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دليل الحسابات" sheetId="2" state="visible" r:id="rId2"/>
    <sheet name="اليومية" sheetId="3" state="visible" r:id="rId3"/>
    <sheet name="دفتر الأستاذ" sheetId="4" state="visible" r:id="rId4"/>
    <sheet name="ميزان المراجعة" sheetId="5" state="visible" r:id="rId5"/>
    <sheet name="قائمة الدخل" sheetId="6" state="visible" r:id="rId6"/>
    <sheet name="المركز المالي" sheetId="7" state="visible" r:id="rId7"/>
    <sheet name="لماذا ما زلت على إكسل؟" sheetId="8" state="visible" r:id="rId8"/>
  </sheets>
  <definedNames>
    <definedName name="_xlnm._FilterDatabase" localSheetId="2" hidden="1">'اليومية'!$A$6:$M$3006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color rgb="00991B1B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10" fillId="5" borderId="1" applyAlignment="1" pivotButton="0" quotePrefix="0" xfId="0">
      <alignment horizontal="right" vertical="center" wrapText="1" readingOrder="2"/>
    </xf>
    <xf numFmtId="4" fontId="10" fillId="2" borderId="1" applyAlignment="1" pivotButton="0" quotePrefix="0" xfId="0">
      <alignment horizontal="right" vertical="center" wrapText="1" readingOrder="2"/>
    </xf>
    <xf numFmtId="0" fontId="10" fillId="2" borderId="1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1" fontId="10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65" fontId="10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journal-trial-balance?utm_source=excel&amp;utm_medium=template&amp;utm_campaign=journal-trial-balanc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oftwiro.com/systems/ar/profacc.html?utm_source=excel&amp;utm_medium=template&amp;utm_campaign=journal-trial-balance" TargetMode="External" Id="rId1" /><Relationship Type="http://schemas.openxmlformats.org/officeDocument/2006/relationships/hyperlink" Target="https://softwiro.com/ar/contact?utm_source=excel&amp;utm_medium=template&amp;utm_campaign=journal-trial-balance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قيود اليومية وميزان المراجعة والقوائم المالية</t>
        </is>
      </c>
    </row>
    <row r="3" ht="36" customHeight="1">
      <c r="B3" s="2" t="inlineStr">
        <is>
          <t>تسجل قيود اليومية فيرحّلها إلى دفتر الأستاذ وميزان المراجعة، وتخرج قائمة الدخل وقائمة المركز المالي، مع تنبيه لكل قيد غير متوازن.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«دليل الحسابات» اكتب كود كل حساب واسمه، واختر نوعه ومجموعته في القوائم، ثم اكتب رصيده الافتتاحي مدينًا أو دائنًا.</t>
        </is>
      </c>
    </row>
    <row r="7" ht="30" customHeight="1">
      <c r="B7" s="4" t="inlineStr">
        <is>
          <t>2. في شيت «اليومية» سجّل كل قيد سطرًا سطرًا: التاريخ ورقم القيد وكود الحساب والبيان والمبلغ في خانة المدين أو الدائن.</t>
        </is>
      </c>
    </row>
    <row r="8" ht="30" customHeight="1">
      <c r="B8" s="4" t="inlineStr">
        <is>
          <t>3. راجع عمودي «فحص السطر» و«فحص القيد»، وصحّح كل سطر أو قيد يظهر فيه تنبيه حتى يتساوى المدين مع الدائن.</t>
        </is>
      </c>
    </row>
    <row r="9" ht="30" customHeight="1">
      <c r="B9" s="4" t="inlineStr">
        <is>
          <t>4. لعرض حساب الأستاذ اختر كود الحساب في أعلى شيت «دفتر الأستاذ» لتظهر حركاته ورصيده بعد كل حركة.</t>
        </is>
      </c>
    </row>
    <row r="10" ht="30" customHeight="1">
      <c r="B10" s="4" t="inlineStr">
        <is>
          <t>5. في شيت «ميزان المراجعة» تأكد أن الميزان متوازن، ثم اقرأ النتيجة في «قائمة الدخل» و«المركز المالي».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يتسع الشيت لـ 200 حساب و3000 سطر في اليومية، ويعرض دفتر الأستاذ أول 200 سطر لكل حساب.</t>
        </is>
      </c>
    </row>
    <row r="19" ht="30" customHeight="1">
      <c r="B19" s="4" t="inlineStr">
        <is>
          <t>• لتجربة تنبيه القيد غير المتوازن: غيّر دائن القيد 21 في «اليومية» إلى 340، فيظهر «القيد غير متوازن» ويختل الميزان بفرق 60. ثم أعده إلى 400.</t>
        </is>
      </c>
    </row>
    <row r="20" ht="30" customHeight="1">
      <c r="B20" s="4" t="inlineStr">
        <is>
          <t>• في الدليل حساب «مصروفات الصيانة» مجموعته خاطئة عمدًا ليظهر تنبيه المجموعة. الحساب المخالف لا يدخل القوائم حتى تصحح مجموعته.</t>
        </is>
      </c>
    </row>
    <row r="21" ht="30" customHeight="1">
      <c r="B21" s="4" t="inlineStr">
        <is>
          <t>• اكتب الأرصدة الافتتاحية لحسابات الميزانية فقط، واكتب أكواد الحسابات أرقامًا. حسابات مجمع الإهلاك تأخذ رصيدًا دائنًا وتُخصم من الأصول.</t>
        </is>
      </c>
    </row>
    <row r="23">
      <c r="B23" s="8" t="inlineStr">
        <is>
          <t>الأرقام الموجودة في الشيت أمثلة توضيحية. امسحها واكتب أرقامك.</t>
        </is>
      </c>
    </row>
    <row r="24">
      <c r="B24" s="9" t="inlineStr">
        <is>
          <t>شرح الشيت وقوالب أخرى مجانية ← softwiro.com/ar/templates</t>
        </is>
      </c>
    </row>
    <row r="25">
      <c r="B25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2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20" customWidth="1" min="4" max="4"/>
    <col width="16" customWidth="1" min="5" max="5"/>
    <col width="16" customWidth="1" min="6" max="6"/>
    <col width="30" customWidth="1" min="7" max="7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4">
      <c r="D4" s="12" t="inlineStr">
        <is>
          <t>إجمالي الأرصدة الافتتاحية</t>
        </is>
      </c>
      <c r="E4" s="13">
        <f>SUM(E6:E205)</f>
        <v/>
      </c>
      <c r="F4" s="13">
        <f>SUM(F6:F205)</f>
        <v/>
      </c>
      <c r="G4" s="14">
        <f>IF(ROUND(E4-F4,2)=0,"الأرصدة الافتتاحية متوازنة","الأرصدة الافتتاحية غير متوازنة")</f>
        <v/>
      </c>
    </row>
    <row r="5" ht="32" customHeight="1">
      <c r="A5" s="15" t="inlineStr">
        <is>
          <t>الكود</t>
        </is>
      </c>
      <c r="B5" s="15" t="inlineStr">
        <is>
          <t>اسم الحساب</t>
        </is>
      </c>
      <c r="C5" s="15" t="inlineStr">
        <is>
          <t>النوع</t>
        </is>
      </c>
      <c r="D5" s="15" t="inlineStr">
        <is>
          <t>المجموعة في القوائم</t>
        </is>
      </c>
      <c r="E5" s="15" t="inlineStr">
        <is>
          <t>رصيد افتتاحي مدين</t>
        </is>
      </c>
      <c r="F5" s="15" t="inlineStr">
        <is>
          <t>رصيد افتتاحي دائن</t>
        </is>
      </c>
      <c r="G5" s="15" t="inlineStr">
        <is>
          <t>فحص الحساب</t>
        </is>
      </c>
    </row>
    <row r="6">
      <c r="A6" s="16" t="n">
        <v>1101</v>
      </c>
      <c r="B6" s="5" t="inlineStr">
        <is>
          <t>الصندوق</t>
        </is>
      </c>
      <c r="C6" s="5" t="inlineStr">
        <is>
          <t>أصول</t>
        </is>
      </c>
      <c r="D6" s="5" t="inlineStr">
        <is>
          <t>أصول متداولة</t>
        </is>
      </c>
      <c r="E6" s="17" t="n">
        <v>20000</v>
      </c>
      <c r="F6" s="17" t="n"/>
      <c r="G6" s="6">
        <f>IF(A6&amp;""="","",IF(COUNTIF($A$6:$A$205,A6&amp;"")&gt;1,"كود مكرر",IF(OR(C6="",D6=""),"اختر النوع والمجموعة",IF(NOT(OR(AND(C6="أصول",OR(D6="أصول متداولة",D6="أصول ثابتة")),AND(C6="خصوم",OR(D6="خصوم متداولة",D6="خصوم طويلة الأجل")),AND(C6="حقوق ملكية",OR(D6="رأس المال",D6="أرباح محتجزة")),AND(C6="إيرادات",OR(D6="إيرادات النشاط",D6="إيرادات أخرى")),AND(C6="مصروفات",OR(D6="تكلفة المبيعات",D6="مصروفات تشغيلية",D6="مصروفات أخرى")))),"المجموعة لا تناسب النوع",IF(AND(E6&amp;""&lt;&gt;"",F6&amp;""&lt;&gt;""),"رصيد مدين ودائن معًا","")))))</f>
        <v/>
      </c>
    </row>
    <row r="7">
      <c r="A7" s="16" t="n">
        <v>1102</v>
      </c>
      <c r="B7" s="5" t="inlineStr">
        <is>
          <t>البنك</t>
        </is>
      </c>
      <c r="C7" s="5" t="inlineStr">
        <is>
          <t>أصول</t>
        </is>
      </c>
      <c r="D7" s="5" t="inlineStr">
        <is>
          <t>أصول متداولة</t>
        </is>
      </c>
      <c r="E7" s="17" t="n">
        <v>50000</v>
      </c>
      <c r="F7" s="17" t="n"/>
      <c r="G7" s="6">
        <f>IF(A7&amp;""="","",IF(COUNTIF($A$6:$A$205,A7&amp;"")&gt;1,"كود مكرر",IF(OR(C7="",D7=""),"اختر النوع والمجموعة",IF(NOT(OR(AND(C7="أصول",OR(D7="أصول متداولة",D7="أصول ثابتة")),AND(C7="خصوم",OR(D7="خصوم متداولة",D7="خصوم طويلة الأجل")),AND(C7="حقوق ملكية",OR(D7="رأس المال",D7="أرباح محتجزة")),AND(C7="إيرادات",OR(D7="إيرادات النشاط",D7="إيرادات أخرى")),AND(C7="مصروفات",OR(D7="تكلفة المبيعات",D7="مصروفات تشغيلية",D7="مصروفات أخرى")))),"المجموعة لا تناسب النوع",IF(AND(E7&amp;""&lt;&gt;"",F7&amp;""&lt;&gt;""),"رصيد مدين ودائن معًا","")))))</f>
        <v/>
      </c>
    </row>
    <row r="8">
      <c r="A8" s="16" t="n">
        <v>1103</v>
      </c>
      <c r="B8" s="5" t="inlineStr">
        <is>
          <t>العملاء</t>
        </is>
      </c>
      <c r="C8" s="5" t="inlineStr">
        <is>
          <t>أصول</t>
        </is>
      </c>
      <c r="D8" s="5" t="inlineStr">
        <is>
          <t>أصول متداولة</t>
        </is>
      </c>
      <c r="E8" s="17" t="n">
        <v>15000</v>
      </c>
      <c r="F8" s="17" t="n"/>
      <c r="G8" s="6">
        <f>IF(A8&amp;""="","",IF(COUNTIF($A$6:$A$205,A8&amp;"")&gt;1,"كود مكرر",IF(OR(C8="",D8=""),"اختر النوع والمجموعة",IF(NOT(OR(AND(C8="أصول",OR(D8="أصول متداولة",D8="أصول ثابتة")),AND(C8="خصوم",OR(D8="خصوم متداولة",D8="خصوم طويلة الأجل")),AND(C8="حقوق ملكية",OR(D8="رأس المال",D8="أرباح محتجزة")),AND(C8="إيرادات",OR(D8="إيرادات النشاط",D8="إيرادات أخرى")),AND(C8="مصروفات",OR(D8="تكلفة المبيعات",D8="مصروفات تشغيلية",D8="مصروفات أخرى")))),"المجموعة لا تناسب النوع",IF(AND(E8&amp;""&lt;&gt;"",F8&amp;""&lt;&gt;""),"رصيد مدين ودائن معًا","")))))</f>
        <v/>
      </c>
    </row>
    <row r="9">
      <c r="A9" s="16" t="n">
        <v>1104</v>
      </c>
      <c r="B9" s="5" t="inlineStr">
        <is>
          <t>المخزون</t>
        </is>
      </c>
      <c r="C9" s="5" t="inlineStr">
        <is>
          <t>أصول</t>
        </is>
      </c>
      <c r="D9" s="5" t="inlineStr">
        <is>
          <t>أصول متداولة</t>
        </is>
      </c>
      <c r="E9" s="17" t="n">
        <v>30000</v>
      </c>
      <c r="F9" s="17" t="n"/>
      <c r="G9" s="6">
        <f>IF(A9&amp;""="","",IF(COUNTIF($A$6:$A$205,A9&amp;"")&gt;1,"كود مكرر",IF(OR(C9="",D9=""),"اختر النوع والمجموعة",IF(NOT(OR(AND(C9="أصول",OR(D9="أصول متداولة",D9="أصول ثابتة")),AND(C9="خصوم",OR(D9="خصوم متداولة",D9="خصوم طويلة الأجل")),AND(C9="حقوق ملكية",OR(D9="رأس المال",D9="أرباح محتجزة")),AND(C9="إيرادات",OR(D9="إيرادات النشاط",D9="إيرادات أخرى")),AND(C9="مصروفات",OR(D9="تكلفة المبيعات",D9="مصروفات تشغيلية",D9="مصروفات أخرى")))),"المجموعة لا تناسب النوع",IF(AND(E9&amp;""&lt;&gt;"",F9&amp;""&lt;&gt;""),"رصيد مدين ودائن معًا","")))))</f>
        <v/>
      </c>
    </row>
    <row r="10">
      <c r="A10" s="16" t="n">
        <v>1105</v>
      </c>
      <c r="B10" s="5" t="inlineStr">
        <is>
          <t>مصروفات مدفوعة مقدمًا</t>
        </is>
      </c>
      <c r="C10" s="5" t="inlineStr">
        <is>
          <t>أصول</t>
        </is>
      </c>
      <c r="D10" s="5" t="inlineStr">
        <is>
          <t>أصول متداولة</t>
        </is>
      </c>
      <c r="E10" s="17" t="n"/>
      <c r="F10" s="17" t="n"/>
      <c r="G10" s="6">
        <f>IF(A10&amp;""="","",IF(COUNTIF($A$6:$A$205,A10&amp;"")&gt;1,"كود مكرر",IF(OR(C10="",D10=""),"اختر النوع والمجموعة",IF(NOT(OR(AND(C10="أصول",OR(D10="أصول متداولة",D10="أصول ثابتة")),AND(C10="خصوم",OR(D10="خصوم متداولة",D10="خصوم طويلة الأجل")),AND(C10="حقوق ملكية",OR(D10="رأس المال",D10="أرباح محتجزة")),AND(C10="إيرادات",OR(D10="إيرادات النشاط",D10="إيرادات أخرى")),AND(C10="مصروفات",OR(D10="تكلفة المبيعات",D10="مصروفات تشغيلية",D10="مصروفات أخرى")))),"المجموعة لا تناسب النوع",IF(AND(E10&amp;""&lt;&gt;"",F10&amp;""&lt;&gt;""),"رصيد مدين ودائن معًا","")))))</f>
        <v/>
      </c>
    </row>
    <row r="11">
      <c r="A11" s="16" t="n">
        <v>1201</v>
      </c>
      <c r="B11" s="5" t="inlineStr">
        <is>
          <t>المعدات والآلات</t>
        </is>
      </c>
      <c r="C11" s="5" t="inlineStr">
        <is>
          <t>أصول</t>
        </is>
      </c>
      <c r="D11" s="5" t="inlineStr">
        <is>
          <t>أصول ثابتة</t>
        </is>
      </c>
      <c r="E11" s="17" t="n">
        <v>40000</v>
      </c>
      <c r="F11" s="17" t="n"/>
      <c r="G11" s="6">
        <f>IF(A11&amp;""="","",IF(COUNTIF($A$6:$A$205,A11&amp;"")&gt;1,"كود مكرر",IF(OR(C11="",D11=""),"اختر النوع والمجموعة",IF(NOT(OR(AND(C11="أصول",OR(D11="أصول متداولة",D11="أصول ثابتة")),AND(C11="خصوم",OR(D11="خصوم متداولة",D11="خصوم طويلة الأجل")),AND(C11="حقوق ملكية",OR(D11="رأس المال",D11="أرباح محتجزة")),AND(C11="إيرادات",OR(D11="إيرادات النشاط",D11="إيرادات أخرى")),AND(C11="مصروفات",OR(D11="تكلفة المبيعات",D11="مصروفات تشغيلية",D11="مصروفات أخرى")))),"المجموعة لا تناسب النوع",IF(AND(E11&amp;""&lt;&gt;"",F11&amp;""&lt;&gt;""),"رصيد مدين ودائن معًا","")))))</f>
        <v/>
      </c>
    </row>
    <row r="12">
      <c r="A12" s="16" t="n">
        <v>1202</v>
      </c>
      <c r="B12" s="5" t="inlineStr">
        <is>
          <t>مجمع إهلاك المعدات</t>
        </is>
      </c>
      <c r="C12" s="5" t="inlineStr">
        <is>
          <t>أصول</t>
        </is>
      </c>
      <c r="D12" s="5" t="inlineStr">
        <is>
          <t>أصول ثابتة</t>
        </is>
      </c>
      <c r="E12" s="17" t="n"/>
      <c r="F12" s="17" t="n">
        <v>8000</v>
      </c>
      <c r="G12" s="6">
        <f>IF(A12&amp;""="","",IF(COUNTIF($A$6:$A$205,A12&amp;"")&gt;1,"كود مكرر",IF(OR(C12="",D12=""),"اختر النوع والمجموعة",IF(NOT(OR(AND(C12="أصول",OR(D12="أصول متداولة",D12="أصول ثابتة")),AND(C12="خصوم",OR(D12="خصوم متداولة",D12="خصوم طويلة الأجل")),AND(C12="حقوق ملكية",OR(D12="رأس المال",D12="أرباح محتجزة")),AND(C12="إيرادات",OR(D12="إيرادات النشاط",D12="إيرادات أخرى")),AND(C12="مصروفات",OR(D12="تكلفة المبيعات",D12="مصروفات تشغيلية",D12="مصروفات أخرى")))),"المجموعة لا تناسب النوع",IF(AND(E12&amp;""&lt;&gt;"",F12&amp;""&lt;&gt;""),"رصيد مدين ودائن معًا","")))))</f>
        <v/>
      </c>
    </row>
    <row r="13">
      <c r="A13" s="16" t="n">
        <v>2101</v>
      </c>
      <c r="B13" s="5" t="inlineStr">
        <is>
          <t>الموردون</t>
        </is>
      </c>
      <c r="C13" s="5" t="inlineStr">
        <is>
          <t>خصوم</t>
        </is>
      </c>
      <c r="D13" s="5" t="inlineStr">
        <is>
          <t>خصوم متداولة</t>
        </is>
      </c>
      <c r="E13" s="17" t="n"/>
      <c r="F13" s="17" t="n">
        <v>18000</v>
      </c>
      <c r="G13" s="6">
        <f>IF(A13&amp;""="","",IF(COUNTIF($A$6:$A$205,A13&amp;"")&gt;1,"كود مكرر",IF(OR(C13="",D13=""),"اختر النوع والمجموعة",IF(NOT(OR(AND(C13="أصول",OR(D13="أصول متداولة",D13="أصول ثابتة")),AND(C13="خصوم",OR(D13="خصوم متداولة",D13="خصوم طويلة الأجل")),AND(C13="حقوق ملكية",OR(D13="رأس المال",D13="أرباح محتجزة")),AND(C13="إيرادات",OR(D13="إيرادات النشاط",D13="إيرادات أخرى")),AND(C13="مصروفات",OR(D13="تكلفة المبيعات",D13="مصروفات تشغيلية",D13="مصروفات أخرى")))),"المجموعة لا تناسب النوع",IF(AND(E13&amp;""&lt;&gt;"",F13&amp;""&lt;&gt;""),"رصيد مدين ودائن معًا","")))))</f>
        <v/>
      </c>
    </row>
    <row r="14">
      <c r="A14" s="16" t="n">
        <v>2102</v>
      </c>
      <c r="B14" s="5" t="inlineStr">
        <is>
          <t>مصروفات مستحقة</t>
        </is>
      </c>
      <c r="C14" s="5" t="inlineStr">
        <is>
          <t>خصوم</t>
        </is>
      </c>
      <c r="D14" s="5" t="inlineStr">
        <is>
          <t>خصوم متداولة</t>
        </is>
      </c>
      <c r="E14" s="17" t="n"/>
      <c r="F14" s="17" t="n"/>
      <c r="G14" s="6">
        <f>IF(A14&amp;""="","",IF(COUNTIF($A$6:$A$205,A14&amp;"")&gt;1,"كود مكرر",IF(OR(C14="",D14=""),"اختر النوع والمجموعة",IF(NOT(OR(AND(C14="أصول",OR(D14="أصول متداولة",D14="أصول ثابتة")),AND(C14="خصوم",OR(D14="خصوم متداولة",D14="خصوم طويلة الأجل")),AND(C14="حقوق ملكية",OR(D14="رأس المال",D14="أرباح محتجزة")),AND(C14="إيرادات",OR(D14="إيرادات النشاط",D14="إيرادات أخرى")),AND(C14="مصروفات",OR(D14="تكلفة المبيعات",D14="مصروفات تشغيلية",D14="مصروفات أخرى")))),"المجموعة لا تناسب النوع",IF(AND(E14&amp;""&lt;&gt;"",F14&amp;""&lt;&gt;""),"رصيد مدين ودائن معًا","")))))</f>
        <v/>
      </c>
    </row>
    <row r="15">
      <c r="A15" s="16" t="n">
        <v>2103</v>
      </c>
      <c r="B15" s="5" t="inlineStr">
        <is>
          <t>أوراق الدفع</t>
        </is>
      </c>
      <c r="C15" s="5" t="inlineStr">
        <is>
          <t>خصوم</t>
        </is>
      </c>
      <c r="D15" s="5" t="inlineStr">
        <is>
          <t>خصوم متداولة</t>
        </is>
      </c>
      <c r="E15" s="17" t="n"/>
      <c r="F15" s="17" t="n"/>
      <c r="G15" s="6">
        <f>IF(A15&amp;""="","",IF(COUNTIF($A$6:$A$205,A15&amp;"")&gt;1,"كود مكرر",IF(OR(C15="",D15=""),"اختر النوع والمجموعة",IF(NOT(OR(AND(C15="أصول",OR(D15="أصول متداولة",D15="أصول ثابتة")),AND(C15="خصوم",OR(D15="خصوم متداولة",D15="خصوم طويلة الأجل")),AND(C15="حقوق ملكية",OR(D15="رأس المال",D15="أرباح محتجزة")),AND(C15="إيرادات",OR(D15="إيرادات النشاط",D15="إيرادات أخرى")),AND(C15="مصروفات",OR(D15="تكلفة المبيعات",D15="مصروفات تشغيلية",D15="مصروفات أخرى")))),"المجموعة لا تناسب النوع",IF(AND(E15&amp;""&lt;&gt;"",F15&amp;""&lt;&gt;""),"رصيد مدين ودائن معًا","")))))</f>
        <v/>
      </c>
    </row>
    <row r="16">
      <c r="A16" s="16" t="n">
        <v>2201</v>
      </c>
      <c r="B16" s="5" t="inlineStr">
        <is>
          <t>قرض طويل الأجل</t>
        </is>
      </c>
      <c r="C16" s="5" t="inlineStr">
        <is>
          <t>خصوم</t>
        </is>
      </c>
      <c r="D16" s="5" t="inlineStr">
        <is>
          <t>خصوم طويلة الأجل</t>
        </is>
      </c>
      <c r="E16" s="17" t="n"/>
      <c r="F16" s="17" t="n">
        <v>25000</v>
      </c>
      <c r="G16" s="6">
        <f>IF(A16&amp;""="","",IF(COUNTIF($A$6:$A$205,A16&amp;"")&gt;1,"كود مكرر",IF(OR(C16="",D16=""),"اختر النوع والمجموعة",IF(NOT(OR(AND(C16="أصول",OR(D16="أصول متداولة",D16="أصول ثابتة")),AND(C16="خصوم",OR(D16="خصوم متداولة",D16="خصوم طويلة الأجل")),AND(C16="حقوق ملكية",OR(D16="رأس المال",D16="أرباح محتجزة")),AND(C16="إيرادات",OR(D16="إيرادات النشاط",D16="إيرادات أخرى")),AND(C16="مصروفات",OR(D16="تكلفة المبيعات",D16="مصروفات تشغيلية",D16="مصروفات أخرى")))),"المجموعة لا تناسب النوع",IF(AND(E16&amp;""&lt;&gt;"",F16&amp;""&lt;&gt;""),"رصيد مدين ودائن معًا","")))))</f>
        <v/>
      </c>
    </row>
    <row r="17">
      <c r="A17" s="16" t="n">
        <v>3101</v>
      </c>
      <c r="B17" s="5" t="inlineStr">
        <is>
          <t>رأس المال</t>
        </is>
      </c>
      <c r="C17" s="5" t="inlineStr">
        <is>
          <t>حقوق ملكية</t>
        </is>
      </c>
      <c r="D17" s="5" t="inlineStr">
        <is>
          <t>رأس المال</t>
        </is>
      </c>
      <c r="E17" s="17" t="n"/>
      <c r="F17" s="17" t="n">
        <v>100000</v>
      </c>
      <c r="G17" s="6">
        <f>IF(A17&amp;""="","",IF(COUNTIF($A$6:$A$205,A17&amp;"")&gt;1,"كود مكرر",IF(OR(C17="",D17=""),"اختر النوع والمجموعة",IF(NOT(OR(AND(C17="أصول",OR(D17="أصول متداولة",D17="أصول ثابتة")),AND(C17="خصوم",OR(D17="خصوم متداولة",D17="خصوم طويلة الأجل")),AND(C17="حقوق ملكية",OR(D17="رأس المال",D17="أرباح محتجزة")),AND(C17="إيرادات",OR(D17="إيرادات النشاط",D17="إيرادات أخرى")),AND(C17="مصروفات",OR(D17="تكلفة المبيعات",D17="مصروفات تشغيلية",D17="مصروفات أخرى")))),"المجموعة لا تناسب النوع",IF(AND(E17&amp;""&lt;&gt;"",F17&amp;""&lt;&gt;""),"رصيد مدين ودائن معًا","")))))</f>
        <v/>
      </c>
    </row>
    <row r="18">
      <c r="A18" s="16" t="n">
        <v>3201</v>
      </c>
      <c r="B18" s="5" t="inlineStr">
        <is>
          <t>الأرباح المحتجزة</t>
        </is>
      </c>
      <c r="C18" s="5" t="inlineStr">
        <is>
          <t>حقوق ملكية</t>
        </is>
      </c>
      <c r="D18" s="5" t="inlineStr">
        <is>
          <t>أرباح محتجزة</t>
        </is>
      </c>
      <c r="E18" s="17" t="n"/>
      <c r="F18" s="17" t="n">
        <v>4000</v>
      </c>
      <c r="G18" s="6">
        <f>IF(A18&amp;""="","",IF(COUNTIF($A$6:$A$205,A18&amp;"")&gt;1,"كود مكرر",IF(OR(C18="",D18=""),"اختر النوع والمجموعة",IF(NOT(OR(AND(C18="أصول",OR(D18="أصول متداولة",D18="أصول ثابتة")),AND(C18="خصوم",OR(D18="خصوم متداولة",D18="خصوم طويلة الأجل")),AND(C18="حقوق ملكية",OR(D18="رأس المال",D18="أرباح محتجزة")),AND(C18="إيرادات",OR(D18="إيرادات النشاط",D18="إيرادات أخرى")),AND(C18="مصروفات",OR(D18="تكلفة المبيعات",D18="مصروفات تشغيلية",D18="مصروفات أخرى")))),"المجموعة لا تناسب النوع",IF(AND(E18&amp;""&lt;&gt;"",F18&amp;""&lt;&gt;""),"رصيد مدين ودائن معًا","")))))</f>
        <v/>
      </c>
    </row>
    <row r="19">
      <c r="A19" s="16" t="n">
        <v>4101</v>
      </c>
      <c r="B19" s="5" t="inlineStr">
        <is>
          <t>المبيعات</t>
        </is>
      </c>
      <c r="C19" s="5" t="inlineStr">
        <is>
          <t>إيرادات</t>
        </is>
      </c>
      <c r="D19" s="5" t="inlineStr">
        <is>
          <t>إيرادات النشاط</t>
        </is>
      </c>
      <c r="E19" s="17" t="n"/>
      <c r="F19" s="17" t="n"/>
      <c r="G19" s="6">
        <f>IF(A19&amp;""="","",IF(COUNTIF($A$6:$A$205,A19&amp;"")&gt;1,"كود مكرر",IF(OR(C19="",D19=""),"اختر النوع والمجموعة",IF(NOT(OR(AND(C19="أصول",OR(D19="أصول متداولة",D19="أصول ثابتة")),AND(C19="خصوم",OR(D19="خصوم متداولة",D19="خصوم طويلة الأجل")),AND(C19="حقوق ملكية",OR(D19="رأس المال",D19="أرباح محتجزة")),AND(C19="إيرادات",OR(D19="إيرادات النشاط",D19="إيرادات أخرى")),AND(C19="مصروفات",OR(D19="تكلفة المبيعات",D19="مصروفات تشغيلية",D19="مصروفات أخرى")))),"المجموعة لا تناسب النوع",IF(AND(E19&amp;""&lt;&gt;"",F19&amp;""&lt;&gt;""),"رصيد مدين ودائن معًا","")))))</f>
        <v/>
      </c>
    </row>
    <row r="20">
      <c r="A20" s="16" t="n">
        <v>4102</v>
      </c>
      <c r="B20" s="5" t="inlineStr">
        <is>
          <t>مردودات المبيعات</t>
        </is>
      </c>
      <c r="C20" s="5" t="inlineStr">
        <is>
          <t>إيرادات</t>
        </is>
      </c>
      <c r="D20" s="5" t="inlineStr">
        <is>
          <t>إيرادات النشاط</t>
        </is>
      </c>
      <c r="E20" s="17" t="n"/>
      <c r="F20" s="17" t="n"/>
      <c r="G20" s="6">
        <f>IF(A20&amp;""="","",IF(COUNTIF($A$6:$A$205,A20&amp;"")&gt;1,"كود مكرر",IF(OR(C20="",D20=""),"اختر النوع والمجموعة",IF(NOT(OR(AND(C20="أصول",OR(D20="أصول متداولة",D20="أصول ثابتة")),AND(C20="خصوم",OR(D20="خصوم متداولة",D20="خصوم طويلة الأجل")),AND(C20="حقوق ملكية",OR(D20="رأس المال",D20="أرباح محتجزة")),AND(C20="إيرادات",OR(D20="إيرادات النشاط",D20="إيرادات أخرى")),AND(C20="مصروفات",OR(D20="تكلفة المبيعات",D20="مصروفات تشغيلية",D20="مصروفات أخرى")))),"المجموعة لا تناسب النوع",IF(AND(E20&amp;""&lt;&gt;"",F20&amp;""&lt;&gt;""),"رصيد مدين ودائن معًا","")))))</f>
        <v/>
      </c>
    </row>
    <row r="21">
      <c r="A21" s="16" t="n">
        <v>4201</v>
      </c>
      <c r="B21" s="5" t="inlineStr">
        <is>
          <t>إيرادات الفوائد</t>
        </is>
      </c>
      <c r="C21" s="5" t="inlineStr">
        <is>
          <t>إيرادات</t>
        </is>
      </c>
      <c r="D21" s="5" t="inlineStr">
        <is>
          <t>إيرادات أخرى</t>
        </is>
      </c>
      <c r="E21" s="17" t="n"/>
      <c r="F21" s="17" t="n"/>
      <c r="G21" s="6">
        <f>IF(A21&amp;""="","",IF(COUNTIF($A$6:$A$205,A21&amp;"")&gt;1,"كود مكرر",IF(OR(C21="",D21=""),"اختر النوع والمجموعة",IF(NOT(OR(AND(C21="أصول",OR(D21="أصول متداولة",D21="أصول ثابتة")),AND(C21="خصوم",OR(D21="خصوم متداولة",D21="خصوم طويلة الأجل")),AND(C21="حقوق ملكية",OR(D21="رأس المال",D21="أرباح محتجزة")),AND(C21="إيرادات",OR(D21="إيرادات النشاط",D21="إيرادات أخرى")),AND(C21="مصروفات",OR(D21="تكلفة المبيعات",D21="مصروفات تشغيلية",D21="مصروفات أخرى")))),"المجموعة لا تناسب النوع",IF(AND(E21&amp;""&lt;&gt;"",F21&amp;""&lt;&gt;""),"رصيد مدين ودائن معًا","")))))</f>
        <v/>
      </c>
    </row>
    <row r="22">
      <c r="A22" s="16" t="n">
        <v>5101</v>
      </c>
      <c r="B22" s="5" t="inlineStr">
        <is>
          <t>تكلفة البضاعة المباعة</t>
        </is>
      </c>
      <c r="C22" s="5" t="inlineStr">
        <is>
          <t>مصروفات</t>
        </is>
      </c>
      <c r="D22" s="5" t="inlineStr">
        <is>
          <t>تكلفة المبيعات</t>
        </is>
      </c>
      <c r="E22" s="17" t="n"/>
      <c r="F22" s="17" t="n"/>
      <c r="G22" s="6">
        <f>IF(A22&amp;""="","",IF(COUNTIF($A$6:$A$205,A22&amp;"")&gt;1,"كود مكرر",IF(OR(C22="",D22=""),"اختر النوع والمجموعة",IF(NOT(OR(AND(C22="أصول",OR(D22="أصول متداولة",D22="أصول ثابتة")),AND(C22="خصوم",OR(D22="خصوم متداولة",D22="خصوم طويلة الأجل")),AND(C22="حقوق ملكية",OR(D22="رأس المال",D22="أرباح محتجزة")),AND(C22="إيرادات",OR(D22="إيرادات النشاط",D22="إيرادات أخرى")),AND(C22="مصروفات",OR(D22="تكلفة المبيعات",D22="مصروفات تشغيلية",D22="مصروفات أخرى")))),"المجموعة لا تناسب النوع",IF(AND(E22&amp;""&lt;&gt;"",F22&amp;""&lt;&gt;""),"رصيد مدين ودائن معًا","")))))</f>
        <v/>
      </c>
    </row>
    <row r="23">
      <c r="A23" s="16" t="n">
        <v>5201</v>
      </c>
      <c r="B23" s="5" t="inlineStr">
        <is>
          <t>الرواتب والأجور</t>
        </is>
      </c>
      <c r="C23" s="5" t="inlineStr">
        <is>
          <t>مصروفات</t>
        </is>
      </c>
      <c r="D23" s="5" t="inlineStr">
        <is>
          <t>مصروفات تشغيلية</t>
        </is>
      </c>
      <c r="E23" s="17" t="n"/>
      <c r="F23" s="17" t="n"/>
      <c r="G23" s="6">
        <f>IF(A23&amp;""="","",IF(COUNTIF($A$6:$A$205,A23&amp;"")&gt;1,"كود مكرر",IF(OR(C23="",D23=""),"اختر النوع والمجموعة",IF(NOT(OR(AND(C23="أصول",OR(D23="أصول متداولة",D23="أصول ثابتة")),AND(C23="خصوم",OR(D23="خصوم متداولة",D23="خصوم طويلة الأجل")),AND(C23="حقوق ملكية",OR(D23="رأس المال",D23="أرباح محتجزة")),AND(C23="إيرادات",OR(D23="إيرادات النشاط",D23="إيرادات أخرى")),AND(C23="مصروفات",OR(D23="تكلفة المبيعات",D23="مصروفات تشغيلية",D23="مصروفات أخرى")))),"المجموعة لا تناسب النوع",IF(AND(E23&amp;""&lt;&gt;"",F23&amp;""&lt;&gt;""),"رصيد مدين ودائن معًا","")))))</f>
        <v/>
      </c>
    </row>
    <row r="24">
      <c r="A24" s="16" t="n">
        <v>5202</v>
      </c>
      <c r="B24" s="5" t="inlineStr">
        <is>
          <t>الإيجار</t>
        </is>
      </c>
      <c r="C24" s="5" t="inlineStr">
        <is>
          <t>مصروفات</t>
        </is>
      </c>
      <c r="D24" s="5" t="inlineStr">
        <is>
          <t>مصروفات تشغيلية</t>
        </is>
      </c>
      <c r="E24" s="17" t="n"/>
      <c r="F24" s="17" t="n"/>
      <c r="G24" s="6">
        <f>IF(A24&amp;""="","",IF(COUNTIF($A$6:$A$205,A24&amp;"")&gt;1,"كود مكرر",IF(OR(C24="",D24=""),"اختر النوع والمجموعة",IF(NOT(OR(AND(C24="أصول",OR(D24="أصول متداولة",D24="أصول ثابتة")),AND(C24="خصوم",OR(D24="خصوم متداولة",D24="خصوم طويلة الأجل")),AND(C24="حقوق ملكية",OR(D24="رأس المال",D24="أرباح محتجزة")),AND(C24="إيرادات",OR(D24="إيرادات النشاط",D24="إيرادات أخرى")),AND(C24="مصروفات",OR(D24="تكلفة المبيعات",D24="مصروفات تشغيلية",D24="مصروفات أخرى")))),"المجموعة لا تناسب النوع",IF(AND(E24&amp;""&lt;&gt;"",F24&amp;""&lt;&gt;""),"رصيد مدين ودائن معًا","")))))</f>
        <v/>
      </c>
    </row>
    <row r="25">
      <c r="A25" s="16" t="n">
        <v>5203</v>
      </c>
      <c r="B25" s="5" t="inlineStr">
        <is>
          <t>الكهرباء والمياه</t>
        </is>
      </c>
      <c r="C25" s="5" t="inlineStr">
        <is>
          <t>مصروفات</t>
        </is>
      </c>
      <c r="D25" s="5" t="inlineStr">
        <is>
          <t>مصروفات تشغيلية</t>
        </is>
      </c>
      <c r="E25" s="17" t="n"/>
      <c r="F25" s="17" t="n"/>
      <c r="G25" s="6">
        <f>IF(A25&amp;""="","",IF(COUNTIF($A$6:$A$205,A25&amp;"")&gt;1,"كود مكرر",IF(OR(C25="",D25=""),"اختر النوع والمجموعة",IF(NOT(OR(AND(C25="أصول",OR(D25="أصول متداولة",D25="أصول ثابتة")),AND(C25="خصوم",OR(D25="خصوم متداولة",D25="خصوم طويلة الأجل")),AND(C25="حقوق ملكية",OR(D25="رأس المال",D25="أرباح محتجزة")),AND(C25="إيرادات",OR(D25="إيرادات النشاط",D25="إيرادات أخرى")),AND(C25="مصروفات",OR(D25="تكلفة المبيعات",D25="مصروفات تشغيلية",D25="مصروفات أخرى")))),"المجموعة لا تناسب النوع",IF(AND(E25&amp;""&lt;&gt;"",F25&amp;""&lt;&gt;""),"رصيد مدين ودائن معًا","")))))</f>
        <v/>
      </c>
    </row>
    <row r="26">
      <c r="A26" s="16" t="n">
        <v>5204</v>
      </c>
      <c r="B26" s="5" t="inlineStr">
        <is>
          <t>مصروف الإهلاك</t>
        </is>
      </c>
      <c r="C26" s="5" t="inlineStr">
        <is>
          <t>مصروفات</t>
        </is>
      </c>
      <c r="D26" s="5" t="inlineStr">
        <is>
          <t>مصروفات تشغيلية</t>
        </is>
      </c>
      <c r="E26" s="17" t="n"/>
      <c r="F26" s="17" t="n"/>
      <c r="G26" s="6">
        <f>IF(A26&amp;""="","",IF(COUNTIF($A$6:$A$205,A26&amp;"")&gt;1,"كود مكرر",IF(OR(C26="",D26=""),"اختر النوع والمجموعة",IF(NOT(OR(AND(C26="أصول",OR(D26="أصول متداولة",D26="أصول ثابتة")),AND(C26="خصوم",OR(D26="خصوم متداولة",D26="خصوم طويلة الأجل")),AND(C26="حقوق ملكية",OR(D26="رأس المال",D26="أرباح محتجزة")),AND(C26="إيرادات",OR(D26="إيرادات النشاط",D26="إيرادات أخرى")),AND(C26="مصروفات",OR(D26="تكلفة المبيعات",D26="مصروفات تشغيلية",D26="مصروفات أخرى")))),"المجموعة لا تناسب النوع",IF(AND(E26&amp;""&lt;&gt;"",F26&amp;""&lt;&gt;""),"رصيد مدين ودائن معًا","")))))</f>
        <v/>
      </c>
    </row>
    <row r="27">
      <c r="A27" s="16" t="n">
        <v>5205</v>
      </c>
      <c r="B27" s="5" t="inlineStr">
        <is>
          <t>الدعاية والإعلان</t>
        </is>
      </c>
      <c r="C27" s="5" t="inlineStr">
        <is>
          <t>مصروفات</t>
        </is>
      </c>
      <c r="D27" s="5" t="inlineStr">
        <is>
          <t>مصروفات تشغيلية</t>
        </is>
      </c>
      <c r="E27" s="17" t="n"/>
      <c r="F27" s="17" t="n"/>
      <c r="G27" s="6">
        <f>IF(A27&amp;""="","",IF(COUNTIF($A$6:$A$205,A27&amp;"")&gt;1,"كود مكرر",IF(OR(C27="",D27=""),"اختر النوع والمجموعة",IF(NOT(OR(AND(C27="أصول",OR(D27="أصول متداولة",D27="أصول ثابتة")),AND(C27="خصوم",OR(D27="خصوم متداولة",D27="خصوم طويلة الأجل")),AND(C27="حقوق ملكية",OR(D27="رأس المال",D27="أرباح محتجزة")),AND(C27="إيرادات",OR(D27="إيرادات النشاط",D27="إيرادات أخرى")),AND(C27="مصروفات",OR(D27="تكلفة المبيعات",D27="مصروفات تشغيلية",D27="مصروفات أخرى")))),"المجموعة لا تناسب النوع",IF(AND(E27&amp;""&lt;&gt;"",F27&amp;""&lt;&gt;""),"رصيد مدين ودائن معًا","")))))</f>
        <v/>
      </c>
    </row>
    <row r="28">
      <c r="A28" s="16" t="n">
        <v>5206</v>
      </c>
      <c r="B28" s="5" t="inlineStr">
        <is>
          <t>مصروفات الصيانة</t>
        </is>
      </c>
      <c r="C28" s="5" t="inlineStr">
        <is>
          <t>مصروفات</t>
        </is>
      </c>
      <c r="D28" s="5" t="inlineStr">
        <is>
          <t>أصول متداولة</t>
        </is>
      </c>
      <c r="E28" s="17" t="n"/>
      <c r="F28" s="17" t="n"/>
      <c r="G28" s="6">
        <f>IF(A28&amp;""="","",IF(COUNTIF($A$6:$A$205,A28&amp;"")&gt;1,"كود مكرر",IF(OR(C28="",D28=""),"اختر النوع والمجموعة",IF(NOT(OR(AND(C28="أصول",OR(D28="أصول متداولة",D28="أصول ثابتة")),AND(C28="خصوم",OR(D28="خصوم متداولة",D28="خصوم طويلة الأجل")),AND(C28="حقوق ملكية",OR(D28="رأس المال",D28="أرباح محتجزة")),AND(C28="إيرادات",OR(D28="إيرادات النشاط",D28="إيرادات أخرى")),AND(C28="مصروفات",OR(D28="تكلفة المبيعات",D28="مصروفات تشغيلية",D28="مصروفات أخرى")))),"المجموعة لا تناسب النوع",IF(AND(E28&amp;""&lt;&gt;"",F28&amp;""&lt;&gt;""),"رصيد مدين ودائن معًا","")))))</f>
        <v/>
      </c>
    </row>
    <row r="29">
      <c r="A29" s="16" t="n">
        <v>5207</v>
      </c>
      <c r="B29" s="5" t="inlineStr">
        <is>
          <t>مصروفات النقل</t>
        </is>
      </c>
      <c r="C29" s="5" t="inlineStr">
        <is>
          <t>مصروفات</t>
        </is>
      </c>
      <c r="D29" s="5" t="inlineStr">
        <is>
          <t>مصروفات تشغيلية</t>
        </is>
      </c>
      <c r="E29" s="17" t="n"/>
      <c r="F29" s="17" t="n"/>
      <c r="G29" s="6">
        <f>IF(A29&amp;""="","",IF(COUNTIF($A$6:$A$205,A29&amp;"")&gt;1,"كود مكرر",IF(OR(C29="",D29=""),"اختر النوع والمجموعة",IF(NOT(OR(AND(C29="أصول",OR(D29="أصول متداولة",D29="أصول ثابتة")),AND(C29="خصوم",OR(D29="خصوم متداولة",D29="خصوم طويلة الأجل")),AND(C29="حقوق ملكية",OR(D29="رأس المال",D29="أرباح محتجزة")),AND(C29="إيرادات",OR(D29="إيرادات النشاط",D29="إيرادات أخرى")),AND(C29="مصروفات",OR(D29="تكلفة المبيعات",D29="مصروفات تشغيلية",D29="مصروفات أخرى")))),"المجموعة لا تناسب النوع",IF(AND(E29&amp;""&lt;&gt;"",F29&amp;""&lt;&gt;""),"رصيد مدين ودائن معًا","")))))</f>
        <v/>
      </c>
    </row>
    <row r="30">
      <c r="A30" s="16" t="n">
        <v>5301</v>
      </c>
      <c r="B30" s="5" t="inlineStr">
        <is>
          <t>المصروفات البنكية</t>
        </is>
      </c>
      <c r="C30" s="5" t="inlineStr">
        <is>
          <t>مصروفات</t>
        </is>
      </c>
      <c r="D30" s="5" t="inlineStr">
        <is>
          <t>مصروفات أخرى</t>
        </is>
      </c>
      <c r="E30" s="17" t="n"/>
      <c r="F30" s="17" t="n"/>
      <c r="G30" s="6">
        <f>IF(A30&amp;""="","",IF(COUNTIF($A$6:$A$205,A30&amp;"")&gt;1,"كود مكرر",IF(OR(C30="",D30=""),"اختر النوع والمجموعة",IF(NOT(OR(AND(C30="أصول",OR(D30="أصول متداولة",D30="أصول ثابتة")),AND(C30="خصوم",OR(D30="خصوم متداولة",D30="خصوم طويلة الأجل")),AND(C30="حقوق ملكية",OR(D30="رأس المال",D30="أرباح محتجزة")),AND(C30="إيرادات",OR(D30="إيرادات النشاط",D30="إيرادات أخرى")),AND(C30="مصروفات",OR(D30="تكلفة المبيعات",D30="مصروفات تشغيلية",D30="مصروفات أخرى")))),"المجموعة لا تناسب النوع",IF(AND(E30&amp;""&lt;&gt;"",F30&amp;""&lt;&gt;""),"رصيد مدين ودائن معًا","")))))</f>
        <v/>
      </c>
    </row>
    <row r="31">
      <c r="A31" s="16" t="n"/>
      <c r="B31" s="5" t="n"/>
      <c r="C31" s="5" t="n"/>
      <c r="D31" s="5" t="n"/>
      <c r="E31" s="17" t="n"/>
      <c r="F31" s="17" t="n"/>
      <c r="G31" s="6">
        <f>IF(A31&amp;""="","",IF(COUNTIF($A$6:$A$205,A31&amp;"")&gt;1,"كود مكرر",IF(OR(C31="",D31=""),"اختر النوع والمجموعة",IF(NOT(OR(AND(C31="أصول",OR(D31="أصول متداولة",D31="أصول ثابتة")),AND(C31="خصوم",OR(D31="خصوم متداولة",D31="خصوم طويلة الأجل")),AND(C31="حقوق ملكية",OR(D31="رأس المال",D31="أرباح محتجزة")),AND(C31="إيرادات",OR(D31="إيرادات النشاط",D31="إيرادات أخرى")),AND(C31="مصروفات",OR(D31="تكلفة المبيعات",D31="مصروفات تشغيلية",D31="مصروفات أخرى")))),"المجموعة لا تناسب النوع",IF(AND(E31&amp;""&lt;&gt;"",F31&amp;""&lt;&gt;""),"رصيد مدين ودائن معًا","")))))</f>
        <v/>
      </c>
    </row>
    <row r="32">
      <c r="A32" s="16" t="n"/>
      <c r="B32" s="5" t="n"/>
      <c r="C32" s="5" t="n"/>
      <c r="D32" s="5" t="n"/>
      <c r="E32" s="17" t="n"/>
      <c r="F32" s="17" t="n"/>
      <c r="G32" s="6">
        <f>IF(A32&amp;""="","",IF(COUNTIF($A$6:$A$205,A32&amp;"")&gt;1,"كود مكرر",IF(OR(C32="",D32=""),"اختر النوع والمجموعة",IF(NOT(OR(AND(C32="أصول",OR(D32="أصول متداولة",D32="أصول ثابتة")),AND(C32="خصوم",OR(D32="خصوم متداولة",D32="خصوم طويلة الأجل")),AND(C32="حقوق ملكية",OR(D32="رأس المال",D32="أرباح محتجزة")),AND(C32="إيرادات",OR(D32="إيرادات النشاط",D32="إيرادات أخرى")),AND(C32="مصروفات",OR(D32="تكلفة المبيعات",D32="مصروفات تشغيلية",D32="مصروفات أخرى")))),"المجموعة لا تناسب النوع",IF(AND(E32&amp;""&lt;&gt;"",F32&amp;""&lt;&gt;""),"رصيد مدين ودائن معًا","")))))</f>
        <v/>
      </c>
    </row>
    <row r="33">
      <c r="A33" s="16" t="n"/>
      <c r="B33" s="5" t="n"/>
      <c r="C33" s="5" t="n"/>
      <c r="D33" s="5" t="n"/>
      <c r="E33" s="17" t="n"/>
      <c r="F33" s="17" t="n"/>
      <c r="G33" s="6">
        <f>IF(A33&amp;""="","",IF(COUNTIF($A$6:$A$205,A33&amp;"")&gt;1,"كود مكرر",IF(OR(C33="",D33=""),"اختر النوع والمجموعة",IF(NOT(OR(AND(C33="أصول",OR(D33="أصول متداولة",D33="أصول ثابتة")),AND(C33="خصوم",OR(D33="خصوم متداولة",D33="خصوم طويلة الأجل")),AND(C33="حقوق ملكية",OR(D33="رأس المال",D33="أرباح محتجزة")),AND(C33="إيرادات",OR(D33="إيرادات النشاط",D33="إيرادات أخرى")),AND(C33="مصروفات",OR(D33="تكلفة المبيعات",D33="مصروفات تشغيلية",D33="مصروفات أخرى")))),"المجموعة لا تناسب النوع",IF(AND(E33&amp;""&lt;&gt;"",F33&amp;""&lt;&gt;""),"رصيد مدين ودائن معًا","")))))</f>
        <v/>
      </c>
    </row>
    <row r="34">
      <c r="A34" s="16" t="n"/>
      <c r="B34" s="5" t="n"/>
      <c r="C34" s="5" t="n"/>
      <c r="D34" s="5" t="n"/>
      <c r="E34" s="17" t="n"/>
      <c r="F34" s="17" t="n"/>
      <c r="G34" s="6">
        <f>IF(A34&amp;""="","",IF(COUNTIF($A$6:$A$205,A34&amp;"")&gt;1,"كود مكرر",IF(OR(C34="",D34=""),"اختر النوع والمجموعة",IF(NOT(OR(AND(C34="أصول",OR(D34="أصول متداولة",D34="أصول ثابتة")),AND(C34="خصوم",OR(D34="خصوم متداولة",D34="خصوم طويلة الأجل")),AND(C34="حقوق ملكية",OR(D34="رأس المال",D34="أرباح محتجزة")),AND(C34="إيرادات",OR(D34="إيرادات النشاط",D34="إيرادات أخرى")),AND(C34="مصروفات",OR(D34="تكلفة المبيعات",D34="مصروفات تشغيلية",D34="مصروفات أخرى")))),"المجموعة لا تناسب النوع",IF(AND(E34&amp;""&lt;&gt;"",F34&amp;""&lt;&gt;""),"رصيد مدين ودائن معًا","")))))</f>
        <v/>
      </c>
    </row>
    <row r="35">
      <c r="A35" s="16" t="n"/>
      <c r="B35" s="5" t="n"/>
      <c r="C35" s="5" t="n"/>
      <c r="D35" s="5" t="n"/>
      <c r="E35" s="17" t="n"/>
      <c r="F35" s="17" t="n"/>
      <c r="G35" s="6">
        <f>IF(A35&amp;""="","",IF(COUNTIF($A$6:$A$205,A35&amp;"")&gt;1,"كود مكرر",IF(OR(C35="",D35=""),"اختر النوع والمجموعة",IF(NOT(OR(AND(C35="أصول",OR(D35="أصول متداولة",D35="أصول ثابتة")),AND(C35="خصوم",OR(D35="خصوم متداولة",D35="خصوم طويلة الأجل")),AND(C35="حقوق ملكية",OR(D35="رأس المال",D35="أرباح محتجزة")),AND(C35="إيرادات",OR(D35="إيرادات النشاط",D35="إيرادات أخرى")),AND(C35="مصروفات",OR(D35="تكلفة المبيعات",D35="مصروفات تشغيلية",D35="مصروفات أخرى")))),"المجموعة لا تناسب النوع",IF(AND(E35&amp;""&lt;&gt;"",F35&amp;""&lt;&gt;""),"رصيد مدين ودائن معًا","")))))</f>
        <v/>
      </c>
    </row>
    <row r="36">
      <c r="A36" s="16" t="n"/>
      <c r="B36" s="5" t="n"/>
      <c r="C36" s="5" t="n"/>
      <c r="D36" s="5" t="n"/>
      <c r="E36" s="17" t="n"/>
      <c r="F36" s="17" t="n"/>
      <c r="G36" s="6">
        <f>IF(A36&amp;""="","",IF(COUNTIF($A$6:$A$205,A36&amp;"")&gt;1,"كود مكرر",IF(OR(C36="",D36=""),"اختر النوع والمجموعة",IF(NOT(OR(AND(C36="أصول",OR(D36="أصول متداولة",D36="أصول ثابتة")),AND(C36="خصوم",OR(D36="خصوم متداولة",D36="خصوم طويلة الأجل")),AND(C36="حقوق ملكية",OR(D36="رأس المال",D36="أرباح محتجزة")),AND(C36="إيرادات",OR(D36="إيرادات النشاط",D36="إيرادات أخرى")),AND(C36="مصروفات",OR(D36="تكلفة المبيعات",D36="مصروفات تشغيلية",D36="مصروفات أخرى")))),"المجموعة لا تناسب النوع",IF(AND(E36&amp;""&lt;&gt;"",F36&amp;""&lt;&gt;""),"رصيد مدين ودائن معًا","")))))</f>
        <v/>
      </c>
    </row>
    <row r="37">
      <c r="A37" s="16" t="n"/>
      <c r="B37" s="5" t="n"/>
      <c r="C37" s="5" t="n"/>
      <c r="D37" s="5" t="n"/>
      <c r="E37" s="17" t="n"/>
      <c r="F37" s="17" t="n"/>
      <c r="G37" s="6">
        <f>IF(A37&amp;""="","",IF(COUNTIF($A$6:$A$205,A37&amp;"")&gt;1,"كود مكرر",IF(OR(C37="",D37=""),"اختر النوع والمجموعة",IF(NOT(OR(AND(C37="أصول",OR(D37="أصول متداولة",D37="أصول ثابتة")),AND(C37="خصوم",OR(D37="خصوم متداولة",D37="خصوم طويلة الأجل")),AND(C37="حقوق ملكية",OR(D37="رأس المال",D37="أرباح محتجزة")),AND(C37="إيرادات",OR(D37="إيرادات النشاط",D37="إيرادات أخرى")),AND(C37="مصروفات",OR(D37="تكلفة المبيعات",D37="مصروفات تشغيلية",D37="مصروفات أخرى")))),"المجموعة لا تناسب النوع",IF(AND(E37&amp;""&lt;&gt;"",F37&amp;""&lt;&gt;""),"رصيد مدين ودائن معًا","")))))</f>
        <v/>
      </c>
    </row>
    <row r="38">
      <c r="A38" s="16" t="n"/>
      <c r="B38" s="5" t="n"/>
      <c r="C38" s="5" t="n"/>
      <c r="D38" s="5" t="n"/>
      <c r="E38" s="17" t="n"/>
      <c r="F38" s="17" t="n"/>
      <c r="G38" s="6">
        <f>IF(A38&amp;""="","",IF(COUNTIF($A$6:$A$205,A38&amp;"")&gt;1,"كود مكرر",IF(OR(C38="",D38=""),"اختر النوع والمجموعة",IF(NOT(OR(AND(C38="أصول",OR(D38="أصول متداولة",D38="أصول ثابتة")),AND(C38="خصوم",OR(D38="خصوم متداولة",D38="خصوم طويلة الأجل")),AND(C38="حقوق ملكية",OR(D38="رأس المال",D38="أرباح محتجزة")),AND(C38="إيرادات",OR(D38="إيرادات النشاط",D38="إيرادات أخرى")),AND(C38="مصروفات",OR(D38="تكلفة المبيعات",D38="مصروفات تشغيلية",D38="مصروفات أخرى")))),"المجموعة لا تناسب النوع",IF(AND(E38&amp;""&lt;&gt;"",F38&amp;""&lt;&gt;""),"رصيد مدين ودائن معًا","")))))</f>
        <v/>
      </c>
    </row>
    <row r="39">
      <c r="A39" s="16" t="n"/>
      <c r="B39" s="5" t="n"/>
      <c r="C39" s="5" t="n"/>
      <c r="D39" s="5" t="n"/>
      <c r="E39" s="17" t="n"/>
      <c r="F39" s="17" t="n"/>
      <c r="G39" s="6">
        <f>IF(A39&amp;""="","",IF(COUNTIF($A$6:$A$205,A39&amp;"")&gt;1,"كود مكرر",IF(OR(C39="",D39=""),"اختر النوع والمجموعة",IF(NOT(OR(AND(C39="أصول",OR(D39="أصول متداولة",D39="أصول ثابتة")),AND(C39="خصوم",OR(D39="خصوم متداولة",D39="خصوم طويلة الأجل")),AND(C39="حقوق ملكية",OR(D39="رأس المال",D39="أرباح محتجزة")),AND(C39="إيرادات",OR(D39="إيرادات النشاط",D39="إيرادات أخرى")),AND(C39="مصروفات",OR(D39="تكلفة المبيعات",D39="مصروفات تشغيلية",D39="مصروفات أخرى")))),"المجموعة لا تناسب النوع",IF(AND(E39&amp;""&lt;&gt;"",F39&amp;""&lt;&gt;""),"رصيد مدين ودائن معًا","")))))</f>
        <v/>
      </c>
    </row>
    <row r="40">
      <c r="A40" s="16" t="n"/>
      <c r="B40" s="5" t="n"/>
      <c r="C40" s="5" t="n"/>
      <c r="D40" s="5" t="n"/>
      <c r="E40" s="17" t="n"/>
      <c r="F40" s="17" t="n"/>
      <c r="G40" s="6">
        <f>IF(A40&amp;""="","",IF(COUNTIF($A$6:$A$205,A40&amp;"")&gt;1,"كود مكرر",IF(OR(C40="",D40=""),"اختر النوع والمجموعة",IF(NOT(OR(AND(C40="أصول",OR(D40="أصول متداولة",D40="أصول ثابتة")),AND(C40="خصوم",OR(D40="خصوم متداولة",D40="خصوم طويلة الأجل")),AND(C40="حقوق ملكية",OR(D40="رأس المال",D40="أرباح محتجزة")),AND(C40="إيرادات",OR(D40="إيرادات النشاط",D40="إيرادات أخرى")),AND(C40="مصروفات",OR(D40="تكلفة المبيعات",D40="مصروفات تشغيلية",D40="مصروفات أخرى")))),"المجموعة لا تناسب النوع",IF(AND(E40&amp;""&lt;&gt;"",F40&amp;""&lt;&gt;""),"رصيد مدين ودائن معًا","")))))</f>
        <v/>
      </c>
    </row>
    <row r="41">
      <c r="A41" s="16" t="n"/>
      <c r="B41" s="5" t="n"/>
      <c r="C41" s="5" t="n"/>
      <c r="D41" s="5" t="n"/>
      <c r="E41" s="17" t="n"/>
      <c r="F41" s="17" t="n"/>
      <c r="G41" s="6">
        <f>IF(A41&amp;""="","",IF(COUNTIF($A$6:$A$205,A41&amp;"")&gt;1,"كود مكرر",IF(OR(C41="",D41=""),"اختر النوع والمجموعة",IF(NOT(OR(AND(C41="أصول",OR(D41="أصول متداولة",D41="أصول ثابتة")),AND(C41="خصوم",OR(D41="خصوم متداولة",D41="خصوم طويلة الأجل")),AND(C41="حقوق ملكية",OR(D41="رأس المال",D41="أرباح محتجزة")),AND(C41="إيرادات",OR(D41="إيرادات النشاط",D41="إيرادات أخرى")),AND(C41="مصروفات",OR(D41="تكلفة المبيعات",D41="مصروفات تشغيلية",D41="مصروفات أخرى")))),"المجموعة لا تناسب النوع",IF(AND(E41&amp;""&lt;&gt;"",F41&amp;""&lt;&gt;""),"رصيد مدين ودائن معًا","")))))</f>
        <v/>
      </c>
    </row>
    <row r="42">
      <c r="A42" s="16" t="n"/>
      <c r="B42" s="5" t="n"/>
      <c r="C42" s="5" t="n"/>
      <c r="D42" s="5" t="n"/>
      <c r="E42" s="17" t="n"/>
      <c r="F42" s="17" t="n"/>
      <c r="G42" s="6">
        <f>IF(A42&amp;""="","",IF(COUNTIF($A$6:$A$205,A42&amp;"")&gt;1,"كود مكرر",IF(OR(C42="",D42=""),"اختر النوع والمجموعة",IF(NOT(OR(AND(C42="أصول",OR(D42="أصول متداولة",D42="أصول ثابتة")),AND(C42="خصوم",OR(D42="خصوم متداولة",D42="خصوم طويلة الأجل")),AND(C42="حقوق ملكية",OR(D42="رأس المال",D42="أرباح محتجزة")),AND(C42="إيرادات",OR(D42="إيرادات النشاط",D42="إيرادات أخرى")),AND(C42="مصروفات",OR(D42="تكلفة المبيعات",D42="مصروفات تشغيلية",D42="مصروفات أخرى")))),"المجموعة لا تناسب النوع",IF(AND(E42&amp;""&lt;&gt;"",F42&amp;""&lt;&gt;""),"رصيد مدين ودائن معًا","")))))</f>
        <v/>
      </c>
    </row>
    <row r="43">
      <c r="A43" s="16" t="n"/>
      <c r="B43" s="5" t="n"/>
      <c r="C43" s="5" t="n"/>
      <c r="D43" s="5" t="n"/>
      <c r="E43" s="17" t="n"/>
      <c r="F43" s="17" t="n"/>
      <c r="G43" s="6">
        <f>IF(A43&amp;""="","",IF(COUNTIF($A$6:$A$205,A43&amp;"")&gt;1,"كود مكرر",IF(OR(C43="",D43=""),"اختر النوع والمجموعة",IF(NOT(OR(AND(C43="أصول",OR(D43="أصول متداولة",D43="أصول ثابتة")),AND(C43="خصوم",OR(D43="خصوم متداولة",D43="خصوم طويلة الأجل")),AND(C43="حقوق ملكية",OR(D43="رأس المال",D43="أرباح محتجزة")),AND(C43="إيرادات",OR(D43="إيرادات النشاط",D43="إيرادات أخرى")),AND(C43="مصروفات",OR(D43="تكلفة المبيعات",D43="مصروفات تشغيلية",D43="مصروفات أخرى")))),"المجموعة لا تناسب النوع",IF(AND(E43&amp;""&lt;&gt;"",F43&amp;""&lt;&gt;""),"رصيد مدين ودائن معًا","")))))</f>
        <v/>
      </c>
    </row>
    <row r="44">
      <c r="A44" s="16" t="n"/>
      <c r="B44" s="5" t="n"/>
      <c r="C44" s="5" t="n"/>
      <c r="D44" s="5" t="n"/>
      <c r="E44" s="17" t="n"/>
      <c r="F44" s="17" t="n"/>
      <c r="G44" s="6">
        <f>IF(A44&amp;""="","",IF(COUNTIF($A$6:$A$205,A44&amp;"")&gt;1,"كود مكرر",IF(OR(C44="",D44=""),"اختر النوع والمجموعة",IF(NOT(OR(AND(C44="أصول",OR(D44="أصول متداولة",D44="أصول ثابتة")),AND(C44="خصوم",OR(D44="خصوم متداولة",D44="خصوم طويلة الأجل")),AND(C44="حقوق ملكية",OR(D44="رأس المال",D44="أرباح محتجزة")),AND(C44="إيرادات",OR(D44="إيرادات النشاط",D44="إيرادات أخرى")),AND(C44="مصروفات",OR(D44="تكلفة المبيعات",D44="مصروفات تشغيلية",D44="مصروفات أخرى")))),"المجموعة لا تناسب النوع",IF(AND(E44&amp;""&lt;&gt;"",F44&amp;""&lt;&gt;""),"رصيد مدين ودائن معًا","")))))</f>
        <v/>
      </c>
    </row>
    <row r="45">
      <c r="A45" s="16" t="n"/>
      <c r="B45" s="5" t="n"/>
      <c r="C45" s="5" t="n"/>
      <c r="D45" s="5" t="n"/>
      <c r="E45" s="17" t="n"/>
      <c r="F45" s="17" t="n"/>
      <c r="G45" s="6">
        <f>IF(A45&amp;""="","",IF(COUNTIF($A$6:$A$205,A45&amp;"")&gt;1,"كود مكرر",IF(OR(C45="",D45=""),"اختر النوع والمجموعة",IF(NOT(OR(AND(C45="أصول",OR(D45="أصول متداولة",D45="أصول ثابتة")),AND(C45="خصوم",OR(D45="خصوم متداولة",D45="خصوم طويلة الأجل")),AND(C45="حقوق ملكية",OR(D45="رأس المال",D45="أرباح محتجزة")),AND(C45="إيرادات",OR(D45="إيرادات النشاط",D45="إيرادات أخرى")),AND(C45="مصروفات",OR(D45="تكلفة المبيعات",D45="مصروفات تشغيلية",D45="مصروفات أخرى")))),"المجموعة لا تناسب النوع",IF(AND(E45&amp;""&lt;&gt;"",F45&amp;""&lt;&gt;""),"رصيد مدين ودائن معًا","")))))</f>
        <v/>
      </c>
    </row>
    <row r="46">
      <c r="A46" s="16" t="n"/>
      <c r="B46" s="5" t="n"/>
      <c r="C46" s="5" t="n"/>
      <c r="D46" s="5" t="n"/>
      <c r="E46" s="17" t="n"/>
      <c r="F46" s="17" t="n"/>
      <c r="G46" s="6">
        <f>IF(A46&amp;""="","",IF(COUNTIF($A$6:$A$205,A46&amp;"")&gt;1,"كود مكرر",IF(OR(C46="",D46=""),"اختر النوع والمجموعة",IF(NOT(OR(AND(C46="أصول",OR(D46="أصول متداولة",D46="أصول ثابتة")),AND(C46="خصوم",OR(D46="خصوم متداولة",D46="خصوم طويلة الأجل")),AND(C46="حقوق ملكية",OR(D46="رأس المال",D46="أرباح محتجزة")),AND(C46="إيرادات",OR(D46="إيرادات النشاط",D46="إيرادات أخرى")),AND(C46="مصروفات",OR(D46="تكلفة المبيعات",D46="مصروفات تشغيلية",D46="مصروفات أخرى")))),"المجموعة لا تناسب النوع",IF(AND(E46&amp;""&lt;&gt;"",F46&amp;""&lt;&gt;""),"رصيد مدين ودائن معًا","")))))</f>
        <v/>
      </c>
    </row>
    <row r="47">
      <c r="A47" s="16" t="n"/>
      <c r="B47" s="5" t="n"/>
      <c r="C47" s="5" t="n"/>
      <c r="D47" s="5" t="n"/>
      <c r="E47" s="17" t="n"/>
      <c r="F47" s="17" t="n"/>
      <c r="G47" s="6">
        <f>IF(A47&amp;""="","",IF(COUNTIF($A$6:$A$205,A47&amp;"")&gt;1,"كود مكرر",IF(OR(C47="",D47=""),"اختر النوع والمجموعة",IF(NOT(OR(AND(C47="أصول",OR(D47="أصول متداولة",D47="أصول ثابتة")),AND(C47="خصوم",OR(D47="خصوم متداولة",D47="خصوم طويلة الأجل")),AND(C47="حقوق ملكية",OR(D47="رأس المال",D47="أرباح محتجزة")),AND(C47="إيرادات",OR(D47="إيرادات النشاط",D47="إيرادات أخرى")),AND(C47="مصروفات",OR(D47="تكلفة المبيعات",D47="مصروفات تشغيلية",D47="مصروفات أخرى")))),"المجموعة لا تناسب النوع",IF(AND(E47&amp;""&lt;&gt;"",F47&amp;""&lt;&gt;""),"رصيد مدين ودائن معًا","")))))</f>
        <v/>
      </c>
    </row>
    <row r="48">
      <c r="A48" s="16" t="n"/>
      <c r="B48" s="5" t="n"/>
      <c r="C48" s="5" t="n"/>
      <c r="D48" s="5" t="n"/>
      <c r="E48" s="17" t="n"/>
      <c r="F48" s="17" t="n"/>
      <c r="G48" s="6">
        <f>IF(A48&amp;""="","",IF(COUNTIF($A$6:$A$205,A48&amp;"")&gt;1,"كود مكرر",IF(OR(C48="",D48=""),"اختر النوع والمجموعة",IF(NOT(OR(AND(C48="أصول",OR(D48="أصول متداولة",D48="أصول ثابتة")),AND(C48="خصوم",OR(D48="خصوم متداولة",D48="خصوم طويلة الأجل")),AND(C48="حقوق ملكية",OR(D48="رأس المال",D48="أرباح محتجزة")),AND(C48="إيرادات",OR(D48="إيرادات النشاط",D48="إيرادات أخرى")),AND(C48="مصروفات",OR(D48="تكلفة المبيعات",D48="مصروفات تشغيلية",D48="مصروفات أخرى")))),"المجموعة لا تناسب النوع",IF(AND(E48&amp;""&lt;&gt;"",F48&amp;""&lt;&gt;""),"رصيد مدين ودائن معًا","")))))</f>
        <v/>
      </c>
    </row>
    <row r="49">
      <c r="A49" s="16" t="n"/>
      <c r="B49" s="5" t="n"/>
      <c r="C49" s="5" t="n"/>
      <c r="D49" s="5" t="n"/>
      <c r="E49" s="17" t="n"/>
      <c r="F49" s="17" t="n"/>
      <c r="G49" s="6">
        <f>IF(A49&amp;""="","",IF(COUNTIF($A$6:$A$205,A49&amp;"")&gt;1,"كود مكرر",IF(OR(C49="",D49=""),"اختر النوع والمجموعة",IF(NOT(OR(AND(C49="أصول",OR(D49="أصول متداولة",D49="أصول ثابتة")),AND(C49="خصوم",OR(D49="خصوم متداولة",D49="خصوم طويلة الأجل")),AND(C49="حقوق ملكية",OR(D49="رأس المال",D49="أرباح محتجزة")),AND(C49="إيرادات",OR(D49="إيرادات النشاط",D49="إيرادات أخرى")),AND(C49="مصروفات",OR(D49="تكلفة المبيعات",D49="مصروفات تشغيلية",D49="مصروفات أخرى")))),"المجموعة لا تناسب النوع",IF(AND(E49&amp;""&lt;&gt;"",F49&amp;""&lt;&gt;""),"رصيد مدين ودائن معًا","")))))</f>
        <v/>
      </c>
    </row>
    <row r="50">
      <c r="A50" s="16" t="n"/>
      <c r="B50" s="5" t="n"/>
      <c r="C50" s="5" t="n"/>
      <c r="D50" s="5" t="n"/>
      <c r="E50" s="17" t="n"/>
      <c r="F50" s="17" t="n"/>
      <c r="G50" s="6">
        <f>IF(A50&amp;""="","",IF(COUNTIF($A$6:$A$205,A50&amp;"")&gt;1,"كود مكرر",IF(OR(C50="",D50=""),"اختر النوع والمجموعة",IF(NOT(OR(AND(C50="أصول",OR(D50="أصول متداولة",D50="أصول ثابتة")),AND(C50="خصوم",OR(D50="خصوم متداولة",D50="خصوم طويلة الأجل")),AND(C50="حقوق ملكية",OR(D50="رأس المال",D50="أرباح محتجزة")),AND(C50="إيرادات",OR(D50="إيرادات النشاط",D50="إيرادات أخرى")),AND(C50="مصروفات",OR(D50="تكلفة المبيعات",D50="مصروفات تشغيلية",D50="مصروفات أخرى")))),"المجموعة لا تناسب النوع",IF(AND(E50&amp;""&lt;&gt;"",F50&amp;""&lt;&gt;""),"رصيد مدين ودائن معًا","")))))</f>
        <v/>
      </c>
    </row>
    <row r="51">
      <c r="A51" s="16" t="n"/>
      <c r="B51" s="5" t="n"/>
      <c r="C51" s="5" t="n"/>
      <c r="D51" s="5" t="n"/>
      <c r="E51" s="17" t="n"/>
      <c r="F51" s="17" t="n"/>
      <c r="G51" s="6">
        <f>IF(A51&amp;""="","",IF(COUNTIF($A$6:$A$205,A51&amp;"")&gt;1,"كود مكرر",IF(OR(C51="",D51=""),"اختر النوع والمجموعة",IF(NOT(OR(AND(C51="أصول",OR(D51="أصول متداولة",D51="أصول ثابتة")),AND(C51="خصوم",OR(D51="خصوم متداولة",D51="خصوم طويلة الأجل")),AND(C51="حقوق ملكية",OR(D51="رأس المال",D51="أرباح محتجزة")),AND(C51="إيرادات",OR(D51="إيرادات النشاط",D51="إيرادات أخرى")),AND(C51="مصروفات",OR(D51="تكلفة المبيعات",D51="مصروفات تشغيلية",D51="مصروفات أخرى")))),"المجموعة لا تناسب النوع",IF(AND(E51&amp;""&lt;&gt;"",F51&amp;""&lt;&gt;""),"رصيد مدين ودائن معًا","")))))</f>
        <v/>
      </c>
    </row>
    <row r="52">
      <c r="A52" s="16" t="n"/>
      <c r="B52" s="5" t="n"/>
      <c r="C52" s="5" t="n"/>
      <c r="D52" s="5" t="n"/>
      <c r="E52" s="17" t="n"/>
      <c r="F52" s="17" t="n"/>
      <c r="G52" s="6">
        <f>IF(A52&amp;""="","",IF(COUNTIF($A$6:$A$205,A52&amp;"")&gt;1,"كود مكرر",IF(OR(C52="",D52=""),"اختر النوع والمجموعة",IF(NOT(OR(AND(C52="أصول",OR(D52="أصول متداولة",D52="أصول ثابتة")),AND(C52="خصوم",OR(D52="خصوم متداولة",D52="خصوم طويلة الأجل")),AND(C52="حقوق ملكية",OR(D52="رأس المال",D52="أرباح محتجزة")),AND(C52="إيرادات",OR(D52="إيرادات النشاط",D52="إيرادات أخرى")),AND(C52="مصروفات",OR(D52="تكلفة المبيعات",D52="مصروفات تشغيلية",D52="مصروفات أخرى")))),"المجموعة لا تناسب النوع",IF(AND(E52&amp;""&lt;&gt;"",F52&amp;""&lt;&gt;""),"رصيد مدين ودائن معًا","")))))</f>
        <v/>
      </c>
    </row>
    <row r="53">
      <c r="A53" s="16" t="n"/>
      <c r="B53" s="5" t="n"/>
      <c r="C53" s="5" t="n"/>
      <c r="D53" s="5" t="n"/>
      <c r="E53" s="17" t="n"/>
      <c r="F53" s="17" t="n"/>
      <c r="G53" s="6">
        <f>IF(A53&amp;""="","",IF(COUNTIF($A$6:$A$205,A53&amp;"")&gt;1,"كود مكرر",IF(OR(C53="",D53=""),"اختر النوع والمجموعة",IF(NOT(OR(AND(C53="أصول",OR(D53="أصول متداولة",D53="أصول ثابتة")),AND(C53="خصوم",OR(D53="خصوم متداولة",D53="خصوم طويلة الأجل")),AND(C53="حقوق ملكية",OR(D53="رأس المال",D53="أرباح محتجزة")),AND(C53="إيرادات",OR(D53="إيرادات النشاط",D53="إيرادات أخرى")),AND(C53="مصروفات",OR(D53="تكلفة المبيعات",D53="مصروفات تشغيلية",D53="مصروفات أخرى")))),"المجموعة لا تناسب النوع",IF(AND(E53&amp;""&lt;&gt;"",F53&amp;""&lt;&gt;""),"رصيد مدين ودائن معًا","")))))</f>
        <v/>
      </c>
    </row>
    <row r="54">
      <c r="A54" s="16" t="n"/>
      <c r="B54" s="5" t="n"/>
      <c r="C54" s="5" t="n"/>
      <c r="D54" s="5" t="n"/>
      <c r="E54" s="17" t="n"/>
      <c r="F54" s="17" t="n"/>
      <c r="G54" s="6">
        <f>IF(A54&amp;""="","",IF(COUNTIF($A$6:$A$205,A54&amp;"")&gt;1,"كود مكرر",IF(OR(C54="",D54=""),"اختر النوع والمجموعة",IF(NOT(OR(AND(C54="أصول",OR(D54="أصول متداولة",D54="أصول ثابتة")),AND(C54="خصوم",OR(D54="خصوم متداولة",D54="خصوم طويلة الأجل")),AND(C54="حقوق ملكية",OR(D54="رأس المال",D54="أرباح محتجزة")),AND(C54="إيرادات",OR(D54="إيرادات النشاط",D54="إيرادات أخرى")),AND(C54="مصروفات",OR(D54="تكلفة المبيعات",D54="مصروفات تشغيلية",D54="مصروفات أخرى")))),"المجموعة لا تناسب النوع",IF(AND(E54&amp;""&lt;&gt;"",F54&amp;""&lt;&gt;""),"رصيد مدين ودائن معًا","")))))</f>
        <v/>
      </c>
    </row>
    <row r="55">
      <c r="A55" s="16" t="n"/>
      <c r="B55" s="5" t="n"/>
      <c r="C55" s="5" t="n"/>
      <c r="D55" s="5" t="n"/>
      <c r="E55" s="17" t="n"/>
      <c r="F55" s="17" t="n"/>
      <c r="G55" s="6">
        <f>IF(A55&amp;""="","",IF(COUNTIF($A$6:$A$205,A55&amp;"")&gt;1,"كود مكرر",IF(OR(C55="",D55=""),"اختر النوع والمجموعة",IF(NOT(OR(AND(C55="أصول",OR(D55="أصول متداولة",D55="أصول ثابتة")),AND(C55="خصوم",OR(D55="خصوم متداولة",D55="خصوم طويلة الأجل")),AND(C55="حقوق ملكية",OR(D55="رأس المال",D55="أرباح محتجزة")),AND(C55="إيرادات",OR(D55="إيرادات النشاط",D55="إيرادات أخرى")),AND(C55="مصروفات",OR(D55="تكلفة المبيعات",D55="مصروفات تشغيلية",D55="مصروفات أخرى")))),"المجموعة لا تناسب النوع",IF(AND(E55&amp;""&lt;&gt;"",F55&amp;""&lt;&gt;""),"رصيد مدين ودائن معًا","")))))</f>
        <v/>
      </c>
    </row>
    <row r="56">
      <c r="A56" s="16" t="n"/>
      <c r="B56" s="5" t="n"/>
      <c r="C56" s="5" t="n"/>
      <c r="D56" s="5" t="n"/>
      <c r="E56" s="17" t="n"/>
      <c r="F56" s="17" t="n"/>
      <c r="G56" s="6">
        <f>IF(A56&amp;""="","",IF(COUNTIF($A$6:$A$205,A56&amp;"")&gt;1,"كود مكرر",IF(OR(C56="",D56=""),"اختر النوع والمجموعة",IF(NOT(OR(AND(C56="أصول",OR(D56="أصول متداولة",D56="أصول ثابتة")),AND(C56="خصوم",OR(D56="خصوم متداولة",D56="خصوم طويلة الأجل")),AND(C56="حقوق ملكية",OR(D56="رأس المال",D56="أرباح محتجزة")),AND(C56="إيرادات",OR(D56="إيرادات النشاط",D56="إيرادات أخرى")),AND(C56="مصروفات",OR(D56="تكلفة المبيعات",D56="مصروفات تشغيلية",D56="مصروفات أخرى")))),"المجموعة لا تناسب النوع",IF(AND(E56&amp;""&lt;&gt;"",F56&amp;""&lt;&gt;""),"رصيد مدين ودائن معًا","")))))</f>
        <v/>
      </c>
    </row>
    <row r="57">
      <c r="A57" s="16" t="n"/>
      <c r="B57" s="5" t="n"/>
      <c r="C57" s="5" t="n"/>
      <c r="D57" s="5" t="n"/>
      <c r="E57" s="17" t="n"/>
      <c r="F57" s="17" t="n"/>
      <c r="G57" s="6">
        <f>IF(A57&amp;""="","",IF(COUNTIF($A$6:$A$205,A57&amp;"")&gt;1,"كود مكرر",IF(OR(C57="",D57=""),"اختر النوع والمجموعة",IF(NOT(OR(AND(C57="أصول",OR(D57="أصول متداولة",D57="أصول ثابتة")),AND(C57="خصوم",OR(D57="خصوم متداولة",D57="خصوم طويلة الأجل")),AND(C57="حقوق ملكية",OR(D57="رأس المال",D57="أرباح محتجزة")),AND(C57="إيرادات",OR(D57="إيرادات النشاط",D57="إيرادات أخرى")),AND(C57="مصروفات",OR(D57="تكلفة المبيعات",D57="مصروفات تشغيلية",D57="مصروفات أخرى")))),"المجموعة لا تناسب النوع",IF(AND(E57&amp;""&lt;&gt;"",F57&amp;""&lt;&gt;""),"رصيد مدين ودائن معًا","")))))</f>
        <v/>
      </c>
    </row>
    <row r="58">
      <c r="A58" s="16" t="n"/>
      <c r="B58" s="5" t="n"/>
      <c r="C58" s="5" t="n"/>
      <c r="D58" s="5" t="n"/>
      <c r="E58" s="17" t="n"/>
      <c r="F58" s="17" t="n"/>
      <c r="G58" s="6">
        <f>IF(A58&amp;""="","",IF(COUNTIF($A$6:$A$205,A58&amp;"")&gt;1,"كود مكرر",IF(OR(C58="",D58=""),"اختر النوع والمجموعة",IF(NOT(OR(AND(C58="أصول",OR(D58="أصول متداولة",D58="أصول ثابتة")),AND(C58="خصوم",OR(D58="خصوم متداولة",D58="خصوم طويلة الأجل")),AND(C58="حقوق ملكية",OR(D58="رأس المال",D58="أرباح محتجزة")),AND(C58="إيرادات",OR(D58="إيرادات النشاط",D58="إيرادات أخرى")),AND(C58="مصروفات",OR(D58="تكلفة المبيعات",D58="مصروفات تشغيلية",D58="مصروفات أخرى")))),"المجموعة لا تناسب النوع",IF(AND(E58&amp;""&lt;&gt;"",F58&amp;""&lt;&gt;""),"رصيد مدين ودائن معًا","")))))</f>
        <v/>
      </c>
    </row>
    <row r="59">
      <c r="A59" s="16" t="n"/>
      <c r="B59" s="5" t="n"/>
      <c r="C59" s="5" t="n"/>
      <c r="D59" s="5" t="n"/>
      <c r="E59" s="17" t="n"/>
      <c r="F59" s="17" t="n"/>
      <c r="G59" s="6">
        <f>IF(A59&amp;""="","",IF(COUNTIF($A$6:$A$205,A59&amp;"")&gt;1,"كود مكرر",IF(OR(C59="",D59=""),"اختر النوع والمجموعة",IF(NOT(OR(AND(C59="أصول",OR(D59="أصول متداولة",D59="أصول ثابتة")),AND(C59="خصوم",OR(D59="خصوم متداولة",D59="خصوم طويلة الأجل")),AND(C59="حقوق ملكية",OR(D59="رأس المال",D59="أرباح محتجزة")),AND(C59="إيرادات",OR(D59="إيرادات النشاط",D59="إيرادات أخرى")),AND(C59="مصروفات",OR(D59="تكلفة المبيعات",D59="مصروفات تشغيلية",D59="مصروفات أخرى")))),"المجموعة لا تناسب النوع",IF(AND(E59&amp;""&lt;&gt;"",F59&amp;""&lt;&gt;""),"رصيد مدين ودائن معًا","")))))</f>
        <v/>
      </c>
    </row>
    <row r="60">
      <c r="A60" s="16" t="n"/>
      <c r="B60" s="5" t="n"/>
      <c r="C60" s="5" t="n"/>
      <c r="D60" s="5" t="n"/>
      <c r="E60" s="17" t="n"/>
      <c r="F60" s="17" t="n"/>
      <c r="G60" s="6">
        <f>IF(A60&amp;""="","",IF(COUNTIF($A$6:$A$205,A60&amp;"")&gt;1,"كود مكرر",IF(OR(C60="",D60=""),"اختر النوع والمجموعة",IF(NOT(OR(AND(C60="أصول",OR(D60="أصول متداولة",D60="أصول ثابتة")),AND(C60="خصوم",OR(D60="خصوم متداولة",D60="خصوم طويلة الأجل")),AND(C60="حقوق ملكية",OR(D60="رأس المال",D60="أرباح محتجزة")),AND(C60="إيرادات",OR(D60="إيرادات النشاط",D60="إيرادات أخرى")),AND(C60="مصروفات",OR(D60="تكلفة المبيعات",D60="مصروفات تشغيلية",D60="مصروفات أخرى")))),"المجموعة لا تناسب النوع",IF(AND(E60&amp;""&lt;&gt;"",F60&amp;""&lt;&gt;""),"رصيد مدين ودائن معًا","")))))</f>
        <v/>
      </c>
    </row>
    <row r="61">
      <c r="A61" s="16" t="n"/>
      <c r="B61" s="5" t="n"/>
      <c r="C61" s="5" t="n"/>
      <c r="D61" s="5" t="n"/>
      <c r="E61" s="17" t="n"/>
      <c r="F61" s="17" t="n"/>
      <c r="G61" s="6">
        <f>IF(A61&amp;""="","",IF(COUNTIF($A$6:$A$205,A61&amp;"")&gt;1,"كود مكرر",IF(OR(C61="",D61=""),"اختر النوع والمجموعة",IF(NOT(OR(AND(C61="أصول",OR(D61="أصول متداولة",D61="أصول ثابتة")),AND(C61="خصوم",OR(D61="خصوم متداولة",D61="خصوم طويلة الأجل")),AND(C61="حقوق ملكية",OR(D61="رأس المال",D61="أرباح محتجزة")),AND(C61="إيرادات",OR(D61="إيرادات النشاط",D61="إيرادات أخرى")),AND(C61="مصروفات",OR(D61="تكلفة المبيعات",D61="مصروفات تشغيلية",D61="مصروفات أخرى")))),"المجموعة لا تناسب النوع",IF(AND(E61&amp;""&lt;&gt;"",F61&amp;""&lt;&gt;""),"رصيد مدين ودائن معًا","")))))</f>
        <v/>
      </c>
    </row>
    <row r="62">
      <c r="A62" s="16" t="n"/>
      <c r="B62" s="5" t="n"/>
      <c r="C62" s="5" t="n"/>
      <c r="D62" s="5" t="n"/>
      <c r="E62" s="17" t="n"/>
      <c r="F62" s="17" t="n"/>
      <c r="G62" s="6">
        <f>IF(A62&amp;""="","",IF(COUNTIF($A$6:$A$205,A62&amp;"")&gt;1,"كود مكرر",IF(OR(C62="",D62=""),"اختر النوع والمجموعة",IF(NOT(OR(AND(C62="أصول",OR(D62="أصول متداولة",D62="أصول ثابتة")),AND(C62="خصوم",OR(D62="خصوم متداولة",D62="خصوم طويلة الأجل")),AND(C62="حقوق ملكية",OR(D62="رأس المال",D62="أرباح محتجزة")),AND(C62="إيرادات",OR(D62="إيرادات النشاط",D62="إيرادات أخرى")),AND(C62="مصروفات",OR(D62="تكلفة المبيعات",D62="مصروفات تشغيلية",D62="مصروفات أخرى")))),"المجموعة لا تناسب النوع",IF(AND(E62&amp;""&lt;&gt;"",F62&amp;""&lt;&gt;""),"رصيد مدين ودائن معًا","")))))</f>
        <v/>
      </c>
    </row>
    <row r="63">
      <c r="A63" s="16" t="n"/>
      <c r="B63" s="5" t="n"/>
      <c r="C63" s="5" t="n"/>
      <c r="D63" s="5" t="n"/>
      <c r="E63" s="17" t="n"/>
      <c r="F63" s="17" t="n"/>
      <c r="G63" s="6">
        <f>IF(A63&amp;""="","",IF(COUNTIF($A$6:$A$205,A63&amp;"")&gt;1,"كود مكرر",IF(OR(C63="",D63=""),"اختر النوع والمجموعة",IF(NOT(OR(AND(C63="أصول",OR(D63="أصول متداولة",D63="أصول ثابتة")),AND(C63="خصوم",OR(D63="خصوم متداولة",D63="خصوم طويلة الأجل")),AND(C63="حقوق ملكية",OR(D63="رأس المال",D63="أرباح محتجزة")),AND(C63="إيرادات",OR(D63="إيرادات النشاط",D63="إيرادات أخرى")),AND(C63="مصروفات",OR(D63="تكلفة المبيعات",D63="مصروفات تشغيلية",D63="مصروفات أخرى")))),"المجموعة لا تناسب النوع",IF(AND(E63&amp;""&lt;&gt;"",F63&amp;""&lt;&gt;""),"رصيد مدين ودائن معًا","")))))</f>
        <v/>
      </c>
    </row>
    <row r="64">
      <c r="A64" s="16" t="n"/>
      <c r="B64" s="5" t="n"/>
      <c r="C64" s="5" t="n"/>
      <c r="D64" s="5" t="n"/>
      <c r="E64" s="17" t="n"/>
      <c r="F64" s="17" t="n"/>
      <c r="G64" s="6">
        <f>IF(A64&amp;""="","",IF(COUNTIF($A$6:$A$205,A64&amp;"")&gt;1,"كود مكرر",IF(OR(C64="",D64=""),"اختر النوع والمجموعة",IF(NOT(OR(AND(C64="أصول",OR(D64="أصول متداولة",D64="أصول ثابتة")),AND(C64="خصوم",OR(D64="خصوم متداولة",D64="خصوم طويلة الأجل")),AND(C64="حقوق ملكية",OR(D64="رأس المال",D64="أرباح محتجزة")),AND(C64="إيرادات",OR(D64="إيرادات النشاط",D64="إيرادات أخرى")),AND(C64="مصروفات",OR(D64="تكلفة المبيعات",D64="مصروفات تشغيلية",D64="مصروفات أخرى")))),"المجموعة لا تناسب النوع",IF(AND(E64&amp;""&lt;&gt;"",F64&amp;""&lt;&gt;""),"رصيد مدين ودائن معًا","")))))</f>
        <v/>
      </c>
    </row>
    <row r="65">
      <c r="A65" s="16" t="n"/>
      <c r="B65" s="5" t="n"/>
      <c r="C65" s="5" t="n"/>
      <c r="D65" s="5" t="n"/>
      <c r="E65" s="17" t="n"/>
      <c r="F65" s="17" t="n"/>
      <c r="G65" s="6">
        <f>IF(A65&amp;""="","",IF(COUNTIF($A$6:$A$205,A65&amp;"")&gt;1,"كود مكرر",IF(OR(C65="",D65=""),"اختر النوع والمجموعة",IF(NOT(OR(AND(C65="أصول",OR(D65="أصول متداولة",D65="أصول ثابتة")),AND(C65="خصوم",OR(D65="خصوم متداولة",D65="خصوم طويلة الأجل")),AND(C65="حقوق ملكية",OR(D65="رأس المال",D65="أرباح محتجزة")),AND(C65="إيرادات",OR(D65="إيرادات النشاط",D65="إيرادات أخرى")),AND(C65="مصروفات",OR(D65="تكلفة المبيعات",D65="مصروفات تشغيلية",D65="مصروفات أخرى")))),"المجموعة لا تناسب النوع",IF(AND(E65&amp;""&lt;&gt;"",F65&amp;""&lt;&gt;""),"رصيد مدين ودائن معًا","")))))</f>
        <v/>
      </c>
    </row>
    <row r="66">
      <c r="A66" s="16" t="n"/>
      <c r="B66" s="5" t="n"/>
      <c r="C66" s="5" t="n"/>
      <c r="D66" s="5" t="n"/>
      <c r="E66" s="17" t="n"/>
      <c r="F66" s="17" t="n"/>
      <c r="G66" s="6">
        <f>IF(A66&amp;""="","",IF(COUNTIF($A$6:$A$205,A66&amp;"")&gt;1,"كود مكرر",IF(OR(C66="",D66=""),"اختر النوع والمجموعة",IF(NOT(OR(AND(C66="أصول",OR(D66="أصول متداولة",D66="أصول ثابتة")),AND(C66="خصوم",OR(D66="خصوم متداولة",D66="خصوم طويلة الأجل")),AND(C66="حقوق ملكية",OR(D66="رأس المال",D66="أرباح محتجزة")),AND(C66="إيرادات",OR(D66="إيرادات النشاط",D66="إيرادات أخرى")),AND(C66="مصروفات",OR(D66="تكلفة المبيعات",D66="مصروفات تشغيلية",D66="مصروفات أخرى")))),"المجموعة لا تناسب النوع",IF(AND(E66&amp;""&lt;&gt;"",F66&amp;""&lt;&gt;""),"رصيد مدين ودائن معًا","")))))</f>
        <v/>
      </c>
    </row>
    <row r="67">
      <c r="A67" s="16" t="n"/>
      <c r="B67" s="5" t="n"/>
      <c r="C67" s="5" t="n"/>
      <c r="D67" s="5" t="n"/>
      <c r="E67" s="17" t="n"/>
      <c r="F67" s="17" t="n"/>
      <c r="G67" s="6">
        <f>IF(A67&amp;""="","",IF(COUNTIF($A$6:$A$205,A67&amp;"")&gt;1,"كود مكرر",IF(OR(C67="",D67=""),"اختر النوع والمجموعة",IF(NOT(OR(AND(C67="أصول",OR(D67="أصول متداولة",D67="أصول ثابتة")),AND(C67="خصوم",OR(D67="خصوم متداولة",D67="خصوم طويلة الأجل")),AND(C67="حقوق ملكية",OR(D67="رأس المال",D67="أرباح محتجزة")),AND(C67="إيرادات",OR(D67="إيرادات النشاط",D67="إيرادات أخرى")),AND(C67="مصروفات",OR(D67="تكلفة المبيعات",D67="مصروفات تشغيلية",D67="مصروفات أخرى")))),"المجموعة لا تناسب النوع",IF(AND(E67&amp;""&lt;&gt;"",F67&amp;""&lt;&gt;""),"رصيد مدين ودائن معًا","")))))</f>
        <v/>
      </c>
    </row>
    <row r="68">
      <c r="A68" s="16" t="n"/>
      <c r="B68" s="5" t="n"/>
      <c r="C68" s="5" t="n"/>
      <c r="D68" s="5" t="n"/>
      <c r="E68" s="17" t="n"/>
      <c r="F68" s="17" t="n"/>
      <c r="G68" s="6">
        <f>IF(A68&amp;""="","",IF(COUNTIF($A$6:$A$205,A68&amp;"")&gt;1,"كود مكرر",IF(OR(C68="",D68=""),"اختر النوع والمجموعة",IF(NOT(OR(AND(C68="أصول",OR(D68="أصول متداولة",D68="أصول ثابتة")),AND(C68="خصوم",OR(D68="خصوم متداولة",D68="خصوم طويلة الأجل")),AND(C68="حقوق ملكية",OR(D68="رأس المال",D68="أرباح محتجزة")),AND(C68="إيرادات",OR(D68="إيرادات النشاط",D68="إيرادات أخرى")),AND(C68="مصروفات",OR(D68="تكلفة المبيعات",D68="مصروفات تشغيلية",D68="مصروفات أخرى")))),"المجموعة لا تناسب النوع",IF(AND(E68&amp;""&lt;&gt;"",F68&amp;""&lt;&gt;""),"رصيد مدين ودائن معًا","")))))</f>
        <v/>
      </c>
    </row>
    <row r="69">
      <c r="A69" s="16" t="n"/>
      <c r="B69" s="5" t="n"/>
      <c r="C69" s="5" t="n"/>
      <c r="D69" s="5" t="n"/>
      <c r="E69" s="17" t="n"/>
      <c r="F69" s="17" t="n"/>
      <c r="G69" s="6">
        <f>IF(A69&amp;""="","",IF(COUNTIF($A$6:$A$205,A69&amp;"")&gt;1,"كود مكرر",IF(OR(C69="",D69=""),"اختر النوع والمجموعة",IF(NOT(OR(AND(C69="أصول",OR(D69="أصول متداولة",D69="أصول ثابتة")),AND(C69="خصوم",OR(D69="خصوم متداولة",D69="خصوم طويلة الأجل")),AND(C69="حقوق ملكية",OR(D69="رأس المال",D69="أرباح محتجزة")),AND(C69="إيرادات",OR(D69="إيرادات النشاط",D69="إيرادات أخرى")),AND(C69="مصروفات",OR(D69="تكلفة المبيعات",D69="مصروفات تشغيلية",D69="مصروفات أخرى")))),"المجموعة لا تناسب النوع",IF(AND(E69&amp;""&lt;&gt;"",F69&amp;""&lt;&gt;""),"رصيد مدين ودائن معًا","")))))</f>
        <v/>
      </c>
    </row>
    <row r="70">
      <c r="A70" s="16" t="n"/>
      <c r="B70" s="5" t="n"/>
      <c r="C70" s="5" t="n"/>
      <c r="D70" s="5" t="n"/>
      <c r="E70" s="17" t="n"/>
      <c r="F70" s="17" t="n"/>
      <c r="G70" s="6">
        <f>IF(A70&amp;""="","",IF(COUNTIF($A$6:$A$205,A70&amp;"")&gt;1,"كود مكرر",IF(OR(C70="",D70=""),"اختر النوع والمجموعة",IF(NOT(OR(AND(C70="أصول",OR(D70="أصول متداولة",D70="أصول ثابتة")),AND(C70="خصوم",OR(D70="خصوم متداولة",D70="خصوم طويلة الأجل")),AND(C70="حقوق ملكية",OR(D70="رأس المال",D70="أرباح محتجزة")),AND(C70="إيرادات",OR(D70="إيرادات النشاط",D70="إيرادات أخرى")),AND(C70="مصروفات",OR(D70="تكلفة المبيعات",D70="مصروفات تشغيلية",D70="مصروفات أخرى")))),"المجموعة لا تناسب النوع",IF(AND(E70&amp;""&lt;&gt;"",F70&amp;""&lt;&gt;""),"رصيد مدين ودائن معًا","")))))</f>
        <v/>
      </c>
    </row>
    <row r="71">
      <c r="A71" s="16" t="n"/>
      <c r="B71" s="5" t="n"/>
      <c r="C71" s="5" t="n"/>
      <c r="D71" s="5" t="n"/>
      <c r="E71" s="17" t="n"/>
      <c r="F71" s="17" t="n"/>
      <c r="G71" s="6">
        <f>IF(A71&amp;""="","",IF(COUNTIF($A$6:$A$205,A71&amp;"")&gt;1,"كود مكرر",IF(OR(C71="",D71=""),"اختر النوع والمجموعة",IF(NOT(OR(AND(C71="أصول",OR(D71="أصول متداولة",D71="أصول ثابتة")),AND(C71="خصوم",OR(D71="خصوم متداولة",D71="خصوم طويلة الأجل")),AND(C71="حقوق ملكية",OR(D71="رأس المال",D71="أرباح محتجزة")),AND(C71="إيرادات",OR(D71="إيرادات النشاط",D71="إيرادات أخرى")),AND(C71="مصروفات",OR(D71="تكلفة المبيعات",D71="مصروفات تشغيلية",D71="مصروفات أخرى")))),"المجموعة لا تناسب النوع",IF(AND(E71&amp;""&lt;&gt;"",F71&amp;""&lt;&gt;""),"رصيد مدين ودائن معًا","")))))</f>
        <v/>
      </c>
    </row>
    <row r="72">
      <c r="A72" s="16" t="n"/>
      <c r="B72" s="5" t="n"/>
      <c r="C72" s="5" t="n"/>
      <c r="D72" s="5" t="n"/>
      <c r="E72" s="17" t="n"/>
      <c r="F72" s="17" t="n"/>
      <c r="G72" s="6">
        <f>IF(A72&amp;""="","",IF(COUNTIF($A$6:$A$205,A72&amp;"")&gt;1,"كود مكرر",IF(OR(C72="",D72=""),"اختر النوع والمجموعة",IF(NOT(OR(AND(C72="أصول",OR(D72="أصول متداولة",D72="أصول ثابتة")),AND(C72="خصوم",OR(D72="خصوم متداولة",D72="خصوم طويلة الأجل")),AND(C72="حقوق ملكية",OR(D72="رأس المال",D72="أرباح محتجزة")),AND(C72="إيرادات",OR(D72="إيرادات النشاط",D72="إيرادات أخرى")),AND(C72="مصروفات",OR(D72="تكلفة المبيعات",D72="مصروفات تشغيلية",D72="مصروفات أخرى")))),"المجموعة لا تناسب النوع",IF(AND(E72&amp;""&lt;&gt;"",F72&amp;""&lt;&gt;""),"رصيد مدين ودائن معًا","")))))</f>
        <v/>
      </c>
    </row>
    <row r="73">
      <c r="A73" s="16" t="n"/>
      <c r="B73" s="5" t="n"/>
      <c r="C73" s="5" t="n"/>
      <c r="D73" s="5" t="n"/>
      <c r="E73" s="17" t="n"/>
      <c r="F73" s="17" t="n"/>
      <c r="G73" s="6">
        <f>IF(A73&amp;""="","",IF(COUNTIF($A$6:$A$205,A73&amp;"")&gt;1,"كود مكرر",IF(OR(C73="",D73=""),"اختر النوع والمجموعة",IF(NOT(OR(AND(C73="أصول",OR(D73="أصول متداولة",D73="أصول ثابتة")),AND(C73="خصوم",OR(D73="خصوم متداولة",D73="خصوم طويلة الأجل")),AND(C73="حقوق ملكية",OR(D73="رأس المال",D73="أرباح محتجزة")),AND(C73="إيرادات",OR(D73="إيرادات النشاط",D73="إيرادات أخرى")),AND(C73="مصروفات",OR(D73="تكلفة المبيعات",D73="مصروفات تشغيلية",D73="مصروفات أخرى")))),"المجموعة لا تناسب النوع",IF(AND(E73&amp;""&lt;&gt;"",F73&amp;""&lt;&gt;""),"رصيد مدين ودائن معًا","")))))</f>
        <v/>
      </c>
    </row>
    <row r="74">
      <c r="A74" s="16" t="n"/>
      <c r="B74" s="5" t="n"/>
      <c r="C74" s="5" t="n"/>
      <c r="D74" s="5" t="n"/>
      <c r="E74" s="17" t="n"/>
      <c r="F74" s="17" t="n"/>
      <c r="G74" s="6">
        <f>IF(A74&amp;""="","",IF(COUNTIF($A$6:$A$205,A74&amp;"")&gt;1,"كود مكرر",IF(OR(C74="",D74=""),"اختر النوع والمجموعة",IF(NOT(OR(AND(C74="أصول",OR(D74="أصول متداولة",D74="أصول ثابتة")),AND(C74="خصوم",OR(D74="خصوم متداولة",D74="خصوم طويلة الأجل")),AND(C74="حقوق ملكية",OR(D74="رأس المال",D74="أرباح محتجزة")),AND(C74="إيرادات",OR(D74="إيرادات النشاط",D74="إيرادات أخرى")),AND(C74="مصروفات",OR(D74="تكلفة المبيعات",D74="مصروفات تشغيلية",D74="مصروفات أخرى")))),"المجموعة لا تناسب النوع",IF(AND(E74&amp;""&lt;&gt;"",F74&amp;""&lt;&gt;""),"رصيد مدين ودائن معًا","")))))</f>
        <v/>
      </c>
    </row>
    <row r="75">
      <c r="A75" s="16" t="n"/>
      <c r="B75" s="5" t="n"/>
      <c r="C75" s="5" t="n"/>
      <c r="D75" s="5" t="n"/>
      <c r="E75" s="17" t="n"/>
      <c r="F75" s="17" t="n"/>
      <c r="G75" s="6">
        <f>IF(A75&amp;""="","",IF(COUNTIF($A$6:$A$205,A75&amp;"")&gt;1,"كود مكرر",IF(OR(C75="",D75=""),"اختر النوع والمجموعة",IF(NOT(OR(AND(C75="أصول",OR(D75="أصول متداولة",D75="أصول ثابتة")),AND(C75="خصوم",OR(D75="خصوم متداولة",D75="خصوم طويلة الأجل")),AND(C75="حقوق ملكية",OR(D75="رأس المال",D75="أرباح محتجزة")),AND(C75="إيرادات",OR(D75="إيرادات النشاط",D75="إيرادات أخرى")),AND(C75="مصروفات",OR(D75="تكلفة المبيعات",D75="مصروفات تشغيلية",D75="مصروفات أخرى")))),"المجموعة لا تناسب النوع",IF(AND(E75&amp;""&lt;&gt;"",F75&amp;""&lt;&gt;""),"رصيد مدين ودائن معًا","")))))</f>
        <v/>
      </c>
    </row>
    <row r="76">
      <c r="A76" s="16" t="n"/>
      <c r="B76" s="5" t="n"/>
      <c r="C76" s="5" t="n"/>
      <c r="D76" s="5" t="n"/>
      <c r="E76" s="17" t="n"/>
      <c r="F76" s="17" t="n"/>
      <c r="G76" s="6">
        <f>IF(A76&amp;""="","",IF(COUNTIF($A$6:$A$205,A76&amp;"")&gt;1,"كود مكرر",IF(OR(C76="",D76=""),"اختر النوع والمجموعة",IF(NOT(OR(AND(C76="أصول",OR(D76="أصول متداولة",D76="أصول ثابتة")),AND(C76="خصوم",OR(D76="خصوم متداولة",D76="خصوم طويلة الأجل")),AND(C76="حقوق ملكية",OR(D76="رأس المال",D76="أرباح محتجزة")),AND(C76="إيرادات",OR(D76="إيرادات النشاط",D76="إيرادات أخرى")),AND(C76="مصروفات",OR(D76="تكلفة المبيعات",D76="مصروفات تشغيلية",D76="مصروفات أخرى")))),"المجموعة لا تناسب النوع",IF(AND(E76&amp;""&lt;&gt;"",F76&amp;""&lt;&gt;""),"رصيد مدين ودائن معًا","")))))</f>
        <v/>
      </c>
    </row>
    <row r="77">
      <c r="A77" s="16" t="n"/>
      <c r="B77" s="5" t="n"/>
      <c r="C77" s="5" t="n"/>
      <c r="D77" s="5" t="n"/>
      <c r="E77" s="17" t="n"/>
      <c r="F77" s="17" t="n"/>
      <c r="G77" s="6">
        <f>IF(A77&amp;""="","",IF(COUNTIF($A$6:$A$205,A77&amp;"")&gt;1,"كود مكرر",IF(OR(C77="",D77=""),"اختر النوع والمجموعة",IF(NOT(OR(AND(C77="أصول",OR(D77="أصول متداولة",D77="أصول ثابتة")),AND(C77="خصوم",OR(D77="خصوم متداولة",D77="خصوم طويلة الأجل")),AND(C77="حقوق ملكية",OR(D77="رأس المال",D77="أرباح محتجزة")),AND(C77="إيرادات",OR(D77="إيرادات النشاط",D77="إيرادات أخرى")),AND(C77="مصروفات",OR(D77="تكلفة المبيعات",D77="مصروفات تشغيلية",D77="مصروفات أخرى")))),"المجموعة لا تناسب النوع",IF(AND(E77&amp;""&lt;&gt;"",F77&amp;""&lt;&gt;""),"رصيد مدين ودائن معًا","")))))</f>
        <v/>
      </c>
    </row>
    <row r="78">
      <c r="A78" s="16" t="n"/>
      <c r="B78" s="5" t="n"/>
      <c r="C78" s="5" t="n"/>
      <c r="D78" s="5" t="n"/>
      <c r="E78" s="17" t="n"/>
      <c r="F78" s="17" t="n"/>
      <c r="G78" s="6">
        <f>IF(A78&amp;""="","",IF(COUNTIF($A$6:$A$205,A78&amp;"")&gt;1,"كود مكرر",IF(OR(C78="",D78=""),"اختر النوع والمجموعة",IF(NOT(OR(AND(C78="أصول",OR(D78="أصول متداولة",D78="أصول ثابتة")),AND(C78="خصوم",OR(D78="خصوم متداولة",D78="خصوم طويلة الأجل")),AND(C78="حقوق ملكية",OR(D78="رأس المال",D78="أرباح محتجزة")),AND(C78="إيرادات",OR(D78="إيرادات النشاط",D78="إيرادات أخرى")),AND(C78="مصروفات",OR(D78="تكلفة المبيعات",D78="مصروفات تشغيلية",D78="مصروفات أخرى")))),"المجموعة لا تناسب النوع",IF(AND(E78&amp;""&lt;&gt;"",F78&amp;""&lt;&gt;""),"رصيد مدين ودائن معًا","")))))</f>
        <v/>
      </c>
    </row>
    <row r="79">
      <c r="A79" s="16" t="n"/>
      <c r="B79" s="5" t="n"/>
      <c r="C79" s="5" t="n"/>
      <c r="D79" s="5" t="n"/>
      <c r="E79" s="17" t="n"/>
      <c r="F79" s="17" t="n"/>
      <c r="G79" s="6">
        <f>IF(A79&amp;""="","",IF(COUNTIF($A$6:$A$205,A79&amp;"")&gt;1,"كود مكرر",IF(OR(C79="",D79=""),"اختر النوع والمجموعة",IF(NOT(OR(AND(C79="أصول",OR(D79="أصول متداولة",D79="أصول ثابتة")),AND(C79="خصوم",OR(D79="خصوم متداولة",D79="خصوم طويلة الأجل")),AND(C79="حقوق ملكية",OR(D79="رأس المال",D79="أرباح محتجزة")),AND(C79="إيرادات",OR(D79="إيرادات النشاط",D79="إيرادات أخرى")),AND(C79="مصروفات",OR(D79="تكلفة المبيعات",D79="مصروفات تشغيلية",D79="مصروفات أخرى")))),"المجموعة لا تناسب النوع",IF(AND(E79&amp;""&lt;&gt;"",F79&amp;""&lt;&gt;""),"رصيد مدين ودائن معًا","")))))</f>
        <v/>
      </c>
    </row>
    <row r="80">
      <c r="A80" s="16" t="n"/>
      <c r="B80" s="5" t="n"/>
      <c r="C80" s="5" t="n"/>
      <c r="D80" s="5" t="n"/>
      <c r="E80" s="17" t="n"/>
      <c r="F80" s="17" t="n"/>
      <c r="G80" s="6">
        <f>IF(A80&amp;""="","",IF(COUNTIF($A$6:$A$205,A80&amp;"")&gt;1,"كود مكرر",IF(OR(C80="",D80=""),"اختر النوع والمجموعة",IF(NOT(OR(AND(C80="أصول",OR(D80="أصول متداولة",D80="أصول ثابتة")),AND(C80="خصوم",OR(D80="خصوم متداولة",D80="خصوم طويلة الأجل")),AND(C80="حقوق ملكية",OR(D80="رأس المال",D80="أرباح محتجزة")),AND(C80="إيرادات",OR(D80="إيرادات النشاط",D80="إيرادات أخرى")),AND(C80="مصروفات",OR(D80="تكلفة المبيعات",D80="مصروفات تشغيلية",D80="مصروفات أخرى")))),"المجموعة لا تناسب النوع",IF(AND(E80&amp;""&lt;&gt;"",F80&amp;""&lt;&gt;""),"رصيد مدين ودائن معًا","")))))</f>
        <v/>
      </c>
    </row>
    <row r="81">
      <c r="A81" s="16" t="n"/>
      <c r="B81" s="5" t="n"/>
      <c r="C81" s="5" t="n"/>
      <c r="D81" s="5" t="n"/>
      <c r="E81" s="17" t="n"/>
      <c r="F81" s="17" t="n"/>
      <c r="G81" s="6">
        <f>IF(A81&amp;""="","",IF(COUNTIF($A$6:$A$205,A81&amp;"")&gt;1,"كود مكرر",IF(OR(C81="",D81=""),"اختر النوع والمجموعة",IF(NOT(OR(AND(C81="أصول",OR(D81="أصول متداولة",D81="أصول ثابتة")),AND(C81="خصوم",OR(D81="خصوم متداولة",D81="خصوم طويلة الأجل")),AND(C81="حقوق ملكية",OR(D81="رأس المال",D81="أرباح محتجزة")),AND(C81="إيرادات",OR(D81="إيرادات النشاط",D81="إيرادات أخرى")),AND(C81="مصروفات",OR(D81="تكلفة المبيعات",D81="مصروفات تشغيلية",D81="مصروفات أخرى")))),"المجموعة لا تناسب النوع",IF(AND(E81&amp;""&lt;&gt;"",F81&amp;""&lt;&gt;""),"رصيد مدين ودائن معًا","")))))</f>
        <v/>
      </c>
    </row>
    <row r="82">
      <c r="A82" s="16" t="n"/>
      <c r="B82" s="5" t="n"/>
      <c r="C82" s="5" t="n"/>
      <c r="D82" s="5" t="n"/>
      <c r="E82" s="17" t="n"/>
      <c r="F82" s="17" t="n"/>
      <c r="G82" s="6">
        <f>IF(A82&amp;""="","",IF(COUNTIF($A$6:$A$205,A82&amp;"")&gt;1,"كود مكرر",IF(OR(C82="",D82=""),"اختر النوع والمجموعة",IF(NOT(OR(AND(C82="أصول",OR(D82="أصول متداولة",D82="أصول ثابتة")),AND(C82="خصوم",OR(D82="خصوم متداولة",D82="خصوم طويلة الأجل")),AND(C82="حقوق ملكية",OR(D82="رأس المال",D82="أرباح محتجزة")),AND(C82="إيرادات",OR(D82="إيرادات النشاط",D82="إيرادات أخرى")),AND(C82="مصروفات",OR(D82="تكلفة المبيعات",D82="مصروفات تشغيلية",D82="مصروفات أخرى")))),"المجموعة لا تناسب النوع",IF(AND(E82&amp;""&lt;&gt;"",F82&amp;""&lt;&gt;""),"رصيد مدين ودائن معًا","")))))</f>
        <v/>
      </c>
    </row>
    <row r="83">
      <c r="A83" s="16" t="n"/>
      <c r="B83" s="5" t="n"/>
      <c r="C83" s="5" t="n"/>
      <c r="D83" s="5" t="n"/>
      <c r="E83" s="17" t="n"/>
      <c r="F83" s="17" t="n"/>
      <c r="G83" s="6">
        <f>IF(A83&amp;""="","",IF(COUNTIF($A$6:$A$205,A83&amp;"")&gt;1,"كود مكرر",IF(OR(C83="",D83=""),"اختر النوع والمجموعة",IF(NOT(OR(AND(C83="أصول",OR(D83="أصول متداولة",D83="أصول ثابتة")),AND(C83="خصوم",OR(D83="خصوم متداولة",D83="خصوم طويلة الأجل")),AND(C83="حقوق ملكية",OR(D83="رأس المال",D83="أرباح محتجزة")),AND(C83="إيرادات",OR(D83="إيرادات النشاط",D83="إيرادات أخرى")),AND(C83="مصروفات",OR(D83="تكلفة المبيعات",D83="مصروفات تشغيلية",D83="مصروفات أخرى")))),"المجموعة لا تناسب النوع",IF(AND(E83&amp;""&lt;&gt;"",F83&amp;""&lt;&gt;""),"رصيد مدين ودائن معًا","")))))</f>
        <v/>
      </c>
    </row>
    <row r="84">
      <c r="A84" s="16" t="n"/>
      <c r="B84" s="5" t="n"/>
      <c r="C84" s="5" t="n"/>
      <c r="D84" s="5" t="n"/>
      <c r="E84" s="17" t="n"/>
      <c r="F84" s="17" t="n"/>
      <c r="G84" s="6">
        <f>IF(A84&amp;""="","",IF(COUNTIF($A$6:$A$205,A84&amp;"")&gt;1,"كود مكرر",IF(OR(C84="",D84=""),"اختر النوع والمجموعة",IF(NOT(OR(AND(C84="أصول",OR(D84="أصول متداولة",D84="أصول ثابتة")),AND(C84="خصوم",OR(D84="خصوم متداولة",D84="خصوم طويلة الأجل")),AND(C84="حقوق ملكية",OR(D84="رأس المال",D84="أرباح محتجزة")),AND(C84="إيرادات",OR(D84="إيرادات النشاط",D84="إيرادات أخرى")),AND(C84="مصروفات",OR(D84="تكلفة المبيعات",D84="مصروفات تشغيلية",D84="مصروفات أخرى")))),"المجموعة لا تناسب النوع",IF(AND(E84&amp;""&lt;&gt;"",F84&amp;""&lt;&gt;""),"رصيد مدين ودائن معًا","")))))</f>
        <v/>
      </c>
    </row>
    <row r="85">
      <c r="A85" s="16" t="n"/>
      <c r="B85" s="5" t="n"/>
      <c r="C85" s="5" t="n"/>
      <c r="D85" s="5" t="n"/>
      <c r="E85" s="17" t="n"/>
      <c r="F85" s="17" t="n"/>
      <c r="G85" s="6">
        <f>IF(A85&amp;""="","",IF(COUNTIF($A$6:$A$205,A85&amp;"")&gt;1,"كود مكرر",IF(OR(C85="",D85=""),"اختر النوع والمجموعة",IF(NOT(OR(AND(C85="أصول",OR(D85="أصول متداولة",D85="أصول ثابتة")),AND(C85="خصوم",OR(D85="خصوم متداولة",D85="خصوم طويلة الأجل")),AND(C85="حقوق ملكية",OR(D85="رأس المال",D85="أرباح محتجزة")),AND(C85="إيرادات",OR(D85="إيرادات النشاط",D85="إيرادات أخرى")),AND(C85="مصروفات",OR(D85="تكلفة المبيعات",D85="مصروفات تشغيلية",D85="مصروفات أخرى")))),"المجموعة لا تناسب النوع",IF(AND(E85&amp;""&lt;&gt;"",F85&amp;""&lt;&gt;""),"رصيد مدين ودائن معًا","")))))</f>
        <v/>
      </c>
    </row>
    <row r="86">
      <c r="A86" s="16" t="n"/>
      <c r="B86" s="5" t="n"/>
      <c r="C86" s="5" t="n"/>
      <c r="D86" s="5" t="n"/>
      <c r="E86" s="17" t="n"/>
      <c r="F86" s="17" t="n"/>
      <c r="G86" s="6">
        <f>IF(A86&amp;""="","",IF(COUNTIF($A$6:$A$205,A86&amp;"")&gt;1,"كود مكرر",IF(OR(C86="",D86=""),"اختر النوع والمجموعة",IF(NOT(OR(AND(C86="أصول",OR(D86="أصول متداولة",D86="أصول ثابتة")),AND(C86="خصوم",OR(D86="خصوم متداولة",D86="خصوم طويلة الأجل")),AND(C86="حقوق ملكية",OR(D86="رأس المال",D86="أرباح محتجزة")),AND(C86="إيرادات",OR(D86="إيرادات النشاط",D86="إيرادات أخرى")),AND(C86="مصروفات",OR(D86="تكلفة المبيعات",D86="مصروفات تشغيلية",D86="مصروفات أخرى")))),"المجموعة لا تناسب النوع",IF(AND(E86&amp;""&lt;&gt;"",F86&amp;""&lt;&gt;""),"رصيد مدين ودائن معًا","")))))</f>
        <v/>
      </c>
    </row>
    <row r="87">
      <c r="A87" s="16" t="n"/>
      <c r="B87" s="5" t="n"/>
      <c r="C87" s="5" t="n"/>
      <c r="D87" s="5" t="n"/>
      <c r="E87" s="17" t="n"/>
      <c r="F87" s="17" t="n"/>
      <c r="G87" s="6">
        <f>IF(A87&amp;""="","",IF(COUNTIF($A$6:$A$205,A87&amp;"")&gt;1,"كود مكرر",IF(OR(C87="",D87=""),"اختر النوع والمجموعة",IF(NOT(OR(AND(C87="أصول",OR(D87="أصول متداولة",D87="أصول ثابتة")),AND(C87="خصوم",OR(D87="خصوم متداولة",D87="خصوم طويلة الأجل")),AND(C87="حقوق ملكية",OR(D87="رأس المال",D87="أرباح محتجزة")),AND(C87="إيرادات",OR(D87="إيرادات النشاط",D87="إيرادات أخرى")),AND(C87="مصروفات",OR(D87="تكلفة المبيعات",D87="مصروفات تشغيلية",D87="مصروفات أخرى")))),"المجموعة لا تناسب النوع",IF(AND(E87&amp;""&lt;&gt;"",F87&amp;""&lt;&gt;""),"رصيد مدين ودائن معًا","")))))</f>
        <v/>
      </c>
    </row>
    <row r="88">
      <c r="A88" s="16" t="n"/>
      <c r="B88" s="5" t="n"/>
      <c r="C88" s="5" t="n"/>
      <c r="D88" s="5" t="n"/>
      <c r="E88" s="17" t="n"/>
      <c r="F88" s="17" t="n"/>
      <c r="G88" s="6">
        <f>IF(A88&amp;""="","",IF(COUNTIF($A$6:$A$205,A88&amp;"")&gt;1,"كود مكرر",IF(OR(C88="",D88=""),"اختر النوع والمجموعة",IF(NOT(OR(AND(C88="أصول",OR(D88="أصول متداولة",D88="أصول ثابتة")),AND(C88="خصوم",OR(D88="خصوم متداولة",D88="خصوم طويلة الأجل")),AND(C88="حقوق ملكية",OR(D88="رأس المال",D88="أرباح محتجزة")),AND(C88="إيرادات",OR(D88="إيرادات النشاط",D88="إيرادات أخرى")),AND(C88="مصروفات",OR(D88="تكلفة المبيعات",D88="مصروفات تشغيلية",D88="مصروفات أخرى")))),"المجموعة لا تناسب النوع",IF(AND(E88&amp;""&lt;&gt;"",F88&amp;""&lt;&gt;""),"رصيد مدين ودائن معًا","")))))</f>
        <v/>
      </c>
    </row>
    <row r="89">
      <c r="A89" s="16" t="n"/>
      <c r="B89" s="5" t="n"/>
      <c r="C89" s="5" t="n"/>
      <c r="D89" s="5" t="n"/>
      <c r="E89" s="17" t="n"/>
      <c r="F89" s="17" t="n"/>
      <c r="G89" s="6">
        <f>IF(A89&amp;""="","",IF(COUNTIF($A$6:$A$205,A89&amp;"")&gt;1,"كود مكرر",IF(OR(C89="",D89=""),"اختر النوع والمجموعة",IF(NOT(OR(AND(C89="أصول",OR(D89="أصول متداولة",D89="أصول ثابتة")),AND(C89="خصوم",OR(D89="خصوم متداولة",D89="خصوم طويلة الأجل")),AND(C89="حقوق ملكية",OR(D89="رأس المال",D89="أرباح محتجزة")),AND(C89="إيرادات",OR(D89="إيرادات النشاط",D89="إيرادات أخرى")),AND(C89="مصروفات",OR(D89="تكلفة المبيعات",D89="مصروفات تشغيلية",D89="مصروفات أخرى")))),"المجموعة لا تناسب النوع",IF(AND(E89&amp;""&lt;&gt;"",F89&amp;""&lt;&gt;""),"رصيد مدين ودائن معًا","")))))</f>
        <v/>
      </c>
    </row>
    <row r="90">
      <c r="A90" s="16" t="n"/>
      <c r="B90" s="5" t="n"/>
      <c r="C90" s="5" t="n"/>
      <c r="D90" s="5" t="n"/>
      <c r="E90" s="17" t="n"/>
      <c r="F90" s="17" t="n"/>
      <c r="G90" s="6">
        <f>IF(A90&amp;""="","",IF(COUNTIF($A$6:$A$205,A90&amp;"")&gt;1,"كود مكرر",IF(OR(C90="",D90=""),"اختر النوع والمجموعة",IF(NOT(OR(AND(C90="أصول",OR(D90="أصول متداولة",D90="أصول ثابتة")),AND(C90="خصوم",OR(D90="خصوم متداولة",D90="خصوم طويلة الأجل")),AND(C90="حقوق ملكية",OR(D90="رأس المال",D90="أرباح محتجزة")),AND(C90="إيرادات",OR(D90="إيرادات النشاط",D90="إيرادات أخرى")),AND(C90="مصروفات",OR(D90="تكلفة المبيعات",D90="مصروفات تشغيلية",D90="مصروفات أخرى")))),"المجموعة لا تناسب النوع",IF(AND(E90&amp;""&lt;&gt;"",F90&amp;""&lt;&gt;""),"رصيد مدين ودائن معًا","")))))</f>
        <v/>
      </c>
    </row>
    <row r="91">
      <c r="A91" s="16" t="n"/>
      <c r="B91" s="5" t="n"/>
      <c r="C91" s="5" t="n"/>
      <c r="D91" s="5" t="n"/>
      <c r="E91" s="17" t="n"/>
      <c r="F91" s="17" t="n"/>
      <c r="G91" s="6">
        <f>IF(A91&amp;""="","",IF(COUNTIF($A$6:$A$205,A91&amp;"")&gt;1,"كود مكرر",IF(OR(C91="",D91=""),"اختر النوع والمجموعة",IF(NOT(OR(AND(C91="أصول",OR(D91="أصول متداولة",D91="أصول ثابتة")),AND(C91="خصوم",OR(D91="خصوم متداولة",D91="خصوم طويلة الأجل")),AND(C91="حقوق ملكية",OR(D91="رأس المال",D91="أرباح محتجزة")),AND(C91="إيرادات",OR(D91="إيرادات النشاط",D91="إيرادات أخرى")),AND(C91="مصروفات",OR(D91="تكلفة المبيعات",D91="مصروفات تشغيلية",D91="مصروفات أخرى")))),"المجموعة لا تناسب النوع",IF(AND(E91&amp;""&lt;&gt;"",F91&amp;""&lt;&gt;""),"رصيد مدين ودائن معًا","")))))</f>
        <v/>
      </c>
    </row>
    <row r="92">
      <c r="A92" s="16" t="n"/>
      <c r="B92" s="5" t="n"/>
      <c r="C92" s="5" t="n"/>
      <c r="D92" s="5" t="n"/>
      <c r="E92" s="17" t="n"/>
      <c r="F92" s="17" t="n"/>
      <c r="G92" s="6">
        <f>IF(A92&amp;""="","",IF(COUNTIF($A$6:$A$205,A92&amp;"")&gt;1,"كود مكرر",IF(OR(C92="",D92=""),"اختر النوع والمجموعة",IF(NOT(OR(AND(C92="أصول",OR(D92="أصول متداولة",D92="أصول ثابتة")),AND(C92="خصوم",OR(D92="خصوم متداولة",D92="خصوم طويلة الأجل")),AND(C92="حقوق ملكية",OR(D92="رأس المال",D92="أرباح محتجزة")),AND(C92="إيرادات",OR(D92="إيرادات النشاط",D92="إيرادات أخرى")),AND(C92="مصروفات",OR(D92="تكلفة المبيعات",D92="مصروفات تشغيلية",D92="مصروفات أخرى")))),"المجموعة لا تناسب النوع",IF(AND(E92&amp;""&lt;&gt;"",F92&amp;""&lt;&gt;""),"رصيد مدين ودائن معًا","")))))</f>
        <v/>
      </c>
    </row>
    <row r="93">
      <c r="A93" s="16" t="n"/>
      <c r="B93" s="5" t="n"/>
      <c r="C93" s="5" t="n"/>
      <c r="D93" s="5" t="n"/>
      <c r="E93" s="17" t="n"/>
      <c r="F93" s="17" t="n"/>
      <c r="G93" s="6">
        <f>IF(A93&amp;""="","",IF(COUNTIF($A$6:$A$205,A93&amp;"")&gt;1,"كود مكرر",IF(OR(C93="",D93=""),"اختر النوع والمجموعة",IF(NOT(OR(AND(C93="أصول",OR(D93="أصول متداولة",D93="أصول ثابتة")),AND(C93="خصوم",OR(D93="خصوم متداولة",D93="خصوم طويلة الأجل")),AND(C93="حقوق ملكية",OR(D93="رأس المال",D93="أرباح محتجزة")),AND(C93="إيرادات",OR(D93="إيرادات النشاط",D93="إيرادات أخرى")),AND(C93="مصروفات",OR(D93="تكلفة المبيعات",D93="مصروفات تشغيلية",D93="مصروفات أخرى")))),"المجموعة لا تناسب النوع",IF(AND(E93&amp;""&lt;&gt;"",F93&amp;""&lt;&gt;""),"رصيد مدين ودائن معًا","")))))</f>
        <v/>
      </c>
    </row>
    <row r="94">
      <c r="A94" s="16" t="n"/>
      <c r="B94" s="5" t="n"/>
      <c r="C94" s="5" t="n"/>
      <c r="D94" s="5" t="n"/>
      <c r="E94" s="17" t="n"/>
      <c r="F94" s="17" t="n"/>
      <c r="G94" s="6">
        <f>IF(A94&amp;""="","",IF(COUNTIF($A$6:$A$205,A94&amp;"")&gt;1,"كود مكرر",IF(OR(C94="",D94=""),"اختر النوع والمجموعة",IF(NOT(OR(AND(C94="أصول",OR(D94="أصول متداولة",D94="أصول ثابتة")),AND(C94="خصوم",OR(D94="خصوم متداولة",D94="خصوم طويلة الأجل")),AND(C94="حقوق ملكية",OR(D94="رأس المال",D94="أرباح محتجزة")),AND(C94="إيرادات",OR(D94="إيرادات النشاط",D94="إيرادات أخرى")),AND(C94="مصروفات",OR(D94="تكلفة المبيعات",D94="مصروفات تشغيلية",D94="مصروفات أخرى")))),"المجموعة لا تناسب النوع",IF(AND(E94&amp;""&lt;&gt;"",F94&amp;""&lt;&gt;""),"رصيد مدين ودائن معًا","")))))</f>
        <v/>
      </c>
    </row>
    <row r="95">
      <c r="A95" s="16" t="n"/>
      <c r="B95" s="5" t="n"/>
      <c r="C95" s="5" t="n"/>
      <c r="D95" s="5" t="n"/>
      <c r="E95" s="17" t="n"/>
      <c r="F95" s="17" t="n"/>
      <c r="G95" s="6">
        <f>IF(A95&amp;""="","",IF(COUNTIF($A$6:$A$205,A95&amp;"")&gt;1,"كود مكرر",IF(OR(C95="",D95=""),"اختر النوع والمجموعة",IF(NOT(OR(AND(C95="أصول",OR(D95="أصول متداولة",D95="أصول ثابتة")),AND(C95="خصوم",OR(D95="خصوم متداولة",D95="خصوم طويلة الأجل")),AND(C95="حقوق ملكية",OR(D95="رأس المال",D95="أرباح محتجزة")),AND(C95="إيرادات",OR(D95="إيرادات النشاط",D95="إيرادات أخرى")),AND(C95="مصروفات",OR(D95="تكلفة المبيعات",D95="مصروفات تشغيلية",D95="مصروفات أخرى")))),"المجموعة لا تناسب النوع",IF(AND(E95&amp;""&lt;&gt;"",F95&amp;""&lt;&gt;""),"رصيد مدين ودائن معًا","")))))</f>
        <v/>
      </c>
    </row>
    <row r="96">
      <c r="A96" s="16" t="n"/>
      <c r="B96" s="5" t="n"/>
      <c r="C96" s="5" t="n"/>
      <c r="D96" s="5" t="n"/>
      <c r="E96" s="17" t="n"/>
      <c r="F96" s="17" t="n"/>
      <c r="G96" s="6">
        <f>IF(A96&amp;""="","",IF(COUNTIF($A$6:$A$205,A96&amp;"")&gt;1,"كود مكرر",IF(OR(C96="",D96=""),"اختر النوع والمجموعة",IF(NOT(OR(AND(C96="أصول",OR(D96="أصول متداولة",D96="أصول ثابتة")),AND(C96="خصوم",OR(D96="خصوم متداولة",D96="خصوم طويلة الأجل")),AND(C96="حقوق ملكية",OR(D96="رأس المال",D96="أرباح محتجزة")),AND(C96="إيرادات",OR(D96="إيرادات النشاط",D96="إيرادات أخرى")),AND(C96="مصروفات",OR(D96="تكلفة المبيعات",D96="مصروفات تشغيلية",D96="مصروفات أخرى")))),"المجموعة لا تناسب النوع",IF(AND(E96&amp;""&lt;&gt;"",F96&amp;""&lt;&gt;""),"رصيد مدين ودائن معًا","")))))</f>
        <v/>
      </c>
    </row>
    <row r="97">
      <c r="A97" s="16" t="n"/>
      <c r="B97" s="5" t="n"/>
      <c r="C97" s="5" t="n"/>
      <c r="D97" s="5" t="n"/>
      <c r="E97" s="17" t="n"/>
      <c r="F97" s="17" t="n"/>
      <c r="G97" s="6">
        <f>IF(A97&amp;""="","",IF(COUNTIF($A$6:$A$205,A97&amp;"")&gt;1,"كود مكرر",IF(OR(C97="",D97=""),"اختر النوع والمجموعة",IF(NOT(OR(AND(C97="أصول",OR(D97="أصول متداولة",D97="أصول ثابتة")),AND(C97="خصوم",OR(D97="خصوم متداولة",D97="خصوم طويلة الأجل")),AND(C97="حقوق ملكية",OR(D97="رأس المال",D97="أرباح محتجزة")),AND(C97="إيرادات",OR(D97="إيرادات النشاط",D97="إيرادات أخرى")),AND(C97="مصروفات",OR(D97="تكلفة المبيعات",D97="مصروفات تشغيلية",D97="مصروفات أخرى")))),"المجموعة لا تناسب النوع",IF(AND(E97&amp;""&lt;&gt;"",F97&amp;""&lt;&gt;""),"رصيد مدين ودائن معًا","")))))</f>
        <v/>
      </c>
    </row>
    <row r="98">
      <c r="A98" s="16" t="n"/>
      <c r="B98" s="5" t="n"/>
      <c r="C98" s="5" t="n"/>
      <c r="D98" s="5" t="n"/>
      <c r="E98" s="17" t="n"/>
      <c r="F98" s="17" t="n"/>
      <c r="G98" s="6">
        <f>IF(A98&amp;""="","",IF(COUNTIF($A$6:$A$205,A98&amp;"")&gt;1,"كود مكرر",IF(OR(C98="",D98=""),"اختر النوع والمجموعة",IF(NOT(OR(AND(C98="أصول",OR(D98="أصول متداولة",D98="أصول ثابتة")),AND(C98="خصوم",OR(D98="خصوم متداولة",D98="خصوم طويلة الأجل")),AND(C98="حقوق ملكية",OR(D98="رأس المال",D98="أرباح محتجزة")),AND(C98="إيرادات",OR(D98="إيرادات النشاط",D98="إيرادات أخرى")),AND(C98="مصروفات",OR(D98="تكلفة المبيعات",D98="مصروفات تشغيلية",D98="مصروفات أخرى")))),"المجموعة لا تناسب النوع",IF(AND(E98&amp;""&lt;&gt;"",F98&amp;""&lt;&gt;""),"رصيد مدين ودائن معًا","")))))</f>
        <v/>
      </c>
    </row>
    <row r="99">
      <c r="A99" s="16" t="n"/>
      <c r="B99" s="5" t="n"/>
      <c r="C99" s="5" t="n"/>
      <c r="D99" s="5" t="n"/>
      <c r="E99" s="17" t="n"/>
      <c r="F99" s="17" t="n"/>
      <c r="G99" s="6">
        <f>IF(A99&amp;""="","",IF(COUNTIF($A$6:$A$205,A99&amp;"")&gt;1,"كود مكرر",IF(OR(C99="",D99=""),"اختر النوع والمجموعة",IF(NOT(OR(AND(C99="أصول",OR(D99="أصول متداولة",D99="أصول ثابتة")),AND(C99="خصوم",OR(D99="خصوم متداولة",D99="خصوم طويلة الأجل")),AND(C99="حقوق ملكية",OR(D99="رأس المال",D99="أرباح محتجزة")),AND(C99="إيرادات",OR(D99="إيرادات النشاط",D99="إيرادات أخرى")),AND(C99="مصروفات",OR(D99="تكلفة المبيعات",D99="مصروفات تشغيلية",D99="مصروفات أخرى")))),"المجموعة لا تناسب النوع",IF(AND(E99&amp;""&lt;&gt;"",F99&amp;""&lt;&gt;""),"رصيد مدين ودائن معًا","")))))</f>
        <v/>
      </c>
    </row>
    <row r="100">
      <c r="A100" s="16" t="n"/>
      <c r="B100" s="5" t="n"/>
      <c r="C100" s="5" t="n"/>
      <c r="D100" s="5" t="n"/>
      <c r="E100" s="17" t="n"/>
      <c r="F100" s="17" t="n"/>
      <c r="G100" s="6">
        <f>IF(A100&amp;""="","",IF(COUNTIF($A$6:$A$205,A100&amp;"")&gt;1,"كود مكرر",IF(OR(C100="",D100=""),"اختر النوع والمجموعة",IF(NOT(OR(AND(C100="أصول",OR(D100="أصول متداولة",D100="أصول ثابتة")),AND(C100="خصوم",OR(D100="خصوم متداولة",D100="خصوم طويلة الأجل")),AND(C100="حقوق ملكية",OR(D100="رأس المال",D100="أرباح محتجزة")),AND(C100="إيرادات",OR(D100="إيرادات النشاط",D100="إيرادات أخرى")),AND(C100="مصروفات",OR(D100="تكلفة المبيعات",D100="مصروفات تشغيلية",D100="مصروفات أخرى")))),"المجموعة لا تناسب النوع",IF(AND(E100&amp;""&lt;&gt;"",F100&amp;""&lt;&gt;""),"رصيد مدين ودائن معًا","")))))</f>
        <v/>
      </c>
    </row>
    <row r="101">
      <c r="A101" s="16" t="n"/>
      <c r="B101" s="5" t="n"/>
      <c r="C101" s="5" t="n"/>
      <c r="D101" s="5" t="n"/>
      <c r="E101" s="17" t="n"/>
      <c r="F101" s="17" t="n"/>
      <c r="G101" s="6">
        <f>IF(A101&amp;""="","",IF(COUNTIF($A$6:$A$205,A101&amp;"")&gt;1,"كود مكرر",IF(OR(C101="",D101=""),"اختر النوع والمجموعة",IF(NOT(OR(AND(C101="أصول",OR(D101="أصول متداولة",D101="أصول ثابتة")),AND(C101="خصوم",OR(D101="خصوم متداولة",D101="خصوم طويلة الأجل")),AND(C101="حقوق ملكية",OR(D101="رأس المال",D101="أرباح محتجزة")),AND(C101="إيرادات",OR(D101="إيرادات النشاط",D101="إيرادات أخرى")),AND(C101="مصروفات",OR(D101="تكلفة المبيعات",D101="مصروفات تشغيلية",D101="مصروفات أخرى")))),"المجموعة لا تناسب النوع",IF(AND(E101&amp;""&lt;&gt;"",F101&amp;""&lt;&gt;""),"رصيد مدين ودائن معًا","")))))</f>
        <v/>
      </c>
    </row>
    <row r="102">
      <c r="A102" s="16" t="n"/>
      <c r="B102" s="5" t="n"/>
      <c r="C102" s="5" t="n"/>
      <c r="D102" s="5" t="n"/>
      <c r="E102" s="17" t="n"/>
      <c r="F102" s="17" t="n"/>
      <c r="G102" s="6">
        <f>IF(A102&amp;""="","",IF(COUNTIF($A$6:$A$205,A102&amp;"")&gt;1,"كود مكرر",IF(OR(C102="",D102=""),"اختر النوع والمجموعة",IF(NOT(OR(AND(C102="أصول",OR(D102="أصول متداولة",D102="أصول ثابتة")),AND(C102="خصوم",OR(D102="خصوم متداولة",D102="خصوم طويلة الأجل")),AND(C102="حقوق ملكية",OR(D102="رأس المال",D102="أرباح محتجزة")),AND(C102="إيرادات",OR(D102="إيرادات النشاط",D102="إيرادات أخرى")),AND(C102="مصروفات",OR(D102="تكلفة المبيعات",D102="مصروفات تشغيلية",D102="مصروفات أخرى")))),"المجموعة لا تناسب النوع",IF(AND(E102&amp;""&lt;&gt;"",F102&amp;""&lt;&gt;""),"رصيد مدين ودائن معًا","")))))</f>
        <v/>
      </c>
    </row>
    <row r="103">
      <c r="A103" s="16" t="n"/>
      <c r="B103" s="5" t="n"/>
      <c r="C103" s="5" t="n"/>
      <c r="D103" s="5" t="n"/>
      <c r="E103" s="17" t="n"/>
      <c r="F103" s="17" t="n"/>
      <c r="G103" s="6">
        <f>IF(A103&amp;""="","",IF(COUNTIF($A$6:$A$205,A103&amp;"")&gt;1,"كود مكرر",IF(OR(C103="",D103=""),"اختر النوع والمجموعة",IF(NOT(OR(AND(C103="أصول",OR(D103="أصول متداولة",D103="أصول ثابتة")),AND(C103="خصوم",OR(D103="خصوم متداولة",D103="خصوم طويلة الأجل")),AND(C103="حقوق ملكية",OR(D103="رأس المال",D103="أرباح محتجزة")),AND(C103="إيرادات",OR(D103="إيرادات النشاط",D103="إيرادات أخرى")),AND(C103="مصروفات",OR(D103="تكلفة المبيعات",D103="مصروفات تشغيلية",D103="مصروفات أخرى")))),"المجموعة لا تناسب النوع",IF(AND(E103&amp;""&lt;&gt;"",F103&amp;""&lt;&gt;""),"رصيد مدين ودائن معًا","")))))</f>
        <v/>
      </c>
    </row>
    <row r="104">
      <c r="A104" s="16" t="n"/>
      <c r="B104" s="5" t="n"/>
      <c r="C104" s="5" t="n"/>
      <c r="D104" s="5" t="n"/>
      <c r="E104" s="17" t="n"/>
      <c r="F104" s="17" t="n"/>
      <c r="G104" s="6">
        <f>IF(A104&amp;""="","",IF(COUNTIF($A$6:$A$205,A104&amp;"")&gt;1,"كود مكرر",IF(OR(C104="",D104=""),"اختر النوع والمجموعة",IF(NOT(OR(AND(C104="أصول",OR(D104="أصول متداولة",D104="أصول ثابتة")),AND(C104="خصوم",OR(D104="خصوم متداولة",D104="خصوم طويلة الأجل")),AND(C104="حقوق ملكية",OR(D104="رأس المال",D104="أرباح محتجزة")),AND(C104="إيرادات",OR(D104="إيرادات النشاط",D104="إيرادات أخرى")),AND(C104="مصروفات",OR(D104="تكلفة المبيعات",D104="مصروفات تشغيلية",D104="مصروفات أخرى")))),"المجموعة لا تناسب النوع",IF(AND(E104&amp;""&lt;&gt;"",F104&amp;""&lt;&gt;""),"رصيد مدين ودائن معًا","")))))</f>
        <v/>
      </c>
    </row>
    <row r="105">
      <c r="A105" s="16" t="n"/>
      <c r="B105" s="5" t="n"/>
      <c r="C105" s="5" t="n"/>
      <c r="D105" s="5" t="n"/>
      <c r="E105" s="17" t="n"/>
      <c r="F105" s="17" t="n"/>
      <c r="G105" s="6">
        <f>IF(A105&amp;""="","",IF(COUNTIF($A$6:$A$205,A105&amp;"")&gt;1,"كود مكرر",IF(OR(C105="",D105=""),"اختر النوع والمجموعة",IF(NOT(OR(AND(C105="أصول",OR(D105="أصول متداولة",D105="أصول ثابتة")),AND(C105="خصوم",OR(D105="خصوم متداولة",D105="خصوم طويلة الأجل")),AND(C105="حقوق ملكية",OR(D105="رأس المال",D105="أرباح محتجزة")),AND(C105="إيرادات",OR(D105="إيرادات النشاط",D105="إيرادات أخرى")),AND(C105="مصروفات",OR(D105="تكلفة المبيعات",D105="مصروفات تشغيلية",D105="مصروفات أخرى")))),"المجموعة لا تناسب النوع",IF(AND(E105&amp;""&lt;&gt;"",F105&amp;""&lt;&gt;""),"رصيد مدين ودائن معًا","")))))</f>
        <v/>
      </c>
    </row>
    <row r="106">
      <c r="A106" s="16" t="n"/>
      <c r="B106" s="5" t="n"/>
      <c r="C106" s="5" t="n"/>
      <c r="D106" s="5" t="n"/>
      <c r="E106" s="17" t="n"/>
      <c r="F106" s="17" t="n"/>
      <c r="G106" s="6">
        <f>IF(A106&amp;""="","",IF(COUNTIF($A$6:$A$205,A106&amp;"")&gt;1,"كود مكرر",IF(OR(C106="",D106=""),"اختر النوع والمجموعة",IF(NOT(OR(AND(C106="أصول",OR(D106="أصول متداولة",D106="أصول ثابتة")),AND(C106="خصوم",OR(D106="خصوم متداولة",D106="خصوم طويلة الأجل")),AND(C106="حقوق ملكية",OR(D106="رأس المال",D106="أرباح محتجزة")),AND(C106="إيرادات",OR(D106="إيرادات النشاط",D106="إيرادات أخرى")),AND(C106="مصروفات",OR(D106="تكلفة المبيعات",D106="مصروفات تشغيلية",D106="مصروفات أخرى")))),"المجموعة لا تناسب النوع",IF(AND(E106&amp;""&lt;&gt;"",F106&amp;""&lt;&gt;""),"رصيد مدين ودائن معًا","")))))</f>
        <v/>
      </c>
    </row>
    <row r="107">
      <c r="A107" s="16" t="n"/>
      <c r="B107" s="5" t="n"/>
      <c r="C107" s="5" t="n"/>
      <c r="D107" s="5" t="n"/>
      <c r="E107" s="17" t="n"/>
      <c r="F107" s="17" t="n"/>
      <c r="G107" s="6">
        <f>IF(A107&amp;""="","",IF(COUNTIF($A$6:$A$205,A107&amp;"")&gt;1,"كود مكرر",IF(OR(C107="",D107=""),"اختر النوع والمجموعة",IF(NOT(OR(AND(C107="أصول",OR(D107="أصول متداولة",D107="أصول ثابتة")),AND(C107="خصوم",OR(D107="خصوم متداولة",D107="خصوم طويلة الأجل")),AND(C107="حقوق ملكية",OR(D107="رأس المال",D107="أرباح محتجزة")),AND(C107="إيرادات",OR(D107="إيرادات النشاط",D107="إيرادات أخرى")),AND(C107="مصروفات",OR(D107="تكلفة المبيعات",D107="مصروفات تشغيلية",D107="مصروفات أخرى")))),"المجموعة لا تناسب النوع",IF(AND(E107&amp;""&lt;&gt;"",F107&amp;""&lt;&gt;""),"رصيد مدين ودائن معًا","")))))</f>
        <v/>
      </c>
    </row>
    <row r="108">
      <c r="A108" s="16" t="n"/>
      <c r="B108" s="5" t="n"/>
      <c r="C108" s="5" t="n"/>
      <c r="D108" s="5" t="n"/>
      <c r="E108" s="17" t="n"/>
      <c r="F108" s="17" t="n"/>
      <c r="G108" s="6">
        <f>IF(A108&amp;""="","",IF(COUNTIF($A$6:$A$205,A108&amp;"")&gt;1,"كود مكرر",IF(OR(C108="",D108=""),"اختر النوع والمجموعة",IF(NOT(OR(AND(C108="أصول",OR(D108="أصول متداولة",D108="أصول ثابتة")),AND(C108="خصوم",OR(D108="خصوم متداولة",D108="خصوم طويلة الأجل")),AND(C108="حقوق ملكية",OR(D108="رأس المال",D108="أرباح محتجزة")),AND(C108="إيرادات",OR(D108="إيرادات النشاط",D108="إيرادات أخرى")),AND(C108="مصروفات",OR(D108="تكلفة المبيعات",D108="مصروفات تشغيلية",D108="مصروفات أخرى")))),"المجموعة لا تناسب النوع",IF(AND(E108&amp;""&lt;&gt;"",F108&amp;""&lt;&gt;""),"رصيد مدين ودائن معًا","")))))</f>
        <v/>
      </c>
    </row>
    <row r="109">
      <c r="A109" s="16" t="n"/>
      <c r="B109" s="5" t="n"/>
      <c r="C109" s="5" t="n"/>
      <c r="D109" s="5" t="n"/>
      <c r="E109" s="17" t="n"/>
      <c r="F109" s="17" t="n"/>
      <c r="G109" s="6">
        <f>IF(A109&amp;""="","",IF(COUNTIF($A$6:$A$205,A109&amp;"")&gt;1,"كود مكرر",IF(OR(C109="",D109=""),"اختر النوع والمجموعة",IF(NOT(OR(AND(C109="أصول",OR(D109="أصول متداولة",D109="أصول ثابتة")),AND(C109="خصوم",OR(D109="خصوم متداولة",D109="خصوم طويلة الأجل")),AND(C109="حقوق ملكية",OR(D109="رأس المال",D109="أرباح محتجزة")),AND(C109="إيرادات",OR(D109="إيرادات النشاط",D109="إيرادات أخرى")),AND(C109="مصروفات",OR(D109="تكلفة المبيعات",D109="مصروفات تشغيلية",D109="مصروفات أخرى")))),"المجموعة لا تناسب النوع",IF(AND(E109&amp;""&lt;&gt;"",F109&amp;""&lt;&gt;""),"رصيد مدين ودائن معًا","")))))</f>
        <v/>
      </c>
    </row>
    <row r="110">
      <c r="A110" s="16" t="n"/>
      <c r="B110" s="5" t="n"/>
      <c r="C110" s="5" t="n"/>
      <c r="D110" s="5" t="n"/>
      <c r="E110" s="17" t="n"/>
      <c r="F110" s="17" t="n"/>
      <c r="G110" s="6">
        <f>IF(A110&amp;""="","",IF(COUNTIF($A$6:$A$205,A110&amp;"")&gt;1,"كود مكرر",IF(OR(C110="",D110=""),"اختر النوع والمجموعة",IF(NOT(OR(AND(C110="أصول",OR(D110="أصول متداولة",D110="أصول ثابتة")),AND(C110="خصوم",OR(D110="خصوم متداولة",D110="خصوم طويلة الأجل")),AND(C110="حقوق ملكية",OR(D110="رأس المال",D110="أرباح محتجزة")),AND(C110="إيرادات",OR(D110="إيرادات النشاط",D110="إيرادات أخرى")),AND(C110="مصروفات",OR(D110="تكلفة المبيعات",D110="مصروفات تشغيلية",D110="مصروفات أخرى")))),"المجموعة لا تناسب النوع",IF(AND(E110&amp;""&lt;&gt;"",F110&amp;""&lt;&gt;""),"رصيد مدين ودائن معًا","")))))</f>
        <v/>
      </c>
    </row>
    <row r="111">
      <c r="A111" s="16" t="n"/>
      <c r="B111" s="5" t="n"/>
      <c r="C111" s="5" t="n"/>
      <c r="D111" s="5" t="n"/>
      <c r="E111" s="17" t="n"/>
      <c r="F111" s="17" t="n"/>
      <c r="G111" s="6">
        <f>IF(A111&amp;""="","",IF(COUNTIF($A$6:$A$205,A111&amp;"")&gt;1,"كود مكرر",IF(OR(C111="",D111=""),"اختر النوع والمجموعة",IF(NOT(OR(AND(C111="أصول",OR(D111="أصول متداولة",D111="أصول ثابتة")),AND(C111="خصوم",OR(D111="خصوم متداولة",D111="خصوم طويلة الأجل")),AND(C111="حقوق ملكية",OR(D111="رأس المال",D111="أرباح محتجزة")),AND(C111="إيرادات",OR(D111="إيرادات النشاط",D111="إيرادات أخرى")),AND(C111="مصروفات",OR(D111="تكلفة المبيعات",D111="مصروفات تشغيلية",D111="مصروفات أخرى")))),"المجموعة لا تناسب النوع",IF(AND(E111&amp;""&lt;&gt;"",F111&amp;""&lt;&gt;""),"رصيد مدين ودائن معًا","")))))</f>
        <v/>
      </c>
    </row>
    <row r="112">
      <c r="A112" s="16" t="n"/>
      <c r="B112" s="5" t="n"/>
      <c r="C112" s="5" t="n"/>
      <c r="D112" s="5" t="n"/>
      <c r="E112" s="17" t="n"/>
      <c r="F112" s="17" t="n"/>
      <c r="G112" s="6">
        <f>IF(A112&amp;""="","",IF(COUNTIF($A$6:$A$205,A112&amp;"")&gt;1,"كود مكرر",IF(OR(C112="",D112=""),"اختر النوع والمجموعة",IF(NOT(OR(AND(C112="أصول",OR(D112="أصول متداولة",D112="أصول ثابتة")),AND(C112="خصوم",OR(D112="خصوم متداولة",D112="خصوم طويلة الأجل")),AND(C112="حقوق ملكية",OR(D112="رأس المال",D112="أرباح محتجزة")),AND(C112="إيرادات",OR(D112="إيرادات النشاط",D112="إيرادات أخرى")),AND(C112="مصروفات",OR(D112="تكلفة المبيعات",D112="مصروفات تشغيلية",D112="مصروفات أخرى")))),"المجموعة لا تناسب النوع",IF(AND(E112&amp;""&lt;&gt;"",F112&amp;""&lt;&gt;""),"رصيد مدين ودائن معًا","")))))</f>
        <v/>
      </c>
    </row>
    <row r="113">
      <c r="A113" s="16" t="n"/>
      <c r="B113" s="5" t="n"/>
      <c r="C113" s="5" t="n"/>
      <c r="D113" s="5" t="n"/>
      <c r="E113" s="17" t="n"/>
      <c r="F113" s="17" t="n"/>
      <c r="G113" s="6">
        <f>IF(A113&amp;""="","",IF(COUNTIF($A$6:$A$205,A113&amp;"")&gt;1,"كود مكرر",IF(OR(C113="",D113=""),"اختر النوع والمجموعة",IF(NOT(OR(AND(C113="أصول",OR(D113="أصول متداولة",D113="أصول ثابتة")),AND(C113="خصوم",OR(D113="خصوم متداولة",D113="خصوم طويلة الأجل")),AND(C113="حقوق ملكية",OR(D113="رأس المال",D113="أرباح محتجزة")),AND(C113="إيرادات",OR(D113="إيرادات النشاط",D113="إيرادات أخرى")),AND(C113="مصروفات",OR(D113="تكلفة المبيعات",D113="مصروفات تشغيلية",D113="مصروفات أخرى")))),"المجموعة لا تناسب النوع",IF(AND(E113&amp;""&lt;&gt;"",F113&amp;""&lt;&gt;""),"رصيد مدين ودائن معًا","")))))</f>
        <v/>
      </c>
    </row>
    <row r="114">
      <c r="A114" s="16" t="n"/>
      <c r="B114" s="5" t="n"/>
      <c r="C114" s="5" t="n"/>
      <c r="D114" s="5" t="n"/>
      <c r="E114" s="17" t="n"/>
      <c r="F114" s="17" t="n"/>
      <c r="G114" s="6">
        <f>IF(A114&amp;""="","",IF(COUNTIF($A$6:$A$205,A114&amp;"")&gt;1,"كود مكرر",IF(OR(C114="",D114=""),"اختر النوع والمجموعة",IF(NOT(OR(AND(C114="أصول",OR(D114="أصول متداولة",D114="أصول ثابتة")),AND(C114="خصوم",OR(D114="خصوم متداولة",D114="خصوم طويلة الأجل")),AND(C114="حقوق ملكية",OR(D114="رأس المال",D114="أرباح محتجزة")),AND(C114="إيرادات",OR(D114="إيرادات النشاط",D114="إيرادات أخرى")),AND(C114="مصروفات",OR(D114="تكلفة المبيعات",D114="مصروفات تشغيلية",D114="مصروفات أخرى")))),"المجموعة لا تناسب النوع",IF(AND(E114&amp;""&lt;&gt;"",F114&amp;""&lt;&gt;""),"رصيد مدين ودائن معًا","")))))</f>
        <v/>
      </c>
    </row>
    <row r="115">
      <c r="A115" s="16" t="n"/>
      <c r="B115" s="5" t="n"/>
      <c r="C115" s="5" t="n"/>
      <c r="D115" s="5" t="n"/>
      <c r="E115" s="17" t="n"/>
      <c r="F115" s="17" t="n"/>
      <c r="G115" s="6">
        <f>IF(A115&amp;""="","",IF(COUNTIF($A$6:$A$205,A115&amp;"")&gt;1,"كود مكرر",IF(OR(C115="",D115=""),"اختر النوع والمجموعة",IF(NOT(OR(AND(C115="أصول",OR(D115="أصول متداولة",D115="أصول ثابتة")),AND(C115="خصوم",OR(D115="خصوم متداولة",D115="خصوم طويلة الأجل")),AND(C115="حقوق ملكية",OR(D115="رأس المال",D115="أرباح محتجزة")),AND(C115="إيرادات",OR(D115="إيرادات النشاط",D115="إيرادات أخرى")),AND(C115="مصروفات",OR(D115="تكلفة المبيعات",D115="مصروفات تشغيلية",D115="مصروفات أخرى")))),"المجموعة لا تناسب النوع",IF(AND(E115&amp;""&lt;&gt;"",F115&amp;""&lt;&gt;""),"رصيد مدين ودائن معًا","")))))</f>
        <v/>
      </c>
    </row>
    <row r="116">
      <c r="A116" s="16" t="n"/>
      <c r="B116" s="5" t="n"/>
      <c r="C116" s="5" t="n"/>
      <c r="D116" s="5" t="n"/>
      <c r="E116" s="17" t="n"/>
      <c r="F116" s="17" t="n"/>
      <c r="G116" s="6">
        <f>IF(A116&amp;""="","",IF(COUNTIF($A$6:$A$205,A116&amp;"")&gt;1,"كود مكرر",IF(OR(C116="",D116=""),"اختر النوع والمجموعة",IF(NOT(OR(AND(C116="أصول",OR(D116="أصول متداولة",D116="أصول ثابتة")),AND(C116="خصوم",OR(D116="خصوم متداولة",D116="خصوم طويلة الأجل")),AND(C116="حقوق ملكية",OR(D116="رأس المال",D116="أرباح محتجزة")),AND(C116="إيرادات",OR(D116="إيرادات النشاط",D116="إيرادات أخرى")),AND(C116="مصروفات",OR(D116="تكلفة المبيعات",D116="مصروفات تشغيلية",D116="مصروفات أخرى")))),"المجموعة لا تناسب النوع",IF(AND(E116&amp;""&lt;&gt;"",F116&amp;""&lt;&gt;""),"رصيد مدين ودائن معًا","")))))</f>
        <v/>
      </c>
    </row>
    <row r="117">
      <c r="A117" s="16" t="n"/>
      <c r="B117" s="5" t="n"/>
      <c r="C117" s="5" t="n"/>
      <c r="D117" s="5" t="n"/>
      <c r="E117" s="17" t="n"/>
      <c r="F117" s="17" t="n"/>
      <c r="G117" s="6">
        <f>IF(A117&amp;""="","",IF(COUNTIF($A$6:$A$205,A117&amp;"")&gt;1,"كود مكرر",IF(OR(C117="",D117=""),"اختر النوع والمجموعة",IF(NOT(OR(AND(C117="أصول",OR(D117="أصول متداولة",D117="أصول ثابتة")),AND(C117="خصوم",OR(D117="خصوم متداولة",D117="خصوم طويلة الأجل")),AND(C117="حقوق ملكية",OR(D117="رأس المال",D117="أرباح محتجزة")),AND(C117="إيرادات",OR(D117="إيرادات النشاط",D117="إيرادات أخرى")),AND(C117="مصروفات",OR(D117="تكلفة المبيعات",D117="مصروفات تشغيلية",D117="مصروفات أخرى")))),"المجموعة لا تناسب النوع",IF(AND(E117&amp;""&lt;&gt;"",F117&amp;""&lt;&gt;""),"رصيد مدين ودائن معًا","")))))</f>
        <v/>
      </c>
    </row>
    <row r="118">
      <c r="A118" s="16" t="n"/>
      <c r="B118" s="5" t="n"/>
      <c r="C118" s="5" t="n"/>
      <c r="D118" s="5" t="n"/>
      <c r="E118" s="17" t="n"/>
      <c r="F118" s="17" t="n"/>
      <c r="G118" s="6">
        <f>IF(A118&amp;""="","",IF(COUNTIF($A$6:$A$205,A118&amp;"")&gt;1,"كود مكرر",IF(OR(C118="",D118=""),"اختر النوع والمجموعة",IF(NOT(OR(AND(C118="أصول",OR(D118="أصول متداولة",D118="أصول ثابتة")),AND(C118="خصوم",OR(D118="خصوم متداولة",D118="خصوم طويلة الأجل")),AND(C118="حقوق ملكية",OR(D118="رأس المال",D118="أرباح محتجزة")),AND(C118="إيرادات",OR(D118="إيرادات النشاط",D118="إيرادات أخرى")),AND(C118="مصروفات",OR(D118="تكلفة المبيعات",D118="مصروفات تشغيلية",D118="مصروفات أخرى")))),"المجموعة لا تناسب النوع",IF(AND(E118&amp;""&lt;&gt;"",F118&amp;""&lt;&gt;""),"رصيد مدين ودائن معًا","")))))</f>
        <v/>
      </c>
    </row>
    <row r="119">
      <c r="A119" s="16" t="n"/>
      <c r="B119" s="5" t="n"/>
      <c r="C119" s="5" t="n"/>
      <c r="D119" s="5" t="n"/>
      <c r="E119" s="17" t="n"/>
      <c r="F119" s="17" t="n"/>
      <c r="G119" s="6">
        <f>IF(A119&amp;""="","",IF(COUNTIF($A$6:$A$205,A119&amp;"")&gt;1,"كود مكرر",IF(OR(C119="",D119=""),"اختر النوع والمجموعة",IF(NOT(OR(AND(C119="أصول",OR(D119="أصول متداولة",D119="أصول ثابتة")),AND(C119="خصوم",OR(D119="خصوم متداولة",D119="خصوم طويلة الأجل")),AND(C119="حقوق ملكية",OR(D119="رأس المال",D119="أرباح محتجزة")),AND(C119="إيرادات",OR(D119="إيرادات النشاط",D119="إيرادات أخرى")),AND(C119="مصروفات",OR(D119="تكلفة المبيعات",D119="مصروفات تشغيلية",D119="مصروفات أخرى")))),"المجموعة لا تناسب النوع",IF(AND(E119&amp;""&lt;&gt;"",F119&amp;""&lt;&gt;""),"رصيد مدين ودائن معًا","")))))</f>
        <v/>
      </c>
    </row>
    <row r="120">
      <c r="A120" s="16" t="n"/>
      <c r="B120" s="5" t="n"/>
      <c r="C120" s="5" t="n"/>
      <c r="D120" s="5" t="n"/>
      <c r="E120" s="17" t="n"/>
      <c r="F120" s="17" t="n"/>
      <c r="G120" s="6">
        <f>IF(A120&amp;""="","",IF(COUNTIF($A$6:$A$205,A120&amp;"")&gt;1,"كود مكرر",IF(OR(C120="",D120=""),"اختر النوع والمجموعة",IF(NOT(OR(AND(C120="أصول",OR(D120="أصول متداولة",D120="أصول ثابتة")),AND(C120="خصوم",OR(D120="خصوم متداولة",D120="خصوم طويلة الأجل")),AND(C120="حقوق ملكية",OR(D120="رأس المال",D120="أرباح محتجزة")),AND(C120="إيرادات",OR(D120="إيرادات النشاط",D120="إيرادات أخرى")),AND(C120="مصروفات",OR(D120="تكلفة المبيعات",D120="مصروفات تشغيلية",D120="مصروفات أخرى")))),"المجموعة لا تناسب النوع",IF(AND(E120&amp;""&lt;&gt;"",F120&amp;""&lt;&gt;""),"رصيد مدين ودائن معًا","")))))</f>
        <v/>
      </c>
    </row>
    <row r="121">
      <c r="A121" s="16" t="n"/>
      <c r="B121" s="5" t="n"/>
      <c r="C121" s="5" t="n"/>
      <c r="D121" s="5" t="n"/>
      <c r="E121" s="17" t="n"/>
      <c r="F121" s="17" t="n"/>
      <c r="G121" s="6">
        <f>IF(A121&amp;""="","",IF(COUNTIF($A$6:$A$205,A121&amp;"")&gt;1,"كود مكرر",IF(OR(C121="",D121=""),"اختر النوع والمجموعة",IF(NOT(OR(AND(C121="أصول",OR(D121="أصول متداولة",D121="أصول ثابتة")),AND(C121="خصوم",OR(D121="خصوم متداولة",D121="خصوم طويلة الأجل")),AND(C121="حقوق ملكية",OR(D121="رأس المال",D121="أرباح محتجزة")),AND(C121="إيرادات",OR(D121="إيرادات النشاط",D121="إيرادات أخرى")),AND(C121="مصروفات",OR(D121="تكلفة المبيعات",D121="مصروفات تشغيلية",D121="مصروفات أخرى")))),"المجموعة لا تناسب النوع",IF(AND(E121&amp;""&lt;&gt;"",F121&amp;""&lt;&gt;""),"رصيد مدين ودائن معًا","")))))</f>
        <v/>
      </c>
    </row>
    <row r="122">
      <c r="A122" s="16" t="n"/>
      <c r="B122" s="5" t="n"/>
      <c r="C122" s="5" t="n"/>
      <c r="D122" s="5" t="n"/>
      <c r="E122" s="17" t="n"/>
      <c r="F122" s="17" t="n"/>
      <c r="G122" s="6">
        <f>IF(A122&amp;""="","",IF(COUNTIF($A$6:$A$205,A122&amp;"")&gt;1,"كود مكرر",IF(OR(C122="",D122=""),"اختر النوع والمجموعة",IF(NOT(OR(AND(C122="أصول",OR(D122="أصول متداولة",D122="أصول ثابتة")),AND(C122="خصوم",OR(D122="خصوم متداولة",D122="خصوم طويلة الأجل")),AND(C122="حقوق ملكية",OR(D122="رأس المال",D122="أرباح محتجزة")),AND(C122="إيرادات",OR(D122="إيرادات النشاط",D122="إيرادات أخرى")),AND(C122="مصروفات",OR(D122="تكلفة المبيعات",D122="مصروفات تشغيلية",D122="مصروفات أخرى")))),"المجموعة لا تناسب النوع",IF(AND(E122&amp;""&lt;&gt;"",F122&amp;""&lt;&gt;""),"رصيد مدين ودائن معًا","")))))</f>
        <v/>
      </c>
    </row>
    <row r="123">
      <c r="A123" s="16" t="n"/>
      <c r="B123" s="5" t="n"/>
      <c r="C123" s="5" t="n"/>
      <c r="D123" s="5" t="n"/>
      <c r="E123" s="17" t="n"/>
      <c r="F123" s="17" t="n"/>
      <c r="G123" s="6">
        <f>IF(A123&amp;""="","",IF(COUNTIF($A$6:$A$205,A123&amp;"")&gt;1,"كود مكرر",IF(OR(C123="",D123=""),"اختر النوع والمجموعة",IF(NOT(OR(AND(C123="أصول",OR(D123="أصول متداولة",D123="أصول ثابتة")),AND(C123="خصوم",OR(D123="خصوم متداولة",D123="خصوم طويلة الأجل")),AND(C123="حقوق ملكية",OR(D123="رأس المال",D123="أرباح محتجزة")),AND(C123="إيرادات",OR(D123="إيرادات النشاط",D123="إيرادات أخرى")),AND(C123="مصروفات",OR(D123="تكلفة المبيعات",D123="مصروفات تشغيلية",D123="مصروفات أخرى")))),"المجموعة لا تناسب النوع",IF(AND(E123&amp;""&lt;&gt;"",F123&amp;""&lt;&gt;""),"رصيد مدين ودائن معًا","")))))</f>
        <v/>
      </c>
    </row>
    <row r="124">
      <c r="A124" s="16" t="n"/>
      <c r="B124" s="5" t="n"/>
      <c r="C124" s="5" t="n"/>
      <c r="D124" s="5" t="n"/>
      <c r="E124" s="17" t="n"/>
      <c r="F124" s="17" t="n"/>
      <c r="G124" s="6">
        <f>IF(A124&amp;""="","",IF(COUNTIF($A$6:$A$205,A124&amp;"")&gt;1,"كود مكرر",IF(OR(C124="",D124=""),"اختر النوع والمجموعة",IF(NOT(OR(AND(C124="أصول",OR(D124="أصول متداولة",D124="أصول ثابتة")),AND(C124="خصوم",OR(D124="خصوم متداولة",D124="خصوم طويلة الأجل")),AND(C124="حقوق ملكية",OR(D124="رأس المال",D124="أرباح محتجزة")),AND(C124="إيرادات",OR(D124="إيرادات النشاط",D124="إيرادات أخرى")),AND(C124="مصروفات",OR(D124="تكلفة المبيعات",D124="مصروفات تشغيلية",D124="مصروفات أخرى")))),"المجموعة لا تناسب النوع",IF(AND(E124&amp;""&lt;&gt;"",F124&amp;""&lt;&gt;""),"رصيد مدين ودائن معًا","")))))</f>
        <v/>
      </c>
    </row>
    <row r="125">
      <c r="A125" s="16" t="n"/>
      <c r="B125" s="5" t="n"/>
      <c r="C125" s="5" t="n"/>
      <c r="D125" s="5" t="n"/>
      <c r="E125" s="17" t="n"/>
      <c r="F125" s="17" t="n"/>
      <c r="G125" s="6">
        <f>IF(A125&amp;""="","",IF(COUNTIF($A$6:$A$205,A125&amp;"")&gt;1,"كود مكرر",IF(OR(C125="",D125=""),"اختر النوع والمجموعة",IF(NOT(OR(AND(C125="أصول",OR(D125="أصول متداولة",D125="أصول ثابتة")),AND(C125="خصوم",OR(D125="خصوم متداولة",D125="خصوم طويلة الأجل")),AND(C125="حقوق ملكية",OR(D125="رأس المال",D125="أرباح محتجزة")),AND(C125="إيرادات",OR(D125="إيرادات النشاط",D125="إيرادات أخرى")),AND(C125="مصروفات",OR(D125="تكلفة المبيعات",D125="مصروفات تشغيلية",D125="مصروفات أخرى")))),"المجموعة لا تناسب النوع",IF(AND(E125&amp;""&lt;&gt;"",F125&amp;""&lt;&gt;""),"رصيد مدين ودائن معًا","")))))</f>
        <v/>
      </c>
    </row>
    <row r="126">
      <c r="A126" s="16" t="n"/>
      <c r="B126" s="5" t="n"/>
      <c r="C126" s="5" t="n"/>
      <c r="D126" s="5" t="n"/>
      <c r="E126" s="17" t="n"/>
      <c r="F126" s="17" t="n"/>
      <c r="G126" s="6">
        <f>IF(A126&amp;""="","",IF(COUNTIF($A$6:$A$205,A126&amp;"")&gt;1,"كود مكرر",IF(OR(C126="",D126=""),"اختر النوع والمجموعة",IF(NOT(OR(AND(C126="أصول",OR(D126="أصول متداولة",D126="أصول ثابتة")),AND(C126="خصوم",OR(D126="خصوم متداولة",D126="خصوم طويلة الأجل")),AND(C126="حقوق ملكية",OR(D126="رأس المال",D126="أرباح محتجزة")),AND(C126="إيرادات",OR(D126="إيرادات النشاط",D126="إيرادات أخرى")),AND(C126="مصروفات",OR(D126="تكلفة المبيعات",D126="مصروفات تشغيلية",D126="مصروفات أخرى")))),"المجموعة لا تناسب النوع",IF(AND(E126&amp;""&lt;&gt;"",F126&amp;""&lt;&gt;""),"رصيد مدين ودائن معًا","")))))</f>
        <v/>
      </c>
    </row>
    <row r="127">
      <c r="A127" s="16" t="n"/>
      <c r="B127" s="5" t="n"/>
      <c r="C127" s="5" t="n"/>
      <c r="D127" s="5" t="n"/>
      <c r="E127" s="17" t="n"/>
      <c r="F127" s="17" t="n"/>
      <c r="G127" s="6">
        <f>IF(A127&amp;""="","",IF(COUNTIF($A$6:$A$205,A127&amp;"")&gt;1,"كود مكرر",IF(OR(C127="",D127=""),"اختر النوع والمجموعة",IF(NOT(OR(AND(C127="أصول",OR(D127="أصول متداولة",D127="أصول ثابتة")),AND(C127="خصوم",OR(D127="خصوم متداولة",D127="خصوم طويلة الأجل")),AND(C127="حقوق ملكية",OR(D127="رأس المال",D127="أرباح محتجزة")),AND(C127="إيرادات",OR(D127="إيرادات النشاط",D127="إيرادات أخرى")),AND(C127="مصروفات",OR(D127="تكلفة المبيعات",D127="مصروفات تشغيلية",D127="مصروفات أخرى")))),"المجموعة لا تناسب النوع",IF(AND(E127&amp;""&lt;&gt;"",F127&amp;""&lt;&gt;""),"رصيد مدين ودائن معًا","")))))</f>
        <v/>
      </c>
    </row>
    <row r="128">
      <c r="A128" s="16" t="n"/>
      <c r="B128" s="5" t="n"/>
      <c r="C128" s="5" t="n"/>
      <c r="D128" s="5" t="n"/>
      <c r="E128" s="17" t="n"/>
      <c r="F128" s="17" t="n"/>
      <c r="G128" s="6">
        <f>IF(A128&amp;""="","",IF(COUNTIF($A$6:$A$205,A128&amp;"")&gt;1,"كود مكرر",IF(OR(C128="",D128=""),"اختر النوع والمجموعة",IF(NOT(OR(AND(C128="أصول",OR(D128="أصول متداولة",D128="أصول ثابتة")),AND(C128="خصوم",OR(D128="خصوم متداولة",D128="خصوم طويلة الأجل")),AND(C128="حقوق ملكية",OR(D128="رأس المال",D128="أرباح محتجزة")),AND(C128="إيرادات",OR(D128="إيرادات النشاط",D128="إيرادات أخرى")),AND(C128="مصروفات",OR(D128="تكلفة المبيعات",D128="مصروفات تشغيلية",D128="مصروفات أخرى")))),"المجموعة لا تناسب النوع",IF(AND(E128&amp;""&lt;&gt;"",F128&amp;""&lt;&gt;""),"رصيد مدين ودائن معًا","")))))</f>
        <v/>
      </c>
    </row>
    <row r="129">
      <c r="A129" s="16" t="n"/>
      <c r="B129" s="5" t="n"/>
      <c r="C129" s="5" t="n"/>
      <c r="D129" s="5" t="n"/>
      <c r="E129" s="17" t="n"/>
      <c r="F129" s="17" t="n"/>
      <c r="G129" s="6">
        <f>IF(A129&amp;""="","",IF(COUNTIF($A$6:$A$205,A129&amp;"")&gt;1,"كود مكرر",IF(OR(C129="",D129=""),"اختر النوع والمجموعة",IF(NOT(OR(AND(C129="أصول",OR(D129="أصول متداولة",D129="أصول ثابتة")),AND(C129="خصوم",OR(D129="خصوم متداولة",D129="خصوم طويلة الأجل")),AND(C129="حقوق ملكية",OR(D129="رأس المال",D129="أرباح محتجزة")),AND(C129="إيرادات",OR(D129="إيرادات النشاط",D129="إيرادات أخرى")),AND(C129="مصروفات",OR(D129="تكلفة المبيعات",D129="مصروفات تشغيلية",D129="مصروفات أخرى")))),"المجموعة لا تناسب النوع",IF(AND(E129&amp;""&lt;&gt;"",F129&amp;""&lt;&gt;""),"رصيد مدين ودائن معًا","")))))</f>
        <v/>
      </c>
    </row>
    <row r="130">
      <c r="A130" s="16" t="n"/>
      <c r="B130" s="5" t="n"/>
      <c r="C130" s="5" t="n"/>
      <c r="D130" s="5" t="n"/>
      <c r="E130" s="17" t="n"/>
      <c r="F130" s="17" t="n"/>
      <c r="G130" s="6">
        <f>IF(A130&amp;""="","",IF(COUNTIF($A$6:$A$205,A130&amp;"")&gt;1,"كود مكرر",IF(OR(C130="",D130=""),"اختر النوع والمجموعة",IF(NOT(OR(AND(C130="أصول",OR(D130="أصول متداولة",D130="أصول ثابتة")),AND(C130="خصوم",OR(D130="خصوم متداولة",D130="خصوم طويلة الأجل")),AND(C130="حقوق ملكية",OR(D130="رأس المال",D130="أرباح محتجزة")),AND(C130="إيرادات",OR(D130="إيرادات النشاط",D130="إيرادات أخرى")),AND(C130="مصروفات",OR(D130="تكلفة المبيعات",D130="مصروفات تشغيلية",D130="مصروفات أخرى")))),"المجموعة لا تناسب النوع",IF(AND(E130&amp;""&lt;&gt;"",F130&amp;""&lt;&gt;""),"رصيد مدين ودائن معًا","")))))</f>
        <v/>
      </c>
    </row>
    <row r="131">
      <c r="A131" s="16" t="n"/>
      <c r="B131" s="5" t="n"/>
      <c r="C131" s="5" t="n"/>
      <c r="D131" s="5" t="n"/>
      <c r="E131" s="17" t="n"/>
      <c r="F131" s="17" t="n"/>
      <c r="G131" s="6">
        <f>IF(A131&amp;""="","",IF(COUNTIF($A$6:$A$205,A131&amp;"")&gt;1,"كود مكرر",IF(OR(C131="",D131=""),"اختر النوع والمجموعة",IF(NOT(OR(AND(C131="أصول",OR(D131="أصول متداولة",D131="أصول ثابتة")),AND(C131="خصوم",OR(D131="خصوم متداولة",D131="خصوم طويلة الأجل")),AND(C131="حقوق ملكية",OR(D131="رأس المال",D131="أرباح محتجزة")),AND(C131="إيرادات",OR(D131="إيرادات النشاط",D131="إيرادات أخرى")),AND(C131="مصروفات",OR(D131="تكلفة المبيعات",D131="مصروفات تشغيلية",D131="مصروفات أخرى")))),"المجموعة لا تناسب النوع",IF(AND(E131&amp;""&lt;&gt;"",F131&amp;""&lt;&gt;""),"رصيد مدين ودائن معًا","")))))</f>
        <v/>
      </c>
    </row>
    <row r="132">
      <c r="A132" s="16" t="n"/>
      <c r="B132" s="5" t="n"/>
      <c r="C132" s="5" t="n"/>
      <c r="D132" s="5" t="n"/>
      <c r="E132" s="17" t="n"/>
      <c r="F132" s="17" t="n"/>
      <c r="G132" s="6">
        <f>IF(A132&amp;""="","",IF(COUNTIF($A$6:$A$205,A132&amp;"")&gt;1,"كود مكرر",IF(OR(C132="",D132=""),"اختر النوع والمجموعة",IF(NOT(OR(AND(C132="أصول",OR(D132="أصول متداولة",D132="أصول ثابتة")),AND(C132="خصوم",OR(D132="خصوم متداولة",D132="خصوم طويلة الأجل")),AND(C132="حقوق ملكية",OR(D132="رأس المال",D132="أرباح محتجزة")),AND(C132="إيرادات",OR(D132="إيرادات النشاط",D132="إيرادات أخرى")),AND(C132="مصروفات",OR(D132="تكلفة المبيعات",D132="مصروفات تشغيلية",D132="مصروفات أخرى")))),"المجموعة لا تناسب النوع",IF(AND(E132&amp;""&lt;&gt;"",F132&amp;""&lt;&gt;""),"رصيد مدين ودائن معًا","")))))</f>
        <v/>
      </c>
    </row>
    <row r="133">
      <c r="A133" s="16" t="n"/>
      <c r="B133" s="5" t="n"/>
      <c r="C133" s="5" t="n"/>
      <c r="D133" s="5" t="n"/>
      <c r="E133" s="17" t="n"/>
      <c r="F133" s="17" t="n"/>
      <c r="G133" s="6">
        <f>IF(A133&amp;""="","",IF(COUNTIF($A$6:$A$205,A133&amp;"")&gt;1,"كود مكرر",IF(OR(C133="",D133=""),"اختر النوع والمجموعة",IF(NOT(OR(AND(C133="أصول",OR(D133="أصول متداولة",D133="أصول ثابتة")),AND(C133="خصوم",OR(D133="خصوم متداولة",D133="خصوم طويلة الأجل")),AND(C133="حقوق ملكية",OR(D133="رأس المال",D133="أرباح محتجزة")),AND(C133="إيرادات",OR(D133="إيرادات النشاط",D133="إيرادات أخرى")),AND(C133="مصروفات",OR(D133="تكلفة المبيعات",D133="مصروفات تشغيلية",D133="مصروفات أخرى")))),"المجموعة لا تناسب النوع",IF(AND(E133&amp;""&lt;&gt;"",F133&amp;""&lt;&gt;""),"رصيد مدين ودائن معًا","")))))</f>
        <v/>
      </c>
    </row>
    <row r="134">
      <c r="A134" s="16" t="n"/>
      <c r="B134" s="5" t="n"/>
      <c r="C134" s="5" t="n"/>
      <c r="D134" s="5" t="n"/>
      <c r="E134" s="17" t="n"/>
      <c r="F134" s="17" t="n"/>
      <c r="G134" s="6">
        <f>IF(A134&amp;""="","",IF(COUNTIF($A$6:$A$205,A134&amp;"")&gt;1,"كود مكرر",IF(OR(C134="",D134=""),"اختر النوع والمجموعة",IF(NOT(OR(AND(C134="أصول",OR(D134="أصول متداولة",D134="أصول ثابتة")),AND(C134="خصوم",OR(D134="خصوم متداولة",D134="خصوم طويلة الأجل")),AND(C134="حقوق ملكية",OR(D134="رأس المال",D134="أرباح محتجزة")),AND(C134="إيرادات",OR(D134="إيرادات النشاط",D134="إيرادات أخرى")),AND(C134="مصروفات",OR(D134="تكلفة المبيعات",D134="مصروفات تشغيلية",D134="مصروفات أخرى")))),"المجموعة لا تناسب النوع",IF(AND(E134&amp;""&lt;&gt;"",F134&amp;""&lt;&gt;""),"رصيد مدين ودائن معًا","")))))</f>
        <v/>
      </c>
    </row>
    <row r="135">
      <c r="A135" s="16" t="n"/>
      <c r="B135" s="5" t="n"/>
      <c r="C135" s="5" t="n"/>
      <c r="D135" s="5" t="n"/>
      <c r="E135" s="17" t="n"/>
      <c r="F135" s="17" t="n"/>
      <c r="G135" s="6">
        <f>IF(A135&amp;""="","",IF(COUNTIF($A$6:$A$205,A135&amp;"")&gt;1,"كود مكرر",IF(OR(C135="",D135=""),"اختر النوع والمجموعة",IF(NOT(OR(AND(C135="أصول",OR(D135="أصول متداولة",D135="أصول ثابتة")),AND(C135="خصوم",OR(D135="خصوم متداولة",D135="خصوم طويلة الأجل")),AND(C135="حقوق ملكية",OR(D135="رأس المال",D135="أرباح محتجزة")),AND(C135="إيرادات",OR(D135="إيرادات النشاط",D135="إيرادات أخرى")),AND(C135="مصروفات",OR(D135="تكلفة المبيعات",D135="مصروفات تشغيلية",D135="مصروفات أخرى")))),"المجموعة لا تناسب النوع",IF(AND(E135&amp;""&lt;&gt;"",F135&amp;""&lt;&gt;""),"رصيد مدين ودائن معًا","")))))</f>
        <v/>
      </c>
    </row>
    <row r="136">
      <c r="A136" s="16" t="n"/>
      <c r="B136" s="5" t="n"/>
      <c r="C136" s="5" t="n"/>
      <c r="D136" s="5" t="n"/>
      <c r="E136" s="17" t="n"/>
      <c r="F136" s="17" t="n"/>
      <c r="G136" s="6">
        <f>IF(A136&amp;""="","",IF(COUNTIF($A$6:$A$205,A136&amp;"")&gt;1,"كود مكرر",IF(OR(C136="",D136=""),"اختر النوع والمجموعة",IF(NOT(OR(AND(C136="أصول",OR(D136="أصول متداولة",D136="أصول ثابتة")),AND(C136="خصوم",OR(D136="خصوم متداولة",D136="خصوم طويلة الأجل")),AND(C136="حقوق ملكية",OR(D136="رأس المال",D136="أرباح محتجزة")),AND(C136="إيرادات",OR(D136="إيرادات النشاط",D136="إيرادات أخرى")),AND(C136="مصروفات",OR(D136="تكلفة المبيعات",D136="مصروفات تشغيلية",D136="مصروفات أخرى")))),"المجموعة لا تناسب النوع",IF(AND(E136&amp;""&lt;&gt;"",F136&amp;""&lt;&gt;""),"رصيد مدين ودائن معًا","")))))</f>
        <v/>
      </c>
    </row>
    <row r="137">
      <c r="A137" s="16" t="n"/>
      <c r="B137" s="5" t="n"/>
      <c r="C137" s="5" t="n"/>
      <c r="D137" s="5" t="n"/>
      <c r="E137" s="17" t="n"/>
      <c r="F137" s="17" t="n"/>
      <c r="G137" s="6">
        <f>IF(A137&amp;""="","",IF(COUNTIF($A$6:$A$205,A137&amp;"")&gt;1,"كود مكرر",IF(OR(C137="",D137=""),"اختر النوع والمجموعة",IF(NOT(OR(AND(C137="أصول",OR(D137="أصول متداولة",D137="أصول ثابتة")),AND(C137="خصوم",OR(D137="خصوم متداولة",D137="خصوم طويلة الأجل")),AND(C137="حقوق ملكية",OR(D137="رأس المال",D137="أرباح محتجزة")),AND(C137="إيرادات",OR(D137="إيرادات النشاط",D137="إيرادات أخرى")),AND(C137="مصروفات",OR(D137="تكلفة المبيعات",D137="مصروفات تشغيلية",D137="مصروفات أخرى")))),"المجموعة لا تناسب النوع",IF(AND(E137&amp;""&lt;&gt;"",F137&amp;""&lt;&gt;""),"رصيد مدين ودائن معًا","")))))</f>
        <v/>
      </c>
    </row>
    <row r="138">
      <c r="A138" s="16" t="n"/>
      <c r="B138" s="5" t="n"/>
      <c r="C138" s="5" t="n"/>
      <c r="D138" s="5" t="n"/>
      <c r="E138" s="17" t="n"/>
      <c r="F138" s="17" t="n"/>
      <c r="G138" s="6">
        <f>IF(A138&amp;""="","",IF(COUNTIF($A$6:$A$205,A138&amp;"")&gt;1,"كود مكرر",IF(OR(C138="",D138=""),"اختر النوع والمجموعة",IF(NOT(OR(AND(C138="أصول",OR(D138="أصول متداولة",D138="أصول ثابتة")),AND(C138="خصوم",OR(D138="خصوم متداولة",D138="خصوم طويلة الأجل")),AND(C138="حقوق ملكية",OR(D138="رأس المال",D138="أرباح محتجزة")),AND(C138="إيرادات",OR(D138="إيرادات النشاط",D138="إيرادات أخرى")),AND(C138="مصروفات",OR(D138="تكلفة المبيعات",D138="مصروفات تشغيلية",D138="مصروفات أخرى")))),"المجموعة لا تناسب النوع",IF(AND(E138&amp;""&lt;&gt;"",F138&amp;""&lt;&gt;""),"رصيد مدين ودائن معًا","")))))</f>
        <v/>
      </c>
    </row>
    <row r="139">
      <c r="A139" s="16" t="n"/>
      <c r="B139" s="5" t="n"/>
      <c r="C139" s="5" t="n"/>
      <c r="D139" s="5" t="n"/>
      <c r="E139" s="17" t="n"/>
      <c r="F139" s="17" t="n"/>
      <c r="G139" s="6">
        <f>IF(A139&amp;""="","",IF(COUNTIF($A$6:$A$205,A139&amp;"")&gt;1,"كود مكرر",IF(OR(C139="",D139=""),"اختر النوع والمجموعة",IF(NOT(OR(AND(C139="أصول",OR(D139="أصول متداولة",D139="أصول ثابتة")),AND(C139="خصوم",OR(D139="خصوم متداولة",D139="خصوم طويلة الأجل")),AND(C139="حقوق ملكية",OR(D139="رأس المال",D139="أرباح محتجزة")),AND(C139="إيرادات",OR(D139="إيرادات النشاط",D139="إيرادات أخرى")),AND(C139="مصروفات",OR(D139="تكلفة المبيعات",D139="مصروفات تشغيلية",D139="مصروفات أخرى")))),"المجموعة لا تناسب النوع",IF(AND(E139&amp;""&lt;&gt;"",F139&amp;""&lt;&gt;""),"رصيد مدين ودائن معًا","")))))</f>
        <v/>
      </c>
    </row>
    <row r="140">
      <c r="A140" s="16" t="n"/>
      <c r="B140" s="5" t="n"/>
      <c r="C140" s="5" t="n"/>
      <c r="D140" s="5" t="n"/>
      <c r="E140" s="17" t="n"/>
      <c r="F140" s="17" t="n"/>
      <c r="G140" s="6">
        <f>IF(A140&amp;""="","",IF(COUNTIF($A$6:$A$205,A140&amp;"")&gt;1,"كود مكرر",IF(OR(C140="",D140=""),"اختر النوع والمجموعة",IF(NOT(OR(AND(C140="أصول",OR(D140="أصول متداولة",D140="أصول ثابتة")),AND(C140="خصوم",OR(D140="خصوم متداولة",D140="خصوم طويلة الأجل")),AND(C140="حقوق ملكية",OR(D140="رأس المال",D140="أرباح محتجزة")),AND(C140="إيرادات",OR(D140="إيرادات النشاط",D140="إيرادات أخرى")),AND(C140="مصروفات",OR(D140="تكلفة المبيعات",D140="مصروفات تشغيلية",D140="مصروفات أخرى")))),"المجموعة لا تناسب النوع",IF(AND(E140&amp;""&lt;&gt;"",F140&amp;""&lt;&gt;""),"رصيد مدين ودائن معًا","")))))</f>
        <v/>
      </c>
    </row>
    <row r="141">
      <c r="A141" s="16" t="n"/>
      <c r="B141" s="5" t="n"/>
      <c r="C141" s="5" t="n"/>
      <c r="D141" s="5" t="n"/>
      <c r="E141" s="17" t="n"/>
      <c r="F141" s="17" t="n"/>
      <c r="G141" s="6">
        <f>IF(A141&amp;""="","",IF(COUNTIF($A$6:$A$205,A141&amp;"")&gt;1,"كود مكرر",IF(OR(C141="",D141=""),"اختر النوع والمجموعة",IF(NOT(OR(AND(C141="أصول",OR(D141="أصول متداولة",D141="أصول ثابتة")),AND(C141="خصوم",OR(D141="خصوم متداولة",D141="خصوم طويلة الأجل")),AND(C141="حقوق ملكية",OR(D141="رأس المال",D141="أرباح محتجزة")),AND(C141="إيرادات",OR(D141="إيرادات النشاط",D141="إيرادات أخرى")),AND(C141="مصروفات",OR(D141="تكلفة المبيعات",D141="مصروفات تشغيلية",D141="مصروفات أخرى")))),"المجموعة لا تناسب النوع",IF(AND(E141&amp;""&lt;&gt;"",F141&amp;""&lt;&gt;""),"رصيد مدين ودائن معًا","")))))</f>
        <v/>
      </c>
    </row>
    <row r="142">
      <c r="A142" s="16" t="n"/>
      <c r="B142" s="5" t="n"/>
      <c r="C142" s="5" t="n"/>
      <c r="D142" s="5" t="n"/>
      <c r="E142" s="17" t="n"/>
      <c r="F142" s="17" t="n"/>
      <c r="G142" s="6">
        <f>IF(A142&amp;""="","",IF(COUNTIF($A$6:$A$205,A142&amp;"")&gt;1,"كود مكرر",IF(OR(C142="",D142=""),"اختر النوع والمجموعة",IF(NOT(OR(AND(C142="أصول",OR(D142="أصول متداولة",D142="أصول ثابتة")),AND(C142="خصوم",OR(D142="خصوم متداولة",D142="خصوم طويلة الأجل")),AND(C142="حقوق ملكية",OR(D142="رأس المال",D142="أرباح محتجزة")),AND(C142="إيرادات",OR(D142="إيرادات النشاط",D142="إيرادات أخرى")),AND(C142="مصروفات",OR(D142="تكلفة المبيعات",D142="مصروفات تشغيلية",D142="مصروفات أخرى")))),"المجموعة لا تناسب النوع",IF(AND(E142&amp;""&lt;&gt;"",F142&amp;""&lt;&gt;""),"رصيد مدين ودائن معًا","")))))</f>
        <v/>
      </c>
    </row>
    <row r="143">
      <c r="A143" s="16" t="n"/>
      <c r="B143" s="5" t="n"/>
      <c r="C143" s="5" t="n"/>
      <c r="D143" s="5" t="n"/>
      <c r="E143" s="17" t="n"/>
      <c r="F143" s="17" t="n"/>
      <c r="G143" s="6">
        <f>IF(A143&amp;""="","",IF(COUNTIF($A$6:$A$205,A143&amp;"")&gt;1,"كود مكرر",IF(OR(C143="",D143=""),"اختر النوع والمجموعة",IF(NOT(OR(AND(C143="أصول",OR(D143="أصول متداولة",D143="أصول ثابتة")),AND(C143="خصوم",OR(D143="خصوم متداولة",D143="خصوم طويلة الأجل")),AND(C143="حقوق ملكية",OR(D143="رأس المال",D143="أرباح محتجزة")),AND(C143="إيرادات",OR(D143="إيرادات النشاط",D143="إيرادات أخرى")),AND(C143="مصروفات",OR(D143="تكلفة المبيعات",D143="مصروفات تشغيلية",D143="مصروفات أخرى")))),"المجموعة لا تناسب النوع",IF(AND(E143&amp;""&lt;&gt;"",F143&amp;""&lt;&gt;""),"رصيد مدين ودائن معًا","")))))</f>
        <v/>
      </c>
    </row>
    <row r="144">
      <c r="A144" s="16" t="n"/>
      <c r="B144" s="5" t="n"/>
      <c r="C144" s="5" t="n"/>
      <c r="D144" s="5" t="n"/>
      <c r="E144" s="17" t="n"/>
      <c r="F144" s="17" t="n"/>
      <c r="G144" s="6">
        <f>IF(A144&amp;""="","",IF(COUNTIF($A$6:$A$205,A144&amp;"")&gt;1,"كود مكرر",IF(OR(C144="",D144=""),"اختر النوع والمجموعة",IF(NOT(OR(AND(C144="أصول",OR(D144="أصول متداولة",D144="أصول ثابتة")),AND(C144="خصوم",OR(D144="خصوم متداولة",D144="خصوم طويلة الأجل")),AND(C144="حقوق ملكية",OR(D144="رأس المال",D144="أرباح محتجزة")),AND(C144="إيرادات",OR(D144="إيرادات النشاط",D144="إيرادات أخرى")),AND(C144="مصروفات",OR(D144="تكلفة المبيعات",D144="مصروفات تشغيلية",D144="مصروفات أخرى")))),"المجموعة لا تناسب النوع",IF(AND(E144&amp;""&lt;&gt;"",F144&amp;""&lt;&gt;""),"رصيد مدين ودائن معًا","")))))</f>
        <v/>
      </c>
    </row>
    <row r="145">
      <c r="A145" s="16" t="n"/>
      <c r="B145" s="5" t="n"/>
      <c r="C145" s="5" t="n"/>
      <c r="D145" s="5" t="n"/>
      <c r="E145" s="17" t="n"/>
      <c r="F145" s="17" t="n"/>
      <c r="G145" s="6">
        <f>IF(A145&amp;""="","",IF(COUNTIF($A$6:$A$205,A145&amp;"")&gt;1,"كود مكرر",IF(OR(C145="",D145=""),"اختر النوع والمجموعة",IF(NOT(OR(AND(C145="أصول",OR(D145="أصول متداولة",D145="أصول ثابتة")),AND(C145="خصوم",OR(D145="خصوم متداولة",D145="خصوم طويلة الأجل")),AND(C145="حقوق ملكية",OR(D145="رأس المال",D145="أرباح محتجزة")),AND(C145="إيرادات",OR(D145="إيرادات النشاط",D145="إيرادات أخرى")),AND(C145="مصروفات",OR(D145="تكلفة المبيعات",D145="مصروفات تشغيلية",D145="مصروفات أخرى")))),"المجموعة لا تناسب النوع",IF(AND(E145&amp;""&lt;&gt;"",F145&amp;""&lt;&gt;""),"رصيد مدين ودائن معًا","")))))</f>
        <v/>
      </c>
    </row>
    <row r="146">
      <c r="A146" s="16" t="n"/>
      <c r="B146" s="5" t="n"/>
      <c r="C146" s="5" t="n"/>
      <c r="D146" s="5" t="n"/>
      <c r="E146" s="17" t="n"/>
      <c r="F146" s="17" t="n"/>
      <c r="G146" s="6">
        <f>IF(A146&amp;""="","",IF(COUNTIF($A$6:$A$205,A146&amp;"")&gt;1,"كود مكرر",IF(OR(C146="",D146=""),"اختر النوع والمجموعة",IF(NOT(OR(AND(C146="أصول",OR(D146="أصول متداولة",D146="أصول ثابتة")),AND(C146="خصوم",OR(D146="خصوم متداولة",D146="خصوم طويلة الأجل")),AND(C146="حقوق ملكية",OR(D146="رأس المال",D146="أرباح محتجزة")),AND(C146="إيرادات",OR(D146="إيرادات النشاط",D146="إيرادات أخرى")),AND(C146="مصروفات",OR(D146="تكلفة المبيعات",D146="مصروفات تشغيلية",D146="مصروفات أخرى")))),"المجموعة لا تناسب النوع",IF(AND(E146&amp;""&lt;&gt;"",F146&amp;""&lt;&gt;""),"رصيد مدين ودائن معًا","")))))</f>
        <v/>
      </c>
    </row>
    <row r="147">
      <c r="A147" s="16" t="n"/>
      <c r="B147" s="5" t="n"/>
      <c r="C147" s="5" t="n"/>
      <c r="D147" s="5" t="n"/>
      <c r="E147" s="17" t="n"/>
      <c r="F147" s="17" t="n"/>
      <c r="G147" s="6">
        <f>IF(A147&amp;""="","",IF(COUNTIF($A$6:$A$205,A147&amp;"")&gt;1,"كود مكرر",IF(OR(C147="",D147=""),"اختر النوع والمجموعة",IF(NOT(OR(AND(C147="أصول",OR(D147="أصول متداولة",D147="أصول ثابتة")),AND(C147="خصوم",OR(D147="خصوم متداولة",D147="خصوم طويلة الأجل")),AND(C147="حقوق ملكية",OR(D147="رأس المال",D147="أرباح محتجزة")),AND(C147="إيرادات",OR(D147="إيرادات النشاط",D147="إيرادات أخرى")),AND(C147="مصروفات",OR(D147="تكلفة المبيعات",D147="مصروفات تشغيلية",D147="مصروفات أخرى")))),"المجموعة لا تناسب النوع",IF(AND(E147&amp;""&lt;&gt;"",F147&amp;""&lt;&gt;""),"رصيد مدين ودائن معًا","")))))</f>
        <v/>
      </c>
    </row>
    <row r="148">
      <c r="A148" s="16" t="n"/>
      <c r="B148" s="5" t="n"/>
      <c r="C148" s="5" t="n"/>
      <c r="D148" s="5" t="n"/>
      <c r="E148" s="17" t="n"/>
      <c r="F148" s="17" t="n"/>
      <c r="G148" s="6">
        <f>IF(A148&amp;""="","",IF(COUNTIF($A$6:$A$205,A148&amp;"")&gt;1,"كود مكرر",IF(OR(C148="",D148=""),"اختر النوع والمجموعة",IF(NOT(OR(AND(C148="أصول",OR(D148="أصول متداولة",D148="أصول ثابتة")),AND(C148="خصوم",OR(D148="خصوم متداولة",D148="خصوم طويلة الأجل")),AND(C148="حقوق ملكية",OR(D148="رأس المال",D148="أرباح محتجزة")),AND(C148="إيرادات",OR(D148="إيرادات النشاط",D148="إيرادات أخرى")),AND(C148="مصروفات",OR(D148="تكلفة المبيعات",D148="مصروفات تشغيلية",D148="مصروفات أخرى")))),"المجموعة لا تناسب النوع",IF(AND(E148&amp;""&lt;&gt;"",F148&amp;""&lt;&gt;""),"رصيد مدين ودائن معًا","")))))</f>
        <v/>
      </c>
    </row>
    <row r="149">
      <c r="A149" s="16" t="n"/>
      <c r="B149" s="5" t="n"/>
      <c r="C149" s="5" t="n"/>
      <c r="D149" s="5" t="n"/>
      <c r="E149" s="17" t="n"/>
      <c r="F149" s="17" t="n"/>
      <c r="G149" s="6">
        <f>IF(A149&amp;""="","",IF(COUNTIF($A$6:$A$205,A149&amp;"")&gt;1,"كود مكرر",IF(OR(C149="",D149=""),"اختر النوع والمجموعة",IF(NOT(OR(AND(C149="أصول",OR(D149="أصول متداولة",D149="أصول ثابتة")),AND(C149="خصوم",OR(D149="خصوم متداولة",D149="خصوم طويلة الأجل")),AND(C149="حقوق ملكية",OR(D149="رأس المال",D149="أرباح محتجزة")),AND(C149="إيرادات",OR(D149="إيرادات النشاط",D149="إيرادات أخرى")),AND(C149="مصروفات",OR(D149="تكلفة المبيعات",D149="مصروفات تشغيلية",D149="مصروفات أخرى")))),"المجموعة لا تناسب النوع",IF(AND(E149&amp;""&lt;&gt;"",F149&amp;""&lt;&gt;""),"رصيد مدين ودائن معًا","")))))</f>
        <v/>
      </c>
    </row>
    <row r="150">
      <c r="A150" s="16" t="n"/>
      <c r="B150" s="5" t="n"/>
      <c r="C150" s="5" t="n"/>
      <c r="D150" s="5" t="n"/>
      <c r="E150" s="17" t="n"/>
      <c r="F150" s="17" t="n"/>
      <c r="G150" s="6">
        <f>IF(A150&amp;""="","",IF(COUNTIF($A$6:$A$205,A150&amp;"")&gt;1,"كود مكرر",IF(OR(C150="",D150=""),"اختر النوع والمجموعة",IF(NOT(OR(AND(C150="أصول",OR(D150="أصول متداولة",D150="أصول ثابتة")),AND(C150="خصوم",OR(D150="خصوم متداولة",D150="خصوم طويلة الأجل")),AND(C150="حقوق ملكية",OR(D150="رأس المال",D150="أرباح محتجزة")),AND(C150="إيرادات",OR(D150="إيرادات النشاط",D150="إيرادات أخرى")),AND(C150="مصروفات",OR(D150="تكلفة المبيعات",D150="مصروفات تشغيلية",D150="مصروفات أخرى")))),"المجموعة لا تناسب النوع",IF(AND(E150&amp;""&lt;&gt;"",F150&amp;""&lt;&gt;""),"رصيد مدين ودائن معًا","")))))</f>
        <v/>
      </c>
    </row>
    <row r="151">
      <c r="A151" s="16" t="n"/>
      <c r="B151" s="5" t="n"/>
      <c r="C151" s="5" t="n"/>
      <c r="D151" s="5" t="n"/>
      <c r="E151" s="17" t="n"/>
      <c r="F151" s="17" t="n"/>
      <c r="G151" s="6">
        <f>IF(A151&amp;""="","",IF(COUNTIF($A$6:$A$205,A151&amp;"")&gt;1,"كود مكرر",IF(OR(C151="",D151=""),"اختر النوع والمجموعة",IF(NOT(OR(AND(C151="أصول",OR(D151="أصول متداولة",D151="أصول ثابتة")),AND(C151="خصوم",OR(D151="خصوم متداولة",D151="خصوم طويلة الأجل")),AND(C151="حقوق ملكية",OR(D151="رأس المال",D151="أرباح محتجزة")),AND(C151="إيرادات",OR(D151="إيرادات النشاط",D151="إيرادات أخرى")),AND(C151="مصروفات",OR(D151="تكلفة المبيعات",D151="مصروفات تشغيلية",D151="مصروفات أخرى")))),"المجموعة لا تناسب النوع",IF(AND(E151&amp;""&lt;&gt;"",F151&amp;""&lt;&gt;""),"رصيد مدين ودائن معًا","")))))</f>
        <v/>
      </c>
    </row>
    <row r="152">
      <c r="A152" s="16" t="n"/>
      <c r="B152" s="5" t="n"/>
      <c r="C152" s="5" t="n"/>
      <c r="D152" s="5" t="n"/>
      <c r="E152" s="17" t="n"/>
      <c r="F152" s="17" t="n"/>
      <c r="G152" s="6">
        <f>IF(A152&amp;""="","",IF(COUNTIF($A$6:$A$205,A152&amp;"")&gt;1,"كود مكرر",IF(OR(C152="",D152=""),"اختر النوع والمجموعة",IF(NOT(OR(AND(C152="أصول",OR(D152="أصول متداولة",D152="أصول ثابتة")),AND(C152="خصوم",OR(D152="خصوم متداولة",D152="خصوم طويلة الأجل")),AND(C152="حقوق ملكية",OR(D152="رأس المال",D152="أرباح محتجزة")),AND(C152="إيرادات",OR(D152="إيرادات النشاط",D152="إيرادات أخرى")),AND(C152="مصروفات",OR(D152="تكلفة المبيعات",D152="مصروفات تشغيلية",D152="مصروفات أخرى")))),"المجموعة لا تناسب النوع",IF(AND(E152&amp;""&lt;&gt;"",F152&amp;""&lt;&gt;""),"رصيد مدين ودائن معًا","")))))</f>
        <v/>
      </c>
    </row>
    <row r="153">
      <c r="A153" s="16" t="n"/>
      <c r="B153" s="5" t="n"/>
      <c r="C153" s="5" t="n"/>
      <c r="D153" s="5" t="n"/>
      <c r="E153" s="17" t="n"/>
      <c r="F153" s="17" t="n"/>
      <c r="G153" s="6">
        <f>IF(A153&amp;""="","",IF(COUNTIF($A$6:$A$205,A153&amp;"")&gt;1,"كود مكرر",IF(OR(C153="",D153=""),"اختر النوع والمجموعة",IF(NOT(OR(AND(C153="أصول",OR(D153="أصول متداولة",D153="أصول ثابتة")),AND(C153="خصوم",OR(D153="خصوم متداولة",D153="خصوم طويلة الأجل")),AND(C153="حقوق ملكية",OR(D153="رأس المال",D153="أرباح محتجزة")),AND(C153="إيرادات",OR(D153="إيرادات النشاط",D153="إيرادات أخرى")),AND(C153="مصروفات",OR(D153="تكلفة المبيعات",D153="مصروفات تشغيلية",D153="مصروفات أخرى")))),"المجموعة لا تناسب النوع",IF(AND(E153&amp;""&lt;&gt;"",F153&amp;""&lt;&gt;""),"رصيد مدين ودائن معًا","")))))</f>
        <v/>
      </c>
    </row>
    <row r="154">
      <c r="A154" s="16" t="n"/>
      <c r="B154" s="5" t="n"/>
      <c r="C154" s="5" t="n"/>
      <c r="D154" s="5" t="n"/>
      <c r="E154" s="17" t="n"/>
      <c r="F154" s="17" t="n"/>
      <c r="G154" s="6">
        <f>IF(A154&amp;""="","",IF(COUNTIF($A$6:$A$205,A154&amp;"")&gt;1,"كود مكرر",IF(OR(C154="",D154=""),"اختر النوع والمجموعة",IF(NOT(OR(AND(C154="أصول",OR(D154="أصول متداولة",D154="أصول ثابتة")),AND(C154="خصوم",OR(D154="خصوم متداولة",D154="خصوم طويلة الأجل")),AND(C154="حقوق ملكية",OR(D154="رأس المال",D154="أرباح محتجزة")),AND(C154="إيرادات",OR(D154="إيرادات النشاط",D154="إيرادات أخرى")),AND(C154="مصروفات",OR(D154="تكلفة المبيعات",D154="مصروفات تشغيلية",D154="مصروفات أخرى")))),"المجموعة لا تناسب النوع",IF(AND(E154&amp;""&lt;&gt;"",F154&amp;""&lt;&gt;""),"رصيد مدين ودائن معًا","")))))</f>
        <v/>
      </c>
    </row>
    <row r="155">
      <c r="A155" s="16" t="n"/>
      <c r="B155" s="5" t="n"/>
      <c r="C155" s="5" t="n"/>
      <c r="D155" s="5" t="n"/>
      <c r="E155" s="17" t="n"/>
      <c r="F155" s="17" t="n"/>
      <c r="G155" s="6">
        <f>IF(A155&amp;""="","",IF(COUNTIF($A$6:$A$205,A155&amp;"")&gt;1,"كود مكرر",IF(OR(C155="",D155=""),"اختر النوع والمجموعة",IF(NOT(OR(AND(C155="أصول",OR(D155="أصول متداولة",D155="أصول ثابتة")),AND(C155="خصوم",OR(D155="خصوم متداولة",D155="خصوم طويلة الأجل")),AND(C155="حقوق ملكية",OR(D155="رأس المال",D155="أرباح محتجزة")),AND(C155="إيرادات",OR(D155="إيرادات النشاط",D155="إيرادات أخرى")),AND(C155="مصروفات",OR(D155="تكلفة المبيعات",D155="مصروفات تشغيلية",D155="مصروفات أخرى")))),"المجموعة لا تناسب النوع",IF(AND(E155&amp;""&lt;&gt;"",F155&amp;""&lt;&gt;""),"رصيد مدين ودائن معًا","")))))</f>
        <v/>
      </c>
    </row>
    <row r="156">
      <c r="A156" s="16" t="n"/>
      <c r="B156" s="5" t="n"/>
      <c r="C156" s="5" t="n"/>
      <c r="D156" s="5" t="n"/>
      <c r="E156" s="17" t="n"/>
      <c r="F156" s="17" t="n"/>
      <c r="G156" s="6">
        <f>IF(A156&amp;""="","",IF(COUNTIF($A$6:$A$205,A156&amp;"")&gt;1,"كود مكرر",IF(OR(C156="",D156=""),"اختر النوع والمجموعة",IF(NOT(OR(AND(C156="أصول",OR(D156="أصول متداولة",D156="أصول ثابتة")),AND(C156="خصوم",OR(D156="خصوم متداولة",D156="خصوم طويلة الأجل")),AND(C156="حقوق ملكية",OR(D156="رأس المال",D156="أرباح محتجزة")),AND(C156="إيرادات",OR(D156="إيرادات النشاط",D156="إيرادات أخرى")),AND(C156="مصروفات",OR(D156="تكلفة المبيعات",D156="مصروفات تشغيلية",D156="مصروفات أخرى")))),"المجموعة لا تناسب النوع",IF(AND(E156&amp;""&lt;&gt;"",F156&amp;""&lt;&gt;""),"رصيد مدين ودائن معًا","")))))</f>
        <v/>
      </c>
    </row>
    <row r="157">
      <c r="A157" s="16" t="n"/>
      <c r="B157" s="5" t="n"/>
      <c r="C157" s="5" t="n"/>
      <c r="D157" s="5" t="n"/>
      <c r="E157" s="17" t="n"/>
      <c r="F157" s="17" t="n"/>
      <c r="G157" s="6">
        <f>IF(A157&amp;""="","",IF(COUNTIF($A$6:$A$205,A157&amp;"")&gt;1,"كود مكرر",IF(OR(C157="",D157=""),"اختر النوع والمجموعة",IF(NOT(OR(AND(C157="أصول",OR(D157="أصول متداولة",D157="أصول ثابتة")),AND(C157="خصوم",OR(D157="خصوم متداولة",D157="خصوم طويلة الأجل")),AND(C157="حقوق ملكية",OR(D157="رأس المال",D157="أرباح محتجزة")),AND(C157="إيرادات",OR(D157="إيرادات النشاط",D157="إيرادات أخرى")),AND(C157="مصروفات",OR(D157="تكلفة المبيعات",D157="مصروفات تشغيلية",D157="مصروفات أخرى")))),"المجموعة لا تناسب النوع",IF(AND(E157&amp;""&lt;&gt;"",F157&amp;""&lt;&gt;""),"رصيد مدين ودائن معًا","")))))</f>
        <v/>
      </c>
    </row>
    <row r="158">
      <c r="A158" s="16" t="n"/>
      <c r="B158" s="5" t="n"/>
      <c r="C158" s="5" t="n"/>
      <c r="D158" s="5" t="n"/>
      <c r="E158" s="17" t="n"/>
      <c r="F158" s="17" t="n"/>
      <c r="G158" s="6">
        <f>IF(A158&amp;""="","",IF(COUNTIF($A$6:$A$205,A158&amp;"")&gt;1,"كود مكرر",IF(OR(C158="",D158=""),"اختر النوع والمجموعة",IF(NOT(OR(AND(C158="أصول",OR(D158="أصول متداولة",D158="أصول ثابتة")),AND(C158="خصوم",OR(D158="خصوم متداولة",D158="خصوم طويلة الأجل")),AND(C158="حقوق ملكية",OR(D158="رأس المال",D158="أرباح محتجزة")),AND(C158="إيرادات",OR(D158="إيرادات النشاط",D158="إيرادات أخرى")),AND(C158="مصروفات",OR(D158="تكلفة المبيعات",D158="مصروفات تشغيلية",D158="مصروفات أخرى")))),"المجموعة لا تناسب النوع",IF(AND(E158&amp;""&lt;&gt;"",F158&amp;""&lt;&gt;""),"رصيد مدين ودائن معًا","")))))</f>
        <v/>
      </c>
    </row>
    <row r="159">
      <c r="A159" s="16" t="n"/>
      <c r="B159" s="5" t="n"/>
      <c r="C159" s="5" t="n"/>
      <c r="D159" s="5" t="n"/>
      <c r="E159" s="17" t="n"/>
      <c r="F159" s="17" t="n"/>
      <c r="G159" s="6">
        <f>IF(A159&amp;""="","",IF(COUNTIF($A$6:$A$205,A159&amp;"")&gt;1,"كود مكرر",IF(OR(C159="",D159=""),"اختر النوع والمجموعة",IF(NOT(OR(AND(C159="أصول",OR(D159="أصول متداولة",D159="أصول ثابتة")),AND(C159="خصوم",OR(D159="خصوم متداولة",D159="خصوم طويلة الأجل")),AND(C159="حقوق ملكية",OR(D159="رأس المال",D159="أرباح محتجزة")),AND(C159="إيرادات",OR(D159="إيرادات النشاط",D159="إيرادات أخرى")),AND(C159="مصروفات",OR(D159="تكلفة المبيعات",D159="مصروفات تشغيلية",D159="مصروفات أخرى")))),"المجموعة لا تناسب النوع",IF(AND(E159&amp;""&lt;&gt;"",F159&amp;""&lt;&gt;""),"رصيد مدين ودائن معًا","")))))</f>
        <v/>
      </c>
    </row>
    <row r="160">
      <c r="A160" s="16" t="n"/>
      <c r="B160" s="5" t="n"/>
      <c r="C160" s="5" t="n"/>
      <c r="D160" s="5" t="n"/>
      <c r="E160" s="17" t="n"/>
      <c r="F160" s="17" t="n"/>
      <c r="G160" s="6">
        <f>IF(A160&amp;""="","",IF(COUNTIF($A$6:$A$205,A160&amp;"")&gt;1,"كود مكرر",IF(OR(C160="",D160=""),"اختر النوع والمجموعة",IF(NOT(OR(AND(C160="أصول",OR(D160="أصول متداولة",D160="أصول ثابتة")),AND(C160="خصوم",OR(D160="خصوم متداولة",D160="خصوم طويلة الأجل")),AND(C160="حقوق ملكية",OR(D160="رأس المال",D160="أرباح محتجزة")),AND(C160="إيرادات",OR(D160="إيرادات النشاط",D160="إيرادات أخرى")),AND(C160="مصروفات",OR(D160="تكلفة المبيعات",D160="مصروفات تشغيلية",D160="مصروفات أخرى")))),"المجموعة لا تناسب النوع",IF(AND(E160&amp;""&lt;&gt;"",F160&amp;""&lt;&gt;""),"رصيد مدين ودائن معًا","")))))</f>
        <v/>
      </c>
    </row>
    <row r="161">
      <c r="A161" s="16" t="n"/>
      <c r="B161" s="5" t="n"/>
      <c r="C161" s="5" t="n"/>
      <c r="D161" s="5" t="n"/>
      <c r="E161" s="17" t="n"/>
      <c r="F161" s="17" t="n"/>
      <c r="G161" s="6">
        <f>IF(A161&amp;""="","",IF(COUNTIF($A$6:$A$205,A161&amp;"")&gt;1,"كود مكرر",IF(OR(C161="",D161=""),"اختر النوع والمجموعة",IF(NOT(OR(AND(C161="أصول",OR(D161="أصول متداولة",D161="أصول ثابتة")),AND(C161="خصوم",OR(D161="خصوم متداولة",D161="خصوم طويلة الأجل")),AND(C161="حقوق ملكية",OR(D161="رأس المال",D161="أرباح محتجزة")),AND(C161="إيرادات",OR(D161="إيرادات النشاط",D161="إيرادات أخرى")),AND(C161="مصروفات",OR(D161="تكلفة المبيعات",D161="مصروفات تشغيلية",D161="مصروفات أخرى")))),"المجموعة لا تناسب النوع",IF(AND(E161&amp;""&lt;&gt;"",F161&amp;""&lt;&gt;""),"رصيد مدين ودائن معًا","")))))</f>
        <v/>
      </c>
    </row>
    <row r="162">
      <c r="A162" s="16" t="n"/>
      <c r="B162" s="5" t="n"/>
      <c r="C162" s="5" t="n"/>
      <c r="D162" s="5" t="n"/>
      <c r="E162" s="17" t="n"/>
      <c r="F162" s="17" t="n"/>
      <c r="G162" s="6">
        <f>IF(A162&amp;""="","",IF(COUNTIF($A$6:$A$205,A162&amp;"")&gt;1,"كود مكرر",IF(OR(C162="",D162=""),"اختر النوع والمجموعة",IF(NOT(OR(AND(C162="أصول",OR(D162="أصول متداولة",D162="أصول ثابتة")),AND(C162="خصوم",OR(D162="خصوم متداولة",D162="خصوم طويلة الأجل")),AND(C162="حقوق ملكية",OR(D162="رأس المال",D162="أرباح محتجزة")),AND(C162="إيرادات",OR(D162="إيرادات النشاط",D162="إيرادات أخرى")),AND(C162="مصروفات",OR(D162="تكلفة المبيعات",D162="مصروفات تشغيلية",D162="مصروفات أخرى")))),"المجموعة لا تناسب النوع",IF(AND(E162&amp;""&lt;&gt;"",F162&amp;""&lt;&gt;""),"رصيد مدين ودائن معًا","")))))</f>
        <v/>
      </c>
    </row>
    <row r="163">
      <c r="A163" s="16" t="n"/>
      <c r="B163" s="5" t="n"/>
      <c r="C163" s="5" t="n"/>
      <c r="D163" s="5" t="n"/>
      <c r="E163" s="17" t="n"/>
      <c r="F163" s="17" t="n"/>
      <c r="G163" s="6">
        <f>IF(A163&amp;""="","",IF(COUNTIF($A$6:$A$205,A163&amp;"")&gt;1,"كود مكرر",IF(OR(C163="",D163=""),"اختر النوع والمجموعة",IF(NOT(OR(AND(C163="أصول",OR(D163="أصول متداولة",D163="أصول ثابتة")),AND(C163="خصوم",OR(D163="خصوم متداولة",D163="خصوم طويلة الأجل")),AND(C163="حقوق ملكية",OR(D163="رأس المال",D163="أرباح محتجزة")),AND(C163="إيرادات",OR(D163="إيرادات النشاط",D163="إيرادات أخرى")),AND(C163="مصروفات",OR(D163="تكلفة المبيعات",D163="مصروفات تشغيلية",D163="مصروفات أخرى")))),"المجموعة لا تناسب النوع",IF(AND(E163&amp;""&lt;&gt;"",F163&amp;""&lt;&gt;""),"رصيد مدين ودائن معًا","")))))</f>
        <v/>
      </c>
    </row>
    <row r="164">
      <c r="A164" s="16" t="n"/>
      <c r="B164" s="5" t="n"/>
      <c r="C164" s="5" t="n"/>
      <c r="D164" s="5" t="n"/>
      <c r="E164" s="17" t="n"/>
      <c r="F164" s="17" t="n"/>
      <c r="G164" s="6">
        <f>IF(A164&amp;""="","",IF(COUNTIF($A$6:$A$205,A164&amp;"")&gt;1,"كود مكرر",IF(OR(C164="",D164=""),"اختر النوع والمجموعة",IF(NOT(OR(AND(C164="أصول",OR(D164="أصول متداولة",D164="أصول ثابتة")),AND(C164="خصوم",OR(D164="خصوم متداولة",D164="خصوم طويلة الأجل")),AND(C164="حقوق ملكية",OR(D164="رأس المال",D164="أرباح محتجزة")),AND(C164="إيرادات",OR(D164="إيرادات النشاط",D164="إيرادات أخرى")),AND(C164="مصروفات",OR(D164="تكلفة المبيعات",D164="مصروفات تشغيلية",D164="مصروفات أخرى")))),"المجموعة لا تناسب النوع",IF(AND(E164&amp;""&lt;&gt;"",F164&amp;""&lt;&gt;""),"رصيد مدين ودائن معًا","")))))</f>
        <v/>
      </c>
    </row>
    <row r="165">
      <c r="A165" s="16" t="n"/>
      <c r="B165" s="5" t="n"/>
      <c r="C165" s="5" t="n"/>
      <c r="D165" s="5" t="n"/>
      <c r="E165" s="17" t="n"/>
      <c r="F165" s="17" t="n"/>
      <c r="G165" s="6">
        <f>IF(A165&amp;""="","",IF(COUNTIF($A$6:$A$205,A165&amp;"")&gt;1,"كود مكرر",IF(OR(C165="",D165=""),"اختر النوع والمجموعة",IF(NOT(OR(AND(C165="أصول",OR(D165="أصول متداولة",D165="أصول ثابتة")),AND(C165="خصوم",OR(D165="خصوم متداولة",D165="خصوم طويلة الأجل")),AND(C165="حقوق ملكية",OR(D165="رأس المال",D165="أرباح محتجزة")),AND(C165="إيرادات",OR(D165="إيرادات النشاط",D165="إيرادات أخرى")),AND(C165="مصروفات",OR(D165="تكلفة المبيعات",D165="مصروفات تشغيلية",D165="مصروفات أخرى")))),"المجموعة لا تناسب النوع",IF(AND(E165&amp;""&lt;&gt;"",F165&amp;""&lt;&gt;""),"رصيد مدين ودائن معًا","")))))</f>
        <v/>
      </c>
    </row>
    <row r="166">
      <c r="A166" s="16" t="n"/>
      <c r="B166" s="5" t="n"/>
      <c r="C166" s="5" t="n"/>
      <c r="D166" s="5" t="n"/>
      <c r="E166" s="17" t="n"/>
      <c r="F166" s="17" t="n"/>
      <c r="G166" s="6">
        <f>IF(A166&amp;""="","",IF(COUNTIF($A$6:$A$205,A166&amp;"")&gt;1,"كود مكرر",IF(OR(C166="",D166=""),"اختر النوع والمجموعة",IF(NOT(OR(AND(C166="أصول",OR(D166="أصول متداولة",D166="أصول ثابتة")),AND(C166="خصوم",OR(D166="خصوم متداولة",D166="خصوم طويلة الأجل")),AND(C166="حقوق ملكية",OR(D166="رأس المال",D166="أرباح محتجزة")),AND(C166="إيرادات",OR(D166="إيرادات النشاط",D166="إيرادات أخرى")),AND(C166="مصروفات",OR(D166="تكلفة المبيعات",D166="مصروفات تشغيلية",D166="مصروفات أخرى")))),"المجموعة لا تناسب النوع",IF(AND(E166&amp;""&lt;&gt;"",F166&amp;""&lt;&gt;""),"رصيد مدين ودائن معًا","")))))</f>
        <v/>
      </c>
    </row>
    <row r="167">
      <c r="A167" s="16" t="n"/>
      <c r="B167" s="5" t="n"/>
      <c r="C167" s="5" t="n"/>
      <c r="D167" s="5" t="n"/>
      <c r="E167" s="17" t="n"/>
      <c r="F167" s="17" t="n"/>
      <c r="G167" s="6">
        <f>IF(A167&amp;""="","",IF(COUNTIF($A$6:$A$205,A167&amp;"")&gt;1,"كود مكرر",IF(OR(C167="",D167=""),"اختر النوع والمجموعة",IF(NOT(OR(AND(C167="أصول",OR(D167="أصول متداولة",D167="أصول ثابتة")),AND(C167="خصوم",OR(D167="خصوم متداولة",D167="خصوم طويلة الأجل")),AND(C167="حقوق ملكية",OR(D167="رأس المال",D167="أرباح محتجزة")),AND(C167="إيرادات",OR(D167="إيرادات النشاط",D167="إيرادات أخرى")),AND(C167="مصروفات",OR(D167="تكلفة المبيعات",D167="مصروفات تشغيلية",D167="مصروفات أخرى")))),"المجموعة لا تناسب النوع",IF(AND(E167&amp;""&lt;&gt;"",F167&amp;""&lt;&gt;""),"رصيد مدين ودائن معًا","")))))</f>
        <v/>
      </c>
    </row>
    <row r="168">
      <c r="A168" s="16" t="n"/>
      <c r="B168" s="5" t="n"/>
      <c r="C168" s="5" t="n"/>
      <c r="D168" s="5" t="n"/>
      <c r="E168" s="17" t="n"/>
      <c r="F168" s="17" t="n"/>
      <c r="G168" s="6">
        <f>IF(A168&amp;""="","",IF(COUNTIF($A$6:$A$205,A168&amp;"")&gt;1,"كود مكرر",IF(OR(C168="",D168=""),"اختر النوع والمجموعة",IF(NOT(OR(AND(C168="أصول",OR(D168="أصول متداولة",D168="أصول ثابتة")),AND(C168="خصوم",OR(D168="خصوم متداولة",D168="خصوم طويلة الأجل")),AND(C168="حقوق ملكية",OR(D168="رأس المال",D168="أرباح محتجزة")),AND(C168="إيرادات",OR(D168="إيرادات النشاط",D168="إيرادات أخرى")),AND(C168="مصروفات",OR(D168="تكلفة المبيعات",D168="مصروفات تشغيلية",D168="مصروفات أخرى")))),"المجموعة لا تناسب النوع",IF(AND(E168&amp;""&lt;&gt;"",F168&amp;""&lt;&gt;""),"رصيد مدين ودائن معًا","")))))</f>
        <v/>
      </c>
    </row>
    <row r="169">
      <c r="A169" s="16" t="n"/>
      <c r="B169" s="5" t="n"/>
      <c r="C169" s="5" t="n"/>
      <c r="D169" s="5" t="n"/>
      <c r="E169" s="17" t="n"/>
      <c r="F169" s="17" t="n"/>
      <c r="G169" s="6">
        <f>IF(A169&amp;""="","",IF(COUNTIF($A$6:$A$205,A169&amp;"")&gt;1,"كود مكرر",IF(OR(C169="",D169=""),"اختر النوع والمجموعة",IF(NOT(OR(AND(C169="أصول",OR(D169="أصول متداولة",D169="أصول ثابتة")),AND(C169="خصوم",OR(D169="خصوم متداولة",D169="خصوم طويلة الأجل")),AND(C169="حقوق ملكية",OR(D169="رأس المال",D169="أرباح محتجزة")),AND(C169="إيرادات",OR(D169="إيرادات النشاط",D169="إيرادات أخرى")),AND(C169="مصروفات",OR(D169="تكلفة المبيعات",D169="مصروفات تشغيلية",D169="مصروفات أخرى")))),"المجموعة لا تناسب النوع",IF(AND(E169&amp;""&lt;&gt;"",F169&amp;""&lt;&gt;""),"رصيد مدين ودائن معًا","")))))</f>
        <v/>
      </c>
    </row>
    <row r="170">
      <c r="A170" s="16" t="n"/>
      <c r="B170" s="5" t="n"/>
      <c r="C170" s="5" t="n"/>
      <c r="D170" s="5" t="n"/>
      <c r="E170" s="17" t="n"/>
      <c r="F170" s="17" t="n"/>
      <c r="G170" s="6">
        <f>IF(A170&amp;""="","",IF(COUNTIF($A$6:$A$205,A170&amp;"")&gt;1,"كود مكرر",IF(OR(C170="",D170=""),"اختر النوع والمجموعة",IF(NOT(OR(AND(C170="أصول",OR(D170="أصول متداولة",D170="أصول ثابتة")),AND(C170="خصوم",OR(D170="خصوم متداولة",D170="خصوم طويلة الأجل")),AND(C170="حقوق ملكية",OR(D170="رأس المال",D170="أرباح محتجزة")),AND(C170="إيرادات",OR(D170="إيرادات النشاط",D170="إيرادات أخرى")),AND(C170="مصروفات",OR(D170="تكلفة المبيعات",D170="مصروفات تشغيلية",D170="مصروفات أخرى")))),"المجموعة لا تناسب النوع",IF(AND(E170&amp;""&lt;&gt;"",F170&amp;""&lt;&gt;""),"رصيد مدين ودائن معًا","")))))</f>
        <v/>
      </c>
    </row>
    <row r="171">
      <c r="A171" s="16" t="n"/>
      <c r="B171" s="5" t="n"/>
      <c r="C171" s="5" t="n"/>
      <c r="D171" s="5" t="n"/>
      <c r="E171" s="17" t="n"/>
      <c r="F171" s="17" t="n"/>
      <c r="G171" s="6">
        <f>IF(A171&amp;""="","",IF(COUNTIF($A$6:$A$205,A171&amp;"")&gt;1,"كود مكرر",IF(OR(C171="",D171=""),"اختر النوع والمجموعة",IF(NOT(OR(AND(C171="أصول",OR(D171="أصول متداولة",D171="أصول ثابتة")),AND(C171="خصوم",OR(D171="خصوم متداولة",D171="خصوم طويلة الأجل")),AND(C171="حقوق ملكية",OR(D171="رأس المال",D171="أرباح محتجزة")),AND(C171="إيرادات",OR(D171="إيرادات النشاط",D171="إيرادات أخرى")),AND(C171="مصروفات",OR(D171="تكلفة المبيعات",D171="مصروفات تشغيلية",D171="مصروفات أخرى")))),"المجموعة لا تناسب النوع",IF(AND(E171&amp;""&lt;&gt;"",F171&amp;""&lt;&gt;""),"رصيد مدين ودائن معًا","")))))</f>
        <v/>
      </c>
    </row>
    <row r="172">
      <c r="A172" s="16" t="n"/>
      <c r="B172" s="5" t="n"/>
      <c r="C172" s="5" t="n"/>
      <c r="D172" s="5" t="n"/>
      <c r="E172" s="17" t="n"/>
      <c r="F172" s="17" t="n"/>
      <c r="G172" s="6">
        <f>IF(A172&amp;""="","",IF(COUNTIF($A$6:$A$205,A172&amp;"")&gt;1,"كود مكرر",IF(OR(C172="",D172=""),"اختر النوع والمجموعة",IF(NOT(OR(AND(C172="أصول",OR(D172="أصول متداولة",D172="أصول ثابتة")),AND(C172="خصوم",OR(D172="خصوم متداولة",D172="خصوم طويلة الأجل")),AND(C172="حقوق ملكية",OR(D172="رأس المال",D172="أرباح محتجزة")),AND(C172="إيرادات",OR(D172="إيرادات النشاط",D172="إيرادات أخرى")),AND(C172="مصروفات",OR(D172="تكلفة المبيعات",D172="مصروفات تشغيلية",D172="مصروفات أخرى")))),"المجموعة لا تناسب النوع",IF(AND(E172&amp;""&lt;&gt;"",F172&amp;""&lt;&gt;""),"رصيد مدين ودائن معًا","")))))</f>
        <v/>
      </c>
    </row>
    <row r="173">
      <c r="A173" s="16" t="n"/>
      <c r="B173" s="5" t="n"/>
      <c r="C173" s="5" t="n"/>
      <c r="D173" s="5" t="n"/>
      <c r="E173" s="17" t="n"/>
      <c r="F173" s="17" t="n"/>
      <c r="G173" s="6">
        <f>IF(A173&amp;""="","",IF(COUNTIF($A$6:$A$205,A173&amp;"")&gt;1,"كود مكرر",IF(OR(C173="",D173=""),"اختر النوع والمجموعة",IF(NOT(OR(AND(C173="أصول",OR(D173="أصول متداولة",D173="أصول ثابتة")),AND(C173="خصوم",OR(D173="خصوم متداولة",D173="خصوم طويلة الأجل")),AND(C173="حقوق ملكية",OR(D173="رأس المال",D173="أرباح محتجزة")),AND(C173="إيرادات",OR(D173="إيرادات النشاط",D173="إيرادات أخرى")),AND(C173="مصروفات",OR(D173="تكلفة المبيعات",D173="مصروفات تشغيلية",D173="مصروفات أخرى")))),"المجموعة لا تناسب النوع",IF(AND(E173&amp;""&lt;&gt;"",F173&amp;""&lt;&gt;""),"رصيد مدين ودائن معًا","")))))</f>
        <v/>
      </c>
    </row>
    <row r="174">
      <c r="A174" s="16" t="n"/>
      <c r="B174" s="5" t="n"/>
      <c r="C174" s="5" t="n"/>
      <c r="D174" s="5" t="n"/>
      <c r="E174" s="17" t="n"/>
      <c r="F174" s="17" t="n"/>
      <c r="G174" s="6">
        <f>IF(A174&amp;""="","",IF(COUNTIF($A$6:$A$205,A174&amp;"")&gt;1,"كود مكرر",IF(OR(C174="",D174=""),"اختر النوع والمجموعة",IF(NOT(OR(AND(C174="أصول",OR(D174="أصول متداولة",D174="أصول ثابتة")),AND(C174="خصوم",OR(D174="خصوم متداولة",D174="خصوم طويلة الأجل")),AND(C174="حقوق ملكية",OR(D174="رأس المال",D174="أرباح محتجزة")),AND(C174="إيرادات",OR(D174="إيرادات النشاط",D174="إيرادات أخرى")),AND(C174="مصروفات",OR(D174="تكلفة المبيعات",D174="مصروفات تشغيلية",D174="مصروفات أخرى")))),"المجموعة لا تناسب النوع",IF(AND(E174&amp;""&lt;&gt;"",F174&amp;""&lt;&gt;""),"رصيد مدين ودائن معًا","")))))</f>
        <v/>
      </c>
    </row>
    <row r="175">
      <c r="A175" s="16" t="n"/>
      <c r="B175" s="5" t="n"/>
      <c r="C175" s="5" t="n"/>
      <c r="D175" s="5" t="n"/>
      <c r="E175" s="17" t="n"/>
      <c r="F175" s="17" t="n"/>
      <c r="G175" s="6">
        <f>IF(A175&amp;""="","",IF(COUNTIF($A$6:$A$205,A175&amp;"")&gt;1,"كود مكرر",IF(OR(C175="",D175=""),"اختر النوع والمجموعة",IF(NOT(OR(AND(C175="أصول",OR(D175="أصول متداولة",D175="أصول ثابتة")),AND(C175="خصوم",OR(D175="خصوم متداولة",D175="خصوم طويلة الأجل")),AND(C175="حقوق ملكية",OR(D175="رأس المال",D175="أرباح محتجزة")),AND(C175="إيرادات",OR(D175="إيرادات النشاط",D175="إيرادات أخرى")),AND(C175="مصروفات",OR(D175="تكلفة المبيعات",D175="مصروفات تشغيلية",D175="مصروفات أخرى")))),"المجموعة لا تناسب النوع",IF(AND(E175&amp;""&lt;&gt;"",F175&amp;""&lt;&gt;""),"رصيد مدين ودائن معًا","")))))</f>
        <v/>
      </c>
    </row>
    <row r="176">
      <c r="A176" s="16" t="n"/>
      <c r="B176" s="5" t="n"/>
      <c r="C176" s="5" t="n"/>
      <c r="D176" s="5" t="n"/>
      <c r="E176" s="17" t="n"/>
      <c r="F176" s="17" t="n"/>
      <c r="G176" s="6">
        <f>IF(A176&amp;""="","",IF(COUNTIF($A$6:$A$205,A176&amp;"")&gt;1,"كود مكرر",IF(OR(C176="",D176=""),"اختر النوع والمجموعة",IF(NOT(OR(AND(C176="أصول",OR(D176="أصول متداولة",D176="أصول ثابتة")),AND(C176="خصوم",OR(D176="خصوم متداولة",D176="خصوم طويلة الأجل")),AND(C176="حقوق ملكية",OR(D176="رأس المال",D176="أرباح محتجزة")),AND(C176="إيرادات",OR(D176="إيرادات النشاط",D176="إيرادات أخرى")),AND(C176="مصروفات",OR(D176="تكلفة المبيعات",D176="مصروفات تشغيلية",D176="مصروفات أخرى")))),"المجموعة لا تناسب النوع",IF(AND(E176&amp;""&lt;&gt;"",F176&amp;""&lt;&gt;""),"رصيد مدين ودائن معًا","")))))</f>
        <v/>
      </c>
    </row>
    <row r="177">
      <c r="A177" s="16" t="n"/>
      <c r="B177" s="5" t="n"/>
      <c r="C177" s="5" t="n"/>
      <c r="D177" s="5" t="n"/>
      <c r="E177" s="17" t="n"/>
      <c r="F177" s="17" t="n"/>
      <c r="G177" s="6">
        <f>IF(A177&amp;""="","",IF(COUNTIF($A$6:$A$205,A177&amp;"")&gt;1,"كود مكرر",IF(OR(C177="",D177=""),"اختر النوع والمجموعة",IF(NOT(OR(AND(C177="أصول",OR(D177="أصول متداولة",D177="أصول ثابتة")),AND(C177="خصوم",OR(D177="خصوم متداولة",D177="خصوم طويلة الأجل")),AND(C177="حقوق ملكية",OR(D177="رأس المال",D177="أرباح محتجزة")),AND(C177="إيرادات",OR(D177="إيرادات النشاط",D177="إيرادات أخرى")),AND(C177="مصروفات",OR(D177="تكلفة المبيعات",D177="مصروفات تشغيلية",D177="مصروفات أخرى")))),"المجموعة لا تناسب النوع",IF(AND(E177&amp;""&lt;&gt;"",F177&amp;""&lt;&gt;""),"رصيد مدين ودائن معًا","")))))</f>
        <v/>
      </c>
    </row>
    <row r="178">
      <c r="A178" s="16" t="n"/>
      <c r="B178" s="5" t="n"/>
      <c r="C178" s="5" t="n"/>
      <c r="D178" s="5" t="n"/>
      <c r="E178" s="17" t="n"/>
      <c r="F178" s="17" t="n"/>
      <c r="G178" s="6">
        <f>IF(A178&amp;""="","",IF(COUNTIF($A$6:$A$205,A178&amp;"")&gt;1,"كود مكرر",IF(OR(C178="",D178=""),"اختر النوع والمجموعة",IF(NOT(OR(AND(C178="أصول",OR(D178="أصول متداولة",D178="أصول ثابتة")),AND(C178="خصوم",OR(D178="خصوم متداولة",D178="خصوم طويلة الأجل")),AND(C178="حقوق ملكية",OR(D178="رأس المال",D178="أرباح محتجزة")),AND(C178="إيرادات",OR(D178="إيرادات النشاط",D178="إيرادات أخرى")),AND(C178="مصروفات",OR(D178="تكلفة المبيعات",D178="مصروفات تشغيلية",D178="مصروفات أخرى")))),"المجموعة لا تناسب النوع",IF(AND(E178&amp;""&lt;&gt;"",F178&amp;""&lt;&gt;""),"رصيد مدين ودائن معًا","")))))</f>
        <v/>
      </c>
    </row>
    <row r="179">
      <c r="A179" s="16" t="n"/>
      <c r="B179" s="5" t="n"/>
      <c r="C179" s="5" t="n"/>
      <c r="D179" s="5" t="n"/>
      <c r="E179" s="17" t="n"/>
      <c r="F179" s="17" t="n"/>
      <c r="G179" s="6">
        <f>IF(A179&amp;""="","",IF(COUNTIF($A$6:$A$205,A179&amp;"")&gt;1,"كود مكرر",IF(OR(C179="",D179=""),"اختر النوع والمجموعة",IF(NOT(OR(AND(C179="أصول",OR(D179="أصول متداولة",D179="أصول ثابتة")),AND(C179="خصوم",OR(D179="خصوم متداولة",D179="خصوم طويلة الأجل")),AND(C179="حقوق ملكية",OR(D179="رأس المال",D179="أرباح محتجزة")),AND(C179="إيرادات",OR(D179="إيرادات النشاط",D179="إيرادات أخرى")),AND(C179="مصروفات",OR(D179="تكلفة المبيعات",D179="مصروفات تشغيلية",D179="مصروفات أخرى")))),"المجموعة لا تناسب النوع",IF(AND(E179&amp;""&lt;&gt;"",F179&amp;""&lt;&gt;""),"رصيد مدين ودائن معًا","")))))</f>
        <v/>
      </c>
    </row>
    <row r="180">
      <c r="A180" s="16" t="n"/>
      <c r="B180" s="5" t="n"/>
      <c r="C180" s="5" t="n"/>
      <c r="D180" s="5" t="n"/>
      <c r="E180" s="17" t="n"/>
      <c r="F180" s="17" t="n"/>
      <c r="G180" s="6">
        <f>IF(A180&amp;""="","",IF(COUNTIF($A$6:$A$205,A180&amp;"")&gt;1,"كود مكرر",IF(OR(C180="",D180=""),"اختر النوع والمجموعة",IF(NOT(OR(AND(C180="أصول",OR(D180="أصول متداولة",D180="أصول ثابتة")),AND(C180="خصوم",OR(D180="خصوم متداولة",D180="خصوم طويلة الأجل")),AND(C180="حقوق ملكية",OR(D180="رأس المال",D180="أرباح محتجزة")),AND(C180="إيرادات",OR(D180="إيرادات النشاط",D180="إيرادات أخرى")),AND(C180="مصروفات",OR(D180="تكلفة المبيعات",D180="مصروفات تشغيلية",D180="مصروفات أخرى")))),"المجموعة لا تناسب النوع",IF(AND(E180&amp;""&lt;&gt;"",F180&amp;""&lt;&gt;""),"رصيد مدين ودائن معًا","")))))</f>
        <v/>
      </c>
    </row>
    <row r="181">
      <c r="A181" s="16" t="n"/>
      <c r="B181" s="5" t="n"/>
      <c r="C181" s="5" t="n"/>
      <c r="D181" s="5" t="n"/>
      <c r="E181" s="17" t="n"/>
      <c r="F181" s="17" t="n"/>
      <c r="G181" s="6">
        <f>IF(A181&amp;""="","",IF(COUNTIF($A$6:$A$205,A181&amp;"")&gt;1,"كود مكرر",IF(OR(C181="",D181=""),"اختر النوع والمجموعة",IF(NOT(OR(AND(C181="أصول",OR(D181="أصول متداولة",D181="أصول ثابتة")),AND(C181="خصوم",OR(D181="خصوم متداولة",D181="خصوم طويلة الأجل")),AND(C181="حقوق ملكية",OR(D181="رأس المال",D181="أرباح محتجزة")),AND(C181="إيرادات",OR(D181="إيرادات النشاط",D181="إيرادات أخرى")),AND(C181="مصروفات",OR(D181="تكلفة المبيعات",D181="مصروفات تشغيلية",D181="مصروفات أخرى")))),"المجموعة لا تناسب النوع",IF(AND(E181&amp;""&lt;&gt;"",F181&amp;""&lt;&gt;""),"رصيد مدين ودائن معًا","")))))</f>
        <v/>
      </c>
    </row>
    <row r="182">
      <c r="A182" s="16" t="n"/>
      <c r="B182" s="5" t="n"/>
      <c r="C182" s="5" t="n"/>
      <c r="D182" s="5" t="n"/>
      <c r="E182" s="17" t="n"/>
      <c r="F182" s="17" t="n"/>
      <c r="G182" s="6">
        <f>IF(A182&amp;""="","",IF(COUNTIF($A$6:$A$205,A182&amp;"")&gt;1,"كود مكرر",IF(OR(C182="",D182=""),"اختر النوع والمجموعة",IF(NOT(OR(AND(C182="أصول",OR(D182="أصول متداولة",D182="أصول ثابتة")),AND(C182="خصوم",OR(D182="خصوم متداولة",D182="خصوم طويلة الأجل")),AND(C182="حقوق ملكية",OR(D182="رأس المال",D182="أرباح محتجزة")),AND(C182="إيرادات",OR(D182="إيرادات النشاط",D182="إيرادات أخرى")),AND(C182="مصروفات",OR(D182="تكلفة المبيعات",D182="مصروفات تشغيلية",D182="مصروفات أخرى")))),"المجموعة لا تناسب النوع",IF(AND(E182&amp;""&lt;&gt;"",F182&amp;""&lt;&gt;""),"رصيد مدين ودائن معًا","")))))</f>
        <v/>
      </c>
    </row>
    <row r="183">
      <c r="A183" s="16" t="n"/>
      <c r="B183" s="5" t="n"/>
      <c r="C183" s="5" t="n"/>
      <c r="D183" s="5" t="n"/>
      <c r="E183" s="17" t="n"/>
      <c r="F183" s="17" t="n"/>
      <c r="G183" s="6">
        <f>IF(A183&amp;""="","",IF(COUNTIF($A$6:$A$205,A183&amp;"")&gt;1,"كود مكرر",IF(OR(C183="",D183=""),"اختر النوع والمجموعة",IF(NOT(OR(AND(C183="أصول",OR(D183="أصول متداولة",D183="أصول ثابتة")),AND(C183="خصوم",OR(D183="خصوم متداولة",D183="خصوم طويلة الأجل")),AND(C183="حقوق ملكية",OR(D183="رأس المال",D183="أرباح محتجزة")),AND(C183="إيرادات",OR(D183="إيرادات النشاط",D183="إيرادات أخرى")),AND(C183="مصروفات",OR(D183="تكلفة المبيعات",D183="مصروفات تشغيلية",D183="مصروفات أخرى")))),"المجموعة لا تناسب النوع",IF(AND(E183&amp;""&lt;&gt;"",F183&amp;""&lt;&gt;""),"رصيد مدين ودائن معًا","")))))</f>
        <v/>
      </c>
    </row>
    <row r="184">
      <c r="A184" s="16" t="n"/>
      <c r="B184" s="5" t="n"/>
      <c r="C184" s="5" t="n"/>
      <c r="D184" s="5" t="n"/>
      <c r="E184" s="17" t="n"/>
      <c r="F184" s="17" t="n"/>
      <c r="G184" s="6">
        <f>IF(A184&amp;""="","",IF(COUNTIF($A$6:$A$205,A184&amp;"")&gt;1,"كود مكرر",IF(OR(C184="",D184=""),"اختر النوع والمجموعة",IF(NOT(OR(AND(C184="أصول",OR(D184="أصول متداولة",D184="أصول ثابتة")),AND(C184="خصوم",OR(D184="خصوم متداولة",D184="خصوم طويلة الأجل")),AND(C184="حقوق ملكية",OR(D184="رأس المال",D184="أرباح محتجزة")),AND(C184="إيرادات",OR(D184="إيرادات النشاط",D184="إيرادات أخرى")),AND(C184="مصروفات",OR(D184="تكلفة المبيعات",D184="مصروفات تشغيلية",D184="مصروفات أخرى")))),"المجموعة لا تناسب النوع",IF(AND(E184&amp;""&lt;&gt;"",F184&amp;""&lt;&gt;""),"رصيد مدين ودائن معًا","")))))</f>
        <v/>
      </c>
    </row>
    <row r="185">
      <c r="A185" s="16" t="n"/>
      <c r="B185" s="5" t="n"/>
      <c r="C185" s="5" t="n"/>
      <c r="D185" s="5" t="n"/>
      <c r="E185" s="17" t="n"/>
      <c r="F185" s="17" t="n"/>
      <c r="G185" s="6">
        <f>IF(A185&amp;""="","",IF(COUNTIF($A$6:$A$205,A185&amp;"")&gt;1,"كود مكرر",IF(OR(C185="",D185=""),"اختر النوع والمجموعة",IF(NOT(OR(AND(C185="أصول",OR(D185="أصول متداولة",D185="أصول ثابتة")),AND(C185="خصوم",OR(D185="خصوم متداولة",D185="خصوم طويلة الأجل")),AND(C185="حقوق ملكية",OR(D185="رأس المال",D185="أرباح محتجزة")),AND(C185="إيرادات",OR(D185="إيرادات النشاط",D185="إيرادات أخرى")),AND(C185="مصروفات",OR(D185="تكلفة المبيعات",D185="مصروفات تشغيلية",D185="مصروفات أخرى")))),"المجموعة لا تناسب النوع",IF(AND(E185&amp;""&lt;&gt;"",F185&amp;""&lt;&gt;""),"رصيد مدين ودائن معًا","")))))</f>
        <v/>
      </c>
    </row>
    <row r="186">
      <c r="A186" s="16" t="n"/>
      <c r="B186" s="5" t="n"/>
      <c r="C186" s="5" t="n"/>
      <c r="D186" s="5" t="n"/>
      <c r="E186" s="17" t="n"/>
      <c r="F186" s="17" t="n"/>
      <c r="G186" s="6">
        <f>IF(A186&amp;""="","",IF(COUNTIF($A$6:$A$205,A186&amp;"")&gt;1,"كود مكرر",IF(OR(C186="",D186=""),"اختر النوع والمجموعة",IF(NOT(OR(AND(C186="أصول",OR(D186="أصول متداولة",D186="أصول ثابتة")),AND(C186="خصوم",OR(D186="خصوم متداولة",D186="خصوم طويلة الأجل")),AND(C186="حقوق ملكية",OR(D186="رأس المال",D186="أرباح محتجزة")),AND(C186="إيرادات",OR(D186="إيرادات النشاط",D186="إيرادات أخرى")),AND(C186="مصروفات",OR(D186="تكلفة المبيعات",D186="مصروفات تشغيلية",D186="مصروفات أخرى")))),"المجموعة لا تناسب النوع",IF(AND(E186&amp;""&lt;&gt;"",F186&amp;""&lt;&gt;""),"رصيد مدين ودائن معًا","")))))</f>
        <v/>
      </c>
    </row>
    <row r="187">
      <c r="A187" s="16" t="n"/>
      <c r="B187" s="5" t="n"/>
      <c r="C187" s="5" t="n"/>
      <c r="D187" s="5" t="n"/>
      <c r="E187" s="17" t="n"/>
      <c r="F187" s="17" t="n"/>
      <c r="G187" s="6">
        <f>IF(A187&amp;""="","",IF(COUNTIF($A$6:$A$205,A187&amp;"")&gt;1,"كود مكرر",IF(OR(C187="",D187=""),"اختر النوع والمجموعة",IF(NOT(OR(AND(C187="أصول",OR(D187="أصول متداولة",D187="أصول ثابتة")),AND(C187="خصوم",OR(D187="خصوم متداولة",D187="خصوم طويلة الأجل")),AND(C187="حقوق ملكية",OR(D187="رأس المال",D187="أرباح محتجزة")),AND(C187="إيرادات",OR(D187="إيرادات النشاط",D187="إيرادات أخرى")),AND(C187="مصروفات",OR(D187="تكلفة المبيعات",D187="مصروفات تشغيلية",D187="مصروفات أخرى")))),"المجموعة لا تناسب النوع",IF(AND(E187&amp;""&lt;&gt;"",F187&amp;""&lt;&gt;""),"رصيد مدين ودائن معًا","")))))</f>
        <v/>
      </c>
    </row>
    <row r="188">
      <c r="A188" s="16" t="n"/>
      <c r="B188" s="5" t="n"/>
      <c r="C188" s="5" t="n"/>
      <c r="D188" s="5" t="n"/>
      <c r="E188" s="17" t="n"/>
      <c r="F188" s="17" t="n"/>
      <c r="G188" s="6">
        <f>IF(A188&amp;""="","",IF(COUNTIF($A$6:$A$205,A188&amp;"")&gt;1,"كود مكرر",IF(OR(C188="",D188=""),"اختر النوع والمجموعة",IF(NOT(OR(AND(C188="أصول",OR(D188="أصول متداولة",D188="أصول ثابتة")),AND(C188="خصوم",OR(D188="خصوم متداولة",D188="خصوم طويلة الأجل")),AND(C188="حقوق ملكية",OR(D188="رأس المال",D188="أرباح محتجزة")),AND(C188="إيرادات",OR(D188="إيرادات النشاط",D188="إيرادات أخرى")),AND(C188="مصروفات",OR(D188="تكلفة المبيعات",D188="مصروفات تشغيلية",D188="مصروفات أخرى")))),"المجموعة لا تناسب النوع",IF(AND(E188&amp;""&lt;&gt;"",F188&amp;""&lt;&gt;""),"رصيد مدين ودائن معًا","")))))</f>
        <v/>
      </c>
    </row>
    <row r="189">
      <c r="A189" s="16" t="n"/>
      <c r="B189" s="5" t="n"/>
      <c r="C189" s="5" t="n"/>
      <c r="D189" s="5" t="n"/>
      <c r="E189" s="17" t="n"/>
      <c r="F189" s="17" t="n"/>
      <c r="G189" s="6">
        <f>IF(A189&amp;""="","",IF(COUNTIF($A$6:$A$205,A189&amp;"")&gt;1,"كود مكرر",IF(OR(C189="",D189=""),"اختر النوع والمجموعة",IF(NOT(OR(AND(C189="أصول",OR(D189="أصول متداولة",D189="أصول ثابتة")),AND(C189="خصوم",OR(D189="خصوم متداولة",D189="خصوم طويلة الأجل")),AND(C189="حقوق ملكية",OR(D189="رأس المال",D189="أرباح محتجزة")),AND(C189="إيرادات",OR(D189="إيرادات النشاط",D189="إيرادات أخرى")),AND(C189="مصروفات",OR(D189="تكلفة المبيعات",D189="مصروفات تشغيلية",D189="مصروفات أخرى")))),"المجموعة لا تناسب النوع",IF(AND(E189&amp;""&lt;&gt;"",F189&amp;""&lt;&gt;""),"رصيد مدين ودائن معًا","")))))</f>
        <v/>
      </c>
    </row>
    <row r="190">
      <c r="A190" s="16" t="n"/>
      <c r="B190" s="5" t="n"/>
      <c r="C190" s="5" t="n"/>
      <c r="D190" s="5" t="n"/>
      <c r="E190" s="17" t="n"/>
      <c r="F190" s="17" t="n"/>
      <c r="G190" s="6">
        <f>IF(A190&amp;""="","",IF(COUNTIF($A$6:$A$205,A190&amp;"")&gt;1,"كود مكرر",IF(OR(C190="",D190=""),"اختر النوع والمجموعة",IF(NOT(OR(AND(C190="أصول",OR(D190="أصول متداولة",D190="أصول ثابتة")),AND(C190="خصوم",OR(D190="خصوم متداولة",D190="خصوم طويلة الأجل")),AND(C190="حقوق ملكية",OR(D190="رأس المال",D190="أرباح محتجزة")),AND(C190="إيرادات",OR(D190="إيرادات النشاط",D190="إيرادات أخرى")),AND(C190="مصروفات",OR(D190="تكلفة المبيعات",D190="مصروفات تشغيلية",D190="مصروفات أخرى")))),"المجموعة لا تناسب النوع",IF(AND(E190&amp;""&lt;&gt;"",F190&amp;""&lt;&gt;""),"رصيد مدين ودائن معًا","")))))</f>
        <v/>
      </c>
    </row>
    <row r="191">
      <c r="A191" s="16" t="n"/>
      <c r="B191" s="5" t="n"/>
      <c r="C191" s="5" t="n"/>
      <c r="D191" s="5" t="n"/>
      <c r="E191" s="17" t="n"/>
      <c r="F191" s="17" t="n"/>
      <c r="G191" s="6">
        <f>IF(A191&amp;""="","",IF(COUNTIF($A$6:$A$205,A191&amp;"")&gt;1,"كود مكرر",IF(OR(C191="",D191=""),"اختر النوع والمجموعة",IF(NOT(OR(AND(C191="أصول",OR(D191="أصول متداولة",D191="أصول ثابتة")),AND(C191="خصوم",OR(D191="خصوم متداولة",D191="خصوم طويلة الأجل")),AND(C191="حقوق ملكية",OR(D191="رأس المال",D191="أرباح محتجزة")),AND(C191="إيرادات",OR(D191="إيرادات النشاط",D191="إيرادات أخرى")),AND(C191="مصروفات",OR(D191="تكلفة المبيعات",D191="مصروفات تشغيلية",D191="مصروفات أخرى")))),"المجموعة لا تناسب النوع",IF(AND(E191&amp;""&lt;&gt;"",F191&amp;""&lt;&gt;""),"رصيد مدين ودائن معًا","")))))</f>
        <v/>
      </c>
    </row>
    <row r="192">
      <c r="A192" s="16" t="n"/>
      <c r="B192" s="5" t="n"/>
      <c r="C192" s="5" t="n"/>
      <c r="D192" s="5" t="n"/>
      <c r="E192" s="17" t="n"/>
      <c r="F192" s="17" t="n"/>
      <c r="G192" s="6">
        <f>IF(A192&amp;""="","",IF(COUNTIF($A$6:$A$205,A192&amp;"")&gt;1,"كود مكرر",IF(OR(C192="",D192=""),"اختر النوع والمجموعة",IF(NOT(OR(AND(C192="أصول",OR(D192="أصول متداولة",D192="أصول ثابتة")),AND(C192="خصوم",OR(D192="خصوم متداولة",D192="خصوم طويلة الأجل")),AND(C192="حقوق ملكية",OR(D192="رأس المال",D192="أرباح محتجزة")),AND(C192="إيرادات",OR(D192="إيرادات النشاط",D192="إيرادات أخرى")),AND(C192="مصروفات",OR(D192="تكلفة المبيعات",D192="مصروفات تشغيلية",D192="مصروفات أخرى")))),"المجموعة لا تناسب النوع",IF(AND(E192&amp;""&lt;&gt;"",F192&amp;""&lt;&gt;""),"رصيد مدين ودائن معًا","")))))</f>
        <v/>
      </c>
    </row>
    <row r="193">
      <c r="A193" s="16" t="n"/>
      <c r="B193" s="5" t="n"/>
      <c r="C193" s="5" t="n"/>
      <c r="D193" s="5" t="n"/>
      <c r="E193" s="17" t="n"/>
      <c r="F193" s="17" t="n"/>
      <c r="G193" s="6">
        <f>IF(A193&amp;""="","",IF(COUNTIF($A$6:$A$205,A193&amp;"")&gt;1,"كود مكرر",IF(OR(C193="",D193=""),"اختر النوع والمجموعة",IF(NOT(OR(AND(C193="أصول",OR(D193="أصول متداولة",D193="أصول ثابتة")),AND(C193="خصوم",OR(D193="خصوم متداولة",D193="خصوم طويلة الأجل")),AND(C193="حقوق ملكية",OR(D193="رأس المال",D193="أرباح محتجزة")),AND(C193="إيرادات",OR(D193="إيرادات النشاط",D193="إيرادات أخرى")),AND(C193="مصروفات",OR(D193="تكلفة المبيعات",D193="مصروفات تشغيلية",D193="مصروفات أخرى")))),"المجموعة لا تناسب النوع",IF(AND(E193&amp;""&lt;&gt;"",F193&amp;""&lt;&gt;""),"رصيد مدين ودائن معًا","")))))</f>
        <v/>
      </c>
    </row>
    <row r="194">
      <c r="A194" s="16" t="n"/>
      <c r="B194" s="5" t="n"/>
      <c r="C194" s="5" t="n"/>
      <c r="D194" s="5" t="n"/>
      <c r="E194" s="17" t="n"/>
      <c r="F194" s="17" t="n"/>
      <c r="G194" s="6">
        <f>IF(A194&amp;""="","",IF(COUNTIF($A$6:$A$205,A194&amp;"")&gt;1,"كود مكرر",IF(OR(C194="",D194=""),"اختر النوع والمجموعة",IF(NOT(OR(AND(C194="أصول",OR(D194="أصول متداولة",D194="أصول ثابتة")),AND(C194="خصوم",OR(D194="خصوم متداولة",D194="خصوم طويلة الأجل")),AND(C194="حقوق ملكية",OR(D194="رأس المال",D194="أرباح محتجزة")),AND(C194="إيرادات",OR(D194="إيرادات النشاط",D194="إيرادات أخرى")),AND(C194="مصروفات",OR(D194="تكلفة المبيعات",D194="مصروفات تشغيلية",D194="مصروفات أخرى")))),"المجموعة لا تناسب النوع",IF(AND(E194&amp;""&lt;&gt;"",F194&amp;""&lt;&gt;""),"رصيد مدين ودائن معًا","")))))</f>
        <v/>
      </c>
    </row>
    <row r="195">
      <c r="A195" s="16" t="n"/>
      <c r="B195" s="5" t="n"/>
      <c r="C195" s="5" t="n"/>
      <c r="D195" s="5" t="n"/>
      <c r="E195" s="17" t="n"/>
      <c r="F195" s="17" t="n"/>
      <c r="G195" s="6">
        <f>IF(A195&amp;""="","",IF(COUNTIF($A$6:$A$205,A195&amp;"")&gt;1,"كود مكرر",IF(OR(C195="",D195=""),"اختر النوع والمجموعة",IF(NOT(OR(AND(C195="أصول",OR(D195="أصول متداولة",D195="أصول ثابتة")),AND(C195="خصوم",OR(D195="خصوم متداولة",D195="خصوم طويلة الأجل")),AND(C195="حقوق ملكية",OR(D195="رأس المال",D195="أرباح محتجزة")),AND(C195="إيرادات",OR(D195="إيرادات النشاط",D195="إيرادات أخرى")),AND(C195="مصروفات",OR(D195="تكلفة المبيعات",D195="مصروفات تشغيلية",D195="مصروفات أخرى")))),"المجموعة لا تناسب النوع",IF(AND(E195&amp;""&lt;&gt;"",F195&amp;""&lt;&gt;""),"رصيد مدين ودائن معًا","")))))</f>
        <v/>
      </c>
    </row>
    <row r="196">
      <c r="A196" s="16" t="n"/>
      <c r="B196" s="5" t="n"/>
      <c r="C196" s="5" t="n"/>
      <c r="D196" s="5" t="n"/>
      <c r="E196" s="17" t="n"/>
      <c r="F196" s="17" t="n"/>
      <c r="G196" s="6">
        <f>IF(A196&amp;""="","",IF(COUNTIF($A$6:$A$205,A196&amp;"")&gt;1,"كود مكرر",IF(OR(C196="",D196=""),"اختر النوع والمجموعة",IF(NOT(OR(AND(C196="أصول",OR(D196="أصول متداولة",D196="أصول ثابتة")),AND(C196="خصوم",OR(D196="خصوم متداولة",D196="خصوم طويلة الأجل")),AND(C196="حقوق ملكية",OR(D196="رأس المال",D196="أرباح محتجزة")),AND(C196="إيرادات",OR(D196="إيرادات النشاط",D196="إيرادات أخرى")),AND(C196="مصروفات",OR(D196="تكلفة المبيعات",D196="مصروفات تشغيلية",D196="مصروفات أخرى")))),"المجموعة لا تناسب النوع",IF(AND(E196&amp;""&lt;&gt;"",F196&amp;""&lt;&gt;""),"رصيد مدين ودائن معًا","")))))</f>
        <v/>
      </c>
    </row>
    <row r="197">
      <c r="A197" s="16" t="n"/>
      <c r="B197" s="5" t="n"/>
      <c r="C197" s="5" t="n"/>
      <c r="D197" s="5" t="n"/>
      <c r="E197" s="17" t="n"/>
      <c r="F197" s="17" t="n"/>
      <c r="G197" s="6">
        <f>IF(A197&amp;""="","",IF(COUNTIF($A$6:$A$205,A197&amp;"")&gt;1,"كود مكرر",IF(OR(C197="",D197=""),"اختر النوع والمجموعة",IF(NOT(OR(AND(C197="أصول",OR(D197="أصول متداولة",D197="أصول ثابتة")),AND(C197="خصوم",OR(D197="خصوم متداولة",D197="خصوم طويلة الأجل")),AND(C197="حقوق ملكية",OR(D197="رأس المال",D197="أرباح محتجزة")),AND(C197="إيرادات",OR(D197="إيرادات النشاط",D197="إيرادات أخرى")),AND(C197="مصروفات",OR(D197="تكلفة المبيعات",D197="مصروفات تشغيلية",D197="مصروفات أخرى")))),"المجموعة لا تناسب النوع",IF(AND(E197&amp;""&lt;&gt;"",F197&amp;""&lt;&gt;""),"رصيد مدين ودائن معًا","")))))</f>
        <v/>
      </c>
    </row>
    <row r="198">
      <c r="A198" s="16" t="n"/>
      <c r="B198" s="5" t="n"/>
      <c r="C198" s="5" t="n"/>
      <c r="D198" s="5" t="n"/>
      <c r="E198" s="17" t="n"/>
      <c r="F198" s="17" t="n"/>
      <c r="G198" s="6">
        <f>IF(A198&amp;""="","",IF(COUNTIF($A$6:$A$205,A198&amp;"")&gt;1,"كود مكرر",IF(OR(C198="",D198=""),"اختر النوع والمجموعة",IF(NOT(OR(AND(C198="أصول",OR(D198="أصول متداولة",D198="أصول ثابتة")),AND(C198="خصوم",OR(D198="خصوم متداولة",D198="خصوم طويلة الأجل")),AND(C198="حقوق ملكية",OR(D198="رأس المال",D198="أرباح محتجزة")),AND(C198="إيرادات",OR(D198="إيرادات النشاط",D198="إيرادات أخرى")),AND(C198="مصروفات",OR(D198="تكلفة المبيعات",D198="مصروفات تشغيلية",D198="مصروفات أخرى")))),"المجموعة لا تناسب النوع",IF(AND(E198&amp;""&lt;&gt;"",F198&amp;""&lt;&gt;""),"رصيد مدين ودائن معًا","")))))</f>
        <v/>
      </c>
    </row>
    <row r="199">
      <c r="A199" s="16" t="n"/>
      <c r="B199" s="5" t="n"/>
      <c r="C199" s="5" t="n"/>
      <c r="D199" s="5" t="n"/>
      <c r="E199" s="17" t="n"/>
      <c r="F199" s="17" t="n"/>
      <c r="G199" s="6">
        <f>IF(A199&amp;""="","",IF(COUNTIF($A$6:$A$205,A199&amp;"")&gt;1,"كود مكرر",IF(OR(C199="",D199=""),"اختر النوع والمجموعة",IF(NOT(OR(AND(C199="أصول",OR(D199="أصول متداولة",D199="أصول ثابتة")),AND(C199="خصوم",OR(D199="خصوم متداولة",D199="خصوم طويلة الأجل")),AND(C199="حقوق ملكية",OR(D199="رأس المال",D199="أرباح محتجزة")),AND(C199="إيرادات",OR(D199="إيرادات النشاط",D199="إيرادات أخرى")),AND(C199="مصروفات",OR(D199="تكلفة المبيعات",D199="مصروفات تشغيلية",D199="مصروفات أخرى")))),"المجموعة لا تناسب النوع",IF(AND(E199&amp;""&lt;&gt;"",F199&amp;""&lt;&gt;""),"رصيد مدين ودائن معًا","")))))</f>
        <v/>
      </c>
    </row>
    <row r="200">
      <c r="A200" s="16" t="n"/>
      <c r="B200" s="5" t="n"/>
      <c r="C200" s="5" t="n"/>
      <c r="D200" s="5" t="n"/>
      <c r="E200" s="17" t="n"/>
      <c r="F200" s="17" t="n"/>
      <c r="G200" s="6">
        <f>IF(A200&amp;""="","",IF(COUNTIF($A$6:$A$205,A200&amp;"")&gt;1,"كود مكرر",IF(OR(C200="",D200=""),"اختر النوع والمجموعة",IF(NOT(OR(AND(C200="أصول",OR(D200="أصول متداولة",D200="أصول ثابتة")),AND(C200="خصوم",OR(D200="خصوم متداولة",D200="خصوم طويلة الأجل")),AND(C200="حقوق ملكية",OR(D200="رأس المال",D200="أرباح محتجزة")),AND(C200="إيرادات",OR(D200="إيرادات النشاط",D200="إيرادات أخرى")),AND(C200="مصروفات",OR(D200="تكلفة المبيعات",D200="مصروفات تشغيلية",D200="مصروفات أخرى")))),"المجموعة لا تناسب النوع",IF(AND(E200&amp;""&lt;&gt;"",F200&amp;""&lt;&gt;""),"رصيد مدين ودائن معًا","")))))</f>
        <v/>
      </c>
    </row>
    <row r="201">
      <c r="A201" s="16" t="n"/>
      <c r="B201" s="5" t="n"/>
      <c r="C201" s="5" t="n"/>
      <c r="D201" s="5" t="n"/>
      <c r="E201" s="17" t="n"/>
      <c r="F201" s="17" t="n"/>
      <c r="G201" s="6">
        <f>IF(A201&amp;""="","",IF(COUNTIF($A$6:$A$205,A201&amp;"")&gt;1,"كود مكرر",IF(OR(C201="",D201=""),"اختر النوع والمجموعة",IF(NOT(OR(AND(C201="أصول",OR(D201="أصول متداولة",D201="أصول ثابتة")),AND(C201="خصوم",OR(D201="خصوم متداولة",D201="خصوم طويلة الأجل")),AND(C201="حقوق ملكية",OR(D201="رأس المال",D201="أرباح محتجزة")),AND(C201="إيرادات",OR(D201="إيرادات النشاط",D201="إيرادات أخرى")),AND(C201="مصروفات",OR(D201="تكلفة المبيعات",D201="مصروفات تشغيلية",D201="مصروفات أخرى")))),"المجموعة لا تناسب النوع",IF(AND(E201&amp;""&lt;&gt;"",F201&amp;""&lt;&gt;""),"رصيد مدين ودائن معًا","")))))</f>
        <v/>
      </c>
    </row>
    <row r="202">
      <c r="A202" s="16" t="n"/>
      <c r="B202" s="5" t="n"/>
      <c r="C202" s="5" t="n"/>
      <c r="D202" s="5" t="n"/>
      <c r="E202" s="17" t="n"/>
      <c r="F202" s="17" t="n"/>
      <c r="G202" s="6">
        <f>IF(A202&amp;""="","",IF(COUNTIF($A$6:$A$205,A202&amp;"")&gt;1,"كود مكرر",IF(OR(C202="",D202=""),"اختر النوع والمجموعة",IF(NOT(OR(AND(C202="أصول",OR(D202="أصول متداولة",D202="أصول ثابتة")),AND(C202="خصوم",OR(D202="خصوم متداولة",D202="خصوم طويلة الأجل")),AND(C202="حقوق ملكية",OR(D202="رأس المال",D202="أرباح محتجزة")),AND(C202="إيرادات",OR(D202="إيرادات النشاط",D202="إيرادات أخرى")),AND(C202="مصروفات",OR(D202="تكلفة المبيعات",D202="مصروفات تشغيلية",D202="مصروفات أخرى")))),"المجموعة لا تناسب النوع",IF(AND(E202&amp;""&lt;&gt;"",F202&amp;""&lt;&gt;""),"رصيد مدين ودائن معًا","")))))</f>
        <v/>
      </c>
    </row>
    <row r="203">
      <c r="A203" s="16" t="n"/>
      <c r="B203" s="5" t="n"/>
      <c r="C203" s="5" t="n"/>
      <c r="D203" s="5" t="n"/>
      <c r="E203" s="17" t="n"/>
      <c r="F203" s="17" t="n"/>
      <c r="G203" s="6">
        <f>IF(A203&amp;""="","",IF(COUNTIF($A$6:$A$205,A203&amp;"")&gt;1,"كود مكرر",IF(OR(C203="",D203=""),"اختر النوع والمجموعة",IF(NOT(OR(AND(C203="أصول",OR(D203="أصول متداولة",D203="أصول ثابتة")),AND(C203="خصوم",OR(D203="خصوم متداولة",D203="خصوم طويلة الأجل")),AND(C203="حقوق ملكية",OR(D203="رأس المال",D203="أرباح محتجزة")),AND(C203="إيرادات",OR(D203="إيرادات النشاط",D203="إيرادات أخرى")),AND(C203="مصروفات",OR(D203="تكلفة المبيعات",D203="مصروفات تشغيلية",D203="مصروفات أخرى")))),"المجموعة لا تناسب النوع",IF(AND(E203&amp;""&lt;&gt;"",F203&amp;""&lt;&gt;""),"رصيد مدين ودائن معًا","")))))</f>
        <v/>
      </c>
    </row>
    <row r="204">
      <c r="A204" s="16" t="n"/>
      <c r="B204" s="5" t="n"/>
      <c r="C204" s="5" t="n"/>
      <c r="D204" s="5" t="n"/>
      <c r="E204" s="17" t="n"/>
      <c r="F204" s="17" t="n"/>
      <c r="G204" s="6">
        <f>IF(A204&amp;""="","",IF(COUNTIF($A$6:$A$205,A204&amp;"")&gt;1,"كود مكرر",IF(OR(C204="",D204=""),"اختر النوع والمجموعة",IF(NOT(OR(AND(C204="أصول",OR(D204="أصول متداولة",D204="أصول ثابتة")),AND(C204="خصوم",OR(D204="خصوم متداولة",D204="خصوم طويلة الأجل")),AND(C204="حقوق ملكية",OR(D204="رأس المال",D204="أرباح محتجزة")),AND(C204="إيرادات",OR(D204="إيرادات النشاط",D204="إيرادات أخرى")),AND(C204="مصروفات",OR(D204="تكلفة المبيعات",D204="مصروفات تشغيلية",D204="مصروفات أخرى")))),"المجموعة لا تناسب النوع",IF(AND(E204&amp;""&lt;&gt;"",F204&amp;""&lt;&gt;""),"رصيد مدين ودائن معًا","")))))</f>
        <v/>
      </c>
    </row>
    <row r="205">
      <c r="A205" s="16" t="n"/>
      <c r="B205" s="5" t="n"/>
      <c r="C205" s="5" t="n"/>
      <c r="D205" s="5" t="n"/>
      <c r="E205" s="17" t="n"/>
      <c r="F205" s="17" t="n"/>
      <c r="G205" s="6">
        <f>IF(A205&amp;""="","",IF(COUNTIF($A$6:$A$205,A205&amp;"")&gt;1,"كود مكرر",IF(OR(C205="",D205=""),"اختر النوع والمجموعة",IF(NOT(OR(AND(C205="أصول",OR(D205="أصول متداولة",D205="أصول ثابتة")),AND(C205="خصوم",OR(D205="خصوم متداولة",D205="خصوم طويلة الأجل")),AND(C205="حقوق ملكية",OR(D205="رأس المال",D205="أرباح محتجزة")),AND(C205="إيرادات",OR(D205="إيرادات النشاط",D205="إيرادات أخرى")),AND(C205="مصروفات",OR(D205="تكلفة المبيعات",D205="مصروفات تشغيلية",D205="مصروفات أخرى")))),"المجموعة لا تناسب النوع",IF(AND(E205&amp;""&lt;&gt;"",F205&amp;""&lt;&gt;""),"رصيد مدين ودائن معًا","")))))</f>
        <v/>
      </c>
    </row>
  </sheetData>
  <mergeCells count="2">
    <mergeCell ref="A2:G2"/>
    <mergeCell ref="A1:G1"/>
  </mergeCells>
  <conditionalFormatting sqref="A6:G205">
    <cfRule type="expression" priority="1" dxfId="0">
      <formula>AND($G6&lt;&gt;"",$G6&lt;&gt;"رصيد مدين ودائن معًا")</formula>
    </cfRule>
    <cfRule type="expression" priority="2" dxfId="1">
      <formula>$G6="رصيد مدين ودائن معًا"</formula>
    </cfRule>
  </conditionalFormatting>
  <conditionalFormatting sqref="G4">
    <cfRule type="expression" priority="3" dxfId="0">
      <formula>G4="الأرصدة الافتتاحية غير متوازنة"</formula>
    </cfRule>
  </conditionalFormatting>
  <dataValidations count="2">
    <dataValidation sqref="C6:C205" showDropDown="0" showInputMessage="0" showErrorMessage="0" allowBlank="1" type="list">
      <formula1>"أصول,خصوم,حقوق ملكية,إيرادات,مصروفات"</formula1>
    </dataValidation>
    <dataValidation sqref="D6:D205" showDropDown="0" showInputMessage="0" showErrorMessage="0" allowBlank="1" type="list">
      <formula1>"أصول متداولة,أصول ثابتة,خصوم متداولة,خصوم طويلة الأجل,رأس المال,أرباح محتجزة,إيرادات النشاط,إيرادات أخرى,تكلفة المبيعات,مصروفات تشغيلية,مصروفات أخرى"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M3006"/>
  <sheetViews>
    <sheetView showGridLines="1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36" customWidth="1" min="4" max="4"/>
    <col width="14" customWidth="1" min="5" max="5"/>
    <col width="14" customWidth="1" min="6" max="6"/>
    <col width="26" customWidth="1" min="7" max="7"/>
    <col width="24" customWidth="1" min="8" max="8"/>
    <col width="14" customWidth="1" min="9" max="9"/>
    <col width="20" customWidth="1" min="10" max="10"/>
    <col width="11" customWidth="1" min="11" max="11"/>
    <col width="14" customWidth="1" min="12" max="12"/>
    <col width="10" customWidth="1" min="13" max="13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4">
      <c r="A4" s="12" t="inlineStr">
        <is>
          <t>إجمالي المدين</t>
        </is>
      </c>
      <c r="B4" s="13">
        <f>SUM(E7:E3006)</f>
        <v/>
      </c>
      <c r="C4" s="12" t="inlineStr">
        <is>
          <t>إجمالي الدائن</t>
        </is>
      </c>
      <c r="D4" s="13">
        <f>SUM(F7:F3006)</f>
        <v/>
      </c>
      <c r="E4" s="12" t="inlineStr">
        <is>
          <t>عدد القيود غير المتوازنة</t>
        </is>
      </c>
      <c r="F4" s="18">
        <f>SUM(M7:M3006)</f>
        <v/>
      </c>
    </row>
    <row r="5">
      <c r="A5" s="12" t="inlineStr">
        <is>
          <t>الفرق (مدين − دائن)</t>
        </is>
      </c>
      <c r="B5" s="19">
        <f>ROUND(B4-D4,2)</f>
        <v/>
      </c>
    </row>
    <row r="6" ht="32" customHeight="1">
      <c r="A6" s="15" t="inlineStr">
        <is>
          <t>التاريخ</t>
        </is>
      </c>
      <c r="B6" s="15" t="inlineStr">
        <is>
          <t>رقم القيد</t>
        </is>
      </c>
      <c r="C6" s="15" t="inlineStr">
        <is>
          <t>كود الحساب</t>
        </is>
      </c>
      <c r="D6" s="15" t="inlineStr">
        <is>
          <t>البيان</t>
        </is>
      </c>
      <c r="E6" s="15" t="inlineStr">
        <is>
          <t>مدين</t>
        </is>
      </c>
      <c r="F6" s="15" t="inlineStr">
        <is>
          <t>دائن</t>
        </is>
      </c>
      <c r="G6" s="15" t="inlineStr">
        <is>
          <t>اسم الحساب</t>
        </is>
      </c>
      <c r="H6" s="15" t="inlineStr">
        <is>
          <t>فحص السطر</t>
        </is>
      </c>
      <c r="I6" s="15" t="inlineStr">
        <is>
          <t>فرق القيد (مدين − دائن)</t>
        </is>
      </c>
      <c r="J6" s="15" t="inlineStr">
        <is>
          <t>فحص القيد</t>
        </is>
      </c>
      <c r="K6" s="15" t="inlineStr">
        <is>
          <t>ترتيب الحساب</t>
        </is>
      </c>
      <c r="L6" s="15" t="inlineStr">
        <is>
          <t>مفتاح الأستاذ</t>
        </is>
      </c>
      <c r="M6" s="15" t="inlineStr">
        <is>
          <t>قيد غير متوازن</t>
        </is>
      </c>
    </row>
    <row r="7">
      <c r="A7" s="20" t="n">
        <v>46296</v>
      </c>
      <c r="B7" s="16" t="n">
        <v>1</v>
      </c>
      <c r="C7" s="16" t="n">
        <v>1102</v>
      </c>
      <c r="D7" s="5" t="inlineStr">
        <is>
          <t>زيادة رأس المال بإيداع في البنك</t>
        </is>
      </c>
      <c r="E7" s="17" t="n">
        <v>30000</v>
      </c>
      <c r="F7" s="17" t="n"/>
      <c r="G7" s="6">
        <f>IF(AND(C7&amp;""="",E7&amp;""="",F7&amp;""=""),"",IF(C7&amp;""="","كود ناقص",IFERROR(INDEX('دليل الحسابات'!$B$6:$B$205,MATCH(C7,'دليل الحسابات'!$A$6:$A$205,0)),"كود غير موجود")))</f>
        <v/>
      </c>
      <c r="H7" s="6">
        <f>IF(AND(C7&amp;""="",E7&amp;""="",F7&amp;""=""),"",IF(AND(E7&amp;""&lt;&gt;"",F7&amp;""&lt;&gt;""),"خطأ: مدين ودائن معًا",IF(AND(E7&amp;""="",F7&amp;""=""),"سطر بلا مبلغ","")))</f>
        <v/>
      </c>
      <c r="I7" s="19">
        <f>IF(B7&amp;""="","",ROUND(SUMIFS($E$7:$E$3006,$B$7:$B$3006,B7&amp;"")-SUMIFS($F$7:$F$3006,$B$7:$B$3006,B7&amp;""),2))</f>
        <v/>
      </c>
      <c r="J7" s="6">
        <f>IF(B7&amp;""="",IF(AND(C7&amp;""="",E7&amp;""="",F7&amp;""=""),"","رقم القيد ناقص"),IF(I7=0,"","القيد غير متوازن"))</f>
        <v/>
      </c>
      <c r="K7" s="21">
        <f>IF(C7&amp;""="","",COUNTIF($C$7:C7,C7&amp;""))</f>
        <v/>
      </c>
      <c r="L7" s="6">
        <f>IF(K7="","",C7&amp;"-"&amp;K7)</f>
        <v/>
      </c>
      <c r="M7" s="21">
        <f>IF(J7&lt;&gt;"القيد غير متوازن","",IF(COUNTIF($B$7:B7,B7&amp;"")=1,1,""))</f>
        <v/>
      </c>
    </row>
    <row r="8">
      <c r="A8" s="20" t="n">
        <v>46296</v>
      </c>
      <c r="B8" s="16" t="n">
        <v>1</v>
      </c>
      <c r="C8" s="16" t="n">
        <v>3101</v>
      </c>
      <c r="D8" s="5" t="inlineStr">
        <is>
          <t>زيادة رأس المال بإيداع في البنك</t>
        </is>
      </c>
      <c r="E8" s="17" t="n"/>
      <c r="F8" s="17" t="n">
        <v>30000</v>
      </c>
      <c r="G8" s="6">
        <f>IF(AND(C8&amp;""="",E8&amp;""="",F8&amp;""=""),"",IF(C8&amp;""="","كود ناقص",IFERROR(INDEX('دليل الحسابات'!$B$6:$B$205,MATCH(C8,'دليل الحسابات'!$A$6:$A$205,0)),"كود غير موجود")))</f>
        <v/>
      </c>
      <c r="H8" s="6">
        <f>IF(AND(C8&amp;""="",E8&amp;""="",F8&amp;""=""),"",IF(AND(E8&amp;""&lt;&gt;"",F8&amp;""&lt;&gt;""),"خطأ: مدين ودائن معًا",IF(AND(E8&amp;""="",F8&amp;""=""),"سطر بلا مبلغ","")))</f>
        <v/>
      </c>
      <c r="I8" s="19">
        <f>IF(B8&amp;""="","",ROUND(SUMIFS($E$7:$E$3006,$B$7:$B$3006,B8&amp;"")-SUMIFS($F$7:$F$3006,$B$7:$B$3006,B8&amp;""),2))</f>
        <v/>
      </c>
      <c r="J8" s="6">
        <f>IF(B8&amp;""="",IF(AND(C8&amp;""="",E8&amp;""="",F8&amp;""=""),"","رقم القيد ناقص"),IF(I8=0,"","القيد غير متوازن"))</f>
        <v/>
      </c>
      <c r="K8" s="21">
        <f>IF(C8&amp;""="","",COUNTIF($C$7:C8,C8&amp;""))</f>
        <v/>
      </c>
      <c r="L8" s="6">
        <f>IF(K8="","",C8&amp;"-"&amp;K8)</f>
        <v/>
      </c>
      <c r="M8" s="21">
        <f>IF(J8&lt;&gt;"القيد غير متوازن","",IF(COUNTIF($B$7:B8,B8&amp;"")=1,1,""))</f>
        <v/>
      </c>
    </row>
    <row r="9">
      <c r="A9" s="20" t="n">
        <v>46297</v>
      </c>
      <c r="B9" s="16" t="n">
        <v>2</v>
      </c>
      <c r="C9" s="16" t="n">
        <v>1201</v>
      </c>
      <c r="D9" s="5" t="inlineStr">
        <is>
          <t>شراء معدات وسداد ثمنها من البنك</t>
        </is>
      </c>
      <c r="E9" s="17" t="n">
        <v>12000</v>
      </c>
      <c r="F9" s="17" t="n"/>
      <c r="G9" s="6">
        <f>IF(AND(C9&amp;""="",E9&amp;""="",F9&amp;""=""),"",IF(C9&amp;""="","كود ناقص",IFERROR(INDEX('دليل الحسابات'!$B$6:$B$205,MATCH(C9,'دليل الحسابات'!$A$6:$A$205,0)),"كود غير موجود")))</f>
        <v/>
      </c>
      <c r="H9" s="6">
        <f>IF(AND(C9&amp;""="",E9&amp;""="",F9&amp;""=""),"",IF(AND(E9&amp;""&lt;&gt;"",F9&amp;""&lt;&gt;""),"خطأ: مدين ودائن معًا",IF(AND(E9&amp;""="",F9&amp;""=""),"سطر بلا مبلغ","")))</f>
        <v/>
      </c>
      <c r="I9" s="19">
        <f>IF(B9&amp;""="","",ROUND(SUMIFS($E$7:$E$3006,$B$7:$B$3006,B9&amp;"")-SUMIFS($F$7:$F$3006,$B$7:$B$3006,B9&amp;""),2))</f>
        <v/>
      </c>
      <c r="J9" s="6">
        <f>IF(B9&amp;""="",IF(AND(C9&amp;""="",E9&amp;""="",F9&amp;""=""),"","رقم القيد ناقص"),IF(I9=0,"","القيد غير متوازن"))</f>
        <v/>
      </c>
      <c r="K9" s="21">
        <f>IF(C9&amp;""="","",COUNTIF($C$7:C9,C9&amp;""))</f>
        <v/>
      </c>
      <c r="L9" s="6">
        <f>IF(K9="","",C9&amp;"-"&amp;K9)</f>
        <v/>
      </c>
      <c r="M9" s="21">
        <f>IF(J9&lt;&gt;"القيد غير متوازن","",IF(COUNTIF($B$7:B9,B9&amp;"")=1,1,""))</f>
        <v/>
      </c>
    </row>
    <row r="10">
      <c r="A10" s="20" t="n">
        <v>46297</v>
      </c>
      <c r="B10" s="16" t="n">
        <v>2</v>
      </c>
      <c r="C10" s="16" t="n">
        <v>1102</v>
      </c>
      <c r="D10" s="5" t="inlineStr">
        <is>
          <t>شراء معدات وسداد ثمنها من البنك</t>
        </is>
      </c>
      <c r="E10" s="17" t="n"/>
      <c r="F10" s="17" t="n">
        <v>12000</v>
      </c>
      <c r="G10" s="6">
        <f>IF(AND(C10&amp;""="",E10&amp;""="",F10&amp;""=""),"",IF(C10&amp;""="","كود ناقص",IFERROR(INDEX('دليل الحسابات'!$B$6:$B$205,MATCH(C10,'دليل الحسابات'!$A$6:$A$205,0)),"كود غير موجود")))</f>
        <v/>
      </c>
      <c r="H10" s="6">
        <f>IF(AND(C10&amp;""="",E10&amp;""="",F10&amp;""=""),"",IF(AND(E10&amp;""&lt;&gt;"",F10&amp;""&lt;&gt;""),"خطأ: مدين ودائن معًا",IF(AND(E10&amp;""="",F10&amp;""=""),"سطر بلا مبلغ","")))</f>
        <v/>
      </c>
      <c r="I10" s="19">
        <f>IF(B10&amp;""="","",ROUND(SUMIFS($E$7:$E$3006,$B$7:$B$3006,B10&amp;"")-SUMIFS($F$7:$F$3006,$B$7:$B$3006,B10&amp;""),2))</f>
        <v/>
      </c>
      <c r="J10" s="6">
        <f>IF(B10&amp;""="",IF(AND(C10&amp;""="",E10&amp;""="",F10&amp;""=""),"","رقم القيد ناقص"),IF(I10=0,"","القيد غير متوازن"))</f>
        <v/>
      </c>
      <c r="K10" s="21">
        <f>IF(C10&amp;""="","",COUNTIF($C$7:C10,C10&amp;""))</f>
        <v/>
      </c>
      <c r="L10" s="6">
        <f>IF(K10="","",C10&amp;"-"&amp;K10)</f>
        <v/>
      </c>
      <c r="M10" s="21">
        <f>IF(J10&lt;&gt;"القيد غير متوازن","",IF(COUNTIF($B$7:B10,B10&amp;"")=1,1,""))</f>
        <v/>
      </c>
    </row>
    <row r="11">
      <c r="A11" s="20" t="n">
        <v>46298</v>
      </c>
      <c r="B11" s="16" t="n">
        <v>3</v>
      </c>
      <c r="C11" s="16" t="n">
        <v>1104</v>
      </c>
      <c r="D11" s="5" t="inlineStr">
        <is>
          <t>شراء بضاعة بالآجل من مورد</t>
        </is>
      </c>
      <c r="E11" s="17" t="n">
        <v>25000</v>
      </c>
      <c r="F11" s="17" t="n"/>
      <c r="G11" s="6">
        <f>IF(AND(C11&amp;""="",E11&amp;""="",F11&amp;""=""),"",IF(C11&amp;""="","كود ناقص",IFERROR(INDEX('دليل الحسابات'!$B$6:$B$205,MATCH(C11,'دليل الحسابات'!$A$6:$A$205,0)),"كود غير موجود")))</f>
        <v/>
      </c>
      <c r="H11" s="6">
        <f>IF(AND(C11&amp;""="",E11&amp;""="",F11&amp;""=""),"",IF(AND(E11&amp;""&lt;&gt;"",F11&amp;""&lt;&gt;""),"خطأ: مدين ودائن معًا",IF(AND(E11&amp;""="",F11&amp;""=""),"سطر بلا مبلغ","")))</f>
        <v/>
      </c>
      <c r="I11" s="19">
        <f>IF(B11&amp;""="","",ROUND(SUMIFS($E$7:$E$3006,$B$7:$B$3006,B11&amp;"")-SUMIFS($F$7:$F$3006,$B$7:$B$3006,B11&amp;""),2))</f>
        <v/>
      </c>
      <c r="J11" s="6">
        <f>IF(B11&amp;""="",IF(AND(C11&amp;""="",E11&amp;""="",F11&amp;""=""),"","رقم القيد ناقص"),IF(I11=0,"","القيد غير متوازن"))</f>
        <v/>
      </c>
      <c r="K11" s="21">
        <f>IF(C11&amp;""="","",COUNTIF($C$7:C11,C11&amp;""))</f>
        <v/>
      </c>
      <c r="L11" s="6">
        <f>IF(K11="","",C11&amp;"-"&amp;K11)</f>
        <v/>
      </c>
      <c r="M11" s="21">
        <f>IF(J11&lt;&gt;"القيد غير متوازن","",IF(COUNTIF($B$7:B11,B11&amp;"")=1,1,""))</f>
        <v/>
      </c>
    </row>
    <row r="12">
      <c r="A12" s="20" t="n">
        <v>46298</v>
      </c>
      <c r="B12" s="16" t="n">
        <v>3</v>
      </c>
      <c r="C12" s="16" t="n">
        <v>2101</v>
      </c>
      <c r="D12" s="5" t="inlineStr">
        <is>
          <t>شراء بضاعة بالآجل من مورد</t>
        </is>
      </c>
      <c r="E12" s="17" t="n"/>
      <c r="F12" s="17" t="n">
        <v>25000</v>
      </c>
      <c r="G12" s="6">
        <f>IF(AND(C12&amp;""="",E12&amp;""="",F12&amp;""=""),"",IF(C12&amp;""="","كود ناقص",IFERROR(INDEX('دليل الحسابات'!$B$6:$B$205,MATCH(C12,'دليل الحسابات'!$A$6:$A$205,0)),"كود غير موجود")))</f>
        <v/>
      </c>
      <c r="H12" s="6">
        <f>IF(AND(C12&amp;""="",E12&amp;""="",F12&amp;""=""),"",IF(AND(E12&amp;""&lt;&gt;"",F12&amp;""&lt;&gt;""),"خطأ: مدين ودائن معًا",IF(AND(E12&amp;""="",F12&amp;""=""),"سطر بلا مبلغ","")))</f>
        <v/>
      </c>
      <c r="I12" s="19">
        <f>IF(B12&amp;""="","",ROUND(SUMIFS($E$7:$E$3006,$B$7:$B$3006,B12&amp;"")-SUMIFS($F$7:$F$3006,$B$7:$B$3006,B12&amp;""),2))</f>
        <v/>
      </c>
      <c r="J12" s="6">
        <f>IF(B12&amp;""="",IF(AND(C12&amp;""="",E12&amp;""="",F12&amp;""=""),"","رقم القيد ناقص"),IF(I12=0,"","القيد غير متوازن"))</f>
        <v/>
      </c>
      <c r="K12" s="21">
        <f>IF(C12&amp;""="","",COUNTIF($C$7:C12,C12&amp;""))</f>
        <v/>
      </c>
      <c r="L12" s="6">
        <f>IF(K12="","",C12&amp;"-"&amp;K12)</f>
        <v/>
      </c>
      <c r="M12" s="21">
        <f>IF(J12&lt;&gt;"القيد غير متوازن","",IF(COUNTIF($B$7:B12,B12&amp;"")=1,1,""))</f>
        <v/>
      </c>
    </row>
    <row r="13">
      <c r="A13" s="20" t="n">
        <v>46300</v>
      </c>
      <c r="B13" s="16" t="n">
        <v>4</v>
      </c>
      <c r="C13" s="16" t="n">
        <v>1101</v>
      </c>
      <c r="D13" s="5" t="inlineStr">
        <is>
          <t>مبيعات نقدية</t>
        </is>
      </c>
      <c r="E13" s="17" t="n">
        <v>9000</v>
      </c>
      <c r="F13" s="17" t="n"/>
      <c r="G13" s="6">
        <f>IF(AND(C13&amp;""="",E13&amp;""="",F13&amp;""=""),"",IF(C13&amp;""="","كود ناقص",IFERROR(INDEX('دليل الحسابات'!$B$6:$B$205,MATCH(C13,'دليل الحسابات'!$A$6:$A$205,0)),"كود غير موجود")))</f>
        <v/>
      </c>
      <c r="H13" s="6">
        <f>IF(AND(C13&amp;""="",E13&amp;""="",F13&amp;""=""),"",IF(AND(E13&amp;""&lt;&gt;"",F13&amp;""&lt;&gt;""),"خطأ: مدين ودائن معًا",IF(AND(E13&amp;""="",F13&amp;""=""),"سطر بلا مبلغ","")))</f>
        <v/>
      </c>
      <c r="I13" s="19">
        <f>IF(B13&amp;""="","",ROUND(SUMIFS($E$7:$E$3006,$B$7:$B$3006,B13&amp;"")-SUMIFS($F$7:$F$3006,$B$7:$B$3006,B13&amp;""),2))</f>
        <v/>
      </c>
      <c r="J13" s="6">
        <f>IF(B13&amp;""="",IF(AND(C13&amp;""="",E13&amp;""="",F13&amp;""=""),"","رقم القيد ناقص"),IF(I13=0,"","القيد غير متوازن"))</f>
        <v/>
      </c>
      <c r="K13" s="21">
        <f>IF(C13&amp;""="","",COUNTIF($C$7:C13,C13&amp;""))</f>
        <v/>
      </c>
      <c r="L13" s="6">
        <f>IF(K13="","",C13&amp;"-"&amp;K13)</f>
        <v/>
      </c>
      <c r="M13" s="21">
        <f>IF(J13&lt;&gt;"القيد غير متوازن","",IF(COUNTIF($B$7:B13,B13&amp;"")=1,1,""))</f>
        <v/>
      </c>
    </row>
    <row r="14">
      <c r="A14" s="20" t="n">
        <v>46300</v>
      </c>
      <c r="B14" s="16" t="n">
        <v>4</v>
      </c>
      <c r="C14" s="16" t="n">
        <v>4101</v>
      </c>
      <c r="D14" s="5" t="inlineStr">
        <is>
          <t>مبيعات نقدية</t>
        </is>
      </c>
      <c r="E14" s="17" t="n"/>
      <c r="F14" s="17" t="n">
        <v>9000</v>
      </c>
      <c r="G14" s="6">
        <f>IF(AND(C14&amp;""="",E14&amp;""="",F14&amp;""=""),"",IF(C14&amp;""="","كود ناقص",IFERROR(INDEX('دليل الحسابات'!$B$6:$B$205,MATCH(C14,'دليل الحسابات'!$A$6:$A$205,0)),"كود غير موجود")))</f>
        <v/>
      </c>
      <c r="H14" s="6">
        <f>IF(AND(C14&amp;""="",E14&amp;""="",F14&amp;""=""),"",IF(AND(E14&amp;""&lt;&gt;"",F14&amp;""&lt;&gt;""),"خطأ: مدين ودائن معًا",IF(AND(E14&amp;""="",F14&amp;""=""),"سطر بلا مبلغ","")))</f>
        <v/>
      </c>
      <c r="I14" s="19">
        <f>IF(B14&amp;""="","",ROUND(SUMIFS($E$7:$E$3006,$B$7:$B$3006,B14&amp;"")-SUMIFS($F$7:$F$3006,$B$7:$B$3006,B14&amp;""),2))</f>
        <v/>
      </c>
      <c r="J14" s="6">
        <f>IF(B14&amp;""="",IF(AND(C14&amp;""="",E14&amp;""="",F14&amp;""=""),"","رقم القيد ناقص"),IF(I14=0,"","القيد غير متوازن"))</f>
        <v/>
      </c>
      <c r="K14" s="21">
        <f>IF(C14&amp;""="","",COUNTIF($C$7:C14,C14&amp;""))</f>
        <v/>
      </c>
      <c r="L14" s="6">
        <f>IF(K14="","",C14&amp;"-"&amp;K14)</f>
        <v/>
      </c>
      <c r="M14" s="21">
        <f>IF(J14&lt;&gt;"القيد غير متوازن","",IF(COUNTIF($B$7:B14,B14&amp;"")=1,1,""))</f>
        <v/>
      </c>
    </row>
    <row r="15">
      <c r="A15" s="20" t="n">
        <v>46300</v>
      </c>
      <c r="B15" s="16" t="n">
        <v>5</v>
      </c>
      <c r="C15" s="16" t="n">
        <v>5101</v>
      </c>
      <c r="D15" s="5" t="inlineStr">
        <is>
          <t>تكلفة البضاعة المباعة نقدًا</t>
        </is>
      </c>
      <c r="E15" s="17" t="n">
        <v>5400</v>
      </c>
      <c r="F15" s="17" t="n"/>
      <c r="G15" s="6">
        <f>IF(AND(C15&amp;""="",E15&amp;""="",F15&amp;""=""),"",IF(C15&amp;""="","كود ناقص",IFERROR(INDEX('دليل الحسابات'!$B$6:$B$205,MATCH(C15,'دليل الحسابات'!$A$6:$A$205,0)),"كود غير موجود")))</f>
        <v/>
      </c>
      <c r="H15" s="6">
        <f>IF(AND(C15&amp;""="",E15&amp;""="",F15&amp;""=""),"",IF(AND(E15&amp;""&lt;&gt;"",F15&amp;""&lt;&gt;""),"خطأ: مدين ودائن معًا",IF(AND(E15&amp;""="",F15&amp;""=""),"سطر بلا مبلغ","")))</f>
        <v/>
      </c>
      <c r="I15" s="19">
        <f>IF(B15&amp;""="","",ROUND(SUMIFS($E$7:$E$3006,$B$7:$B$3006,B15&amp;"")-SUMIFS($F$7:$F$3006,$B$7:$B$3006,B15&amp;""),2))</f>
        <v/>
      </c>
      <c r="J15" s="6">
        <f>IF(B15&amp;""="",IF(AND(C15&amp;""="",E15&amp;""="",F15&amp;""=""),"","رقم القيد ناقص"),IF(I15=0,"","القيد غير متوازن"))</f>
        <v/>
      </c>
      <c r="K15" s="21">
        <f>IF(C15&amp;""="","",COUNTIF($C$7:C15,C15&amp;""))</f>
        <v/>
      </c>
      <c r="L15" s="6">
        <f>IF(K15="","",C15&amp;"-"&amp;K15)</f>
        <v/>
      </c>
      <c r="M15" s="21">
        <f>IF(J15&lt;&gt;"القيد غير متوازن","",IF(COUNTIF($B$7:B15,B15&amp;"")=1,1,""))</f>
        <v/>
      </c>
    </row>
    <row r="16">
      <c r="A16" s="20" t="n">
        <v>46300</v>
      </c>
      <c r="B16" s="16" t="n">
        <v>5</v>
      </c>
      <c r="C16" s="16" t="n">
        <v>1104</v>
      </c>
      <c r="D16" s="5" t="inlineStr">
        <is>
          <t>تكلفة البضاعة المباعة نقدًا</t>
        </is>
      </c>
      <c r="E16" s="17" t="n"/>
      <c r="F16" s="17" t="n">
        <v>5400</v>
      </c>
      <c r="G16" s="6">
        <f>IF(AND(C16&amp;""="",E16&amp;""="",F16&amp;""=""),"",IF(C16&amp;""="","كود ناقص",IFERROR(INDEX('دليل الحسابات'!$B$6:$B$205,MATCH(C16,'دليل الحسابات'!$A$6:$A$205,0)),"كود غير موجود")))</f>
        <v/>
      </c>
      <c r="H16" s="6">
        <f>IF(AND(C16&amp;""="",E16&amp;""="",F16&amp;""=""),"",IF(AND(E16&amp;""&lt;&gt;"",F16&amp;""&lt;&gt;""),"خطأ: مدين ودائن معًا",IF(AND(E16&amp;""="",F16&amp;""=""),"سطر بلا مبلغ","")))</f>
        <v/>
      </c>
      <c r="I16" s="19">
        <f>IF(B16&amp;""="","",ROUND(SUMIFS($E$7:$E$3006,$B$7:$B$3006,B16&amp;"")-SUMIFS($F$7:$F$3006,$B$7:$B$3006,B16&amp;""),2))</f>
        <v/>
      </c>
      <c r="J16" s="6">
        <f>IF(B16&amp;""="",IF(AND(C16&amp;""="",E16&amp;""="",F16&amp;""=""),"","رقم القيد ناقص"),IF(I16=0,"","القيد غير متوازن"))</f>
        <v/>
      </c>
      <c r="K16" s="21">
        <f>IF(C16&amp;""="","",COUNTIF($C$7:C16,C16&amp;""))</f>
        <v/>
      </c>
      <c r="L16" s="6">
        <f>IF(K16="","",C16&amp;"-"&amp;K16)</f>
        <v/>
      </c>
      <c r="M16" s="21">
        <f>IF(J16&lt;&gt;"القيد غير متوازن","",IF(COUNTIF($B$7:B16,B16&amp;"")=1,1,""))</f>
        <v/>
      </c>
    </row>
    <row r="17">
      <c r="A17" s="20" t="n">
        <v>46302</v>
      </c>
      <c r="B17" s="16" t="n">
        <v>6</v>
      </c>
      <c r="C17" s="16" t="n">
        <v>1103</v>
      </c>
      <c r="D17" s="5" t="inlineStr">
        <is>
          <t>مبيعات بالآجل لعميل</t>
        </is>
      </c>
      <c r="E17" s="17" t="n">
        <v>14000</v>
      </c>
      <c r="F17" s="17" t="n"/>
      <c r="G17" s="6">
        <f>IF(AND(C17&amp;""="",E17&amp;""="",F17&amp;""=""),"",IF(C17&amp;""="","كود ناقص",IFERROR(INDEX('دليل الحسابات'!$B$6:$B$205,MATCH(C17,'دليل الحسابات'!$A$6:$A$205,0)),"كود غير موجود")))</f>
        <v/>
      </c>
      <c r="H17" s="6">
        <f>IF(AND(C17&amp;""="",E17&amp;""="",F17&amp;""=""),"",IF(AND(E17&amp;""&lt;&gt;"",F17&amp;""&lt;&gt;""),"خطأ: مدين ودائن معًا",IF(AND(E17&amp;""="",F17&amp;""=""),"سطر بلا مبلغ","")))</f>
        <v/>
      </c>
      <c r="I17" s="19">
        <f>IF(B17&amp;""="","",ROUND(SUMIFS($E$7:$E$3006,$B$7:$B$3006,B17&amp;"")-SUMIFS($F$7:$F$3006,$B$7:$B$3006,B17&amp;""),2))</f>
        <v/>
      </c>
      <c r="J17" s="6">
        <f>IF(B17&amp;""="",IF(AND(C17&amp;""="",E17&amp;""="",F17&amp;""=""),"","رقم القيد ناقص"),IF(I17=0,"","القيد غير متوازن"))</f>
        <v/>
      </c>
      <c r="K17" s="21">
        <f>IF(C17&amp;""="","",COUNTIF($C$7:C17,C17&amp;""))</f>
        <v/>
      </c>
      <c r="L17" s="6">
        <f>IF(K17="","",C17&amp;"-"&amp;K17)</f>
        <v/>
      </c>
      <c r="M17" s="21">
        <f>IF(J17&lt;&gt;"القيد غير متوازن","",IF(COUNTIF($B$7:B17,B17&amp;"")=1,1,""))</f>
        <v/>
      </c>
    </row>
    <row r="18">
      <c r="A18" s="20" t="n">
        <v>46302</v>
      </c>
      <c r="B18" s="16" t="n">
        <v>6</v>
      </c>
      <c r="C18" s="16" t="n">
        <v>4101</v>
      </c>
      <c r="D18" s="5" t="inlineStr">
        <is>
          <t>مبيعات بالآجل لعميل</t>
        </is>
      </c>
      <c r="E18" s="17" t="n"/>
      <c r="F18" s="17" t="n">
        <v>14000</v>
      </c>
      <c r="G18" s="6">
        <f>IF(AND(C18&amp;""="",E18&amp;""="",F18&amp;""=""),"",IF(C18&amp;""="","كود ناقص",IFERROR(INDEX('دليل الحسابات'!$B$6:$B$205,MATCH(C18,'دليل الحسابات'!$A$6:$A$205,0)),"كود غير موجود")))</f>
        <v/>
      </c>
      <c r="H18" s="6">
        <f>IF(AND(C18&amp;""="",E18&amp;""="",F18&amp;""=""),"",IF(AND(E18&amp;""&lt;&gt;"",F18&amp;""&lt;&gt;""),"خطأ: مدين ودائن معًا",IF(AND(E18&amp;""="",F18&amp;""=""),"سطر بلا مبلغ","")))</f>
        <v/>
      </c>
      <c r="I18" s="19">
        <f>IF(B18&amp;""="","",ROUND(SUMIFS($E$7:$E$3006,$B$7:$B$3006,B18&amp;"")-SUMIFS($F$7:$F$3006,$B$7:$B$3006,B18&amp;""),2))</f>
        <v/>
      </c>
      <c r="J18" s="6">
        <f>IF(B18&amp;""="",IF(AND(C18&amp;""="",E18&amp;""="",F18&amp;""=""),"","رقم القيد ناقص"),IF(I18=0,"","القيد غير متوازن"))</f>
        <v/>
      </c>
      <c r="K18" s="21">
        <f>IF(C18&amp;""="","",COUNTIF($C$7:C18,C18&amp;""))</f>
        <v/>
      </c>
      <c r="L18" s="6">
        <f>IF(K18="","",C18&amp;"-"&amp;K18)</f>
        <v/>
      </c>
      <c r="M18" s="21">
        <f>IF(J18&lt;&gt;"القيد غير متوازن","",IF(COUNTIF($B$7:B18,B18&amp;"")=1,1,""))</f>
        <v/>
      </c>
    </row>
    <row r="19">
      <c r="A19" s="20" t="n">
        <v>46302</v>
      </c>
      <c r="B19" s="16" t="n">
        <v>7</v>
      </c>
      <c r="C19" s="16" t="n">
        <v>5101</v>
      </c>
      <c r="D19" s="5" t="inlineStr">
        <is>
          <t>تكلفة البضاعة المباعة بالآجل</t>
        </is>
      </c>
      <c r="E19" s="17" t="n">
        <v>8400</v>
      </c>
      <c r="F19" s="17" t="n"/>
      <c r="G19" s="6">
        <f>IF(AND(C19&amp;""="",E19&amp;""="",F19&amp;""=""),"",IF(C19&amp;""="","كود ناقص",IFERROR(INDEX('دليل الحسابات'!$B$6:$B$205,MATCH(C19,'دليل الحسابات'!$A$6:$A$205,0)),"كود غير موجود")))</f>
        <v/>
      </c>
      <c r="H19" s="6">
        <f>IF(AND(C19&amp;""="",E19&amp;""="",F19&amp;""=""),"",IF(AND(E19&amp;""&lt;&gt;"",F19&amp;""&lt;&gt;""),"خطأ: مدين ودائن معًا",IF(AND(E19&amp;""="",F19&amp;""=""),"سطر بلا مبلغ","")))</f>
        <v/>
      </c>
      <c r="I19" s="19">
        <f>IF(B19&amp;""="","",ROUND(SUMIFS($E$7:$E$3006,$B$7:$B$3006,B19&amp;"")-SUMIFS($F$7:$F$3006,$B$7:$B$3006,B19&amp;""),2))</f>
        <v/>
      </c>
      <c r="J19" s="6">
        <f>IF(B19&amp;""="",IF(AND(C19&amp;""="",E19&amp;""="",F19&amp;""=""),"","رقم القيد ناقص"),IF(I19=0,"","القيد غير متوازن"))</f>
        <v/>
      </c>
      <c r="K19" s="21">
        <f>IF(C19&amp;""="","",COUNTIF($C$7:C19,C19&amp;""))</f>
        <v/>
      </c>
      <c r="L19" s="6">
        <f>IF(K19="","",C19&amp;"-"&amp;K19)</f>
        <v/>
      </c>
      <c r="M19" s="21">
        <f>IF(J19&lt;&gt;"القيد غير متوازن","",IF(COUNTIF($B$7:B19,B19&amp;"")=1,1,""))</f>
        <v/>
      </c>
    </row>
    <row r="20">
      <c r="A20" s="20" t="n">
        <v>46302</v>
      </c>
      <c r="B20" s="16" t="n">
        <v>7</v>
      </c>
      <c r="C20" s="16" t="n">
        <v>1104</v>
      </c>
      <c r="D20" s="5" t="inlineStr">
        <is>
          <t>تكلفة البضاعة المباعة بالآجل</t>
        </is>
      </c>
      <c r="E20" s="17" t="n"/>
      <c r="F20" s="17" t="n">
        <v>8400</v>
      </c>
      <c r="G20" s="6">
        <f>IF(AND(C20&amp;""="",E20&amp;""="",F20&amp;""=""),"",IF(C20&amp;""="","كود ناقص",IFERROR(INDEX('دليل الحسابات'!$B$6:$B$205,MATCH(C20,'دليل الحسابات'!$A$6:$A$205,0)),"كود غير موجود")))</f>
        <v/>
      </c>
      <c r="H20" s="6">
        <f>IF(AND(C20&amp;""="",E20&amp;""="",F20&amp;""=""),"",IF(AND(E20&amp;""&lt;&gt;"",F20&amp;""&lt;&gt;""),"خطأ: مدين ودائن معًا",IF(AND(E20&amp;""="",F20&amp;""=""),"سطر بلا مبلغ","")))</f>
        <v/>
      </c>
      <c r="I20" s="19">
        <f>IF(B20&amp;""="","",ROUND(SUMIFS($E$7:$E$3006,$B$7:$B$3006,B20&amp;"")-SUMIFS($F$7:$F$3006,$B$7:$B$3006,B20&amp;""),2))</f>
        <v/>
      </c>
      <c r="J20" s="6">
        <f>IF(B20&amp;""="",IF(AND(C20&amp;""="",E20&amp;""="",F20&amp;""=""),"","رقم القيد ناقص"),IF(I20=0,"","القيد غير متوازن"))</f>
        <v/>
      </c>
      <c r="K20" s="21">
        <f>IF(C20&amp;""="","",COUNTIF($C$7:C20,C20&amp;""))</f>
        <v/>
      </c>
      <c r="L20" s="6">
        <f>IF(K20="","",C20&amp;"-"&amp;K20)</f>
        <v/>
      </c>
      <c r="M20" s="21">
        <f>IF(J20&lt;&gt;"القيد غير متوازن","",IF(COUNTIF($B$7:B20,B20&amp;"")=1,1,""))</f>
        <v/>
      </c>
    </row>
    <row r="21">
      <c r="A21" s="20" t="n">
        <v>46303</v>
      </c>
      <c r="B21" s="16" t="n">
        <v>8</v>
      </c>
      <c r="C21" s="16" t="n">
        <v>5202</v>
      </c>
      <c r="D21" s="5" t="inlineStr">
        <is>
          <t>إيجار الشهر</t>
        </is>
      </c>
      <c r="E21" s="17" t="n">
        <v>3000</v>
      </c>
      <c r="F21" s="17" t="n"/>
      <c r="G21" s="6">
        <f>IF(AND(C21&amp;""="",E21&amp;""="",F21&amp;""=""),"",IF(C21&amp;""="","كود ناقص",IFERROR(INDEX('دليل الحسابات'!$B$6:$B$205,MATCH(C21,'دليل الحسابات'!$A$6:$A$205,0)),"كود غير موجود")))</f>
        <v/>
      </c>
      <c r="H21" s="6">
        <f>IF(AND(C21&amp;""="",E21&amp;""="",F21&amp;""=""),"",IF(AND(E21&amp;""&lt;&gt;"",F21&amp;""&lt;&gt;""),"خطأ: مدين ودائن معًا",IF(AND(E21&amp;""="",F21&amp;""=""),"سطر بلا مبلغ","")))</f>
        <v/>
      </c>
      <c r="I21" s="19">
        <f>IF(B21&amp;""="","",ROUND(SUMIFS($E$7:$E$3006,$B$7:$B$3006,B21&amp;"")-SUMIFS($F$7:$F$3006,$B$7:$B$3006,B21&amp;""),2))</f>
        <v/>
      </c>
      <c r="J21" s="6">
        <f>IF(B21&amp;""="",IF(AND(C21&amp;""="",E21&amp;""="",F21&amp;""=""),"","رقم القيد ناقص"),IF(I21=0,"","القيد غير متوازن"))</f>
        <v/>
      </c>
      <c r="K21" s="21">
        <f>IF(C21&amp;""="","",COUNTIF($C$7:C21,C21&amp;""))</f>
        <v/>
      </c>
      <c r="L21" s="6">
        <f>IF(K21="","",C21&amp;"-"&amp;K21)</f>
        <v/>
      </c>
      <c r="M21" s="21">
        <f>IF(J21&lt;&gt;"القيد غير متوازن","",IF(COUNTIF($B$7:B21,B21&amp;"")=1,1,""))</f>
        <v/>
      </c>
    </row>
    <row r="22">
      <c r="A22" s="20" t="n">
        <v>46303</v>
      </c>
      <c r="B22" s="16" t="n">
        <v>8</v>
      </c>
      <c r="C22" s="16" t="n">
        <v>1101</v>
      </c>
      <c r="D22" s="5" t="inlineStr">
        <is>
          <t>إيجار الشهر</t>
        </is>
      </c>
      <c r="E22" s="17" t="n"/>
      <c r="F22" s="17" t="n">
        <v>3000</v>
      </c>
      <c r="G22" s="6">
        <f>IF(AND(C22&amp;""="",E22&amp;""="",F22&amp;""=""),"",IF(C22&amp;""="","كود ناقص",IFERROR(INDEX('دليل الحسابات'!$B$6:$B$205,MATCH(C22,'دليل الحسابات'!$A$6:$A$205,0)),"كود غير موجود")))</f>
        <v/>
      </c>
      <c r="H22" s="6">
        <f>IF(AND(C22&amp;""="",E22&amp;""="",F22&amp;""=""),"",IF(AND(E22&amp;""&lt;&gt;"",F22&amp;""&lt;&gt;""),"خطأ: مدين ودائن معًا",IF(AND(E22&amp;""="",F22&amp;""=""),"سطر بلا مبلغ","")))</f>
        <v/>
      </c>
      <c r="I22" s="19">
        <f>IF(B22&amp;""="","",ROUND(SUMIFS($E$7:$E$3006,$B$7:$B$3006,B22&amp;"")-SUMIFS($F$7:$F$3006,$B$7:$B$3006,B22&amp;""),2))</f>
        <v/>
      </c>
      <c r="J22" s="6">
        <f>IF(B22&amp;""="",IF(AND(C22&amp;""="",E22&amp;""="",F22&amp;""=""),"","رقم القيد ناقص"),IF(I22=0,"","القيد غير متوازن"))</f>
        <v/>
      </c>
      <c r="K22" s="21">
        <f>IF(C22&amp;""="","",COUNTIF($C$7:C22,C22&amp;""))</f>
        <v/>
      </c>
      <c r="L22" s="6">
        <f>IF(K22="","",C22&amp;"-"&amp;K22)</f>
        <v/>
      </c>
      <c r="M22" s="21">
        <f>IF(J22&lt;&gt;"القيد غير متوازن","",IF(COUNTIF($B$7:B22,B22&amp;"")=1,1,""))</f>
        <v/>
      </c>
    </row>
    <row r="23">
      <c r="A23" s="20" t="n">
        <v>46304</v>
      </c>
      <c r="B23" s="16" t="n">
        <v>9</v>
      </c>
      <c r="C23" s="16" t="n">
        <v>5201</v>
      </c>
      <c r="D23" s="5" t="inlineStr">
        <is>
          <t>رواتب الشهر من البنك</t>
        </is>
      </c>
      <c r="E23" s="17" t="n">
        <v>6500</v>
      </c>
      <c r="F23" s="17" t="n"/>
      <c r="G23" s="6">
        <f>IF(AND(C23&amp;""="",E23&amp;""="",F23&amp;""=""),"",IF(C23&amp;""="","كود ناقص",IFERROR(INDEX('دليل الحسابات'!$B$6:$B$205,MATCH(C23,'دليل الحسابات'!$A$6:$A$205,0)),"كود غير موجود")))</f>
        <v/>
      </c>
      <c r="H23" s="6">
        <f>IF(AND(C23&amp;""="",E23&amp;""="",F23&amp;""=""),"",IF(AND(E23&amp;""&lt;&gt;"",F23&amp;""&lt;&gt;""),"خطأ: مدين ودائن معًا",IF(AND(E23&amp;""="",F23&amp;""=""),"سطر بلا مبلغ","")))</f>
        <v/>
      </c>
      <c r="I23" s="19">
        <f>IF(B23&amp;""="","",ROUND(SUMIFS($E$7:$E$3006,$B$7:$B$3006,B23&amp;"")-SUMIFS($F$7:$F$3006,$B$7:$B$3006,B23&amp;""),2))</f>
        <v/>
      </c>
      <c r="J23" s="6">
        <f>IF(B23&amp;""="",IF(AND(C23&amp;""="",E23&amp;""="",F23&amp;""=""),"","رقم القيد ناقص"),IF(I23=0,"","القيد غير متوازن"))</f>
        <v/>
      </c>
      <c r="K23" s="21">
        <f>IF(C23&amp;""="","",COUNTIF($C$7:C23,C23&amp;""))</f>
        <v/>
      </c>
      <c r="L23" s="6">
        <f>IF(K23="","",C23&amp;"-"&amp;K23)</f>
        <v/>
      </c>
      <c r="M23" s="21">
        <f>IF(J23&lt;&gt;"القيد غير متوازن","",IF(COUNTIF($B$7:B23,B23&amp;"")=1,1,""))</f>
        <v/>
      </c>
    </row>
    <row r="24">
      <c r="A24" s="20" t="n">
        <v>46304</v>
      </c>
      <c r="B24" s="16" t="n">
        <v>9</v>
      </c>
      <c r="C24" s="16" t="n">
        <v>1102</v>
      </c>
      <c r="D24" s="5" t="inlineStr">
        <is>
          <t>رواتب الشهر من البنك</t>
        </is>
      </c>
      <c r="E24" s="17" t="n"/>
      <c r="F24" s="17" t="n">
        <v>6500</v>
      </c>
      <c r="G24" s="6">
        <f>IF(AND(C24&amp;""="",E24&amp;""="",F24&amp;""=""),"",IF(C24&amp;""="","كود ناقص",IFERROR(INDEX('دليل الحسابات'!$B$6:$B$205,MATCH(C24,'دليل الحسابات'!$A$6:$A$205,0)),"كود غير موجود")))</f>
        <v/>
      </c>
      <c r="H24" s="6">
        <f>IF(AND(C24&amp;""="",E24&amp;""="",F24&amp;""=""),"",IF(AND(E24&amp;""&lt;&gt;"",F24&amp;""&lt;&gt;""),"خطأ: مدين ودائن معًا",IF(AND(E24&amp;""="",F24&amp;""=""),"سطر بلا مبلغ","")))</f>
        <v/>
      </c>
      <c r="I24" s="19">
        <f>IF(B24&amp;""="","",ROUND(SUMIFS($E$7:$E$3006,$B$7:$B$3006,B24&amp;"")-SUMIFS($F$7:$F$3006,$B$7:$B$3006,B24&amp;""),2))</f>
        <v/>
      </c>
      <c r="J24" s="6">
        <f>IF(B24&amp;""="",IF(AND(C24&amp;""="",E24&amp;""="",F24&amp;""=""),"","رقم القيد ناقص"),IF(I24=0,"","القيد غير متوازن"))</f>
        <v/>
      </c>
      <c r="K24" s="21">
        <f>IF(C24&amp;""="","",COUNTIF($C$7:C24,C24&amp;""))</f>
        <v/>
      </c>
      <c r="L24" s="6">
        <f>IF(K24="","",C24&amp;"-"&amp;K24)</f>
        <v/>
      </c>
      <c r="M24" s="21">
        <f>IF(J24&lt;&gt;"القيد غير متوازن","",IF(COUNTIF($B$7:B24,B24&amp;"")=1,1,""))</f>
        <v/>
      </c>
    </row>
    <row r="25">
      <c r="A25" s="20" t="n">
        <v>46305</v>
      </c>
      <c r="B25" s="16" t="n">
        <v>10</v>
      </c>
      <c r="C25" s="16" t="n">
        <v>2101</v>
      </c>
      <c r="D25" s="5" t="inlineStr">
        <is>
          <t>سداد جزء من حساب المورد</t>
        </is>
      </c>
      <c r="E25" s="17" t="n">
        <v>10000</v>
      </c>
      <c r="F25" s="17" t="n"/>
      <c r="G25" s="6">
        <f>IF(AND(C25&amp;""="",E25&amp;""="",F25&amp;""=""),"",IF(C25&amp;""="","كود ناقص",IFERROR(INDEX('دليل الحسابات'!$B$6:$B$205,MATCH(C25,'دليل الحسابات'!$A$6:$A$205,0)),"كود غير موجود")))</f>
        <v/>
      </c>
      <c r="H25" s="6">
        <f>IF(AND(C25&amp;""="",E25&amp;""="",F25&amp;""=""),"",IF(AND(E25&amp;""&lt;&gt;"",F25&amp;""&lt;&gt;""),"خطأ: مدين ودائن معًا",IF(AND(E25&amp;""="",F25&amp;""=""),"سطر بلا مبلغ","")))</f>
        <v/>
      </c>
      <c r="I25" s="19">
        <f>IF(B25&amp;""="","",ROUND(SUMIFS($E$7:$E$3006,$B$7:$B$3006,B25&amp;"")-SUMIFS($F$7:$F$3006,$B$7:$B$3006,B25&amp;""),2))</f>
        <v/>
      </c>
      <c r="J25" s="6">
        <f>IF(B25&amp;""="",IF(AND(C25&amp;""="",E25&amp;""="",F25&amp;""=""),"","رقم القيد ناقص"),IF(I25=0,"","القيد غير متوازن"))</f>
        <v/>
      </c>
      <c r="K25" s="21">
        <f>IF(C25&amp;""="","",COUNTIF($C$7:C25,C25&amp;""))</f>
        <v/>
      </c>
      <c r="L25" s="6">
        <f>IF(K25="","",C25&amp;"-"&amp;K25)</f>
        <v/>
      </c>
      <c r="M25" s="21">
        <f>IF(J25&lt;&gt;"القيد غير متوازن","",IF(COUNTIF($B$7:B25,B25&amp;"")=1,1,""))</f>
        <v/>
      </c>
    </row>
    <row r="26">
      <c r="A26" s="20" t="n">
        <v>46305</v>
      </c>
      <c r="B26" s="16" t="n">
        <v>10</v>
      </c>
      <c r="C26" s="16" t="n">
        <v>1102</v>
      </c>
      <c r="D26" s="5" t="inlineStr">
        <is>
          <t>سداد جزء من حساب المورد</t>
        </is>
      </c>
      <c r="E26" s="17" t="n"/>
      <c r="F26" s="17" t="n">
        <v>10000</v>
      </c>
      <c r="G26" s="6">
        <f>IF(AND(C26&amp;""="",E26&amp;""="",F26&amp;""=""),"",IF(C26&amp;""="","كود ناقص",IFERROR(INDEX('دليل الحسابات'!$B$6:$B$205,MATCH(C26,'دليل الحسابات'!$A$6:$A$205,0)),"كود غير موجود")))</f>
        <v/>
      </c>
      <c r="H26" s="6">
        <f>IF(AND(C26&amp;""="",E26&amp;""="",F26&amp;""=""),"",IF(AND(E26&amp;""&lt;&gt;"",F26&amp;""&lt;&gt;""),"خطأ: مدين ودائن معًا",IF(AND(E26&amp;""="",F26&amp;""=""),"سطر بلا مبلغ","")))</f>
        <v/>
      </c>
      <c r="I26" s="19">
        <f>IF(B26&amp;""="","",ROUND(SUMIFS($E$7:$E$3006,$B$7:$B$3006,B26&amp;"")-SUMIFS($F$7:$F$3006,$B$7:$B$3006,B26&amp;""),2))</f>
        <v/>
      </c>
      <c r="J26" s="6">
        <f>IF(B26&amp;""="",IF(AND(C26&amp;""="",E26&amp;""="",F26&amp;""=""),"","رقم القيد ناقص"),IF(I26=0,"","القيد غير متوازن"))</f>
        <v/>
      </c>
      <c r="K26" s="21">
        <f>IF(C26&amp;""="","",COUNTIF($C$7:C26,C26&amp;""))</f>
        <v/>
      </c>
      <c r="L26" s="6">
        <f>IF(K26="","",C26&amp;"-"&amp;K26)</f>
        <v/>
      </c>
      <c r="M26" s="21">
        <f>IF(J26&lt;&gt;"القيد غير متوازن","",IF(COUNTIF($B$7:B26,B26&amp;"")=1,1,""))</f>
        <v/>
      </c>
    </row>
    <row r="27">
      <c r="A27" s="20" t="n">
        <v>46307</v>
      </c>
      <c r="B27" s="16" t="n">
        <v>11</v>
      </c>
      <c r="C27" s="16" t="n">
        <v>1101</v>
      </c>
      <c r="D27" s="5" t="inlineStr">
        <is>
          <t>تحصيل من عميل نقدًا</t>
        </is>
      </c>
      <c r="E27" s="17" t="n">
        <v>8000</v>
      </c>
      <c r="F27" s="17" t="n"/>
      <c r="G27" s="6">
        <f>IF(AND(C27&amp;""="",E27&amp;""="",F27&amp;""=""),"",IF(C27&amp;""="","كود ناقص",IFERROR(INDEX('دليل الحسابات'!$B$6:$B$205,MATCH(C27,'دليل الحسابات'!$A$6:$A$205,0)),"كود غير موجود")))</f>
        <v/>
      </c>
      <c r="H27" s="6">
        <f>IF(AND(C27&amp;""="",E27&amp;""="",F27&amp;""=""),"",IF(AND(E27&amp;""&lt;&gt;"",F27&amp;""&lt;&gt;""),"خطأ: مدين ودائن معًا",IF(AND(E27&amp;""="",F27&amp;""=""),"سطر بلا مبلغ","")))</f>
        <v/>
      </c>
      <c r="I27" s="19">
        <f>IF(B27&amp;""="","",ROUND(SUMIFS($E$7:$E$3006,$B$7:$B$3006,B27&amp;"")-SUMIFS($F$7:$F$3006,$B$7:$B$3006,B27&amp;""),2))</f>
        <v/>
      </c>
      <c r="J27" s="6">
        <f>IF(B27&amp;""="",IF(AND(C27&amp;""="",E27&amp;""="",F27&amp;""=""),"","رقم القيد ناقص"),IF(I27=0,"","القيد غير متوازن"))</f>
        <v/>
      </c>
      <c r="K27" s="21">
        <f>IF(C27&amp;""="","",COUNTIF($C$7:C27,C27&amp;""))</f>
        <v/>
      </c>
      <c r="L27" s="6">
        <f>IF(K27="","",C27&amp;"-"&amp;K27)</f>
        <v/>
      </c>
      <c r="M27" s="21">
        <f>IF(J27&lt;&gt;"القيد غير متوازن","",IF(COUNTIF($B$7:B27,B27&amp;"")=1,1,""))</f>
        <v/>
      </c>
    </row>
    <row r="28">
      <c r="A28" s="20" t="n">
        <v>46307</v>
      </c>
      <c r="B28" s="16" t="n">
        <v>11</v>
      </c>
      <c r="C28" s="16" t="n">
        <v>1103</v>
      </c>
      <c r="D28" s="5" t="inlineStr">
        <is>
          <t>تحصيل من عميل نقدًا</t>
        </is>
      </c>
      <c r="E28" s="17" t="n"/>
      <c r="F28" s="17" t="n">
        <v>8000</v>
      </c>
      <c r="G28" s="6">
        <f>IF(AND(C28&amp;""="",E28&amp;""="",F28&amp;""=""),"",IF(C28&amp;""="","كود ناقص",IFERROR(INDEX('دليل الحسابات'!$B$6:$B$205,MATCH(C28,'دليل الحسابات'!$A$6:$A$205,0)),"كود غير موجود")))</f>
        <v/>
      </c>
      <c r="H28" s="6">
        <f>IF(AND(C28&amp;""="",E28&amp;""="",F28&amp;""=""),"",IF(AND(E28&amp;""&lt;&gt;"",F28&amp;""&lt;&gt;""),"خطأ: مدين ودائن معًا",IF(AND(E28&amp;""="",F28&amp;""=""),"سطر بلا مبلغ","")))</f>
        <v/>
      </c>
      <c r="I28" s="19">
        <f>IF(B28&amp;""="","",ROUND(SUMIFS($E$7:$E$3006,$B$7:$B$3006,B28&amp;"")-SUMIFS($F$7:$F$3006,$B$7:$B$3006,B28&amp;""),2))</f>
        <v/>
      </c>
      <c r="J28" s="6">
        <f>IF(B28&amp;""="",IF(AND(C28&amp;""="",E28&amp;""="",F28&amp;""=""),"","رقم القيد ناقص"),IF(I28=0,"","القيد غير متوازن"))</f>
        <v/>
      </c>
      <c r="K28" s="21">
        <f>IF(C28&amp;""="","",COUNTIF($C$7:C28,C28&amp;""))</f>
        <v/>
      </c>
      <c r="L28" s="6">
        <f>IF(K28="","",C28&amp;"-"&amp;K28)</f>
        <v/>
      </c>
      <c r="M28" s="21">
        <f>IF(J28&lt;&gt;"القيد غير متوازن","",IF(COUNTIF($B$7:B28,B28&amp;"")=1,1,""))</f>
        <v/>
      </c>
    </row>
    <row r="29">
      <c r="A29" s="20" t="n">
        <v>46310</v>
      </c>
      <c r="B29" s="16" t="n">
        <v>12</v>
      </c>
      <c r="C29" s="16" t="n">
        <v>5204</v>
      </c>
      <c r="D29" s="5" t="inlineStr">
        <is>
          <t>إهلاك المعدات للفترة</t>
        </is>
      </c>
      <c r="E29" s="17" t="n">
        <v>1500</v>
      </c>
      <c r="F29" s="17" t="n"/>
      <c r="G29" s="6">
        <f>IF(AND(C29&amp;""="",E29&amp;""="",F29&amp;""=""),"",IF(C29&amp;""="","كود ناقص",IFERROR(INDEX('دليل الحسابات'!$B$6:$B$205,MATCH(C29,'دليل الحسابات'!$A$6:$A$205,0)),"كود غير موجود")))</f>
        <v/>
      </c>
      <c r="H29" s="6">
        <f>IF(AND(C29&amp;""="",E29&amp;""="",F29&amp;""=""),"",IF(AND(E29&amp;""&lt;&gt;"",F29&amp;""&lt;&gt;""),"خطأ: مدين ودائن معًا",IF(AND(E29&amp;""="",F29&amp;""=""),"سطر بلا مبلغ","")))</f>
        <v/>
      </c>
      <c r="I29" s="19">
        <f>IF(B29&amp;""="","",ROUND(SUMIFS($E$7:$E$3006,$B$7:$B$3006,B29&amp;"")-SUMIFS($F$7:$F$3006,$B$7:$B$3006,B29&amp;""),2))</f>
        <v/>
      </c>
      <c r="J29" s="6">
        <f>IF(B29&amp;""="",IF(AND(C29&amp;""="",E29&amp;""="",F29&amp;""=""),"","رقم القيد ناقص"),IF(I29=0,"","القيد غير متوازن"))</f>
        <v/>
      </c>
      <c r="K29" s="21">
        <f>IF(C29&amp;""="","",COUNTIF($C$7:C29,C29&amp;""))</f>
        <v/>
      </c>
      <c r="L29" s="6">
        <f>IF(K29="","",C29&amp;"-"&amp;K29)</f>
        <v/>
      </c>
      <c r="M29" s="21">
        <f>IF(J29&lt;&gt;"القيد غير متوازن","",IF(COUNTIF($B$7:B29,B29&amp;"")=1,1,""))</f>
        <v/>
      </c>
    </row>
    <row r="30">
      <c r="A30" s="20" t="n">
        <v>46310</v>
      </c>
      <c r="B30" s="16" t="n">
        <v>12</v>
      </c>
      <c r="C30" s="16" t="n">
        <v>1202</v>
      </c>
      <c r="D30" s="5" t="inlineStr">
        <is>
          <t>إهلاك المعدات للفترة</t>
        </is>
      </c>
      <c r="E30" s="17" t="n"/>
      <c r="F30" s="17" t="n">
        <v>1500</v>
      </c>
      <c r="G30" s="6">
        <f>IF(AND(C30&amp;""="",E30&amp;""="",F30&amp;""=""),"",IF(C30&amp;""="","كود ناقص",IFERROR(INDEX('دليل الحسابات'!$B$6:$B$205,MATCH(C30,'دليل الحسابات'!$A$6:$A$205,0)),"كود غير موجود")))</f>
        <v/>
      </c>
      <c r="H30" s="6">
        <f>IF(AND(C30&amp;""="",E30&amp;""="",F30&amp;""=""),"",IF(AND(E30&amp;""&lt;&gt;"",F30&amp;""&lt;&gt;""),"خطأ: مدين ودائن معًا",IF(AND(E30&amp;""="",F30&amp;""=""),"سطر بلا مبلغ","")))</f>
        <v/>
      </c>
      <c r="I30" s="19">
        <f>IF(B30&amp;""="","",ROUND(SUMIFS($E$7:$E$3006,$B$7:$B$3006,B30&amp;"")-SUMIFS($F$7:$F$3006,$B$7:$B$3006,B30&amp;""),2))</f>
        <v/>
      </c>
      <c r="J30" s="6">
        <f>IF(B30&amp;""="",IF(AND(C30&amp;""="",E30&amp;""="",F30&amp;""=""),"","رقم القيد ناقص"),IF(I30=0,"","القيد غير متوازن"))</f>
        <v/>
      </c>
      <c r="K30" s="21">
        <f>IF(C30&amp;""="","",COUNTIF($C$7:C30,C30&amp;""))</f>
        <v/>
      </c>
      <c r="L30" s="6">
        <f>IF(K30="","",C30&amp;"-"&amp;K30)</f>
        <v/>
      </c>
      <c r="M30" s="21">
        <f>IF(J30&lt;&gt;"القيد غير متوازن","",IF(COUNTIF($B$7:B30,B30&amp;"")=1,1,""))</f>
        <v/>
      </c>
    </row>
    <row r="31">
      <c r="A31" s="20" t="n">
        <v>46311</v>
      </c>
      <c r="B31" s="16" t="n">
        <v>13</v>
      </c>
      <c r="C31" s="16" t="n">
        <v>4102</v>
      </c>
      <c r="D31" s="5" t="inlineStr">
        <is>
          <t>مردودات مبيعات من عميل وإعادة البضاعة للمخزون</t>
        </is>
      </c>
      <c r="E31" s="17" t="n">
        <v>1000</v>
      </c>
      <c r="F31" s="17" t="n"/>
      <c r="G31" s="6">
        <f>IF(AND(C31&amp;""="",E31&amp;""="",F31&amp;""=""),"",IF(C31&amp;""="","كود ناقص",IFERROR(INDEX('دليل الحسابات'!$B$6:$B$205,MATCH(C31,'دليل الحسابات'!$A$6:$A$205,0)),"كود غير موجود")))</f>
        <v/>
      </c>
      <c r="H31" s="6">
        <f>IF(AND(C31&amp;""="",E31&amp;""="",F31&amp;""=""),"",IF(AND(E31&amp;""&lt;&gt;"",F31&amp;""&lt;&gt;""),"خطأ: مدين ودائن معًا",IF(AND(E31&amp;""="",F31&amp;""=""),"سطر بلا مبلغ","")))</f>
        <v/>
      </c>
      <c r="I31" s="19">
        <f>IF(B31&amp;""="","",ROUND(SUMIFS($E$7:$E$3006,$B$7:$B$3006,B31&amp;"")-SUMIFS($F$7:$F$3006,$B$7:$B$3006,B31&amp;""),2))</f>
        <v/>
      </c>
      <c r="J31" s="6">
        <f>IF(B31&amp;""="",IF(AND(C31&amp;""="",E31&amp;""="",F31&amp;""=""),"","رقم القيد ناقص"),IF(I31=0,"","القيد غير متوازن"))</f>
        <v/>
      </c>
      <c r="K31" s="21">
        <f>IF(C31&amp;""="","",COUNTIF($C$7:C31,C31&amp;""))</f>
        <v/>
      </c>
      <c r="L31" s="6">
        <f>IF(K31="","",C31&amp;"-"&amp;K31)</f>
        <v/>
      </c>
      <c r="M31" s="21">
        <f>IF(J31&lt;&gt;"القيد غير متوازن","",IF(COUNTIF($B$7:B31,B31&amp;"")=1,1,""))</f>
        <v/>
      </c>
    </row>
    <row r="32">
      <c r="A32" s="20" t="n">
        <v>46311</v>
      </c>
      <c r="B32" s="16" t="n">
        <v>13</v>
      </c>
      <c r="C32" s="16" t="n">
        <v>1103</v>
      </c>
      <c r="D32" s="5" t="inlineStr">
        <is>
          <t>مردودات مبيعات من عميل وإعادة البضاعة للمخزون</t>
        </is>
      </c>
      <c r="E32" s="17" t="n"/>
      <c r="F32" s="17" t="n">
        <v>1000</v>
      </c>
      <c r="G32" s="6">
        <f>IF(AND(C32&amp;""="",E32&amp;""="",F32&amp;""=""),"",IF(C32&amp;""="","كود ناقص",IFERROR(INDEX('دليل الحسابات'!$B$6:$B$205,MATCH(C32,'دليل الحسابات'!$A$6:$A$205,0)),"كود غير موجود")))</f>
        <v/>
      </c>
      <c r="H32" s="6">
        <f>IF(AND(C32&amp;""="",E32&amp;""="",F32&amp;""=""),"",IF(AND(E32&amp;""&lt;&gt;"",F32&amp;""&lt;&gt;""),"خطأ: مدين ودائن معًا",IF(AND(E32&amp;""="",F32&amp;""=""),"سطر بلا مبلغ","")))</f>
        <v/>
      </c>
      <c r="I32" s="19">
        <f>IF(B32&amp;""="","",ROUND(SUMIFS($E$7:$E$3006,$B$7:$B$3006,B32&amp;"")-SUMIFS($F$7:$F$3006,$B$7:$B$3006,B32&amp;""),2))</f>
        <v/>
      </c>
      <c r="J32" s="6">
        <f>IF(B32&amp;""="",IF(AND(C32&amp;""="",E32&amp;""="",F32&amp;""=""),"","رقم القيد ناقص"),IF(I32=0,"","القيد غير متوازن"))</f>
        <v/>
      </c>
      <c r="K32" s="21">
        <f>IF(C32&amp;""="","",COUNTIF($C$7:C32,C32&amp;""))</f>
        <v/>
      </c>
      <c r="L32" s="6">
        <f>IF(K32="","",C32&amp;"-"&amp;K32)</f>
        <v/>
      </c>
      <c r="M32" s="21">
        <f>IF(J32&lt;&gt;"القيد غير متوازن","",IF(COUNTIF($B$7:B32,B32&amp;"")=1,1,""))</f>
        <v/>
      </c>
    </row>
    <row r="33">
      <c r="A33" s="20" t="n">
        <v>46311</v>
      </c>
      <c r="B33" s="16" t="n">
        <v>13</v>
      </c>
      <c r="C33" s="16" t="n">
        <v>1104</v>
      </c>
      <c r="D33" s="5" t="inlineStr">
        <is>
          <t>مردودات مبيعات من عميل وإعادة البضاعة للمخزون</t>
        </is>
      </c>
      <c r="E33" s="17" t="n">
        <v>600</v>
      </c>
      <c r="F33" s="17" t="n"/>
      <c r="G33" s="6">
        <f>IF(AND(C33&amp;""="",E33&amp;""="",F33&amp;""=""),"",IF(C33&amp;""="","كود ناقص",IFERROR(INDEX('دليل الحسابات'!$B$6:$B$205,MATCH(C33,'دليل الحسابات'!$A$6:$A$205,0)),"كود غير موجود")))</f>
        <v/>
      </c>
      <c r="H33" s="6">
        <f>IF(AND(C33&amp;""="",E33&amp;""="",F33&amp;""=""),"",IF(AND(E33&amp;""&lt;&gt;"",F33&amp;""&lt;&gt;""),"خطأ: مدين ودائن معًا",IF(AND(E33&amp;""="",F33&amp;""=""),"سطر بلا مبلغ","")))</f>
        <v/>
      </c>
      <c r="I33" s="19">
        <f>IF(B33&amp;""="","",ROUND(SUMIFS($E$7:$E$3006,$B$7:$B$3006,B33&amp;"")-SUMIFS($F$7:$F$3006,$B$7:$B$3006,B33&amp;""),2))</f>
        <v/>
      </c>
      <c r="J33" s="6">
        <f>IF(B33&amp;""="",IF(AND(C33&amp;""="",E33&amp;""="",F33&amp;""=""),"","رقم القيد ناقص"),IF(I33=0,"","القيد غير متوازن"))</f>
        <v/>
      </c>
      <c r="K33" s="21">
        <f>IF(C33&amp;""="","",COUNTIF($C$7:C33,C33&amp;""))</f>
        <v/>
      </c>
      <c r="L33" s="6">
        <f>IF(K33="","",C33&amp;"-"&amp;K33)</f>
        <v/>
      </c>
      <c r="M33" s="21">
        <f>IF(J33&lt;&gt;"القيد غير متوازن","",IF(COUNTIF($B$7:B33,B33&amp;"")=1,1,""))</f>
        <v/>
      </c>
    </row>
    <row r="34">
      <c r="A34" s="20" t="n">
        <v>46311</v>
      </c>
      <c r="B34" s="16" t="n">
        <v>13</v>
      </c>
      <c r="C34" s="16" t="n">
        <v>5101</v>
      </c>
      <c r="D34" s="5" t="inlineStr">
        <is>
          <t>مردودات مبيعات من عميل وإعادة البضاعة للمخزون</t>
        </is>
      </c>
      <c r="E34" s="17" t="n"/>
      <c r="F34" s="17" t="n">
        <v>600</v>
      </c>
      <c r="G34" s="6">
        <f>IF(AND(C34&amp;""="",E34&amp;""="",F34&amp;""=""),"",IF(C34&amp;""="","كود ناقص",IFERROR(INDEX('دليل الحسابات'!$B$6:$B$205,MATCH(C34,'دليل الحسابات'!$A$6:$A$205,0)),"كود غير موجود")))</f>
        <v/>
      </c>
      <c r="H34" s="6">
        <f>IF(AND(C34&amp;""="",E34&amp;""="",F34&amp;""=""),"",IF(AND(E34&amp;""&lt;&gt;"",F34&amp;""&lt;&gt;""),"خطأ: مدين ودائن معًا",IF(AND(E34&amp;""="",F34&amp;""=""),"سطر بلا مبلغ","")))</f>
        <v/>
      </c>
      <c r="I34" s="19">
        <f>IF(B34&amp;""="","",ROUND(SUMIFS($E$7:$E$3006,$B$7:$B$3006,B34&amp;"")-SUMIFS($F$7:$F$3006,$B$7:$B$3006,B34&amp;""),2))</f>
        <v/>
      </c>
      <c r="J34" s="6">
        <f>IF(B34&amp;""="",IF(AND(C34&amp;""="",E34&amp;""="",F34&amp;""=""),"","رقم القيد ناقص"),IF(I34=0,"","القيد غير متوازن"))</f>
        <v/>
      </c>
      <c r="K34" s="21">
        <f>IF(C34&amp;""="","",COUNTIF($C$7:C34,C34&amp;""))</f>
        <v/>
      </c>
      <c r="L34" s="6">
        <f>IF(K34="","",C34&amp;"-"&amp;K34)</f>
        <v/>
      </c>
      <c r="M34" s="21">
        <f>IF(J34&lt;&gt;"القيد غير متوازن","",IF(COUNTIF($B$7:B34,B34&amp;"")=1,1,""))</f>
        <v/>
      </c>
    </row>
    <row r="35">
      <c r="A35" s="20" t="n">
        <v>46313</v>
      </c>
      <c r="B35" s="16" t="n">
        <v>14</v>
      </c>
      <c r="C35" s="16" t="n">
        <v>5205</v>
      </c>
      <c r="D35" s="5" t="inlineStr">
        <is>
          <t>مصروف دعاية وإعلان</t>
        </is>
      </c>
      <c r="E35" s="17" t="n">
        <v>800</v>
      </c>
      <c r="F35" s="17" t="n"/>
      <c r="G35" s="6">
        <f>IF(AND(C35&amp;""="",E35&amp;""="",F35&amp;""=""),"",IF(C35&amp;""="","كود ناقص",IFERROR(INDEX('دليل الحسابات'!$B$6:$B$205,MATCH(C35,'دليل الحسابات'!$A$6:$A$205,0)),"كود غير موجود")))</f>
        <v/>
      </c>
      <c r="H35" s="6">
        <f>IF(AND(C35&amp;""="",E35&amp;""="",F35&amp;""=""),"",IF(AND(E35&amp;""&lt;&gt;"",F35&amp;""&lt;&gt;""),"خطأ: مدين ودائن معًا",IF(AND(E35&amp;""="",F35&amp;""=""),"سطر بلا مبلغ","")))</f>
        <v/>
      </c>
      <c r="I35" s="19">
        <f>IF(B35&amp;""="","",ROUND(SUMIFS($E$7:$E$3006,$B$7:$B$3006,B35&amp;"")-SUMIFS($F$7:$F$3006,$B$7:$B$3006,B35&amp;""),2))</f>
        <v/>
      </c>
      <c r="J35" s="6">
        <f>IF(B35&amp;""="",IF(AND(C35&amp;""="",E35&amp;""="",F35&amp;""=""),"","رقم القيد ناقص"),IF(I35=0,"","القيد غير متوازن"))</f>
        <v/>
      </c>
      <c r="K35" s="21">
        <f>IF(C35&amp;""="","",COUNTIF($C$7:C35,C35&amp;""))</f>
        <v/>
      </c>
      <c r="L35" s="6">
        <f>IF(K35="","",C35&amp;"-"&amp;K35)</f>
        <v/>
      </c>
      <c r="M35" s="21">
        <f>IF(J35&lt;&gt;"القيد غير متوازن","",IF(COUNTIF($B$7:B35,B35&amp;"")=1,1,""))</f>
        <v/>
      </c>
    </row>
    <row r="36">
      <c r="A36" s="20" t="n">
        <v>46313</v>
      </c>
      <c r="B36" s="16" t="n">
        <v>14</v>
      </c>
      <c r="C36" s="16" t="n">
        <v>1101</v>
      </c>
      <c r="D36" s="5" t="inlineStr">
        <is>
          <t>مصروف دعاية وإعلان</t>
        </is>
      </c>
      <c r="E36" s="17" t="n"/>
      <c r="F36" s="17" t="n">
        <v>800</v>
      </c>
      <c r="G36" s="6">
        <f>IF(AND(C36&amp;""="",E36&amp;""="",F36&amp;""=""),"",IF(C36&amp;""="","كود ناقص",IFERROR(INDEX('دليل الحسابات'!$B$6:$B$205,MATCH(C36,'دليل الحسابات'!$A$6:$A$205,0)),"كود غير موجود")))</f>
        <v/>
      </c>
      <c r="H36" s="6">
        <f>IF(AND(C36&amp;""="",E36&amp;""="",F36&amp;""=""),"",IF(AND(E36&amp;""&lt;&gt;"",F36&amp;""&lt;&gt;""),"خطأ: مدين ودائن معًا",IF(AND(E36&amp;""="",F36&amp;""=""),"سطر بلا مبلغ","")))</f>
        <v/>
      </c>
      <c r="I36" s="19">
        <f>IF(B36&amp;""="","",ROUND(SUMIFS($E$7:$E$3006,$B$7:$B$3006,B36&amp;"")-SUMIFS($F$7:$F$3006,$B$7:$B$3006,B36&amp;""),2))</f>
        <v/>
      </c>
      <c r="J36" s="6">
        <f>IF(B36&amp;""="",IF(AND(C36&amp;""="",E36&amp;""="",F36&amp;""=""),"","رقم القيد ناقص"),IF(I36=0,"","القيد غير متوازن"))</f>
        <v/>
      </c>
      <c r="K36" s="21">
        <f>IF(C36&amp;""="","",COUNTIF($C$7:C36,C36&amp;""))</f>
        <v/>
      </c>
      <c r="L36" s="6">
        <f>IF(K36="","",C36&amp;"-"&amp;K36)</f>
        <v/>
      </c>
      <c r="M36" s="21">
        <f>IF(J36&lt;&gt;"القيد غير متوازن","",IF(COUNTIF($B$7:B36,B36&amp;"")=1,1,""))</f>
        <v/>
      </c>
    </row>
    <row r="37">
      <c r="A37" s="20" t="n">
        <v>46315</v>
      </c>
      <c r="B37" s="16" t="n">
        <v>15</v>
      </c>
      <c r="C37" s="16" t="n">
        <v>1102</v>
      </c>
      <c r="D37" s="5" t="inlineStr">
        <is>
          <t>فوائد بنكية محصلة</t>
        </is>
      </c>
      <c r="E37" s="17" t="n">
        <v>250</v>
      </c>
      <c r="F37" s="17" t="n"/>
      <c r="G37" s="6">
        <f>IF(AND(C37&amp;""="",E37&amp;""="",F37&amp;""=""),"",IF(C37&amp;""="","كود ناقص",IFERROR(INDEX('دليل الحسابات'!$B$6:$B$205,MATCH(C37,'دليل الحسابات'!$A$6:$A$205,0)),"كود غير موجود")))</f>
        <v/>
      </c>
      <c r="H37" s="6">
        <f>IF(AND(C37&amp;""="",E37&amp;""="",F37&amp;""=""),"",IF(AND(E37&amp;""&lt;&gt;"",F37&amp;""&lt;&gt;""),"خطأ: مدين ودائن معًا",IF(AND(E37&amp;""="",F37&amp;""=""),"سطر بلا مبلغ","")))</f>
        <v/>
      </c>
      <c r="I37" s="19">
        <f>IF(B37&amp;""="","",ROUND(SUMIFS($E$7:$E$3006,$B$7:$B$3006,B37&amp;"")-SUMIFS($F$7:$F$3006,$B$7:$B$3006,B37&amp;""),2))</f>
        <v/>
      </c>
      <c r="J37" s="6">
        <f>IF(B37&amp;""="",IF(AND(C37&amp;""="",E37&amp;""="",F37&amp;""=""),"","رقم القيد ناقص"),IF(I37=0,"","القيد غير متوازن"))</f>
        <v/>
      </c>
      <c r="K37" s="21">
        <f>IF(C37&amp;""="","",COUNTIF($C$7:C37,C37&amp;""))</f>
        <v/>
      </c>
      <c r="L37" s="6">
        <f>IF(K37="","",C37&amp;"-"&amp;K37)</f>
        <v/>
      </c>
      <c r="M37" s="21">
        <f>IF(J37&lt;&gt;"القيد غير متوازن","",IF(COUNTIF($B$7:B37,B37&amp;"")=1,1,""))</f>
        <v/>
      </c>
    </row>
    <row r="38">
      <c r="A38" s="20" t="n">
        <v>46315</v>
      </c>
      <c r="B38" s="16" t="n">
        <v>15</v>
      </c>
      <c r="C38" s="16" t="n">
        <v>4201</v>
      </c>
      <c r="D38" s="5" t="inlineStr">
        <is>
          <t>فوائد بنكية محصلة</t>
        </is>
      </c>
      <c r="E38" s="17" t="n"/>
      <c r="F38" s="17" t="n">
        <v>250</v>
      </c>
      <c r="G38" s="6">
        <f>IF(AND(C38&amp;""="",E38&amp;""="",F38&amp;""=""),"",IF(C38&amp;""="","كود ناقص",IFERROR(INDEX('دليل الحسابات'!$B$6:$B$205,MATCH(C38,'دليل الحسابات'!$A$6:$A$205,0)),"كود غير موجود")))</f>
        <v/>
      </c>
      <c r="H38" s="6">
        <f>IF(AND(C38&amp;""="",E38&amp;""="",F38&amp;""=""),"",IF(AND(E38&amp;""&lt;&gt;"",F38&amp;""&lt;&gt;""),"خطأ: مدين ودائن معًا",IF(AND(E38&amp;""="",F38&amp;""=""),"سطر بلا مبلغ","")))</f>
        <v/>
      </c>
      <c r="I38" s="19">
        <f>IF(B38&amp;""="","",ROUND(SUMIFS($E$7:$E$3006,$B$7:$B$3006,B38&amp;"")-SUMIFS($F$7:$F$3006,$B$7:$B$3006,B38&amp;""),2))</f>
        <v/>
      </c>
      <c r="J38" s="6">
        <f>IF(B38&amp;""="",IF(AND(C38&amp;""="",E38&amp;""="",F38&amp;""=""),"","رقم القيد ناقص"),IF(I38=0,"","القيد غير متوازن"))</f>
        <v/>
      </c>
      <c r="K38" s="21">
        <f>IF(C38&amp;""="","",COUNTIF($C$7:C38,C38&amp;""))</f>
        <v/>
      </c>
      <c r="L38" s="6">
        <f>IF(K38="","",C38&amp;"-"&amp;K38)</f>
        <v/>
      </c>
      <c r="M38" s="21">
        <f>IF(J38&lt;&gt;"القيد غير متوازن","",IF(COUNTIF($B$7:B38,B38&amp;"")=1,1,""))</f>
        <v/>
      </c>
    </row>
    <row r="39">
      <c r="A39" s="20" t="n">
        <v>46315</v>
      </c>
      <c r="B39" s="16" t="n">
        <v>16</v>
      </c>
      <c r="C39" s="16" t="n">
        <v>5301</v>
      </c>
      <c r="D39" s="5" t="inlineStr">
        <is>
          <t>مصروفات بنكية</t>
        </is>
      </c>
      <c r="E39" s="17" t="n">
        <v>120</v>
      </c>
      <c r="F39" s="17" t="n"/>
      <c r="G39" s="6">
        <f>IF(AND(C39&amp;""="",E39&amp;""="",F39&amp;""=""),"",IF(C39&amp;""="","كود ناقص",IFERROR(INDEX('دليل الحسابات'!$B$6:$B$205,MATCH(C39,'دليل الحسابات'!$A$6:$A$205,0)),"كود غير موجود")))</f>
        <v/>
      </c>
      <c r="H39" s="6">
        <f>IF(AND(C39&amp;""="",E39&amp;""="",F39&amp;""=""),"",IF(AND(E39&amp;""&lt;&gt;"",F39&amp;""&lt;&gt;""),"خطأ: مدين ودائن معًا",IF(AND(E39&amp;""="",F39&amp;""=""),"سطر بلا مبلغ","")))</f>
        <v/>
      </c>
      <c r="I39" s="19">
        <f>IF(B39&amp;""="","",ROUND(SUMIFS($E$7:$E$3006,$B$7:$B$3006,B39&amp;"")-SUMIFS($F$7:$F$3006,$B$7:$B$3006,B39&amp;""),2))</f>
        <v/>
      </c>
      <c r="J39" s="6">
        <f>IF(B39&amp;""="",IF(AND(C39&amp;""="",E39&amp;""="",F39&amp;""=""),"","رقم القيد ناقص"),IF(I39=0,"","القيد غير متوازن"))</f>
        <v/>
      </c>
      <c r="K39" s="21">
        <f>IF(C39&amp;""="","",COUNTIF($C$7:C39,C39&amp;""))</f>
        <v/>
      </c>
      <c r="L39" s="6">
        <f>IF(K39="","",C39&amp;"-"&amp;K39)</f>
        <v/>
      </c>
      <c r="M39" s="21">
        <f>IF(J39&lt;&gt;"القيد غير متوازن","",IF(COUNTIF($B$7:B39,B39&amp;"")=1,1,""))</f>
        <v/>
      </c>
    </row>
    <row r="40">
      <c r="A40" s="20" t="n">
        <v>46315</v>
      </c>
      <c r="B40" s="16" t="n">
        <v>16</v>
      </c>
      <c r="C40" s="16" t="n">
        <v>1102</v>
      </c>
      <c r="D40" s="5" t="inlineStr">
        <is>
          <t>مصروفات بنكية</t>
        </is>
      </c>
      <c r="E40" s="17" t="n"/>
      <c r="F40" s="17" t="n">
        <v>120</v>
      </c>
      <c r="G40" s="6">
        <f>IF(AND(C40&amp;""="",E40&amp;""="",F40&amp;""=""),"",IF(C40&amp;""="","كود ناقص",IFERROR(INDEX('دليل الحسابات'!$B$6:$B$205,MATCH(C40,'دليل الحسابات'!$A$6:$A$205,0)),"كود غير موجود")))</f>
        <v/>
      </c>
      <c r="H40" s="6">
        <f>IF(AND(C40&amp;""="",E40&amp;""="",F40&amp;""=""),"",IF(AND(E40&amp;""&lt;&gt;"",F40&amp;""&lt;&gt;""),"خطأ: مدين ودائن معًا",IF(AND(E40&amp;""="",F40&amp;""=""),"سطر بلا مبلغ","")))</f>
        <v/>
      </c>
      <c r="I40" s="19">
        <f>IF(B40&amp;""="","",ROUND(SUMIFS($E$7:$E$3006,$B$7:$B$3006,B40&amp;"")-SUMIFS($F$7:$F$3006,$B$7:$B$3006,B40&amp;""),2))</f>
        <v/>
      </c>
      <c r="J40" s="6">
        <f>IF(B40&amp;""="",IF(AND(C40&amp;""="",E40&amp;""="",F40&amp;""=""),"","رقم القيد ناقص"),IF(I40=0,"","القيد غير متوازن"))</f>
        <v/>
      </c>
      <c r="K40" s="21">
        <f>IF(C40&amp;""="","",COUNTIF($C$7:C40,C40&amp;""))</f>
        <v/>
      </c>
      <c r="L40" s="6">
        <f>IF(K40="","",C40&amp;"-"&amp;K40)</f>
        <v/>
      </c>
      <c r="M40" s="21">
        <f>IF(J40&lt;&gt;"القيد غير متوازن","",IF(COUNTIF($B$7:B40,B40&amp;"")=1,1,""))</f>
        <v/>
      </c>
    </row>
    <row r="41">
      <c r="A41" s="20" t="n">
        <v>46317</v>
      </c>
      <c r="B41" s="16" t="n">
        <v>17</v>
      </c>
      <c r="C41" s="16" t="n">
        <v>1102</v>
      </c>
      <c r="D41" s="5" t="inlineStr">
        <is>
          <t>مبيعات نقدية مودعة في البنك</t>
        </is>
      </c>
      <c r="E41" s="17" t="n">
        <v>11000</v>
      </c>
      <c r="F41" s="17" t="n"/>
      <c r="G41" s="6">
        <f>IF(AND(C41&amp;""="",E41&amp;""="",F41&amp;""=""),"",IF(C41&amp;""="","كود ناقص",IFERROR(INDEX('دليل الحسابات'!$B$6:$B$205,MATCH(C41,'دليل الحسابات'!$A$6:$A$205,0)),"كود غير موجود")))</f>
        <v/>
      </c>
      <c r="H41" s="6">
        <f>IF(AND(C41&amp;""="",E41&amp;""="",F41&amp;""=""),"",IF(AND(E41&amp;""&lt;&gt;"",F41&amp;""&lt;&gt;""),"خطأ: مدين ودائن معًا",IF(AND(E41&amp;""="",F41&amp;""=""),"سطر بلا مبلغ","")))</f>
        <v/>
      </c>
      <c r="I41" s="19">
        <f>IF(B41&amp;""="","",ROUND(SUMIFS($E$7:$E$3006,$B$7:$B$3006,B41&amp;"")-SUMIFS($F$7:$F$3006,$B$7:$B$3006,B41&amp;""),2))</f>
        <v/>
      </c>
      <c r="J41" s="6">
        <f>IF(B41&amp;""="",IF(AND(C41&amp;""="",E41&amp;""="",F41&amp;""=""),"","رقم القيد ناقص"),IF(I41=0,"","القيد غير متوازن"))</f>
        <v/>
      </c>
      <c r="K41" s="21">
        <f>IF(C41&amp;""="","",COUNTIF($C$7:C41,C41&amp;""))</f>
        <v/>
      </c>
      <c r="L41" s="6">
        <f>IF(K41="","",C41&amp;"-"&amp;K41)</f>
        <v/>
      </c>
      <c r="M41" s="21">
        <f>IF(J41&lt;&gt;"القيد غير متوازن","",IF(COUNTIF($B$7:B41,B41&amp;"")=1,1,""))</f>
        <v/>
      </c>
    </row>
    <row r="42">
      <c r="A42" s="20" t="n">
        <v>46317</v>
      </c>
      <c r="B42" s="16" t="n">
        <v>17</v>
      </c>
      <c r="C42" s="16" t="n">
        <v>4101</v>
      </c>
      <c r="D42" s="5" t="inlineStr">
        <is>
          <t>مبيعات نقدية مودعة في البنك</t>
        </is>
      </c>
      <c r="E42" s="17" t="n"/>
      <c r="F42" s="17" t="n">
        <v>11000</v>
      </c>
      <c r="G42" s="6">
        <f>IF(AND(C42&amp;""="",E42&amp;""="",F42&amp;""=""),"",IF(C42&amp;""="","كود ناقص",IFERROR(INDEX('دليل الحسابات'!$B$6:$B$205,MATCH(C42,'دليل الحسابات'!$A$6:$A$205,0)),"كود غير موجود")))</f>
        <v/>
      </c>
      <c r="H42" s="6">
        <f>IF(AND(C42&amp;""="",E42&amp;""="",F42&amp;""=""),"",IF(AND(E42&amp;""&lt;&gt;"",F42&amp;""&lt;&gt;""),"خطأ: مدين ودائن معًا",IF(AND(E42&amp;""="",F42&amp;""=""),"سطر بلا مبلغ","")))</f>
        <v/>
      </c>
      <c r="I42" s="19">
        <f>IF(B42&amp;""="","",ROUND(SUMIFS($E$7:$E$3006,$B$7:$B$3006,B42&amp;"")-SUMIFS($F$7:$F$3006,$B$7:$B$3006,B42&amp;""),2))</f>
        <v/>
      </c>
      <c r="J42" s="6">
        <f>IF(B42&amp;""="",IF(AND(C42&amp;""="",E42&amp;""="",F42&amp;""=""),"","رقم القيد ناقص"),IF(I42=0,"","القيد غير متوازن"))</f>
        <v/>
      </c>
      <c r="K42" s="21">
        <f>IF(C42&amp;""="","",COUNTIF($C$7:C42,C42&amp;""))</f>
        <v/>
      </c>
      <c r="L42" s="6">
        <f>IF(K42="","",C42&amp;"-"&amp;K42)</f>
        <v/>
      </c>
      <c r="M42" s="21">
        <f>IF(J42&lt;&gt;"القيد غير متوازن","",IF(COUNTIF($B$7:B42,B42&amp;"")=1,1,""))</f>
        <v/>
      </c>
    </row>
    <row r="43">
      <c r="A43" s="20" t="n">
        <v>46317</v>
      </c>
      <c r="B43" s="16" t="n">
        <v>18</v>
      </c>
      <c r="C43" s="16" t="n">
        <v>5101</v>
      </c>
      <c r="D43" s="5" t="inlineStr">
        <is>
          <t>تكلفة البضاعة المباعة</t>
        </is>
      </c>
      <c r="E43" s="17" t="n">
        <v>6600</v>
      </c>
      <c r="F43" s="17" t="n"/>
      <c r="G43" s="6">
        <f>IF(AND(C43&amp;""="",E43&amp;""="",F43&amp;""=""),"",IF(C43&amp;""="","كود ناقص",IFERROR(INDEX('دليل الحسابات'!$B$6:$B$205,MATCH(C43,'دليل الحسابات'!$A$6:$A$205,0)),"كود غير موجود")))</f>
        <v/>
      </c>
      <c r="H43" s="6">
        <f>IF(AND(C43&amp;""="",E43&amp;""="",F43&amp;""=""),"",IF(AND(E43&amp;""&lt;&gt;"",F43&amp;""&lt;&gt;""),"خطأ: مدين ودائن معًا",IF(AND(E43&amp;""="",F43&amp;""=""),"سطر بلا مبلغ","")))</f>
        <v/>
      </c>
      <c r="I43" s="19">
        <f>IF(B43&amp;""="","",ROUND(SUMIFS($E$7:$E$3006,$B$7:$B$3006,B43&amp;"")-SUMIFS($F$7:$F$3006,$B$7:$B$3006,B43&amp;""),2))</f>
        <v/>
      </c>
      <c r="J43" s="6">
        <f>IF(B43&amp;""="",IF(AND(C43&amp;""="",E43&amp;""="",F43&amp;""=""),"","رقم القيد ناقص"),IF(I43=0,"","القيد غير متوازن"))</f>
        <v/>
      </c>
      <c r="K43" s="21">
        <f>IF(C43&amp;""="","",COUNTIF($C$7:C43,C43&amp;""))</f>
        <v/>
      </c>
      <c r="L43" s="6">
        <f>IF(K43="","",C43&amp;"-"&amp;K43)</f>
        <v/>
      </c>
      <c r="M43" s="21">
        <f>IF(J43&lt;&gt;"القيد غير متوازن","",IF(COUNTIF($B$7:B43,B43&amp;"")=1,1,""))</f>
        <v/>
      </c>
    </row>
    <row r="44">
      <c r="A44" s="20" t="n">
        <v>46317</v>
      </c>
      <c r="B44" s="16" t="n">
        <v>18</v>
      </c>
      <c r="C44" s="16" t="n">
        <v>1104</v>
      </c>
      <c r="D44" s="5" t="inlineStr">
        <is>
          <t>تكلفة البضاعة المباعة</t>
        </is>
      </c>
      <c r="E44" s="17" t="n"/>
      <c r="F44" s="17" t="n">
        <v>6600</v>
      </c>
      <c r="G44" s="6">
        <f>IF(AND(C44&amp;""="",E44&amp;""="",F44&amp;""=""),"",IF(C44&amp;""="","كود ناقص",IFERROR(INDEX('دليل الحسابات'!$B$6:$B$205,MATCH(C44,'دليل الحسابات'!$A$6:$A$205,0)),"كود غير موجود")))</f>
        <v/>
      </c>
      <c r="H44" s="6">
        <f>IF(AND(C44&amp;""="",E44&amp;""="",F44&amp;""=""),"",IF(AND(E44&amp;""&lt;&gt;"",F44&amp;""&lt;&gt;""),"خطأ: مدين ودائن معًا",IF(AND(E44&amp;""="",F44&amp;""=""),"سطر بلا مبلغ","")))</f>
        <v/>
      </c>
      <c r="I44" s="19">
        <f>IF(B44&amp;""="","",ROUND(SUMIFS($E$7:$E$3006,$B$7:$B$3006,B44&amp;"")-SUMIFS($F$7:$F$3006,$B$7:$B$3006,B44&amp;""),2))</f>
        <v/>
      </c>
      <c r="J44" s="6">
        <f>IF(B44&amp;""="",IF(AND(C44&amp;""="",E44&amp;""="",F44&amp;""=""),"","رقم القيد ناقص"),IF(I44=0,"","القيد غير متوازن"))</f>
        <v/>
      </c>
      <c r="K44" s="21">
        <f>IF(C44&amp;""="","",COUNTIF($C$7:C44,C44&amp;""))</f>
        <v/>
      </c>
      <c r="L44" s="6">
        <f>IF(K44="","",C44&amp;"-"&amp;K44)</f>
        <v/>
      </c>
      <c r="M44" s="21">
        <f>IF(J44&lt;&gt;"القيد غير متوازن","",IF(COUNTIF($B$7:B44,B44&amp;"")=1,1,""))</f>
        <v/>
      </c>
    </row>
    <row r="45">
      <c r="A45" s="20" t="n">
        <v>46320</v>
      </c>
      <c r="B45" s="16" t="n">
        <v>19</v>
      </c>
      <c r="C45" s="16" t="n">
        <v>5207</v>
      </c>
      <c r="D45" s="5" t="inlineStr">
        <is>
          <t>مصروف نقل بضاعة</t>
        </is>
      </c>
      <c r="E45" s="17" t="n">
        <v>450</v>
      </c>
      <c r="F45" s="17" t="n"/>
      <c r="G45" s="6">
        <f>IF(AND(C45&amp;""="",E45&amp;""="",F45&amp;""=""),"",IF(C45&amp;""="","كود ناقص",IFERROR(INDEX('دليل الحسابات'!$B$6:$B$205,MATCH(C45,'دليل الحسابات'!$A$6:$A$205,0)),"كود غير موجود")))</f>
        <v/>
      </c>
      <c r="H45" s="6">
        <f>IF(AND(C45&amp;""="",E45&amp;""="",F45&amp;""=""),"",IF(AND(E45&amp;""&lt;&gt;"",F45&amp;""&lt;&gt;""),"خطأ: مدين ودائن معًا",IF(AND(E45&amp;""="",F45&amp;""=""),"سطر بلا مبلغ","")))</f>
        <v/>
      </c>
      <c r="I45" s="19">
        <f>IF(B45&amp;""="","",ROUND(SUMIFS($E$7:$E$3006,$B$7:$B$3006,B45&amp;"")-SUMIFS($F$7:$F$3006,$B$7:$B$3006,B45&amp;""),2))</f>
        <v/>
      </c>
      <c r="J45" s="6">
        <f>IF(B45&amp;""="",IF(AND(C45&amp;""="",E45&amp;""="",F45&amp;""=""),"","رقم القيد ناقص"),IF(I45=0,"","القيد غير متوازن"))</f>
        <v/>
      </c>
      <c r="K45" s="21">
        <f>IF(C45&amp;""="","",COUNTIF($C$7:C45,C45&amp;""))</f>
        <v/>
      </c>
      <c r="L45" s="6">
        <f>IF(K45="","",C45&amp;"-"&amp;K45)</f>
        <v/>
      </c>
      <c r="M45" s="21">
        <f>IF(J45&lt;&gt;"القيد غير متوازن","",IF(COUNTIF($B$7:B45,B45&amp;"")=1,1,""))</f>
        <v/>
      </c>
    </row>
    <row r="46">
      <c r="A46" s="20" t="n">
        <v>46320</v>
      </c>
      <c r="B46" s="16" t="n">
        <v>19</v>
      </c>
      <c r="C46" s="16" t="n">
        <v>1101</v>
      </c>
      <c r="D46" s="5" t="inlineStr">
        <is>
          <t>مصروف نقل بضاعة</t>
        </is>
      </c>
      <c r="E46" s="17" t="n"/>
      <c r="F46" s="17" t="n">
        <v>450</v>
      </c>
      <c r="G46" s="6">
        <f>IF(AND(C46&amp;""="",E46&amp;""="",F46&amp;""=""),"",IF(C46&amp;""="","كود ناقص",IFERROR(INDEX('دليل الحسابات'!$B$6:$B$205,MATCH(C46,'دليل الحسابات'!$A$6:$A$205,0)),"كود غير موجود")))</f>
        <v/>
      </c>
      <c r="H46" s="6">
        <f>IF(AND(C46&amp;""="",E46&amp;""="",F46&amp;""=""),"",IF(AND(E46&amp;""&lt;&gt;"",F46&amp;""&lt;&gt;""),"خطأ: مدين ودائن معًا",IF(AND(E46&amp;""="",F46&amp;""=""),"سطر بلا مبلغ","")))</f>
        <v/>
      </c>
      <c r="I46" s="19">
        <f>IF(B46&amp;""="","",ROUND(SUMIFS($E$7:$E$3006,$B$7:$B$3006,B46&amp;"")-SUMIFS($F$7:$F$3006,$B$7:$B$3006,B46&amp;""),2))</f>
        <v/>
      </c>
      <c r="J46" s="6">
        <f>IF(B46&amp;""="",IF(AND(C46&amp;""="",E46&amp;""="",F46&amp;""=""),"","رقم القيد ناقص"),IF(I46=0,"","القيد غير متوازن"))</f>
        <v/>
      </c>
      <c r="K46" s="21">
        <f>IF(C46&amp;""="","",COUNTIF($C$7:C46,C46&amp;""))</f>
        <v/>
      </c>
      <c r="L46" s="6">
        <f>IF(K46="","",C46&amp;"-"&amp;K46)</f>
        <v/>
      </c>
      <c r="M46" s="21">
        <f>IF(J46&lt;&gt;"القيد غير متوازن","",IF(COUNTIF($B$7:B46,B46&amp;"")=1,1,""))</f>
        <v/>
      </c>
    </row>
    <row r="47">
      <c r="A47" s="20" t="n">
        <v>46323</v>
      </c>
      <c r="B47" s="16" t="n">
        <v>20</v>
      </c>
      <c r="C47" s="16" t="n">
        <v>2201</v>
      </c>
      <c r="D47" s="5" t="inlineStr">
        <is>
          <t>سداد قسط من القرض</t>
        </is>
      </c>
      <c r="E47" s="17" t="n">
        <v>2000</v>
      </c>
      <c r="F47" s="17" t="n"/>
      <c r="G47" s="6">
        <f>IF(AND(C47&amp;""="",E47&amp;""="",F47&amp;""=""),"",IF(C47&amp;""="","كود ناقص",IFERROR(INDEX('دليل الحسابات'!$B$6:$B$205,MATCH(C47,'دليل الحسابات'!$A$6:$A$205,0)),"كود غير موجود")))</f>
        <v/>
      </c>
      <c r="H47" s="6">
        <f>IF(AND(C47&amp;""="",E47&amp;""="",F47&amp;""=""),"",IF(AND(E47&amp;""&lt;&gt;"",F47&amp;""&lt;&gt;""),"خطأ: مدين ودائن معًا",IF(AND(E47&amp;""="",F47&amp;""=""),"سطر بلا مبلغ","")))</f>
        <v/>
      </c>
      <c r="I47" s="19">
        <f>IF(B47&amp;""="","",ROUND(SUMIFS($E$7:$E$3006,$B$7:$B$3006,B47&amp;"")-SUMIFS($F$7:$F$3006,$B$7:$B$3006,B47&amp;""),2))</f>
        <v/>
      </c>
      <c r="J47" s="6">
        <f>IF(B47&amp;""="",IF(AND(C47&amp;""="",E47&amp;""="",F47&amp;""=""),"","رقم القيد ناقص"),IF(I47=0,"","القيد غير متوازن"))</f>
        <v/>
      </c>
      <c r="K47" s="21">
        <f>IF(C47&amp;""="","",COUNTIF($C$7:C47,C47&amp;""))</f>
        <v/>
      </c>
      <c r="L47" s="6">
        <f>IF(K47="","",C47&amp;"-"&amp;K47)</f>
        <v/>
      </c>
      <c r="M47" s="21">
        <f>IF(J47&lt;&gt;"القيد غير متوازن","",IF(COUNTIF($B$7:B47,B47&amp;"")=1,1,""))</f>
        <v/>
      </c>
    </row>
    <row r="48">
      <c r="A48" s="20" t="n">
        <v>46323</v>
      </c>
      <c r="B48" s="16" t="n">
        <v>20</v>
      </c>
      <c r="C48" s="16" t="n">
        <v>1102</v>
      </c>
      <c r="D48" s="5" t="inlineStr">
        <is>
          <t>سداد قسط من القرض</t>
        </is>
      </c>
      <c r="E48" s="17" t="n"/>
      <c r="F48" s="17" t="n">
        <v>2000</v>
      </c>
      <c r="G48" s="6">
        <f>IF(AND(C48&amp;""="",E48&amp;""="",F48&amp;""=""),"",IF(C48&amp;""="","كود ناقص",IFERROR(INDEX('دليل الحسابات'!$B$6:$B$205,MATCH(C48,'دليل الحسابات'!$A$6:$A$205,0)),"كود غير موجود")))</f>
        <v/>
      </c>
      <c r="H48" s="6">
        <f>IF(AND(C48&amp;""="",E48&amp;""="",F48&amp;""=""),"",IF(AND(E48&amp;""&lt;&gt;"",F48&amp;""&lt;&gt;""),"خطأ: مدين ودائن معًا",IF(AND(E48&amp;""="",F48&amp;""=""),"سطر بلا مبلغ","")))</f>
        <v/>
      </c>
      <c r="I48" s="19">
        <f>IF(B48&amp;""="","",ROUND(SUMIFS($E$7:$E$3006,$B$7:$B$3006,B48&amp;"")-SUMIFS($F$7:$F$3006,$B$7:$B$3006,B48&amp;""),2))</f>
        <v/>
      </c>
      <c r="J48" s="6">
        <f>IF(B48&amp;""="",IF(AND(C48&amp;""="",E48&amp;""="",F48&amp;""=""),"","رقم القيد ناقص"),IF(I48=0,"","القيد غير متوازن"))</f>
        <v/>
      </c>
      <c r="K48" s="21">
        <f>IF(C48&amp;""="","",COUNTIF($C$7:C48,C48&amp;""))</f>
        <v/>
      </c>
      <c r="L48" s="6">
        <f>IF(K48="","",C48&amp;"-"&amp;K48)</f>
        <v/>
      </c>
      <c r="M48" s="21">
        <f>IF(J48&lt;&gt;"القيد غير متوازن","",IF(COUNTIF($B$7:B48,B48&amp;"")=1,1,""))</f>
        <v/>
      </c>
    </row>
    <row r="49">
      <c r="A49" s="20" t="n">
        <v>46325</v>
      </c>
      <c r="B49" s="16" t="n">
        <v>21</v>
      </c>
      <c r="C49" s="16" t="n">
        <v>5203</v>
      </c>
      <c r="D49" s="5" t="inlineStr">
        <is>
          <t>فاتورة الكهرباء</t>
        </is>
      </c>
      <c r="E49" s="17" t="n">
        <v>400</v>
      </c>
      <c r="F49" s="17" t="n"/>
      <c r="G49" s="6">
        <f>IF(AND(C49&amp;""="",E49&amp;""="",F49&amp;""=""),"",IF(C49&amp;""="","كود ناقص",IFERROR(INDEX('دليل الحسابات'!$B$6:$B$205,MATCH(C49,'دليل الحسابات'!$A$6:$A$205,0)),"كود غير موجود")))</f>
        <v/>
      </c>
      <c r="H49" s="6">
        <f>IF(AND(C49&amp;""="",E49&amp;""="",F49&amp;""=""),"",IF(AND(E49&amp;""&lt;&gt;"",F49&amp;""&lt;&gt;""),"خطأ: مدين ودائن معًا",IF(AND(E49&amp;""="",F49&amp;""=""),"سطر بلا مبلغ","")))</f>
        <v/>
      </c>
      <c r="I49" s="19">
        <f>IF(B49&amp;""="","",ROUND(SUMIFS($E$7:$E$3006,$B$7:$B$3006,B49&amp;"")-SUMIFS($F$7:$F$3006,$B$7:$B$3006,B49&amp;""),2))</f>
        <v/>
      </c>
      <c r="J49" s="6">
        <f>IF(B49&amp;""="",IF(AND(C49&amp;""="",E49&amp;""="",F49&amp;""=""),"","رقم القيد ناقص"),IF(I49=0,"","القيد غير متوازن"))</f>
        <v/>
      </c>
      <c r="K49" s="21">
        <f>IF(C49&amp;""="","",COUNTIF($C$7:C49,C49&amp;""))</f>
        <v/>
      </c>
      <c r="L49" s="6">
        <f>IF(K49="","",C49&amp;"-"&amp;K49)</f>
        <v/>
      </c>
      <c r="M49" s="21">
        <f>IF(J49&lt;&gt;"القيد غير متوازن","",IF(COUNTIF($B$7:B49,B49&amp;"")=1,1,""))</f>
        <v/>
      </c>
    </row>
    <row r="50">
      <c r="A50" s="20" t="n">
        <v>46325</v>
      </c>
      <c r="B50" s="16" t="n">
        <v>21</v>
      </c>
      <c r="C50" s="16" t="n">
        <v>1101</v>
      </c>
      <c r="D50" s="5" t="inlineStr">
        <is>
          <t>فاتورة الكهرباء</t>
        </is>
      </c>
      <c r="E50" s="17" t="n"/>
      <c r="F50" s="17" t="n">
        <v>400</v>
      </c>
      <c r="G50" s="6">
        <f>IF(AND(C50&amp;""="",E50&amp;""="",F50&amp;""=""),"",IF(C50&amp;""="","كود ناقص",IFERROR(INDEX('دليل الحسابات'!$B$6:$B$205,MATCH(C50,'دليل الحسابات'!$A$6:$A$205,0)),"كود غير موجود")))</f>
        <v/>
      </c>
      <c r="H50" s="6">
        <f>IF(AND(C50&amp;""="",E50&amp;""="",F50&amp;""=""),"",IF(AND(E50&amp;""&lt;&gt;"",F50&amp;""&lt;&gt;""),"خطأ: مدين ودائن معًا",IF(AND(E50&amp;""="",F50&amp;""=""),"سطر بلا مبلغ","")))</f>
        <v/>
      </c>
      <c r="I50" s="19">
        <f>IF(B50&amp;""="","",ROUND(SUMIFS($E$7:$E$3006,$B$7:$B$3006,B50&amp;"")-SUMIFS($F$7:$F$3006,$B$7:$B$3006,B50&amp;""),2))</f>
        <v/>
      </c>
      <c r="J50" s="6">
        <f>IF(B50&amp;""="",IF(AND(C50&amp;""="",E50&amp;""="",F50&amp;""=""),"","رقم القيد ناقص"),IF(I50=0,"","القيد غير متوازن"))</f>
        <v/>
      </c>
      <c r="K50" s="21">
        <f>IF(C50&amp;""="","",COUNTIF($C$7:C50,C50&amp;""))</f>
        <v/>
      </c>
      <c r="L50" s="6">
        <f>IF(K50="","",C50&amp;"-"&amp;K50)</f>
        <v/>
      </c>
      <c r="M50" s="21">
        <f>IF(J50&lt;&gt;"القيد غير متوازن","",IF(COUNTIF($B$7:B50,B50&amp;"")=1,1,""))</f>
        <v/>
      </c>
    </row>
    <row r="51">
      <c r="A51" s="20" t="n">
        <v>46325</v>
      </c>
      <c r="B51" s="16" t="n">
        <v>22</v>
      </c>
      <c r="C51" s="16" t="n">
        <v>5207</v>
      </c>
      <c r="D51" s="5" t="inlineStr">
        <is>
          <t>تمرين على أخطاء الإدخال</t>
        </is>
      </c>
      <c r="E51" s="17" t="n">
        <v>100</v>
      </c>
      <c r="F51" s="17" t="n">
        <v>100</v>
      </c>
      <c r="G51" s="6">
        <f>IF(AND(C51&amp;""="",E51&amp;""="",F51&amp;""=""),"",IF(C51&amp;""="","كود ناقص",IFERROR(INDEX('دليل الحسابات'!$B$6:$B$205,MATCH(C51,'دليل الحسابات'!$A$6:$A$205,0)),"كود غير موجود")))</f>
        <v/>
      </c>
      <c r="H51" s="6">
        <f>IF(AND(C51&amp;""="",E51&amp;""="",F51&amp;""=""),"",IF(AND(E51&amp;""&lt;&gt;"",F51&amp;""&lt;&gt;""),"خطأ: مدين ودائن معًا",IF(AND(E51&amp;""="",F51&amp;""=""),"سطر بلا مبلغ","")))</f>
        <v/>
      </c>
      <c r="I51" s="19">
        <f>IF(B51&amp;""="","",ROUND(SUMIFS($E$7:$E$3006,$B$7:$B$3006,B51&amp;"")-SUMIFS($F$7:$F$3006,$B$7:$B$3006,B51&amp;""),2))</f>
        <v/>
      </c>
      <c r="J51" s="6">
        <f>IF(B51&amp;""="",IF(AND(C51&amp;""="",E51&amp;""="",F51&amp;""=""),"","رقم القيد ناقص"),IF(I51=0,"","القيد غير متوازن"))</f>
        <v/>
      </c>
      <c r="K51" s="21">
        <f>IF(C51&amp;""="","",COUNTIF($C$7:C51,C51&amp;""))</f>
        <v/>
      </c>
      <c r="L51" s="6">
        <f>IF(K51="","",C51&amp;"-"&amp;K51)</f>
        <v/>
      </c>
      <c r="M51" s="21">
        <f>IF(J51&lt;&gt;"القيد غير متوازن","",IF(COUNTIF($B$7:B51,B51&amp;"")=1,1,""))</f>
        <v/>
      </c>
    </row>
    <row r="52">
      <c r="A52" s="20" t="n">
        <v>46325</v>
      </c>
      <c r="B52" s="16" t="n">
        <v>22</v>
      </c>
      <c r="C52" s="16" t="n">
        <v>5207</v>
      </c>
      <c r="D52" s="5" t="inlineStr">
        <is>
          <t>تمرين على أخطاء الإدخال</t>
        </is>
      </c>
      <c r="E52" s="17" t="n"/>
      <c r="F52" s="17" t="n"/>
      <c r="G52" s="6">
        <f>IF(AND(C52&amp;""="",E52&amp;""="",F52&amp;""=""),"",IF(C52&amp;""="","كود ناقص",IFERROR(INDEX('دليل الحسابات'!$B$6:$B$205,MATCH(C52,'دليل الحسابات'!$A$6:$A$205,0)),"كود غير موجود")))</f>
        <v/>
      </c>
      <c r="H52" s="6">
        <f>IF(AND(C52&amp;""="",E52&amp;""="",F52&amp;""=""),"",IF(AND(E52&amp;""&lt;&gt;"",F52&amp;""&lt;&gt;""),"خطأ: مدين ودائن معًا",IF(AND(E52&amp;""="",F52&amp;""=""),"سطر بلا مبلغ","")))</f>
        <v/>
      </c>
      <c r="I52" s="19">
        <f>IF(B52&amp;""="","",ROUND(SUMIFS($E$7:$E$3006,$B$7:$B$3006,B52&amp;"")-SUMIFS($F$7:$F$3006,$B$7:$B$3006,B52&amp;""),2))</f>
        <v/>
      </c>
      <c r="J52" s="6">
        <f>IF(B52&amp;""="",IF(AND(C52&amp;""="",E52&amp;""="",F52&amp;""=""),"","رقم القيد ناقص"),IF(I52=0,"","القيد غير متوازن"))</f>
        <v/>
      </c>
      <c r="K52" s="21">
        <f>IF(C52&amp;""="","",COUNTIF($C$7:C52,C52&amp;""))</f>
        <v/>
      </c>
      <c r="L52" s="6">
        <f>IF(K52="","",C52&amp;"-"&amp;K52)</f>
        <v/>
      </c>
      <c r="M52" s="21">
        <f>IF(J52&lt;&gt;"القيد غير متوازن","",IF(COUNTIF($B$7:B52,B52&amp;"")=1,1,""))</f>
        <v/>
      </c>
    </row>
    <row r="53">
      <c r="A53" s="20" t="n">
        <v>46325</v>
      </c>
      <c r="B53" s="16" t="n">
        <v>22</v>
      </c>
      <c r="C53" s="16" t="n">
        <v>9999</v>
      </c>
      <c r="D53" s="5" t="inlineStr">
        <is>
          <t>تمرين على أخطاء الإدخال</t>
        </is>
      </c>
      <c r="E53" s="17" t="n"/>
      <c r="F53" s="17" t="n"/>
      <c r="G53" s="6">
        <f>IF(AND(C53&amp;""="",E53&amp;""="",F53&amp;""=""),"",IF(C53&amp;""="","كود ناقص",IFERROR(INDEX('دليل الحسابات'!$B$6:$B$205,MATCH(C53,'دليل الحسابات'!$A$6:$A$205,0)),"كود غير موجود")))</f>
        <v/>
      </c>
      <c r="H53" s="6">
        <f>IF(AND(C53&amp;""="",E53&amp;""="",F53&amp;""=""),"",IF(AND(E53&amp;""&lt;&gt;"",F53&amp;""&lt;&gt;""),"خطأ: مدين ودائن معًا",IF(AND(E53&amp;""="",F53&amp;""=""),"سطر بلا مبلغ","")))</f>
        <v/>
      </c>
      <c r="I53" s="19">
        <f>IF(B53&amp;""="","",ROUND(SUMIFS($E$7:$E$3006,$B$7:$B$3006,B53&amp;"")-SUMIFS($F$7:$F$3006,$B$7:$B$3006,B53&amp;""),2))</f>
        <v/>
      </c>
      <c r="J53" s="6">
        <f>IF(B53&amp;""="",IF(AND(C53&amp;""="",E53&amp;""="",F53&amp;""=""),"","رقم القيد ناقص"),IF(I53=0,"","القيد غير متوازن"))</f>
        <v/>
      </c>
      <c r="K53" s="21">
        <f>IF(C53&amp;""="","",COUNTIF($C$7:C53,C53&amp;""))</f>
        <v/>
      </c>
      <c r="L53" s="6">
        <f>IF(K53="","",C53&amp;"-"&amp;K53)</f>
        <v/>
      </c>
      <c r="M53" s="21">
        <f>IF(J53&lt;&gt;"القيد غير متوازن","",IF(COUNTIF($B$7:B53,B53&amp;"")=1,1,""))</f>
        <v/>
      </c>
    </row>
    <row r="54">
      <c r="A54" s="20" t="n"/>
      <c r="B54" s="16" t="n"/>
      <c r="C54" s="16" t="n"/>
      <c r="D54" s="5" t="n"/>
      <c r="E54" s="17" t="n"/>
      <c r="F54" s="17" t="n"/>
      <c r="G54" s="6">
        <f>IF(AND(C54&amp;""="",E54&amp;""="",F54&amp;""=""),"",IF(C54&amp;""="","كود ناقص",IFERROR(INDEX('دليل الحسابات'!$B$6:$B$205,MATCH(C54,'دليل الحسابات'!$A$6:$A$205,0)),"كود غير موجود")))</f>
        <v/>
      </c>
      <c r="H54" s="6">
        <f>IF(AND(C54&amp;""="",E54&amp;""="",F54&amp;""=""),"",IF(AND(E54&amp;""&lt;&gt;"",F54&amp;""&lt;&gt;""),"خطأ: مدين ودائن معًا",IF(AND(E54&amp;""="",F54&amp;""=""),"سطر بلا مبلغ","")))</f>
        <v/>
      </c>
      <c r="I54" s="19">
        <f>IF(B54&amp;""="","",ROUND(SUMIFS($E$7:$E$3006,$B$7:$B$3006,B54&amp;"")-SUMIFS($F$7:$F$3006,$B$7:$B$3006,B54&amp;""),2))</f>
        <v/>
      </c>
      <c r="J54" s="6">
        <f>IF(B54&amp;""="",IF(AND(C54&amp;""="",E54&amp;""="",F54&amp;""=""),"","رقم القيد ناقص"),IF(I54=0,"","القيد غير متوازن"))</f>
        <v/>
      </c>
      <c r="K54" s="21">
        <f>IF(C54&amp;""="","",COUNTIF($C$7:C54,C54&amp;""))</f>
        <v/>
      </c>
      <c r="L54" s="6">
        <f>IF(K54="","",C54&amp;"-"&amp;K54)</f>
        <v/>
      </c>
      <c r="M54" s="21">
        <f>IF(J54&lt;&gt;"القيد غير متوازن","",IF(COUNTIF($B$7:B54,B54&amp;"")=1,1,""))</f>
        <v/>
      </c>
    </row>
    <row r="55">
      <c r="A55" s="20" t="n"/>
      <c r="B55" s="16" t="n"/>
      <c r="C55" s="16" t="n"/>
      <c r="D55" s="5" t="n"/>
      <c r="E55" s="17" t="n"/>
      <c r="F55" s="17" t="n"/>
      <c r="G55" s="6">
        <f>IF(AND(C55&amp;""="",E55&amp;""="",F55&amp;""=""),"",IF(C55&amp;""="","كود ناقص",IFERROR(INDEX('دليل الحسابات'!$B$6:$B$205,MATCH(C55,'دليل الحسابات'!$A$6:$A$205,0)),"كود غير موجود")))</f>
        <v/>
      </c>
      <c r="H55" s="6">
        <f>IF(AND(C55&amp;""="",E55&amp;""="",F55&amp;""=""),"",IF(AND(E55&amp;""&lt;&gt;"",F55&amp;""&lt;&gt;""),"خطأ: مدين ودائن معًا",IF(AND(E55&amp;""="",F55&amp;""=""),"سطر بلا مبلغ","")))</f>
        <v/>
      </c>
      <c r="I55" s="19">
        <f>IF(B55&amp;""="","",ROUND(SUMIFS($E$7:$E$3006,$B$7:$B$3006,B55&amp;"")-SUMIFS($F$7:$F$3006,$B$7:$B$3006,B55&amp;""),2))</f>
        <v/>
      </c>
      <c r="J55" s="6">
        <f>IF(B55&amp;""="",IF(AND(C55&amp;""="",E55&amp;""="",F55&amp;""=""),"","رقم القيد ناقص"),IF(I55=0,"","القيد غير متوازن"))</f>
        <v/>
      </c>
      <c r="K55" s="21">
        <f>IF(C55&amp;""="","",COUNTIF($C$7:C55,C55&amp;""))</f>
        <v/>
      </c>
      <c r="L55" s="6">
        <f>IF(K55="","",C55&amp;"-"&amp;K55)</f>
        <v/>
      </c>
      <c r="M55" s="21">
        <f>IF(J55&lt;&gt;"القيد غير متوازن","",IF(COUNTIF($B$7:B55,B55&amp;"")=1,1,""))</f>
        <v/>
      </c>
    </row>
    <row r="56">
      <c r="A56" s="20" t="n"/>
      <c r="B56" s="16" t="n"/>
      <c r="C56" s="16" t="n"/>
      <c r="D56" s="5" t="n"/>
      <c r="E56" s="17" t="n"/>
      <c r="F56" s="17" t="n"/>
      <c r="G56" s="6">
        <f>IF(AND(C56&amp;""="",E56&amp;""="",F56&amp;""=""),"",IF(C56&amp;""="","كود ناقص",IFERROR(INDEX('دليل الحسابات'!$B$6:$B$205,MATCH(C56,'دليل الحسابات'!$A$6:$A$205,0)),"كود غير موجود")))</f>
        <v/>
      </c>
      <c r="H56" s="6">
        <f>IF(AND(C56&amp;""="",E56&amp;""="",F56&amp;""=""),"",IF(AND(E56&amp;""&lt;&gt;"",F56&amp;""&lt;&gt;""),"خطأ: مدين ودائن معًا",IF(AND(E56&amp;""="",F56&amp;""=""),"سطر بلا مبلغ","")))</f>
        <v/>
      </c>
      <c r="I56" s="19">
        <f>IF(B56&amp;""="","",ROUND(SUMIFS($E$7:$E$3006,$B$7:$B$3006,B56&amp;"")-SUMIFS($F$7:$F$3006,$B$7:$B$3006,B56&amp;""),2))</f>
        <v/>
      </c>
      <c r="J56" s="6">
        <f>IF(B56&amp;""="",IF(AND(C56&amp;""="",E56&amp;""="",F56&amp;""=""),"","رقم القيد ناقص"),IF(I56=0,"","القيد غير متوازن"))</f>
        <v/>
      </c>
      <c r="K56" s="21">
        <f>IF(C56&amp;""="","",COUNTIF($C$7:C56,C56&amp;""))</f>
        <v/>
      </c>
      <c r="L56" s="6">
        <f>IF(K56="","",C56&amp;"-"&amp;K56)</f>
        <v/>
      </c>
      <c r="M56" s="21">
        <f>IF(J56&lt;&gt;"القيد غير متوازن","",IF(COUNTIF($B$7:B56,B56&amp;"")=1,1,""))</f>
        <v/>
      </c>
    </row>
    <row r="57">
      <c r="A57" s="20" t="n"/>
      <c r="B57" s="16" t="n"/>
      <c r="C57" s="16" t="n"/>
      <c r="D57" s="5" t="n"/>
      <c r="E57" s="17" t="n"/>
      <c r="F57" s="17" t="n"/>
      <c r="G57" s="6">
        <f>IF(AND(C57&amp;""="",E57&amp;""="",F57&amp;""=""),"",IF(C57&amp;""="","كود ناقص",IFERROR(INDEX('دليل الحسابات'!$B$6:$B$205,MATCH(C57,'دليل الحسابات'!$A$6:$A$205,0)),"كود غير موجود")))</f>
        <v/>
      </c>
      <c r="H57" s="6">
        <f>IF(AND(C57&amp;""="",E57&amp;""="",F57&amp;""=""),"",IF(AND(E57&amp;""&lt;&gt;"",F57&amp;""&lt;&gt;""),"خطأ: مدين ودائن معًا",IF(AND(E57&amp;""="",F57&amp;""=""),"سطر بلا مبلغ","")))</f>
        <v/>
      </c>
      <c r="I57" s="19">
        <f>IF(B57&amp;""="","",ROUND(SUMIFS($E$7:$E$3006,$B$7:$B$3006,B57&amp;"")-SUMIFS($F$7:$F$3006,$B$7:$B$3006,B57&amp;""),2))</f>
        <v/>
      </c>
      <c r="J57" s="6">
        <f>IF(B57&amp;""="",IF(AND(C57&amp;""="",E57&amp;""="",F57&amp;""=""),"","رقم القيد ناقص"),IF(I57=0,"","القيد غير متوازن"))</f>
        <v/>
      </c>
      <c r="K57" s="21">
        <f>IF(C57&amp;""="","",COUNTIF($C$7:C57,C57&amp;""))</f>
        <v/>
      </c>
      <c r="L57" s="6">
        <f>IF(K57="","",C57&amp;"-"&amp;K57)</f>
        <v/>
      </c>
      <c r="M57" s="21">
        <f>IF(J57&lt;&gt;"القيد غير متوازن","",IF(COUNTIF($B$7:B57,B57&amp;"")=1,1,""))</f>
        <v/>
      </c>
    </row>
    <row r="58">
      <c r="A58" s="20" t="n"/>
      <c r="B58" s="16" t="n"/>
      <c r="C58" s="16" t="n"/>
      <c r="D58" s="5" t="n"/>
      <c r="E58" s="17" t="n"/>
      <c r="F58" s="17" t="n"/>
      <c r="G58" s="6">
        <f>IF(AND(C58&amp;""="",E58&amp;""="",F58&amp;""=""),"",IF(C58&amp;""="","كود ناقص",IFERROR(INDEX('دليل الحسابات'!$B$6:$B$205,MATCH(C58,'دليل الحسابات'!$A$6:$A$205,0)),"كود غير موجود")))</f>
        <v/>
      </c>
      <c r="H58" s="6">
        <f>IF(AND(C58&amp;""="",E58&amp;""="",F58&amp;""=""),"",IF(AND(E58&amp;""&lt;&gt;"",F58&amp;""&lt;&gt;""),"خطأ: مدين ودائن معًا",IF(AND(E58&amp;""="",F58&amp;""=""),"سطر بلا مبلغ","")))</f>
        <v/>
      </c>
      <c r="I58" s="19">
        <f>IF(B58&amp;""="","",ROUND(SUMIFS($E$7:$E$3006,$B$7:$B$3006,B58&amp;"")-SUMIFS($F$7:$F$3006,$B$7:$B$3006,B58&amp;""),2))</f>
        <v/>
      </c>
      <c r="J58" s="6">
        <f>IF(B58&amp;""="",IF(AND(C58&amp;""="",E58&amp;""="",F58&amp;""=""),"","رقم القيد ناقص"),IF(I58=0,"","القيد غير متوازن"))</f>
        <v/>
      </c>
      <c r="K58" s="21">
        <f>IF(C58&amp;""="","",COUNTIF($C$7:C58,C58&amp;""))</f>
        <v/>
      </c>
      <c r="L58" s="6">
        <f>IF(K58="","",C58&amp;"-"&amp;K58)</f>
        <v/>
      </c>
      <c r="M58" s="21">
        <f>IF(J58&lt;&gt;"القيد غير متوازن","",IF(COUNTIF($B$7:B58,B58&amp;"")=1,1,""))</f>
        <v/>
      </c>
    </row>
    <row r="59">
      <c r="A59" s="20" t="n"/>
      <c r="B59" s="16" t="n"/>
      <c r="C59" s="16" t="n"/>
      <c r="D59" s="5" t="n"/>
      <c r="E59" s="17" t="n"/>
      <c r="F59" s="17" t="n"/>
      <c r="G59" s="6">
        <f>IF(AND(C59&amp;""="",E59&amp;""="",F59&amp;""=""),"",IF(C59&amp;""="","كود ناقص",IFERROR(INDEX('دليل الحسابات'!$B$6:$B$205,MATCH(C59,'دليل الحسابات'!$A$6:$A$205,0)),"كود غير موجود")))</f>
        <v/>
      </c>
      <c r="H59" s="6">
        <f>IF(AND(C59&amp;""="",E59&amp;""="",F59&amp;""=""),"",IF(AND(E59&amp;""&lt;&gt;"",F59&amp;""&lt;&gt;""),"خطأ: مدين ودائن معًا",IF(AND(E59&amp;""="",F59&amp;""=""),"سطر بلا مبلغ","")))</f>
        <v/>
      </c>
      <c r="I59" s="19">
        <f>IF(B59&amp;""="","",ROUND(SUMIFS($E$7:$E$3006,$B$7:$B$3006,B59&amp;"")-SUMIFS($F$7:$F$3006,$B$7:$B$3006,B59&amp;""),2))</f>
        <v/>
      </c>
      <c r="J59" s="6">
        <f>IF(B59&amp;""="",IF(AND(C59&amp;""="",E59&amp;""="",F59&amp;""=""),"","رقم القيد ناقص"),IF(I59=0,"","القيد غير متوازن"))</f>
        <v/>
      </c>
      <c r="K59" s="21">
        <f>IF(C59&amp;""="","",COUNTIF($C$7:C59,C59&amp;""))</f>
        <v/>
      </c>
      <c r="L59" s="6">
        <f>IF(K59="","",C59&amp;"-"&amp;K59)</f>
        <v/>
      </c>
      <c r="M59" s="21">
        <f>IF(J59&lt;&gt;"القيد غير متوازن","",IF(COUNTIF($B$7:B59,B59&amp;"")=1,1,""))</f>
        <v/>
      </c>
    </row>
    <row r="60">
      <c r="A60" s="20" t="n"/>
      <c r="B60" s="16" t="n"/>
      <c r="C60" s="16" t="n"/>
      <c r="D60" s="5" t="n"/>
      <c r="E60" s="17" t="n"/>
      <c r="F60" s="17" t="n"/>
      <c r="G60" s="6">
        <f>IF(AND(C60&amp;""="",E60&amp;""="",F60&amp;""=""),"",IF(C60&amp;""="","كود ناقص",IFERROR(INDEX('دليل الحسابات'!$B$6:$B$205,MATCH(C60,'دليل الحسابات'!$A$6:$A$205,0)),"كود غير موجود")))</f>
        <v/>
      </c>
      <c r="H60" s="6">
        <f>IF(AND(C60&amp;""="",E60&amp;""="",F60&amp;""=""),"",IF(AND(E60&amp;""&lt;&gt;"",F60&amp;""&lt;&gt;""),"خطأ: مدين ودائن معًا",IF(AND(E60&amp;""="",F60&amp;""=""),"سطر بلا مبلغ","")))</f>
        <v/>
      </c>
      <c r="I60" s="19">
        <f>IF(B60&amp;""="","",ROUND(SUMIFS($E$7:$E$3006,$B$7:$B$3006,B60&amp;"")-SUMIFS($F$7:$F$3006,$B$7:$B$3006,B60&amp;""),2))</f>
        <v/>
      </c>
      <c r="J60" s="6">
        <f>IF(B60&amp;""="",IF(AND(C60&amp;""="",E60&amp;""="",F60&amp;""=""),"","رقم القيد ناقص"),IF(I60=0,"","القيد غير متوازن"))</f>
        <v/>
      </c>
      <c r="K60" s="21">
        <f>IF(C60&amp;""="","",COUNTIF($C$7:C60,C60&amp;""))</f>
        <v/>
      </c>
      <c r="L60" s="6">
        <f>IF(K60="","",C60&amp;"-"&amp;K60)</f>
        <v/>
      </c>
      <c r="M60" s="21">
        <f>IF(J60&lt;&gt;"القيد غير متوازن","",IF(COUNTIF($B$7:B60,B60&amp;"")=1,1,""))</f>
        <v/>
      </c>
    </row>
    <row r="61">
      <c r="A61" s="20" t="n"/>
      <c r="B61" s="16" t="n"/>
      <c r="C61" s="16" t="n"/>
      <c r="D61" s="5" t="n"/>
      <c r="E61" s="17" t="n"/>
      <c r="F61" s="17" t="n"/>
      <c r="G61" s="6">
        <f>IF(AND(C61&amp;""="",E61&amp;""="",F61&amp;""=""),"",IF(C61&amp;""="","كود ناقص",IFERROR(INDEX('دليل الحسابات'!$B$6:$B$205,MATCH(C61,'دليل الحسابات'!$A$6:$A$205,0)),"كود غير موجود")))</f>
        <v/>
      </c>
      <c r="H61" s="6">
        <f>IF(AND(C61&amp;""="",E61&amp;""="",F61&amp;""=""),"",IF(AND(E61&amp;""&lt;&gt;"",F61&amp;""&lt;&gt;""),"خطأ: مدين ودائن معًا",IF(AND(E61&amp;""="",F61&amp;""=""),"سطر بلا مبلغ","")))</f>
        <v/>
      </c>
      <c r="I61" s="19">
        <f>IF(B61&amp;""="","",ROUND(SUMIFS($E$7:$E$3006,$B$7:$B$3006,B61&amp;"")-SUMIFS($F$7:$F$3006,$B$7:$B$3006,B61&amp;""),2))</f>
        <v/>
      </c>
      <c r="J61" s="6">
        <f>IF(B61&amp;""="",IF(AND(C61&amp;""="",E61&amp;""="",F61&amp;""=""),"","رقم القيد ناقص"),IF(I61=0,"","القيد غير متوازن"))</f>
        <v/>
      </c>
      <c r="K61" s="21">
        <f>IF(C61&amp;""="","",COUNTIF($C$7:C61,C61&amp;""))</f>
        <v/>
      </c>
      <c r="L61" s="6">
        <f>IF(K61="","",C61&amp;"-"&amp;K61)</f>
        <v/>
      </c>
      <c r="M61" s="21">
        <f>IF(J61&lt;&gt;"القيد غير متوازن","",IF(COUNTIF($B$7:B61,B61&amp;"")=1,1,""))</f>
        <v/>
      </c>
    </row>
    <row r="62">
      <c r="A62" s="20" t="n"/>
      <c r="B62" s="16" t="n"/>
      <c r="C62" s="16" t="n"/>
      <c r="D62" s="5" t="n"/>
      <c r="E62" s="17" t="n"/>
      <c r="F62" s="17" t="n"/>
      <c r="G62" s="6">
        <f>IF(AND(C62&amp;""="",E62&amp;""="",F62&amp;""=""),"",IF(C62&amp;""="","كود ناقص",IFERROR(INDEX('دليل الحسابات'!$B$6:$B$205,MATCH(C62,'دليل الحسابات'!$A$6:$A$205,0)),"كود غير موجود")))</f>
        <v/>
      </c>
      <c r="H62" s="6">
        <f>IF(AND(C62&amp;""="",E62&amp;""="",F62&amp;""=""),"",IF(AND(E62&amp;""&lt;&gt;"",F62&amp;""&lt;&gt;""),"خطأ: مدين ودائن معًا",IF(AND(E62&amp;""="",F62&amp;""=""),"سطر بلا مبلغ","")))</f>
        <v/>
      </c>
      <c r="I62" s="19">
        <f>IF(B62&amp;""="","",ROUND(SUMIFS($E$7:$E$3006,$B$7:$B$3006,B62&amp;"")-SUMIFS($F$7:$F$3006,$B$7:$B$3006,B62&amp;""),2))</f>
        <v/>
      </c>
      <c r="J62" s="6">
        <f>IF(B62&amp;""="",IF(AND(C62&amp;""="",E62&amp;""="",F62&amp;""=""),"","رقم القيد ناقص"),IF(I62=0,"","القيد غير متوازن"))</f>
        <v/>
      </c>
      <c r="K62" s="21">
        <f>IF(C62&amp;""="","",COUNTIF($C$7:C62,C62&amp;""))</f>
        <v/>
      </c>
      <c r="L62" s="6">
        <f>IF(K62="","",C62&amp;"-"&amp;K62)</f>
        <v/>
      </c>
      <c r="M62" s="21">
        <f>IF(J62&lt;&gt;"القيد غير متوازن","",IF(COUNTIF($B$7:B62,B62&amp;"")=1,1,""))</f>
        <v/>
      </c>
    </row>
    <row r="63">
      <c r="A63" s="20" t="n"/>
      <c r="B63" s="16" t="n"/>
      <c r="C63" s="16" t="n"/>
      <c r="D63" s="5" t="n"/>
      <c r="E63" s="17" t="n"/>
      <c r="F63" s="17" t="n"/>
      <c r="G63" s="6">
        <f>IF(AND(C63&amp;""="",E63&amp;""="",F63&amp;""=""),"",IF(C63&amp;""="","كود ناقص",IFERROR(INDEX('دليل الحسابات'!$B$6:$B$205,MATCH(C63,'دليل الحسابات'!$A$6:$A$205,0)),"كود غير موجود")))</f>
        <v/>
      </c>
      <c r="H63" s="6">
        <f>IF(AND(C63&amp;""="",E63&amp;""="",F63&amp;""=""),"",IF(AND(E63&amp;""&lt;&gt;"",F63&amp;""&lt;&gt;""),"خطأ: مدين ودائن معًا",IF(AND(E63&amp;""="",F63&amp;""=""),"سطر بلا مبلغ","")))</f>
        <v/>
      </c>
      <c r="I63" s="19">
        <f>IF(B63&amp;""="","",ROUND(SUMIFS($E$7:$E$3006,$B$7:$B$3006,B63&amp;"")-SUMIFS($F$7:$F$3006,$B$7:$B$3006,B63&amp;""),2))</f>
        <v/>
      </c>
      <c r="J63" s="6">
        <f>IF(B63&amp;""="",IF(AND(C63&amp;""="",E63&amp;""="",F63&amp;""=""),"","رقم القيد ناقص"),IF(I63=0,"","القيد غير متوازن"))</f>
        <v/>
      </c>
      <c r="K63" s="21">
        <f>IF(C63&amp;""="","",COUNTIF($C$7:C63,C63&amp;""))</f>
        <v/>
      </c>
      <c r="L63" s="6">
        <f>IF(K63="","",C63&amp;"-"&amp;K63)</f>
        <v/>
      </c>
      <c r="M63" s="21">
        <f>IF(J63&lt;&gt;"القيد غير متوازن","",IF(COUNTIF($B$7:B63,B63&amp;"")=1,1,""))</f>
        <v/>
      </c>
    </row>
    <row r="64">
      <c r="A64" s="20" t="n"/>
      <c r="B64" s="16" t="n"/>
      <c r="C64" s="16" t="n"/>
      <c r="D64" s="5" t="n"/>
      <c r="E64" s="17" t="n"/>
      <c r="F64" s="17" t="n"/>
      <c r="G64" s="6">
        <f>IF(AND(C64&amp;""="",E64&amp;""="",F64&amp;""=""),"",IF(C64&amp;""="","كود ناقص",IFERROR(INDEX('دليل الحسابات'!$B$6:$B$205,MATCH(C64,'دليل الحسابات'!$A$6:$A$205,0)),"كود غير موجود")))</f>
        <v/>
      </c>
      <c r="H64" s="6">
        <f>IF(AND(C64&amp;""="",E64&amp;""="",F64&amp;""=""),"",IF(AND(E64&amp;""&lt;&gt;"",F64&amp;""&lt;&gt;""),"خطأ: مدين ودائن معًا",IF(AND(E64&amp;""="",F64&amp;""=""),"سطر بلا مبلغ","")))</f>
        <v/>
      </c>
      <c r="I64" s="19">
        <f>IF(B64&amp;""="","",ROUND(SUMIFS($E$7:$E$3006,$B$7:$B$3006,B64&amp;"")-SUMIFS($F$7:$F$3006,$B$7:$B$3006,B64&amp;""),2))</f>
        <v/>
      </c>
      <c r="J64" s="6">
        <f>IF(B64&amp;""="",IF(AND(C64&amp;""="",E64&amp;""="",F64&amp;""=""),"","رقم القيد ناقص"),IF(I64=0,"","القيد غير متوازن"))</f>
        <v/>
      </c>
      <c r="K64" s="21">
        <f>IF(C64&amp;""="","",COUNTIF($C$7:C64,C64&amp;""))</f>
        <v/>
      </c>
      <c r="L64" s="6">
        <f>IF(K64="","",C64&amp;"-"&amp;K64)</f>
        <v/>
      </c>
      <c r="M64" s="21">
        <f>IF(J64&lt;&gt;"القيد غير متوازن","",IF(COUNTIF($B$7:B64,B64&amp;"")=1,1,""))</f>
        <v/>
      </c>
    </row>
    <row r="65">
      <c r="A65" s="20" t="n"/>
      <c r="B65" s="16" t="n"/>
      <c r="C65" s="16" t="n"/>
      <c r="D65" s="5" t="n"/>
      <c r="E65" s="17" t="n"/>
      <c r="F65" s="17" t="n"/>
      <c r="G65" s="6">
        <f>IF(AND(C65&amp;""="",E65&amp;""="",F65&amp;""=""),"",IF(C65&amp;""="","كود ناقص",IFERROR(INDEX('دليل الحسابات'!$B$6:$B$205,MATCH(C65,'دليل الحسابات'!$A$6:$A$205,0)),"كود غير موجود")))</f>
        <v/>
      </c>
      <c r="H65" s="6">
        <f>IF(AND(C65&amp;""="",E65&amp;""="",F65&amp;""=""),"",IF(AND(E65&amp;""&lt;&gt;"",F65&amp;""&lt;&gt;""),"خطأ: مدين ودائن معًا",IF(AND(E65&amp;""="",F65&amp;""=""),"سطر بلا مبلغ","")))</f>
        <v/>
      </c>
      <c r="I65" s="19">
        <f>IF(B65&amp;""="","",ROUND(SUMIFS($E$7:$E$3006,$B$7:$B$3006,B65&amp;"")-SUMIFS($F$7:$F$3006,$B$7:$B$3006,B65&amp;""),2))</f>
        <v/>
      </c>
      <c r="J65" s="6">
        <f>IF(B65&amp;""="",IF(AND(C65&amp;""="",E65&amp;""="",F65&amp;""=""),"","رقم القيد ناقص"),IF(I65=0,"","القيد غير متوازن"))</f>
        <v/>
      </c>
      <c r="K65" s="21">
        <f>IF(C65&amp;""="","",COUNTIF($C$7:C65,C65&amp;""))</f>
        <v/>
      </c>
      <c r="L65" s="6">
        <f>IF(K65="","",C65&amp;"-"&amp;K65)</f>
        <v/>
      </c>
      <c r="M65" s="21">
        <f>IF(J65&lt;&gt;"القيد غير متوازن","",IF(COUNTIF($B$7:B65,B65&amp;"")=1,1,""))</f>
        <v/>
      </c>
    </row>
    <row r="66">
      <c r="A66" s="20" t="n"/>
      <c r="B66" s="16" t="n"/>
      <c r="C66" s="16" t="n"/>
      <c r="D66" s="5" t="n"/>
      <c r="E66" s="17" t="n"/>
      <c r="F66" s="17" t="n"/>
      <c r="G66" s="6">
        <f>IF(AND(C66&amp;""="",E66&amp;""="",F66&amp;""=""),"",IF(C66&amp;""="","كود ناقص",IFERROR(INDEX('دليل الحسابات'!$B$6:$B$205,MATCH(C66,'دليل الحسابات'!$A$6:$A$205,0)),"كود غير موجود")))</f>
        <v/>
      </c>
      <c r="H66" s="6">
        <f>IF(AND(C66&amp;""="",E66&amp;""="",F66&amp;""=""),"",IF(AND(E66&amp;""&lt;&gt;"",F66&amp;""&lt;&gt;""),"خطأ: مدين ودائن معًا",IF(AND(E66&amp;""="",F66&amp;""=""),"سطر بلا مبلغ","")))</f>
        <v/>
      </c>
      <c r="I66" s="19">
        <f>IF(B66&amp;""="","",ROUND(SUMIFS($E$7:$E$3006,$B$7:$B$3006,B66&amp;"")-SUMIFS($F$7:$F$3006,$B$7:$B$3006,B66&amp;""),2))</f>
        <v/>
      </c>
      <c r="J66" s="6">
        <f>IF(B66&amp;""="",IF(AND(C66&amp;""="",E66&amp;""="",F66&amp;""=""),"","رقم القيد ناقص"),IF(I66=0,"","القيد غير متوازن"))</f>
        <v/>
      </c>
      <c r="K66" s="21">
        <f>IF(C66&amp;""="","",COUNTIF($C$7:C66,C66&amp;""))</f>
        <v/>
      </c>
      <c r="L66" s="6">
        <f>IF(K66="","",C66&amp;"-"&amp;K66)</f>
        <v/>
      </c>
      <c r="M66" s="21">
        <f>IF(J66&lt;&gt;"القيد غير متوازن","",IF(COUNTIF($B$7:B66,B66&amp;"")=1,1,""))</f>
        <v/>
      </c>
    </row>
    <row r="67">
      <c r="A67" s="20" t="n"/>
      <c r="B67" s="16" t="n"/>
      <c r="C67" s="16" t="n"/>
      <c r="D67" s="5" t="n"/>
      <c r="E67" s="17" t="n"/>
      <c r="F67" s="17" t="n"/>
      <c r="G67" s="6">
        <f>IF(AND(C67&amp;""="",E67&amp;""="",F67&amp;""=""),"",IF(C67&amp;""="","كود ناقص",IFERROR(INDEX('دليل الحسابات'!$B$6:$B$205,MATCH(C67,'دليل الحسابات'!$A$6:$A$205,0)),"كود غير موجود")))</f>
        <v/>
      </c>
      <c r="H67" s="6">
        <f>IF(AND(C67&amp;""="",E67&amp;""="",F67&amp;""=""),"",IF(AND(E67&amp;""&lt;&gt;"",F67&amp;""&lt;&gt;""),"خطأ: مدين ودائن معًا",IF(AND(E67&amp;""="",F67&amp;""=""),"سطر بلا مبلغ","")))</f>
        <v/>
      </c>
      <c r="I67" s="19">
        <f>IF(B67&amp;""="","",ROUND(SUMIFS($E$7:$E$3006,$B$7:$B$3006,B67&amp;"")-SUMIFS($F$7:$F$3006,$B$7:$B$3006,B67&amp;""),2))</f>
        <v/>
      </c>
      <c r="J67" s="6">
        <f>IF(B67&amp;""="",IF(AND(C67&amp;""="",E67&amp;""="",F67&amp;""=""),"","رقم القيد ناقص"),IF(I67=0,"","القيد غير متوازن"))</f>
        <v/>
      </c>
      <c r="K67" s="21">
        <f>IF(C67&amp;""="","",COUNTIF($C$7:C67,C67&amp;""))</f>
        <v/>
      </c>
      <c r="L67" s="6">
        <f>IF(K67="","",C67&amp;"-"&amp;K67)</f>
        <v/>
      </c>
      <c r="M67" s="21">
        <f>IF(J67&lt;&gt;"القيد غير متوازن","",IF(COUNTIF($B$7:B67,B67&amp;"")=1,1,""))</f>
        <v/>
      </c>
    </row>
    <row r="68">
      <c r="A68" s="20" t="n"/>
      <c r="B68" s="16" t="n"/>
      <c r="C68" s="16" t="n"/>
      <c r="D68" s="5" t="n"/>
      <c r="E68" s="17" t="n"/>
      <c r="F68" s="17" t="n"/>
      <c r="G68" s="6">
        <f>IF(AND(C68&amp;""="",E68&amp;""="",F68&amp;""=""),"",IF(C68&amp;""="","كود ناقص",IFERROR(INDEX('دليل الحسابات'!$B$6:$B$205,MATCH(C68,'دليل الحسابات'!$A$6:$A$205,0)),"كود غير موجود")))</f>
        <v/>
      </c>
      <c r="H68" s="6">
        <f>IF(AND(C68&amp;""="",E68&amp;""="",F68&amp;""=""),"",IF(AND(E68&amp;""&lt;&gt;"",F68&amp;""&lt;&gt;""),"خطأ: مدين ودائن معًا",IF(AND(E68&amp;""="",F68&amp;""=""),"سطر بلا مبلغ","")))</f>
        <v/>
      </c>
      <c r="I68" s="19">
        <f>IF(B68&amp;""="","",ROUND(SUMIFS($E$7:$E$3006,$B$7:$B$3006,B68&amp;"")-SUMIFS($F$7:$F$3006,$B$7:$B$3006,B68&amp;""),2))</f>
        <v/>
      </c>
      <c r="J68" s="6">
        <f>IF(B68&amp;""="",IF(AND(C68&amp;""="",E68&amp;""="",F68&amp;""=""),"","رقم القيد ناقص"),IF(I68=0,"","القيد غير متوازن"))</f>
        <v/>
      </c>
      <c r="K68" s="21">
        <f>IF(C68&amp;""="","",COUNTIF($C$7:C68,C68&amp;""))</f>
        <v/>
      </c>
      <c r="L68" s="6">
        <f>IF(K68="","",C68&amp;"-"&amp;K68)</f>
        <v/>
      </c>
      <c r="M68" s="21">
        <f>IF(J68&lt;&gt;"القيد غير متوازن","",IF(COUNTIF($B$7:B68,B68&amp;"")=1,1,""))</f>
        <v/>
      </c>
    </row>
    <row r="69">
      <c r="A69" s="20" t="n"/>
      <c r="B69" s="16" t="n"/>
      <c r="C69" s="16" t="n"/>
      <c r="D69" s="5" t="n"/>
      <c r="E69" s="17" t="n"/>
      <c r="F69" s="17" t="n"/>
      <c r="G69" s="6">
        <f>IF(AND(C69&amp;""="",E69&amp;""="",F69&amp;""=""),"",IF(C69&amp;""="","كود ناقص",IFERROR(INDEX('دليل الحسابات'!$B$6:$B$205,MATCH(C69,'دليل الحسابات'!$A$6:$A$205,0)),"كود غير موجود")))</f>
        <v/>
      </c>
      <c r="H69" s="6">
        <f>IF(AND(C69&amp;""="",E69&amp;""="",F69&amp;""=""),"",IF(AND(E69&amp;""&lt;&gt;"",F69&amp;""&lt;&gt;""),"خطأ: مدين ودائن معًا",IF(AND(E69&amp;""="",F69&amp;""=""),"سطر بلا مبلغ","")))</f>
        <v/>
      </c>
      <c r="I69" s="19">
        <f>IF(B69&amp;""="","",ROUND(SUMIFS($E$7:$E$3006,$B$7:$B$3006,B69&amp;"")-SUMIFS($F$7:$F$3006,$B$7:$B$3006,B69&amp;""),2))</f>
        <v/>
      </c>
      <c r="J69" s="6">
        <f>IF(B69&amp;""="",IF(AND(C69&amp;""="",E69&amp;""="",F69&amp;""=""),"","رقم القيد ناقص"),IF(I69=0,"","القيد غير متوازن"))</f>
        <v/>
      </c>
      <c r="K69" s="21">
        <f>IF(C69&amp;""="","",COUNTIF($C$7:C69,C69&amp;""))</f>
        <v/>
      </c>
      <c r="L69" s="6">
        <f>IF(K69="","",C69&amp;"-"&amp;K69)</f>
        <v/>
      </c>
      <c r="M69" s="21">
        <f>IF(J69&lt;&gt;"القيد غير متوازن","",IF(COUNTIF($B$7:B69,B69&amp;"")=1,1,""))</f>
        <v/>
      </c>
    </row>
    <row r="70">
      <c r="A70" s="20" t="n"/>
      <c r="B70" s="16" t="n"/>
      <c r="C70" s="16" t="n"/>
      <c r="D70" s="5" t="n"/>
      <c r="E70" s="17" t="n"/>
      <c r="F70" s="17" t="n"/>
      <c r="G70" s="6">
        <f>IF(AND(C70&amp;""="",E70&amp;""="",F70&amp;""=""),"",IF(C70&amp;""="","كود ناقص",IFERROR(INDEX('دليل الحسابات'!$B$6:$B$205,MATCH(C70,'دليل الحسابات'!$A$6:$A$205,0)),"كود غير موجود")))</f>
        <v/>
      </c>
      <c r="H70" s="6">
        <f>IF(AND(C70&amp;""="",E70&amp;""="",F70&amp;""=""),"",IF(AND(E70&amp;""&lt;&gt;"",F70&amp;""&lt;&gt;""),"خطأ: مدين ودائن معًا",IF(AND(E70&amp;""="",F70&amp;""=""),"سطر بلا مبلغ","")))</f>
        <v/>
      </c>
      <c r="I70" s="19">
        <f>IF(B70&amp;""="","",ROUND(SUMIFS($E$7:$E$3006,$B$7:$B$3006,B70&amp;"")-SUMIFS($F$7:$F$3006,$B$7:$B$3006,B70&amp;""),2))</f>
        <v/>
      </c>
      <c r="J70" s="6">
        <f>IF(B70&amp;""="",IF(AND(C70&amp;""="",E70&amp;""="",F70&amp;""=""),"","رقم القيد ناقص"),IF(I70=0,"","القيد غير متوازن"))</f>
        <v/>
      </c>
      <c r="K70" s="21">
        <f>IF(C70&amp;""="","",COUNTIF($C$7:C70,C70&amp;""))</f>
        <v/>
      </c>
      <c r="L70" s="6">
        <f>IF(K70="","",C70&amp;"-"&amp;K70)</f>
        <v/>
      </c>
      <c r="M70" s="21">
        <f>IF(J70&lt;&gt;"القيد غير متوازن","",IF(COUNTIF($B$7:B70,B70&amp;"")=1,1,""))</f>
        <v/>
      </c>
    </row>
    <row r="71">
      <c r="A71" s="20" t="n"/>
      <c r="B71" s="16" t="n"/>
      <c r="C71" s="16" t="n"/>
      <c r="D71" s="5" t="n"/>
      <c r="E71" s="17" t="n"/>
      <c r="F71" s="17" t="n"/>
      <c r="G71" s="6">
        <f>IF(AND(C71&amp;""="",E71&amp;""="",F71&amp;""=""),"",IF(C71&amp;""="","كود ناقص",IFERROR(INDEX('دليل الحسابات'!$B$6:$B$205,MATCH(C71,'دليل الحسابات'!$A$6:$A$205,0)),"كود غير موجود")))</f>
        <v/>
      </c>
      <c r="H71" s="6">
        <f>IF(AND(C71&amp;""="",E71&amp;""="",F71&amp;""=""),"",IF(AND(E71&amp;""&lt;&gt;"",F71&amp;""&lt;&gt;""),"خطأ: مدين ودائن معًا",IF(AND(E71&amp;""="",F71&amp;""=""),"سطر بلا مبلغ","")))</f>
        <v/>
      </c>
      <c r="I71" s="19">
        <f>IF(B71&amp;""="","",ROUND(SUMIFS($E$7:$E$3006,$B$7:$B$3006,B71&amp;"")-SUMIFS($F$7:$F$3006,$B$7:$B$3006,B71&amp;""),2))</f>
        <v/>
      </c>
      <c r="J71" s="6">
        <f>IF(B71&amp;""="",IF(AND(C71&amp;""="",E71&amp;""="",F71&amp;""=""),"","رقم القيد ناقص"),IF(I71=0,"","القيد غير متوازن"))</f>
        <v/>
      </c>
      <c r="K71" s="21">
        <f>IF(C71&amp;""="","",COUNTIF($C$7:C71,C71&amp;""))</f>
        <v/>
      </c>
      <c r="L71" s="6">
        <f>IF(K71="","",C71&amp;"-"&amp;K71)</f>
        <v/>
      </c>
      <c r="M71" s="21">
        <f>IF(J71&lt;&gt;"القيد غير متوازن","",IF(COUNTIF($B$7:B71,B71&amp;"")=1,1,""))</f>
        <v/>
      </c>
    </row>
    <row r="72">
      <c r="A72" s="20" t="n"/>
      <c r="B72" s="16" t="n"/>
      <c r="C72" s="16" t="n"/>
      <c r="D72" s="5" t="n"/>
      <c r="E72" s="17" t="n"/>
      <c r="F72" s="17" t="n"/>
      <c r="G72" s="6">
        <f>IF(AND(C72&amp;""="",E72&amp;""="",F72&amp;""=""),"",IF(C72&amp;""="","كود ناقص",IFERROR(INDEX('دليل الحسابات'!$B$6:$B$205,MATCH(C72,'دليل الحسابات'!$A$6:$A$205,0)),"كود غير موجود")))</f>
        <v/>
      </c>
      <c r="H72" s="6">
        <f>IF(AND(C72&amp;""="",E72&amp;""="",F72&amp;""=""),"",IF(AND(E72&amp;""&lt;&gt;"",F72&amp;""&lt;&gt;""),"خطأ: مدين ودائن معًا",IF(AND(E72&amp;""="",F72&amp;""=""),"سطر بلا مبلغ","")))</f>
        <v/>
      </c>
      <c r="I72" s="19">
        <f>IF(B72&amp;""="","",ROUND(SUMIFS($E$7:$E$3006,$B$7:$B$3006,B72&amp;"")-SUMIFS($F$7:$F$3006,$B$7:$B$3006,B72&amp;""),2))</f>
        <v/>
      </c>
      <c r="J72" s="6">
        <f>IF(B72&amp;""="",IF(AND(C72&amp;""="",E72&amp;""="",F72&amp;""=""),"","رقم القيد ناقص"),IF(I72=0,"","القيد غير متوازن"))</f>
        <v/>
      </c>
      <c r="K72" s="21">
        <f>IF(C72&amp;""="","",COUNTIF($C$7:C72,C72&amp;""))</f>
        <v/>
      </c>
      <c r="L72" s="6">
        <f>IF(K72="","",C72&amp;"-"&amp;K72)</f>
        <v/>
      </c>
      <c r="M72" s="21">
        <f>IF(J72&lt;&gt;"القيد غير متوازن","",IF(COUNTIF($B$7:B72,B72&amp;"")=1,1,""))</f>
        <v/>
      </c>
    </row>
    <row r="73">
      <c r="A73" s="20" t="n"/>
      <c r="B73" s="16" t="n"/>
      <c r="C73" s="16" t="n"/>
      <c r="D73" s="5" t="n"/>
      <c r="E73" s="17" t="n"/>
      <c r="F73" s="17" t="n"/>
      <c r="G73" s="6">
        <f>IF(AND(C73&amp;""="",E73&amp;""="",F73&amp;""=""),"",IF(C73&amp;""="","كود ناقص",IFERROR(INDEX('دليل الحسابات'!$B$6:$B$205,MATCH(C73,'دليل الحسابات'!$A$6:$A$205,0)),"كود غير موجود")))</f>
        <v/>
      </c>
      <c r="H73" s="6">
        <f>IF(AND(C73&amp;""="",E73&amp;""="",F73&amp;""=""),"",IF(AND(E73&amp;""&lt;&gt;"",F73&amp;""&lt;&gt;""),"خطأ: مدين ودائن معًا",IF(AND(E73&amp;""="",F73&amp;""=""),"سطر بلا مبلغ","")))</f>
        <v/>
      </c>
      <c r="I73" s="19">
        <f>IF(B73&amp;""="","",ROUND(SUMIFS($E$7:$E$3006,$B$7:$B$3006,B73&amp;"")-SUMIFS($F$7:$F$3006,$B$7:$B$3006,B73&amp;""),2))</f>
        <v/>
      </c>
      <c r="J73" s="6">
        <f>IF(B73&amp;""="",IF(AND(C73&amp;""="",E73&amp;""="",F73&amp;""=""),"","رقم القيد ناقص"),IF(I73=0,"","القيد غير متوازن"))</f>
        <v/>
      </c>
      <c r="K73" s="21">
        <f>IF(C73&amp;""="","",COUNTIF($C$7:C73,C73&amp;""))</f>
        <v/>
      </c>
      <c r="L73" s="6">
        <f>IF(K73="","",C73&amp;"-"&amp;K73)</f>
        <v/>
      </c>
      <c r="M73" s="21">
        <f>IF(J73&lt;&gt;"القيد غير متوازن","",IF(COUNTIF($B$7:B73,B73&amp;"")=1,1,""))</f>
        <v/>
      </c>
    </row>
    <row r="74">
      <c r="A74" s="20" t="n"/>
      <c r="B74" s="16" t="n"/>
      <c r="C74" s="16" t="n"/>
      <c r="D74" s="5" t="n"/>
      <c r="E74" s="17" t="n"/>
      <c r="F74" s="17" t="n"/>
      <c r="G74" s="6">
        <f>IF(AND(C74&amp;""="",E74&amp;""="",F74&amp;""=""),"",IF(C74&amp;""="","كود ناقص",IFERROR(INDEX('دليل الحسابات'!$B$6:$B$205,MATCH(C74,'دليل الحسابات'!$A$6:$A$205,0)),"كود غير موجود")))</f>
        <v/>
      </c>
      <c r="H74" s="6">
        <f>IF(AND(C74&amp;""="",E74&amp;""="",F74&amp;""=""),"",IF(AND(E74&amp;""&lt;&gt;"",F74&amp;""&lt;&gt;""),"خطأ: مدين ودائن معًا",IF(AND(E74&amp;""="",F74&amp;""=""),"سطر بلا مبلغ","")))</f>
        <v/>
      </c>
      <c r="I74" s="19">
        <f>IF(B74&amp;""="","",ROUND(SUMIFS($E$7:$E$3006,$B$7:$B$3006,B74&amp;"")-SUMIFS($F$7:$F$3006,$B$7:$B$3006,B74&amp;""),2))</f>
        <v/>
      </c>
      <c r="J74" s="6">
        <f>IF(B74&amp;""="",IF(AND(C74&amp;""="",E74&amp;""="",F74&amp;""=""),"","رقم القيد ناقص"),IF(I74=0,"","القيد غير متوازن"))</f>
        <v/>
      </c>
      <c r="K74" s="21">
        <f>IF(C74&amp;""="","",COUNTIF($C$7:C74,C74&amp;""))</f>
        <v/>
      </c>
      <c r="L74" s="6">
        <f>IF(K74="","",C74&amp;"-"&amp;K74)</f>
        <v/>
      </c>
      <c r="M74" s="21">
        <f>IF(J74&lt;&gt;"القيد غير متوازن","",IF(COUNTIF($B$7:B74,B74&amp;"")=1,1,""))</f>
        <v/>
      </c>
    </row>
    <row r="75">
      <c r="A75" s="20" t="n"/>
      <c r="B75" s="16" t="n"/>
      <c r="C75" s="16" t="n"/>
      <c r="D75" s="5" t="n"/>
      <c r="E75" s="17" t="n"/>
      <c r="F75" s="17" t="n"/>
      <c r="G75" s="6">
        <f>IF(AND(C75&amp;""="",E75&amp;""="",F75&amp;""=""),"",IF(C75&amp;""="","كود ناقص",IFERROR(INDEX('دليل الحسابات'!$B$6:$B$205,MATCH(C75,'دليل الحسابات'!$A$6:$A$205,0)),"كود غير موجود")))</f>
        <v/>
      </c>
      <c r="H75" s="6">
        <f>IF(AND(C75&amp;""="",E75&amp;""="",F75&amp;""=""),"",IF(AND(E75&amp;""&lt;&gt;"",F75&amp;""&lt;&gt;""),"خطأ: مدين ودائن معًا",IF(AND(E75&amp;""="",F75&amp;""=""),"سطر بلا مبلغ","")))</f>
        <v/>
      </c>
      <c r="I75" s="19">
        <f>IF(B75&amp;""="","",ROUND(SUMIFS($E$7:$E$3006,$B$7:$B$3006,B75&amp;"")-SUMIFS($F$7:$F$3006,$B$7:$B$3006,B75&amp;""),2))</f>
        <v/>
      </c>
      <c r="J75" s="6">
        <f>IF(B75&amp;""="",IF(AND(C75&amp;""="",E75&amp;""="",F75&amp;""=""),"","رقم القيد ناقص"),IF(I75=0,"","القيد غير متوازن"))</f>
        <v/>
      </c>
      <c r="K75" s="21">
        <f>IF(C75&amp;""="","",COUNTIF($C$7:C75,C75&amp;""))</f>
        <v/>
      </c>
      <c r="L75" s="6">
        <f>IF(K75="","",C75&amp;"-"&amp;K75)</f>
        <v/>
      </c>
      <c r="M75" s="21">
        <f>IF(J75&lt;&gt;"القيد غير متوازن","",IF(COUNTIF($B$7:B75,B75&amp;"")=1,1,""))</f>
        <v/>
      </c>
    </row>
    <row r="76">
      <c r="A76" s="20" t="n"/>
      <c r="B76" s="16" t="n"/>
      <c r="C76" s="16" t="n"/>
      <c r="D76" s="5" t="n"/>
      <c r="E76" s="17" t="n"/>
      <c r="F76" s="17" t="n"/>
      <c r="G76" s="6">
        <f>IF(AND(C76&amp;""="",E76&amp;""="",F76&amp;""=""),"",IF(C76&amp;""="","كود ناقص",IFERROR(INDEX('دليل الحسابات'!$B$6:$B$205,MATCH(C76,'دليل الحسابات'!$A$6:$A$205,0)),"كود غير موجود")))</f>
        <v/>
      </c>
      <c r="H76" s="6">
        <f>IF(AND(C76&amp;""="",E76&amp;""="",F76&amp;""=""),"",IF(AND(E76&amp;""&lt;&gt;"",F76&amp;""&lt;&gt;""),"خطأ: مدين ودائن معًا",IF(AND(E76&amp;""="",F76&amp;""=""),"سطر بلا مبلغ","")))</f>
        <v/>
      </c>
      <c r="I76" s="19">
        <f>IF(B76&amp;""="","",ROUND(SUMIFS($E$7:$E$3006,$B$7:$B$3006,B76&amp;"")-SUMIFS($F$7:$F$3006,$B$7:$B$3006,B76&amp;""),2))</f>
        <v/>
      </c>
      <c r="J76" s="6">
        <f>IF(B76&amp;""="",IF(AND(C76&amp;""="",E76&amp;""="",F76&amp;""=""),"","رقم القيد ناقص"),IF(I76=0,"","القيد غير متوازن"))</f>
        <v/>
      </c>
      <c r="K76" s="21">
        <f>IF(C76&amp;""="","",COUNTIF($C$7:C76,C76&amp;""))</f>
        <v/>
      </c>
      <c r="L76" s="6">
        <f>IF(K76="","",C76&amp;"-"&amp;K76)</f>
        <v/>
      </c>
      <c r="M76" s="21">
        <f>IF(J76&lt;&gt;"القيد غير متوازن","",IF(COUNTIF($B$7:B76,B76&amp;"")=1,1,""))</f>
        <v/>
      </c>
    </row>
    <row r="77">
      <c r="A77" s="20" t="n"/>
      <c r="B77" s="16" t="n"/>
      <c r="C77" s="16" t="n"/>
      <c r="D77" s="5" t="n"/>
      <c r="E77" s="17" t="n"/>
      <c r="F77" s="17" t="n"/>
      <c r="G77" s="6">
        <f>IF(AND(C77&amp;""="",E77&amp;""="",F77&amp;""=""),"",IF(C77&amp;""="","كود ناقص",IFERROR(INDEX('دليل الحسابات'!$B$6:$B$205,MATCH(C77,'دليل الحسابات'!$A$6:$A$205,0)),"كود غير موجود")))</f>
        <v/>
      </c>
      <c r="H77" s="6">
        <f>IF(AND(C77&amp;""="",E77&amp;""="",F77&amp;""=""),"",IF(AND(E77&amp;""&lt;&gt;"",F77&amp;""&lt;&gt;""),"خطأ: مدين ودائن معًا",IF(AND(E77&amp;""="",F77&amp;""=""),"سطر بلا مبلغ","")))</f>
        <v/>
      </c>
      <c r="I77" s="19">
        <f>IF(B77&amp;""="","",ROUND(SUMIFS($E$7:$E$3006,$B$7:$B$3006,B77&amp;"")-SUMIFS($F$7:$F$3006,$B$7:$B$3006,B77&amp;""),2))</f>
        <v/>
      </c>
      <c r="J77" s="6">
        <f>IF(B77&amp;""="",IF(AND(C77&amp;""="",E77&amp;""="",F77&amp;""=""),"","رقم القيد ناقص"),IF(I77=0,"","القيد غير متوازن"))</f>
        <v/>
      </c>
      <c r="K77" s="21">
        <f>IF(C77&amp;""="","",COUNTIF($C$7:C77,C77&amp;""))</f>
        <v/>
      </c>
      <c r="L77" s="6">
        <f>IF(K77="","",C77&amp;"-"&amp;K77)</f>
        <v/>
      </c>
      <c r="M77" s="21">
        <f>IF(J77&lt;&gt;"القيد غير متوازن","",IF(COUNTIF($B$7:B77,B77&amp;"")=1,1,""))</f>
        <v/>
      </c>
    </row>
    <row r="78">
      <c r="A78" s="20" t="n"/>
      <c r="B78" s="16" t="n"/>
      <c r="C78" s="16" t="n"/>
      <c r="D78" s="5" t="n"/>
      <c r="E78" s="17" t="n"/>
      <c r="F78" s="17" t="n"/>
      <c r="G78" s="6">
        <f>IF(AND(C78&amp;""="",E78&amp;""="",F78&amp;""=""),"",IF(C78&amp;""="","كود ناقص",IFERROR(INDEX('دليل الحسابات'!$B$6:$B$205,MATCH(C78,'دليل الحسابات'!$A$6:$A$205,0)),"كود غير موجود")))</f>
        <v/>
      </c>
      <c r="H78" s="6">
        <f>IF(AND(C78&amp;""="",E78&amp;""="",F78&amp;""=""),"",IF(AND(E78&amp;""&lt;&gt;"",F78&amp;""&lt;&gt;""),"خطأ: مدين ودائن معًا",IF(AND(E78&amp;""="",F78&amp;""=""),"سطر بلا مبلغ","")))</f>
        <v/>
      </c>
      <c r="I78" s="19">
        <f>IF(B78&amp;""="","",ROUND(SUMIFS($E$7:$E$3006,$B$7:$B$3006,B78&amp;"")-SUMIFS($F$7:$F$3006,$B$7:$B$3006,B78&amp;""),2))</f>
        <v/>
      </c>
      <c r="J78" s="6">
        <f>IF(B78&amp;""="",IF(AND(C78&amp;""="",E78&amp;""="",F78&amp;""=""),"","رقم القيد ناقص"),IF(I78=0,"","القيد غير متوازن"))</f>
        <v/>
      </c>
      <c r="K78" s="21">
        <f>IF(C78&amp;""="","",COUNTIF($C$7:C78,C78&amp;""))</f>
        <v/>
      </c>
      <c r="L78" s="6">
        <f>IF(K78="","",C78&amp;"-"&amp;K78)</f>
        <v/>
      </c>
      <c r="M78" s="21">
        <f>IF(J78&lt;&gt;"القيد غير متوازن","",IF(COUNTIF($B$7:B78,B78&amp;"")=1,1,""))</f>
        <v/>
      </c>
    </row>
    <row r="79">
      <c r="A79" s="20" t="n"/>
      <c r="B79" s="16" t="n"/>
      <c r="C79" s="16" t="n"/>
      <c r="D79" s="5" t="n"/>
      <c r="E79" s="17" t="n"/>
      <c r="F79" s="17" t="n"/>
      <c r="G79" s="6">
        <f>IF(AND(C79&amp;""="",E79&amp;""="",F79&amp;""=""),"",IF(C79&amp;""="","كود ناقص",IFERROR(INDEX('دليل الحسابات'!$B$6:$B$205,MATCH(C79,'دليل الحسابات'!$A$6:$A$205,0)),"كود غير موجود")))</f>
        <v/>
      </c>
      <c r="H79" s="6">
        <f>IF(AND(C79&amp;""="",E79&amp;""="",F79&amp;""=""),"",IF(AND(E79&amp;""&lt;&gt;"",F79&amp;""&lt;&gt;""),"خطأ: مدين ودائن معًا",IF(AND(E79&amp;""="",F79&amp;""=""),"سطر بلا مبلغ","")))</f>
        <v/>
      </c>
      <c r="I79" s="19">
        <f>IF(B79&amp;""="","",ROUND(SUMIFS($E$7:$E$3006,$B$7:$B$3006,B79&amp;"")-SUMIFS($F$7:$F$3006,$B$7:$B$3006,B79&amp;""),2))</f>
        <v/>
      </c>
      <c r="J79" s="6">
        <f>IF(B79&amp;""="",IF(AND(C79&amp;""="",E79&amp;""="",F79&amp;""=""),"","رقم القيد ناقص"),IF(I79=0,"","القيد غير متوازن"))</f>
        <v/>
      </c>
      <c r="K79" s="21">
        <f>IF(C79&amp;""="","",COUNTIF($C$7:C79,C79&amp;""))</f>
        <v/>
      </c>
      <c r="L79" s="6">
        <f>IF(K79="","",C79&amp;"-"&amp;K79)</f>
        <v/>
      </c>
      <c r="M79" s="21">
        <f>IF(J79&lt;&gt;"القيد غير متوازن","",IF(COUNTIF($B$7:B79,B79&amp;"")=1,1,""))</f>
        <v/>
      </c>
    </row>
    <row r="80">
      <c r="A80" s="20" t="n"/>
      <c r="B80" s="16" t="n"/>
      <c r="C80" s="16" t="n"/>
      <c r="D80" s="5" t="n"/>
      <c r="E80" s="17" t="n"/>
      <c r="F80" s="17" t="n"/>
      <c r="G80" s="6">
        <f>IF(AND(C80&amp;""="",E80&amp;""="",F80&amp;""=""),"",IF(C80&amp;""="","كود ناقص",IFERROR(INDEX('دليل الحسابات'!$B$6:$B$205,MATCH(C80,'دليل الحسابات'!$A$6:$A$205,0)),"كود غير موجود")))</f>
        <v/>
      </c>
      <c r="H80" s="6">
        <f>IF(AND(C80&amp;""="",E80&amp;""="",F80&amp;""=""),"",IF(AND(E80&amp;""&lt;&gt;"",F80&amp;""&lt;&gt;""),"خطأ: مدين ودائن معًا",IF(AND(E80&amp;""="",F80&amp;""=""),"سطر بلا مبلغ","")))</f>
        <v/>
      </c>
      <c r="I80" s="19">
        <f>IF(B80&amp;""="","",ROUND(SUMIFS($E$7:$E$3006,$B$7:$B$3006,B80&amp;"")-SUMIFS($F$7:$F$3006,$B$7:$B$3006,B80&amp;""),2))</f>
        <v/>
      </c>
      <c r="J80" s="6">
        <f>IF(B80&amp;""="",IF(AND(C80&amp;""="",E80&amp;""="",F80&amp;""=""),"","رقم القيد ناقص"),IF(I80=0,"","القيد غير متوازن"))</f>
        <v/>
      </c>
      <c r="K80" s="21">
        <f>IF(C80&amp;""="","",COUNTIF($C$7:C80,C80&amp;""))</f>
        <v/>
      </c>
      <c r="L80" s="6">
        <f>IF(K80="","",C80&amp;"-"&amp;K80)</f>
        <v/>
      </c>
      <c r="M80" s="21">
        <f>IF(J80&lt;&gt;"القيد غير متوازن","",IF(COUNTIF($B$7:B80,B80&amp;"")=1,1,""))</f>
        <v/>
      </c>
    </row>
    <row r="81">
      <c r="A81" s="20" t="n"/>
      <c r="B81" s="16" t="n"/>
      <c r="C81" s="16" t="n"/>
      <c r="D81" s="5" t="n"/>
      <c r="E81" s="17" t="n"/>
      <c r="F81" s="17" t="n"/>
      <c r="G81" s="6">
        <f>IF(AND(C81&amp;""="",E81&amp;""="",F81&amp;""=""),"",IF(C81&amp;""="","كود ناقص",IFERROR(INDEX('دليل الحسابات'!$B$6:$B$205,MATCH(C81,'دليل الحسابات'!$A$6:$A$205,0)),"كود غير موجود")))</f>
        <v/>
      </c>
      <c r="H81" s="6">
        <f>IF(AND(C81&amp;""="",E81&amp;""="",F81&amp;""=""),"",IF(AND(E81&amp;""&lt;&gt;"",F81&amp;""&lt;&gt;""),"خطأ: مدين ودائن معًا",IF(AND(E81&amp;""="",F81&amp;""=""),"سطر بلا مبلغ","")))</f>
        <v/>
      </c>
      <c r="I81" s="19">
        <f>IF(B81&amp;""="","",ROUND(SUMIFS($E$7:$E$3006,$B$7:$B$3006,B81&amp;"")-SUMIFS($F$7:$F$3006,$B$7:$B$3006,B81&amp;""),2))</f>
        <v/>
      </c>
      <c r="J81" s="6">
        <f>IF(B81&amp;""="",IF(AND(C81&amp;""="",E81&amp;""="",F81&amp;""=""),"","رقم القيد ناقص"),IF(I81=0,"","القيد غير متوازن"))</f>
        <v/>
      </c>
      <c r="K81" s="21">
        <f>IF(C81&amp;""="","",COUNTIF($C$7:C81,C81&amp;""))</f>
        <v/>
      </c>
      <c r="L81" s="6">
        <f>IF(K81="","",C81&amp;"-"&amp;K81)</f>
        <v/>
      </c>
      <c r="M81" s="21">
        <f>IF(J81&lt;&gt;"القيد غير متوازن","",IF(COUNTIF($B$7:B81,B81&amp;"")=1,1,""))</f>
        <v/>
      </c>
    </row>
    <row r="82">
      <c r="A82" s="20" t="n"/>
      <c r="B82" s="16" t="n"/>
      <c r="C82" s="16" t="n"/>
      <c r="D82" s="5" t="n"/>
      <c r="E82" s="17" t="n"/>
      <c r="F82" s="17" t="n"/>
      <c r="G82" s="6">
        <f>IF(AND(C82&amp;""="",E82&amp;""="",F82&amp;""=""),"",IF(C82&amp;""="","كود ناقص",IFERROR(INDEX('دليل الحسابات'!$B$6:$B$205,MATCH(C82,'دليل الحسابات'!$A$6:$A$205,0)),"كود غير موجود")))</f>
        <v/>
      </c>
      <c r="H82" s="6">
        <f>IF(AND(C82&amp;""="",E82&amp;""="",F82&amp;""=""),"",IF(AND(E82&amp;""&lt;&gt;"",F82&amp;""&lt;&gt;""),"خطأ: مدين ودائن معًا",IF(AND(E82&amp;""="",F82&amp;""=""),"سطر بلا مبلغ","")))</f>
        <v/>
      </c>
      <c r="I82" s="19">
        <f>IF(B82&amp;""="","",ROUND(SUMIFS($E$7:$E$3006,$B$7:$B$3006,B82&amp;"")-SUMIFS($F$7:$F$3006,$B$7:$B$3006,B82&amp;""),2))</f>
        <v/>
      </c>
      <c r="J82" s="6">
        <f>IF(B82&amp;""="",IF(AND(C82&amp;""="",E82&amp;""="",F82&amp;""=""),"","رقم القيد ناقص"),IF(I82=0,"","القيد غير متوازن"))</f>
        <v/>
      </c>
      <c r="K82" s="21">
        <f>IF(C82&amp;""="","",COUNTIF($C$7:C82,C82&amp;""))</f>
        <v/>
      </c>
      <c r="L82" s="6">
        <f>IF(K82="","",C82&amp;"-"&amp;K82)</f>
        <v/>
      </c>
      <c r="M82" s="21">
        <f>IF(J82&lt;&gt;"القيد غير متوازن","",IF(COUNTIF($B$7:B82,B82&amp;"")=1,1,""))</f>
        <v/>
      </c>
    </row>
    <row r="83">
      <c r="A83" s="20" t="n"/>
      <c r="B83" s="16" t="n"/>
      <c r="C83" s="16" t="n"/>
      <c r="D83" s="5" t="n"/>
      <c r="E83" s="17" t="n"/>
      <c r="F83" s="17" t="n"/>
      <c r="G83" s="6">
        <f>IF(AND(C83&amp;""="",E83&amp;""="",F83&amp;""=""),"",IF(C83&amp;""="","كود ناقص",IFERROR(INDEX('دليل الحسابات'!$B$6:$B$205,MATCH(C83,'دليل الحسابات'!$A$6:$A$205,0)),"كود غير موجود")))</f>
        <v/>
      </c>
      <c r="H83" s="6">
        <f>IF(AND(C83&amp;""="",E83&amp;""="",F83&amp;""=""),"",IF(AND(E83&amp;""&lt;&gt;"",F83&amp;""&lt;&gt;""),"خطأ: مدين ودائن معًا",IF(AND(E83&amp;""="",F83&amp;""=""),"سطر بلا مبلغ","")))</f>
        <v/>
      </c>
      <c r="I83" s="19">
        <f>IF(B83&amp;""="","",ROUND(SUMIFS($E$7:$E$3006,$B$7:$B$3006,B83&amp;"")-SUMIFS($F$7:$F$3006,$B$7:$B$3006,B83&amp;""),2))</f>
        <v/>
      </c>
      <c r="J83" s="6">
        <f>IF(B83&amp;""="",IF(AND(C83&amp;""="",E83&amp;""="",F83&amp;""=""),"","رقم القيد ناقص"),IF(I83=0,"","القيد غير متوازن"))</f>
        <v/>
      </c>
      <c r="K83" s="21">
        <f>IF(C83&amp;""="","",COUNTIF($C$7:C83,C83&amp;""))</f>
        <v/>
      </c>
      <c r="L83" s="6">
        <f>IF(K83="","",C83&amp;"-"&amp;K83)</f>
        <v/>
      </c>
      <c r="M83" s="21">
        <f>IF(J83&lt;&gt;"القيد غير متوازن","",IF(COUNTIF($B$7:B83,B83&amp;"")=1,1,""))</f>
        <v/>
      </c>
    </row>
    <row r="84">
      <c r="A84" s="20" t="n"/>
      <c r="B84" s="16" t="n"/>
      <c r="C84" s="16" t="n"/>
      <c r="D84" s="5" t="n"/>
      <c r="E84" s="17" t="n"/>
      <c r="F84" s="17" t="n"/>
      <c r="G84" s="6">
        <f>IF(AND(C84&amp;""="",E84&amp;""="",F84&amp;""=""),"",IF(C84&amp;""="","كود ناقص",IFERROR(INDEX('دليل الحسابات'!$B$6:$B$205,MATCH(C84,'دليل الحسابات'!$A$6:$A$205,0)),"كود غير موجود")))</f>
        <v/>
      </c>
      <c r="H84" s="6">
        <f>IF(AND(C84&amp;""="",E84&amp;""="",F84&amp;""=""),"",IF(AND(E84&amp;""&lt;&gt;"",F84&amp;""&lt;&gt;""),"خطأ: مدين ودائن معًا",IF(AND(E84&amp;""="",F84&amp;""=""),"سطر بلا مبلغ","")))</f>
        <v/>
      </c>
      <c r="I84" s="19">
        <f>IF(B84&amp;""="","",ROUND(SUMIFS($E$7:$E$3006,$B$7:$B$3006,B84&amp;"")-SUMIFS($F$7:$F$3006,$B$7:$B$3006,B84&amp;""),2))</f>
        <v/>
      </c>
      <c r="J84" s="6">
        <f>IF(B84&amp;""="",IF(AND(C84&amp;""="",E84&amp;""="",F84&amp;""=""),"","رقم القيد ناقص"),IF(I84=0,"","القيد غير متوازن"))</f>
        <v/>
      </c>
      <c r="K84" s="21">
        <f>IF(C84&amp;""="","",COUNTIF($C$7:C84,C84&amp;""))</f>
        <v/>
      </c>
      <c r="L84" s="6">
        <f>IF(K84="","",C84&amp;"-"&amp;K84)</f>
        <v/>
      </c>
      <c r="M84" s="21">
        <f>IF(J84&lt;&gt;"القيد غير متوازن","",IF(COUNTIF($B$7:B84,B84&amp;"")=1,1,""))</f>
        <v/>
      </c>
    </row>
    <row r="85">
      <c r="A85" s="20" t="n"/>
      <c r="B85" s="16" t="n"/>
      <c r="C85" s="16" t="n"/>
      <c r="D85" s="5" t="n"/>
      <c r="E85" s="17" t="n"/>
      <c r="F85" s="17" t="n"/>
      <c r="G85" s="6">
        <f>IF(AND(C85&amp;""="",E85&amp;""="",F85&amp;""=""),"",IF(C85&amp;""="","كود ناقص",IFERROR(INDEX('دليل الحسابات'!$B$6:$B$205,MATCH(C85,'دليل الحسابات'!$A$6:$A$205,0)),"كود غير موجود")))</f>
        <v/>
      </c>
      <c r="H85" s="6">
        <f>IF(AND(C85&amp;""="",E85&amp;""="",F85&amp;""=""),"",IF(AND(E85&amp;""&lt;&gt;"",F85&amp;""&lt;&gt;""),"خطأ: مدين ودائن معًا",IF(AND(E85&amp;""="",F85&amp;""=""),"سطر بلا مبلغ","")))</f>
        <v/>
      </c>
      <c r="I85" s="19">
        <f>IF(B85&amp;""="","",ROUND(SUMIFS($E$7:$E$3006,$B$7:$B$3006,B85&amp;"")-SUMIFS($F$7:$F$3006,$B$7:$B$3006,B85&amp;""),2))</f>
        <v/>
      </c>
      <c r="J85" s="6">
        <f>IF(B85&amp;""="",IF(AND(C85&amp;""="",E85&amp;""="",F85&amp;""=""),"","رقم القيد ناقص"),IF(I85=0,"","القيد غير متوازن"))</f>
        <v/>
      </c>
      <c r="K85" s="21">
        <f>IF(C85&amp;""="","",COUNTIF($C$7:C85,C85&amp;""))</f>
        <v/>
      </c>
      <c r="L85" s="6">
        <f>IF(K85="","",C85&amp;"-"&amp;K85)</f>
        <v/>
      </c>
      <c r="M85" s="21">
        <f>IF(J85&lt;&gt;"القيد غير متوازن","",IF(COUNTIF($B$7:B85,B85&amp;"")=1,1,""))</f>
        <v/>
      </c>
    </row>
    <row r="86">
      <c r="A86" s="20" t="n"/>
      <c r="B86" s="16" t="n"/>
      <c r="C86" s="16" t="n"/>
      <c r="D86" s="5" t="n"/>
      <c r="E86" s="17" t="n"/>
      <c r="F86" s="17" t="n"/>
      <c r="G86" s="6">
        <f>IF(AND(C86&amp;""="",E86&amp;""="",F86&amp;""=""),"",IF(C86&amp;""="","كود ناقص",IFERROR(INDEX('دليل الحسابات'!$B$6:$B$205,MATCH(C86,'دليل الحسابات'!$A$6:$A$205,0)),"كود غير موجود")))</f>
        <v/>
      </c>
      <c r="H86" s="6">
        <f>IF(AND(C86&amp;""="",E86&amp;""="",F86&amp;""=""),"",IF(AND(E86&amp;""&lt;&gt;"",F86&amp;""&lt;&gt;""),"خطأ: مدين ودائن معًا",IF(AND(E86&amp;""="",F86&amp;""=""),"سطر بلا مبلغ","")))</f>
        <v/>
      </c>
      <c r="I86" s="19">
        <f>IF(B86&amp;""="","",ROUND(SUMIFS($E$7:$E$3006,$B$7:$B$3006,B86&amp;"")-SUMIFS($F$7:$F$3006,$B$7:$B$3006,B86&amp;""),2))</f>
        <v/>
      </c>
      <c r="J86" s="6">
        <f>IF(B86&amp;""="",IF(AND(C86&amp;""="",E86&amp;""="",F86&amp;""=""),"","رقم القيد ناقص"),IF(I86=0,"","القيد غير متوازن"))</f>
        <v/>
      </c>
      <c r="K86" s="21">
        <f>IF(C86&amp;""="","",COUNTIF($C$7:C86,C86&amp;""))</f>
        <v/>
      </c>
      <c r="L86" s="6">
        <f>IF(K86="","",C86&amp;"-"&amp;K86)</f>
        <v/>
      </c>
      <c r="M86" s="21">
        <f>IF(J86&lt;&gt;"القيد غير متوازن","",IF(COUNTIF($B$7:B86,B86&amp;"")=1,1,""))</f>
        <v/>
      </c>
    </row>
    <row r="87">
      <c r="A87" s="20" t="n"/>
      <c r="B87" s="16" t="n"/>
      <c r="C87" s="16" t="n"/>
      <c r="D87" s="5" t="n"/>
      <c r="E87" s="17" t="n"/>
      <c r="F87" s="17" t="n"/>
      <c r="G87" s="6">
        <f>IF(AND(C87&amp;""="",E87&amp;""="",F87&amp;""=""),"",IF(C87&amp;""="","كود ناقص",IFERROR(INDEX('دليل الحسابات'!$B$6:$B$205,MATCH(C87,'دليل الحسابات'!$A$6:$A$205,0)),"كود غير موجود")))</f>
        <v/>
      </c>
      <c r="H87" s="6">
        <f>IF(AND(C87&amp;""="",E87&amp;""="",F87&amp;""=""),"",IF(AND(E87&amp;""&lt;&gt;"",F87&amp;""&lt;&gt;""),"خطأ: مدين ودائن معًا",IF(AND(E87&amp;""="",F87&amp;""=""),"سطر بلا مبلغ","")))</f>
        <v/>
      </c>
      <c r="I87" s="19">
        <f>IF(B87&amp;""="","",ROUND(SUMIFS($E$7:$E$3006,$B$7:$B$3006,B87&amp;"")-SUMIFS($F$7:$F$3006,$B$7:$B$3006,B87&amp;""),2))</f>
        <v/>
      </c>
      <c r="J87" s="6">
        <f>IF(B87&amp;""="",IF(AND(C87&amp;""="",E87&amp;""="",F87&amp;""=""),"","رقم القيد ناقص"),IF(I87=0,"","القيد غير متوازن"))</f>
        <v/>
      </c>
      <c r="K87" s="21">
        <f>IF(C87&amp;""="","",COUNTIF($C$7:C87,C87&amp;""))</f>
        <v/>
      </c>
      <c r="L87" s="6">
        <f>IF(K87="","",C87&amp;"-"&amp;K87)</f>
        <v/>
      </c>
      <c r="M87" s="21">
        <f>IF(J87&lt;&gt;"القيد غير متوازن","",IF(COUNTIF($B$7:B87,B87&amp;"")=1,1,""))</f>
        <v/>
      </c>
    </row>
    <row r="88">
      <c r="A88" s="20" t="n"/>
      <c r="B88" s="16" t="n"/>
      <c r="C88" s="16" t="n"/>
      <c r="D88" s="5" t="n"/>
      <c r="E88" s="17" t="n"/>
      <c r="F88" s="17" t="n"/>
      <c r="G88" s="6">
        <f>IF(AND(C88&amp;""="",E88&amp;""="",F88&amp;""=""),"",IF(C88&amp;""="","كود ناقص",IFERROR(INDEX('دليل الحسابات'!$B$6:$B$205,MATCH(C88,'دليل الحسابات'!$A$6:$A$205,0)),"كود غير موجود")))</f>
        <v/>
      </c>
      <c r="H88" s="6">
        <f>IF(AND(C88&amp;""="",E88&amp;""="",F88&amp;""=""),"",IF(AND(E88&amp;""&lt;&gt;"",F88&amp;""&lt;&gt;""),"خطأ: مدين ودائن معًا",IF(AND(E88&amp;""="",F88&amp;""=""),"سطر بلا مبلغ","")))</f>
        <v/>
      </c>
      <c r="I88" s="19">
        <f>IF(B88&amp;""="","",ROUND(SUMIFS($E$7:$E$3006,$B$7:$B$3006,B88&amp;"")-SUMIFS($F$7:$F$3006,$B$7:$B$3006,B88&amp;""),2))</f>
        <v/>
      </c>
      <c r="J88" s="6">
        <f>IF(B88&amp;""="",IF(AND(C88&amp;""="",E88&amp;""="",F88&amp;""=""),"","رقم القيد ناقص"),IF(I88=0,"","القيد غير متوازن"))</f>
        <v/>
      </c>
      <c r="K88" s="21">
        <f>IF(C88&amp;""="","",COUNTIF($C$7:C88,C88&amp;""))</f>
        <v/>
      </c>
      <c r="L88" s="6">
        <f>IF(K88="","",C88&amp;"-"&amp;K88)</f>
        <v/>
      </c>
      <c r="M88" s="21">
        <f>IF(J88&lt;&gt;"القيد غير متوازن","",IF(COUNTIF($B$7:B88,B88&amp;"")=1,1,""))</f>
        <v/>
      </c>
    </row>
    <row r="89">
      <c r="A89" s="20" t="n"/>
      <c r="B89" s="16" t="n"/>
      <c r="C89" s="16" t="n"/>
      <c r="D89" s="5" t="n"/>
      <c r="E89" s="17" t="n"/>
      <c r="F89" s="17" t="n"/>
      <c r="G89" s="6">
        <f>IF(AND(C89&amp;""="",E89&amp;""="",F89&amp;""=""),"",IF(C89&amp;""="","كود ناقص",IFERROR(INDEX('دليل الحسابات'!$B$6:$B$205,MATCH(C89,'دليل الحسابات'!$A$6:$A$205,0)),"كود غير موجود")))</f>
        <v/>
      </c>
      <c r="H89" s="6">
        <f>IF(AND(C89&amp;""="",E89&amp;""="",F89&amp;""=""),"",IF(AND(E89&amp;""&lt;&gt;"",F89&amp;""&lt;&gt;""),"خطأ: مدين ودائن معًا",IF(AND(E89&amp;""="",F89&amp;""=""),"سطر بلا مبلغ","")))</f>
        <v/>
      </c>
      <c r="I89" s="19">
        <f>IF(B89&amp;""="","",ROUND(SUMIFS($E$7:$E$3006,$B$7:$B$3006,B89&amp;"")-SUMIFS($F$7:$F$3006,$B$7:$B$3006,B89&amp;""),2))</f>
        <v/>
      </c>
      <c r="J89" s="6">
        <f>IF(B89&amp;""="",IF(AND(C89&amp;""="",E89&amp;""="",F89&amp;""=""),"","رقم القيد ناقص"),IF(I89=0,"","القيد غير متوازن"))</f>
        <v/>
      </c>
      <c r="K89" s="21">
        <f>IF(C89&amp;""="","",COUNTIF($C$7:C89,C89&amp;""))</f>
        <v/>
      </c>
      <c r="L89" s="6">
        <f>IF(K89="","",C89&amp;"-"&amp;K89)</f>
        <v/>
      </c>
      <c r="M89" s="21">
        <f>IF(J89&lt;&gt;"القيد غير متوازن","",IF(COUNTIF($B$7:B89,B89&amp;"")=1,1,""))</f>
        <v/>
      </c>
    </row>
    <row r="90">
      <c r="A90" s="20" t="n"/>
      <c r="B90" s="16" t="n"/>
      <c r="C90" s="16" t="n"/>
      <c r="D90" s="5" t="n"/>
      <c r="E90" s="17" t="n"/>
      <c r="F90" s="17" t="n"/>
      <c r="G90" s="6">
        <f>IF(AND(C90&amp;""="",E90&amp;""="",F90&amp;""=""),"",IF(C90&amp;""="","كود ناقص",IFERROR(INDEX('دليل الحسابات'!$B$6:$B$205,MATCH(C90,'دليل الحسابات'!$A$6:$A$205,0)),"كود غير موجود")))</f>
        <v/>
      </c>
      <c r="H90" s="6">
        <f>IF(AND(C90&amp;""="",E90&amp;""="",F90&amp;""=""),"",IF(AND(E90&amp;""&lt;&gt;"",F90&amp;""&lt;&gt;""),"خطأ: مدين ودائن معًا",IF(AND(E90&amp;""="",F90&amp;""=""),"سطر بلا مبلغ","")))</f>
        <v/>
      </c>
      <c r="I90" s="19">
        <f>IF(B90&amp;""="","",ROUND(SUMIFS($E$7:$E$3006,$B$7:$B$3006,B90&amp;"")-SUMIFS($F$7:$F$3006,$B$7:$B$3006,B90&amp;""),2))</f>
        <v/>
      </c>
      <c r="J90" s="6">
        <f>IF(B90&amp;""="",IF(AND(C90&amp;""="",E90&amp;""="",F90&amp;""=""),"","رقم القيد ناقص"),IF(I90=0,"","القيد غير متوازن"))</f>
        <v/>
      </c>
      <c r="K90" s="21">
        <f>IF(C90&amp;""="","",COUNTIF($C$7:C90,C90&amp;""))</f>
        <v/>
      </c>
      <c r="L90" s="6">
        <f>IF(K90="","",C90&amp;"-"&amp;K90)</f>
        <v/>
      </c>
      <c r="M90" s="21">
        <f>IF(J90&lt;&gt;"القيد غير متوازن","",IF(COUNTIF($B$7:B90,B90&amp;"")=1,1,""))</f>
        <v/>
      </c>
    </row>
    <row r="91">
      <c r="A91" s="20" t="n"/>
      <c r="B91" s="16" t="n"/>
      <c r="C91" s="16" t="n"/>
      <c r="D91" s="5" t="n"/>
      <c r="E91" s="17" t="n"/>
      <c r="F91" s="17" t="n"/>
      <c r="G91" s="6">
        <f>IF(AND(C91&amp;""="",E91&amp;""="",F91&amp;""=""),"",IF(C91&amp;""="","كود ناقص",IFERROR(INDEX('دليل الحسابات'!$B$6:$B$205,MATCH(C91,'دليل الحسابات'!$A$6:$A$205,0)),"كود غير موجود")))</f>
        <v/>
      </c>
      <c r="H91" s="6">
        <f>IF(AND(C91&amp;""="",E91&amp;""="",F91&amp;""=""),"",IF(AND(E91&amp;""&lt;&gt;"",F91&amp;""&lt;&gt;""),"خطأ: مدين ودائن معًا",IF(AND(E91&amp;""="",F91&amp;""=""),"سطر بلا مبلغ","")))</f>
        <v/>
      </c>
      <c r="I91" s="19">
        <f>IF(B91&amp;""="","",ROUND(SUMIFS($E$7:$E$3006,$B$7:$B$3006,B91&amp;"")-SUMIFS($F$7:$F$3006,$B$7:$B$3006,B91&amp;""),2))</f>
        <v/>
      </c>
      <c r="J91" s="6">
        <f>IF(B91&amp;""="",IF(AND(C91&amp;""="",E91&amp;""="",F91&amp;""=""),"","رقم القيد ناقص"),IF(I91=0,"","القيد غير متوازن"))</f>
        <v/>
      </c>
      <c r="K91" s="21">
        <f>IF(C91&amp;""="","",COUNTIF($C$7:C91,C91&amp;""))</f>
        <v/>
      </c>
      <c r="L91" s="6">
        <f>IF(K91="","",C91&amp;"-"&amp;K91)</f>
        <v/>
      </c>
      <c r="M91" s="21">
        <f>IF(J91&lt;&gt;"القيد غير متوازن","",IF(COUNTIF($B$7:B91,B91&amp;"")=1,1,""))</f>
        <v/>
      </c>
    </row>
    <row r="92">
      <c r="A92" s="20" t="n"/>
      <c r="B92" s="16" t="n"/>
      <c r="C92" s="16" t="n"/>
      <c r="D92" s="5" t="n"/>
      <c r="E92" s="17" t="n"/>
      <c r="F92" s="17" t="n"/>
      <c r="G92" s="6">
        <f>IF(AND(C92&amp;""="",E92&amp;""="",F92&amp;""=""),"",IF(C92&amp;""="","كود ناقص",IFERROR(INDEX('دليل الحسابات'!$B$6:$B$205,MATCH(C92,'دليل الحسابات'!$A$6:$A$205,0)),"كود غير موجود")))</f>
        <v/>
      </c>
      <c r="H92" s="6">
        <f>IF(AND(C92&amp;""="",E92&amp;""="",F92&amp;""=""),"",IF(AND(E92&amp;""&lt;&gt;"",F92&amp;""&lt;&gt;""),"خطأ: مدين ودائن معًا",IF(AND(E92&amp;""="",F92&amp;""=""),"سطر بلا مبلغ","")))</f>
        <v/>
      </c>
      <c r="I92" s="19">
        <f>IF(B92&amp;""="","",ROUND(SUMIFS($E$7:$E$3006,$B$7:$B$3006,B92&amp;"")-SUMIFS($F$7:$F$3006,$B$7:$B$3006,B92&amp;""),2))</f>
        <v/>
      </c>
      <c r="J92" s="6">
        <f>IF(B92&amp;""="",IF(AND(C92&amp;""="",E92&amp;""="",F92&amp;""=""),"","رقم القيد ناقص"),IF(I92=0,"","القيد غير متوازن"))</f>
        <v/>
      </c>
      <c r="K92" s="21">
        <f>IF(C92&amp;""="","",COUNTIF($C$7:C92,C92&amp;""))</f>
        <v/>
      </c>
      <c r="L92" s="6">
        <f>IF(K92="","",C92&amp;"-"&amp;K92)</f>
        <v/>
      </c>
      <c r="M92" s="21">
        <f>IF(J92&lt;&gt;"القيد غير متوازن","",IF(COUNTIF($B$7:B92,B92&amp;"")=1,1,""))</f>
        <v/>
      </c>
    </row>
    <row r="93">
      <c r="A93" s="20" t="n"/>
      <c r="B93" s="16" t="n"/>
      <c r="C93" s="16" t="n"/>
      <c r="D93" s="5" t="n"/>
      <c r="E93" s="17" t="n"/>
      <c r="F93" s="17" t="n"/>
      <c r="G93" s="6">
        <f>IF(AND(C93&amp;""="",E93&amp;""="",F93&amp;""=""),"",IF(C93&amp;""="","كود ناقص",IFERROR(INDEX('دليل الحسابات'!$B$6:$B$205,MATCH(C93,'دليل الحسابات'!$A$6:$A$205,0)),"كود غير موجود")))</f>
        <v/>
      </c>
      <c r="H93" s="6">
        <f>IF(AND(C93&amp;""="",E93&amp;""="",F93&amp;""=""),"",IF(AND(E93&amp;""&lt;&gt;"",F93&amp;""&lt;&gt;""),"خطأ: مدين ودائن معًا",IF(AND(E93&amp;""="",F93&amp;""=""),"سطر بلا مبلغ","")))</f>
        <v/>
      </c>
      <c r="I93" s="19">
        <f>IF(B93&amp;""="","",ROUND(SUMIFS($E$7:$E$3006,$B$7:$B$3006,B93&amp;"")-SUMIFS($F$7:$F$3006,$B$7:$B$3006,B93&amp;""),2))</f>
        <v/>
      </c>
      <c r="J93" s="6">
        <f>IF(B93&amp;""="",IF(AND(C93&amp;""="",E93&amp;""="",F93&amp;""=""),"","رقم القيد ناقص"),IF(I93=0,"","القيد غير متوازن"))</f>
        <v/>
      </c>
      <c r="K93" s="21">
        <f>IF(C93&amp;""="","",COUNTIF($C$7:C93,C93&amp;""))</f>
        <v/>
      </c>
      <c r="L93" s="6">
        <f>IF(K93="","",C93&amp;"-"&amp;K93)</f>
        <v/>
      </c>
      <c r="M93" s="21">
        <f>IF(J93&lt;&gt;"القيد غير متوازن","",IF(COUNTIF($B$7:B93,B93&amp;"")=1,1,""))</f>
        <v/>
      </c>
    </row>
    <row r="94">
      <c r="A94" s="20" t="n"/>
      <c r="B94" s="16" t="n"/>
      <c r="C94" s="16" t="n"/>
      <c r="D94" s="5" t="n"/>
      <c r="E94" s="17" t="n"/>
      <c r="F94" s="17" t="n"/>
      <c r="G94" s="6">
        <f>IF(AND(C94&amp;""="",E94&amp;""="",F94&amp;""=""),"",IF(C94&amp;""="","كود ناقص",IFERROR(INDEX('دليل الحسابات'!$B$6:$B$205,MATCH(C94,'دليل الحسابات'!$A$6:$A$205,0)),"كود غير موجود")))</f>
        <v/>
      </c>
      <c r="H94" s="6">
        <f>IF(AND(C94&amp;""="",E94&amp;""="",F94&amp;""=""),"",IF(AND(E94&amp;""&lt;&gt;"",F94&amp;""&lt;&gt;""),"خطأ: مدين ودائن معًا",IF(AND(E94&amp;""="",F94&amp;""=""),"سطر بلا مبلغ","")))</f>
        <v/>
      </c>
      <c r="I94" s="19">
        <f>IF(B94&amp;""="","",ROUND(SUMIFS($E$7:$E$3006,$B$7:$B$3006,B94&amp;"")-SUMIFS($F$7:$F$3006,$B$7:$B$3006,B94&amp;""),2))</f>
        <v/>
      </c>
      <c r="J94" s="6">
        <f>IF(B94&amp;""="",IF(AND(C94&amp;""="",E94&amp;""="",F94&amp;""=""),"","رقم القيد ناقص"),IF(I94=0,"","القيد غير متوازن"))</f>
        <v/>
      </c>
      <c r="K94" s="21">
        <f>IF(C94&amp;""="","",COUNTIF($C$7:C94,C94&amp;""))</f>
        <v/>
      </c>
      <c r="L94" s="6">
        <f>IF(K94="","",C94&amp;"-"&amp;K94)</f>
        <v/>
      </c>
      <c r="M94" s="21">
        <f>IF(J94&lt;&gt;"القيد غير متوازن","",IF(COUNTIF($B$7:B94,B94&amp;"")=1,1,""))</f>
        <v/>
      </c>
    </row>
    <row r="95">
      <c r="A95" s="20" t="n"/>
      <c r="B95" s="16" t="n"/>
      <c r="C95" s="16" t="n"/>
      <c r="D95" s="5" t="n"/>
      <c r="E95" s="17" t="n"/>
      <c r="F95" s="17" t="n"/>
      <c r="G95" s="6">
        <f>IF(AND(C95&amp;""="",E95&amp;""="",F95&amp;""=""),"",IF(C95&amp;""="","كود ناقص",IFERROR(INDEX('دليل الحسابات'!$B$6:$B$205,MATCH(C95,'دليل الحسابات'!$A$6:$A$205,0)),"كود غير موجود")))</f>
        <v/>
      </c>
      <c r="H95" s="6">
        <f>IF(AND(C95&amp;""="",E95&amp;""="",F95&amp;""=""),"",IF(AND(E95&amp;""&lt;&gt;"",F95&amp;""&lt;&gt;""),"خطأ: مدين ودائن معًا",IF(AND(E95&amp;""="",F95&amp;""=""),"سطر بلا مبلغ","")))</f>
        <v/>
      </c>
      <c r="I95" s="19">
        <f>IF(B95&amp;""="","",ROUND(SUMIFS($E$7:$E$3006,$B$7:$B$3006,B95&amp;"")-SUMIFS($F$7:$F$3006,$B$7:$B$3006,B95&amp;""),2))</f>
        <v/>
      </c>
      <c r="J95" s="6">
        <f>IF(B95&amp;""="",IF(AND(C95&amp;""="",E95&amp;""="",F95&amp;""=""),"","رقم القيد ناقص"),IF(I95=0,"","القيد غير متوازن"))</f>
        <v/>
      </c>
      <c r="K95" s="21">
        <f>IF(C95&amp;""="","",COUNTIF($C$7:C95,C95&amp;""))</f>
        <v/>
      </c>
      <c r="L95" s="6">
        <f>IF(K95="","",C95&amp;"-"&amp;K95)</f>
        <v/>
      </c>
      <c r="M95" s="21">
        <f>IF(J95&lt;&gt;"القيد غير متوازن","",IF(COUNTIF($B$7:B95,B95&amp;"")=1,1,""))</f>
        <v/>
      </c>
    </row>
    <row r="96">
      <c r="A96" s="20" t="n"/>
      <c r="B96" s="16" t="n"/>
      <c r="C96" s="16" t="n"/>
      <c r="D96" s="5" t="n"/>
      <c r="E96" s="17" t="n"/>
      <c r="F96" s="17" t="n"/>
      <c r="G96" s="6">
        <f>IF(AND(C96&amp;""="",E96&amp;""="",F96&amp;""=""),"",IF(C96&amp;""="","كود ناقص",IFERROR(INDEX('دليل الحسابات'!$B$6:$B$205,MATCH(C96,'دليل الحسابات'!$A$6:$A$205,0)),"كود غير موجود")))</f>
        <v/>
      </c>
      <c r="H96" s="6">
        <f>IF(AND(C96&amp;""="",E96&amp;""="",F96&amp;""=""),"",IF(AND(E96&amp;""&lt;&gt;"",F96&amp;""&lt;&gt;""),"خطأ: مدين ودائن معًا",IF(AND(E96&amp;""="",F96&amp;""=""),"سطر بلا مبلغ","")))</f>
        <v/>
      </c>
      <c r="I96" s="19">
        <f>IF(B96&amp;""="","",ROUND(SUMIFS($E$7:$E$3006,$B$7:$B$3006,B96&amp;"")-SUMIFS($F$7:$F$3006,$B$7:$B$3006,B96&amp;""),2))</f>
        <v/>
      </c>
      <c r="J96" s="6">
        <f>IF(B96&amp;""="",IF(AND(C96&amp;""="",E96&amp;""="",F96&amp;""=""),"","رقم القيد ناقص"),IF(I96=0,"","القيد غير متوازن"))</f>
        <v/>
      </c>
      <c r="K96" s="21">
        <f>IF(C96&amp;""="","",COUNTIF($C$7:C96,C96&amp;""))</f>
        <v/>
      </c>
      <c r="L96" s="6">
        <f>IF(K96="","",C96&amp;"-"&amp;K96)</f>
        <v/>
      </c>
      <c r="M96" s="21">
        <f>IF(J96&lt;&gt;"القيد غير متوازن","",IF(COUNTIF($B$7:B96,B96&amp;"")=1,1,""))</f>
        <v/>
      </c>
    </row>
    <row r="97">
      <c r="A97" s="20" t="n"/>
      <c r="B97" s="16" t="n"/>
      <c r="C97" s="16" t="n"/>
      <c r="D97" s="5" t="n"/>
      <c r="E97" s="17" t="n"/>
      <c r="F97" s="17" t="n"/>
      <c r="G97" s="6">
        <f>IF(AND(C97&amp;""="",E97&amp;""="",F97&amp;""=""),"",IF(C97&amp;""="","كود ناقص",IFERROR(INDEX('دليل الحسابات'!$B$6:$B$205,MATCH(C97,'دليل الحسابات'!$A$6:$A$205,0)),"كود غير موجود")))</f>
        <v/>
      </c>
      <c r="H97" s="6">
        <f>IF(AND(C97&amp;""="",E97&amp;""="",F97&amp;""=""),"",IF(AND(E97&amp;""&lt;&gt;"",F97&amp;""&lt;&gt;""),"خطأ: مدين ودائن معًا",IF(AND(E97&amp;""="",F97&amp;""=""),"سطر بلا مبلغ","")))</f>
        <v/>
      </c>
      <c r="I97" s="19">
        <f>IF(B97&amp;""="","",ROUND(SUMIFS($E$7:$E$3006,$B$7:$B$3006,B97&amp;"")-SUMIFS($F$7:$F$3006,$B$7:$B$3006,B97&amp;""),2))</f>
        <v/>
      </c>
      <c r="J97" s="6">
        <f>IF(B97&amp;""="",IF(AND(C97&amp;""="",E97&amp;""="",F97&amp;""=""),"","رقم القيد ناقص"),IF(I97=0,"","القيد غير متوازن"))</f>
        <v/>
      </c>
      <c r="K97" s="21">
        <f>IF(C97&amp;""="","",COUNTIF($C$7:C97,C97&amp;""))</f>
        <v/>
      </c>
      <c r="L97" s="6">
        <f>IF(K97="","",C97&amp;"-"&amp;K97)</f>
        <v/>
      </c>
      <c r="M97" s="21">
        <f>IF(J97&lt;&gt;"القيد غير متوازن","",IF(COUNTIF($B$7:B97,B97&amp;"")=1,1,""))</f>
        <v/>
      </c>
    </row>
    <row r="98">
      <c r="A98" s="20" t="n"/>
      <c r="B98" s="16" t="n"/>
      <c r="C98" s="16" t="n"/>
      <c r="D98" s="5" t="n"/>
      <c r="E98" s="17" t="n"/>
      <c r="F98" s="17" t="n"/>
      <c r="G98" s="6">
        <f>IF(AND(C98&amp;""="",E98&amp;""="",F98&amp;""=""),"",IF(C98&amp;""="","كود ناقص",IFERROR(INDEX('دليل الحسابات'!$B$6:$B$205,MATCH(C98,'دليل الحسابات'!$A$6:$A$205,0)),"كود غير موجود")))</f>
        <v/>
      </c>
      <c r="H98" s="6">
        <f>IF(AND(C98&amp;""="",E98&amp;""="",F98&amp;""=""),"",IF(AND(E98&amp;""&lt;&gt;"",F98&amp;""&lt;&gt;""),"خطأ: مدين ودائن معًا",IF(AND(E98&amp;""="",F98&amp;""=""),"سطر بلا مبلغ","")))</f>
        <v/>
      </c>
      <c r="I98" s="19">
        <f>IF(B98&amp;""="","",ROUND(SUMIFS($E$7:$E$3006,$B$7:$B$3006,B98&amp;"")-SUMIFS($F$7:$F$3006,$B$7:$B$3006,B98&amp;""),2))</f>
        <v/>
      </c>
      <c r="J98" s="6">
        <f>IF(B98&amp;""="",IF(AND(C98&amp;""="",E98&amp;""="",F98&amp;""=""),"","رقم القيد ناقص"),IF(I98=0,"","القيد غير متوازن"))</f>
        <v/>
      </c>
      <c r="K98" s="21">
        <f>IF(C98&amp;""="","",COUNTIF($C$7:C98,C98&amp;""))</f>
        <v/>
      </c>
      <c r="L98" s="6">
        <f>IF(K98="","",C98&amp;"-"&amp;K98)</f>
        <v/>
      </c>
      <c r="M98" s="21">
        <f>IF(J98&lt;&gt;"القيد غير متوازن","",IF(COUNTIF($B$7:B98,B98&amp;"")=1,1,""))</f>
        <v/>
      </c>
    </row>
    <row r="99">
      <c r="A99" s="20" t="n"/>
      <c r="B99" s="16" t="n"/>
      <c r="C99" s="16" t="n"/>
      <c r="D99" s="5" t="n"/>
      <c r="E99" s="17" t="n"/>
      <c r="F99" s="17" t="n"/>
      <c r="G99" s="6">
        <f>IF(AND(C99&amp;""="",E99&amp;""="",F99&amp;""=""),"",IF(C99&amp;""="","كود ناقص",IFERROR(INDEX('دليل الحسابات'!$B$6:$B$205,MATCH(C99,'دليل الحسابات'!$A$6:$A$205,0)),"كود غير موجود")))</f>
        <v/>
      </c>
      <c r="H99" s="6">
        <f>IF(AND(C99&amp;""="",E99&amp;""="",F99&amp;""=""),"",IF(AND(E99&amp;""&lt;&gt;"",F99&amp;""&lt;&gt;""),"خطأ: مدين ودائن معًا",IF(AND(E99&amp;""="",F99&amp;""=""),"سطر بلا مبلغ","")))</f>
        <v/>
      </c>
      <c r="I99" s="19">
        <f>IF(B99&amp;""="","",ROUND(SUMIFS($E$7:$E$3006,$B$7:$B$3006,B99&amp;"")-SUMIFS($F$7:$F$3006,$B$7:$B$3006,B99&amp;""),2))</f>
        <v/>
      </c>
      <c r="J99" s="6">
        <f>IF(B99&amp;""="",IF(AND(C99&amp;""="",E99&amp;""="",F99&amp;""=""),"","رقم القيد ناقص"),IF(I99=0,"","القيد غير متوازن"))</f>
        <v/>
      </c>
      <c r="K99" s="21">
        <f>IF(C99&amp;""="","",COUNTIF($C$7:C99,C99&amp;""))</f>
        <v/>
      </c>
      <c r="L99" s="6">
        <f>IF(K99="","",C99&amp;"-"&amp;K99)</f>
        <v/>
      </c>
      <c r="M99" s="21">
        <f>IF(J99&lt;&gt;"القيد غير متوازن","",IF(COUNTIF($B$7:B99,B99&amp;"")=1,1,""))</f>
        <v/>
      </c>
    </row>
    <row r="100">
      <c r="A100" s="20" t="n"/>
      <c r="B100" s="16" t="n"/>
      <c r="C100" s="16" t="n"/>
      <c r="D100" s="5" t="n"/>
      <c r="E100" s="17" t="n"/>
      <c r="F100" s="17" t="n"/>
      <c r="G100" s="6">
        <f>IF(AND(C100&amp;""="",E100&amp;""="",F100&amp;""=""),"",IF(C100&amp;""="","كود ناقص",IFERROR(INDEX('دليل الحسابات'!$B$6:$B$205,MATCH(C100,'دليل الحسابات'!$A$6:$A$205,0)),"كود غير موجود")))</f>
        <v/>
      </c>
      <c r="H100" s="6">
        <f>IF(AND(C100&amp;""="",E100&amp;""="",F100&amp;""=""),"",IF(AND(E100&amp;""&lt;&gt;"",F100&amp;""&lt;&gt;""),"خطأ: مدين ودائن معًا",IF(AND(E100&amp;""="",F100&amp;""=""),"سطر بلا مبلغ","")))</f>
        <v/>
      </c>
      <c r="I100" s="19">
        <f>IF(B100&amp;""="","",ROUND(SUMIFS($E$7:$E$3006,$B$7:$B$3006,B100&amp;"")-SUMIFS($F$7:$F$3006,$B$7:$B$3006,B100&amp;""),2))</f>
        <v/>
      </c>
      <c r="J100" s="6">
        <f>IF(B100&amp;""="",IF(AND(C100&amp;""="",E100&amp;""="",F100&amp;""=""),"","رقم القيد ناقص"),IF(I100=0,"","القيد غير متوازن"))</f>
        <v/>
      </c>
      <c r="K100" s="21">
        <f>IF(C100&amp;""="","",COUNTIF($C$7:C100,C100&amp;""))</f>
        <v/>
      </c>
      <c r="L100" s="6">
        <f>IF(K100="","",C100&amp;"-"&amp;K100)</f>
        <v/>
      </c>
      <c r="M100" s="21">
        <f>IF(J100&lt;&gt;"القيد غير متوازن","",IF(COUNTIF($B$7:B100,B100&amp;"")=1,1,""))</f>
        <v/>
      </c>
    </row>
    <row r="101">
      <c r="A101" s="20" t="n"/>
      <c r="B101" s="16" t="n"/>
      <c r="C101" s="16" t="n"/>
      <c r="D101" s="5" t="n"/>
      <c r="E101" s="17" t="n"/>
      <c r="F101" s="17" t="n"/>
      <c r="G101" s="6">
        <f>IF(AND(C101&amp;""="",E101&amp;""="",F101&amp;""=""),"",IF(C101&amp;""="","كود ناقص",IFERROR(INDEX('دليل الحسابات'!$B$6:$B$205,MATCH(C101,'دليل الحسابات'!$A$6:$A$205,0)),"كود غير موجود")))</f>
        <v/>
      </c>
      <c r="H101" s="6">
        <f>IF(AND(C101&amp;""="",E101&amp;""="",F101&amp;""=""),"",IF(AND(E101&amp;""&lt;&gt;"",F101&amp;""&lt;&gt;""),"خطأ: مدين ودائن معًا",IF(AND(E101&amp;""="",F101&amp;""=""),"سطر بلا مبلغ","")))</f>
        <v/>
      </c>
      <c r="I101" s="19">
        <f>IF(B101&amp;""="","",ROUND(SUMIFS($E$7:$E$3006,$B$7:$B$3006,B101&amp;"")-SUMIFS($F$7:$F$3006,$B$7:$B$3006,B101&amp;""),2))</f>
        <v/>
      </c>
      <c r="J101" s="6">
        <f>IF(B101&amp;""="",IF(AND(C101&amp;""="",E101&amp;""="",F101&amp;""=""),"","رقم القيد ناقص"),IF(I101=0,"","القيد غير متوازن"))</f>
        <v/>
      </c>
      <c r="K101" s="21">
        <f>IF(C101&amp;""="","",COUNTIF($C$7:C101,C101&amp;""))</f>
        <v/>
      </c>
      <c r="L101" s="6">
        <f>IF(K101="","",C101&amp;"-"&amp;K101)</f>
        <v/>
      </c>
      <c r="M101" s="21">
        <f>IF(J101&lt;&gt;"القيد غير متوازن","",IF(COUNTIF($B$7:B101,B101&amp;"")=1,1,""))</f>
        <v/>
      </c>
    </row>
    <row r="102">
      <c r="A102" s="20" t="n"/>
      <c r="B102" s="16" t="n"/>
      <c r="C102" s="16" t="n"/>
      <c r="D102" s="5" t="n"/>
      <c r="E102" s="17" t="n"/>
      <c r="F102" s="17" t="n"/>
      <c r="G102" s="6">
        <f>IF(AND(C102&amp;""="",E102&amp;""="",F102&amp;""=""),"",IF(C102&amp;""="","كود ناقص",IFERROR(INDEX('دليل الحسابات'!$B$6:$B$205,MATCH(C102,'دليل الحسابات'!$A$6:$A$205,0)),"كود غير موجود")))</f>
        <v/>
      </c>
      <c r="H102" s="6">
        <f>IF(AND(C102&amp;""="",E102&amp;""="",F102&amp;""=""),"",IF(AND(E102&amp;""&lt;&gt;"",F102&amp;""&lt;&gt;""),"خطأ: مدين ودائن معًا",IF(AND(E102&amp;""="",F102&amp;""=""),"سطر بلا مبلغ","")))</f>
        <v/>
      </c>
      <c r="I102" s="19">
        <f>IF(B102&amp;""="","",ROUND(SUMIFS($E$7:$E$3006,$B$7:$B$3006,B102&amp;"")-SUMIFS($F$7:$F$3006,$B$7:$B$3006,B102&amp;""),2))</f>
        <v/>
      </c>
      <c r="J102" s="6">
        <f>IF(B102&amp;""="",IF(AND(C102&amp;""="",E102&amp;""="",F102&amp;""=""),"","رقم القيد ناقص"),IF(I102=0,"","القيد غير متوازن"))</f>
        <v/>
      </c>
      <c r="K102" s="21">
        <f>IF(C102&amp;""="","",COUNTIF($C$7:C102,C102&amp;""))</f>
        <v/>
      </c>
      <c r="L102" s="6">
        <f>IF(K102="","",C102&amp;"-"&amp;K102)</f>
        <v/>
      </c>
      <c r="M102" s="21">
        <f>IF(J102&lt;&gt;"القيد غير متوازن","",IF(COUNTIF($B$7:B102,B102&amp;"")=1,1,""))</f>
        <v/>
      </c>
    </row>
    <row r="103">
      <c r="A103" s="20" t="n"/>
      <c r="B103" s="16" t="n"/>
      <c r="C103" s="16" t="n"/>
      <c r="D103" s="5" t="n"/>
      <c r="E103" s="17" t="n"/>
      <c r="F103" s="17" t="n"/>
      <c r="G103" s="6">
        <f>IF(AND(C103&amp;""="",E103&amp;""="",F103&amp;""=""),"",IF(C103&amp;""="","كود ناقص",IFERROR(INDEX('دليل الحسابات'!$B$6:$B$205,MATCH(C103,'دليل الحسابات'!$A$6:$A$205,0)),"كود غير موجود")))</f>
        <v/>
      </c>
      <c r="H103" s="6">
        <f>IF(AND(C103&amp;""="",E103&amp;""="",F103&amp;""=""),"",IF(AND(E103&amp;""&lt;&gt;"",F103&amp;""&lt;&gt;""),"خطأ: مدين ودائن معًا",IF(AND(E103&amp;""="",F103&amp;""=""),"سطر بلا مبلغ","")))</f>
        <v/>
      </c>
      <c r="I103" s="19">
        <f>IF(B103&amp;""="","",ROUND(SUMIFS($E$7:$E$3006,$B$7:$B$3006,B103&amp;"")-SUMIFS($F$7:$F$3006,$B$7:$B$3006,B103&amp;""),2))</f>
        <v/>
      </c>
      <c r="J103" s="6">
        <f>IF(B103&amp;""="",IF(AND(C103&amp;""="",E103&amp;""="",F103&amp;""=""),"","رقم القيد ناقص"),IF(I103=0,"","القيد غير متوازن"))</f>
        <v/>
      </c>
      <c r="K103" s="21">
        <f>IF(C103&amp;""="","",COUNTIF($C$7:C103,C103&amp;""))</f>
        <v/>
      </c>
      <c r="L103" s="6">
        <f>IF(K103="","",C103&amp;"-"&amp;K103)</f>
        <v/>
      </c>
      <c r="M103" s="21">
        <f>IF(J103&lt;&gt;"القيد غير متوازن","",IF(COUNTIF($B$7:B103,B103&amp;"")=1,1,""))</f>
        <v/>
      </c>
    </row>
    <row r="104">
      <c r="A104" s="20" t="n"/>
      <c r="B104" s="16" t="n"/>
      <c r="C104" s="16" t="n"/>
      <c r="D104" s="5" t="n"/>
      <c r="E104" s="17" t="n"/>
      <c r="F104" s="17" t="n"/>
      <c r="G104" s="6">
        <f>IF(AND(C104&amp;""="",E104&amp;""="",F104&amp;""=""),"",IF(C104&amp;""="","كود ناقص",IFERROR(INDEX('دليل الحسابات'!$B$6:$B$205,MATCH(C104,'دليل الحسابات'!$A$6:$A$205,0)),"كود غير موجود")))</f>
        <v/>
      </c>
      <c r="H104" s="6">
        <f>IF(AND(C104&amp;""="",E104&amp;""="",F104&amp;""=""),"",IF(AND(E104&amp;""&lt;&gt;"",F104&amp;""&lt;&gt;""),"خطأ: مدين ودائن معًا",IF(AND(E104&amp;""="",F104&amp;""=""),"سطر بلا مبلغ","")))</f>
        <v/>
      </c>
      <c r="I104" s="19">
        <f>IF(B104&amp;""="","",ROUND(SUMIFS($E$7:$E$3006,$B$7:$B$3006,B104&amp;"")-SUMIFS($F$7:$F$3006,$B$7:$B$3006,B104&amp;""),2))</f>
        <v/>
      </c>
      <c r="J104" s="6">
        <f>IF(B104&amp;""="",IF(AND(C104&amp;""="",E104&amp;""="",F104&amp;""=""),"","رقم القيد ناقص"),IF(I104=0,"","القيد غير متوازن"))</f>
        <v/>
      </c>
      <c r="K104" s="21">
        <f>IF(C104&amp;""="","",COUNTIF($C$7:C104,C104&amp;""))</f>
        <v/>
      </c>
      <c r="L104" s="6">
        <f>IF(K104="","",C104&amp;"-"&amp;K104)</f>
        <v/>
      </c>
      <c r="M104" s="21">
        <f>IF(J104&lt;&gt;"القيد غير متوازن","",IF(COUNTIF($B$7:B104,B104&amp;"")=1,1,""))</f>
        <v/>
      </c>
    </row>
    <row r="105">
      <c r="A105" s="20" t="n"/>
      <c r="B105" s="16" t="n"/>
      <c r="C105" s="16" t="n"/>
      <c r="D105" s="5" t="n"/>
      <c r="E105" s="17" t="n"/>
      <c r="F105" s="17" t="n"/>
      <c r="G105" s="6">
        <f>IF(AND(C105&amp;""="",E105&amp;""="",F105&amp;""=""),"",IF(C105&amp;""="","كود ناقص",IFERROR(INDEX('دليل الحسابات'!$B$6:$B$205,MATCH(C105,'دليل الحسابات'!$A$6:$A$205,0)),"كود غير موجود")))</f>
        <v/>
      </c>
      <c r="H105" s="6">
        <f>IF(AND(C105&amp;""="",E105&amp;""="",F105&amp;""=""),"",IF(AND(E105&amp;""&lt;&gt;"",F105&amp;""&lt;&gt;""),"خطأ: مدين ودائن معًا",IF(AND(E105&amp;""="",F105&amp;""=""),"سطر بلا مبلغ","")))</f>
        <v/>
      </c>
      <c r="I105" s="19">
        <f>IF(B105&amp;""="","",ROUND(SUMIFS($E$7:$E$3006,$B$7:$B$3006,B105&amp;"")-SUMIFS($F$7:$F$3006,$B$7:$B$3006,B105&amp;""),2))</f>
        <v/>
      </c>
      <c r="J105" s="6">
        <f>IF(B105&amp;""="",IF(AND(C105&amp;""="",E105&amp;""="",F105&amp;""=""),"","رقم القيد ناقص"),IF(I105=0,"","القيد غير متوازن"))</f>
        <v/>
      </c>
      <c r="K105" s="21">
        <f>IF(C105&amp;""="","",COUNTIF($C$7:C105,C105&amp;""))</f>
        <v/>
      </c>
      <c r="L105" s="6">
        <f>IF(K105="","",C105&amp;"-"&amp;K105)</f>
        <v/>
      </c>
      <c r="M105" s="21">
        <f>IF(J105&lt;&gt;"القيد غير متوازن","",IF(COUNTIF($B$7:B105,B105&amp;"")=1,1,""))</f>
        <v/>
      </c>
    </row>
    <row r="106">
      <c r="A106" s="20" t="n"/>
      <c r="B106" s="16" t="n"/>
      <c r="C106" s="16" t="n"/>
      <c r="D106" s="5" t="n"/>
      <c r="E106" s="17" t="n"/>
      <c r="F106" s="17" t="n"/>
      <c r="G106" s="6">
        <f>IF(AND(C106&amp;""="",E106&amp;""="",F106&amp;""=""),"",IF(C106&amp;""="","كود ناقص",IFERROR(INDEX('دليل الحسابات'!$B$6:$B$205,MATCH(C106,'دليل الحسابات'!$A$6:$A$205,0)),"كود غير موجود")))</f>
        <v/>
      </c>
      <c r="H106" s="6">
        <f>IF(AND(C106&amp;""="",E106&amp;""="",F106&amp;""=""),"",IF(AND(E106&amp;""&lt;&gt;"",F106&amp;""&lt;&gt;""),"خطأ: مدين ودائن معًا",IF(AND(E106&amp;""="",F106&amp;""=""),"سطر بلا مبلغ","")))</f>
        <v/>
      </c>
      <c r="I106" s="19">
        <f>IF(B106&amp;""="","",ROUND(SUMIFS($E$7:$E$3006,$B$7:$B$3006,B106&amp;"")-SUMIFS($F$7:$F$3006,$B$7:$B$3006,B106&amp;""),2))</f>
        <v/>
      </c>
      <c r="J106" s="6">
        <f>IF(B106&amp;""="",IF(AND(C106&amp;""="",E106&amp;""="",F106&amp;""=""),"","رقم القيد ناقص"),IF(I106=0,"","القيد غير متوازن"))</f>
        <v/>
      </c>
      <c r="K106" s="21">
        <f>IF(C106&amp;""="","",COUNTIF($C$7:C106,C106&amp;""))</f>
        <v/>
      </c>
      <c r="L106" s="6">
        <f>IF(K106="","",C106&amp;"-"&amp;K106)</f>
        <v/>
      </c>
      <c r="M106" s="21">
        <f>IF(J106&lt;&gt;"القيد غير متوازن","",IF(COUNTIF($B$7:B106,B106&amp;"")=1,1,""))</f>
        <v/>
      </c>
    </row>
    <row r="107">
      <c r="A107" s="20" t="n"/>
      <c r="B107" s="16" t="n"/>
      <c r="C107" s="16" t="n"/>
      <c r="D107" s="5" t="n"/>
      <c r="E107" s="17" t="n"/>
      <c r="F107" s="17" t="n"/>
      <c r="G107" s="6">
        <f>IF(AND(C107&amp;""="",E107&amp;""="",F107&amp;""=""),"",IF(C107&amp;""="","كود ناقص",IFERROR(INDEX('دليل الحسابات'!$B$6:$B$205,MATCH(C107,'دليل الحسابات'!$A$6:$A$205,0)),"كود غير موجود")))</f>
        <v/>
      </c>
      <c r="H107" s="6">
        <f>IF(AND(C107&amp;""="",E107&amp;""="",F107&amp;""=""),"",IF(AND(E107&amp;""&lt;&gt;"",F107&amp;""&lt;&gt;""),"خطأ: مدين ودائن معًا",IF(AND(E107&amp;""="",F107&amp;""=""),"سطر بلا مبلغ","")))</f>
        <v/>
      </c>
      <c r="I107" s="19">
        <f>IF(B107&amp;""="","",ROUND(SUMIFS($E$7:$E$3006,$B$7:$B$3006,B107&amp;"")-SUMIFS($F$7:$F$3006,$B$7:$B$3006,B107&amp;""),2))</f>
        <v/>
      </c>
      <c r="J107" s="6">
        <f>IF(B107&amp;""="",IF(AND(C107&amp;""="",E107&amp;""="",F107&amp;""=""),"","رقم القيد ناقص"),IF(I107=0,"","القيد غير متوازن"))</f>
        <v/>
      </c>
      <c r="K107" s="21">
        <f>IF(C107&amp;""="","",COUNTIF($C$7:C107,C107&amp;""))</f>
        <v/>
      </c>
      <c r="L107" s="6">
        <f>IF(K107="","",C107&amp;"-"&amp;K107)</f>
        <v/>
      </c>
      <c r="M107" s="21">
        <f>IF(J107&lt;&gt;"القيد غير متوازن","",IF(COUNTIF($B$7:B107,B107&amp;"")=1,1,""))</f>
        <v/>
      </c>
    </row>
    <row r="108">
      <c r="A108" s="20" t="n"/>
      <c r="B108" s="16" t="n"/>
      <c r="C108" s="16" t="n"/>
      <c r="D108" s="5" t="n"/>
      <c r="E108" s="17" t="n"/>
      <c r="F108" s="17" t="n"/>
      <c r="G108" s="6">
        <f>IF(AND(C108&amp;""="",E108&amp;""="",F108&amp;""=""),"",IF(C108&amp;""="","كود ناقص",IFERROR(INDEX('دليل الحسابات'!$B$6:$B$205,MATCH(C108,'دليل الحسابات'!$A$6:$A$205,0)),"كود غير موجود")))</f>
        <v/>
      </c>
      <c r="H108" s="6">
        <f>IF(AND(C108&amp;""="",E108&amp;""="",F108&amp;""=""),"",IF(AND(E108&amp;""&lt;&gt;"",F108&amp;""&lt;&gt;""),"خطأ: مدين ودائن معًا",IF(AND(E108&amp;""="",F108&amp;""=""),"سطر بلا مبلغ","")))</f>
        <v/>
      </c>
      <c r="I108" s="19">
        <f>IF(B108&amp;""="","",ROUND(SUMIFS($E$7:$E$3006,$B$7:$B$3006,B108&amp;"")-SUMIFS($F$7:$F$3006,$B$7:$B$3006,B108&amp;""),2))</f>
        <v/>
      </c>
      <c r="J108" s="6">
        <f>IF(B108&amp;""="",IF(AND(C108&amp;""="",E108&amp;""="",F108&amp;""=""),"","رقم القيد ناقص"),IF(I108=0,"","القيد غير متوازن"))</f>
        <v/>
      </c>
      <c r="K108" s="21">
        <f>IF(C108&amp;""="","",COUNTIF($C$7:C108,C108&amp;""))</f>
        <v/>
      </c>
      <c r="L108" s="6">
        <f>IF(K108="","",C108&amp;"-"&amp;K108)</f>
        <v/>
      </c>
      <c r="M108" s="21">
        <f>IF(J108&lt;&gt;"القيد غير متوازن","",IF(COUNTIF($B$7:B108,B108&amp;"")=1,1,""))</f>
        <v/>
      </c>
    </row>
    <row r="109">
      <c r="A109" s="20" t="n"/>
      <c r="B109" s="16" t="n"/>
      <c r="C109" s="16" t="n"/>
      <c r="D109" s="5" t="n"/>
      <c r="E109" s="17" t="n"/>
      <c r="F109" s="17" t="n"/>
      <c r="G109" s="6">
        <f>IF(AND(C109&amp;""="",E109&amp;""="",F109&amp;""=""),"",IF(C109&amp;""="","كود ناقص",IFERROR(INDEX('دليل الحسابات'!$B$6:$B$205,MATCH(C109,'دليل الحسابات'!$A$6:$A$205,0)),"كود غير موجود")))</f>
        <v/>
      </c>
      <c r="H109" s="6">
        <f>IF(AND(C109&amp;""="",E109&amp;""="",F109&amp;""=""),"",IF(AND(E109&amp;""&lt;&gt;"",F109&amp;""&lt;&gt;""),"خطأ: مدين ودائن معًا",IF(AND(E109&amp;""="",F109&amp;""=""),"سطر بلا مبلغ","")))</f>
        <v/>
      </c>
      <c r="I109" s="19">
        <f>IF(B109&amp;""="","",ROUND(SUMIFS($E$7:$E$3006,$B$7:$B$3006,B109&amp;"")-SUMIFS($F$7:$F$3006,$B$7:$B$3006,B109&amp;""),2))</f>
        <v/>
      </c>
      <c r="J109" s="6">
        <f>IF(B109&amp;""="",IF(AND(C109&amp;""="",E109&amp;""="",F109&amp;""=""),"","رقم القيد ناقص"),IF(I109=0,"","القيد غير متوازن"))</f>
        <v/>
      </c>
      <c r="K109" s="21">
        <f>IF(C109&amp;""="","",COUNTIF($C$7:C109,C109&amp;""))</f>
        <v/>
      </c>
      <c r="L109" s="6">
        <f>IF(K109="","",C109&amp;"-"&amp;K109)</f>
        <v/>
      </c>
      <c r="M109" s="21">
        <f>IF(J109&lt;&gt;"القيد غير متوازن","",IF(COUNTIF($B$7:B109,B109&amp;"")=1,1,""))</f>
        <v/>
      </c>
    </row>
    <row r="110">
      <c r="A110" s="20" t="n"/>
      <c r="B110" s="16" t="n"/>
      <c r="C110" s="16" t="n"/>
      <c r="D110" s="5" t="n"/>
      <c r="E110" s="17" t="n"/>
      <c r="F110" s="17" t="n"/>
      <c r="G110" s="6">
        <f>IF(AND(C110&amp;""="",E110&amp;""="",F110&amp;""=""),"",IF(C110&amp;""="","كود ناقص",IFERROR(INDEX('دليل الحسابات'!$B$6:$B$205,MATCH(C110,'دليل الحسابات'!$A$6:$A$205,0)),"كود غير موجود")))</f>
        <v/>
      </c>
      <c r="H110" s="6">
        <f>IF(AND(C110&amp;""="",E110&amp;""="",F110&amp;""=""),"",IF(AND(E110&amp;""&lt;&gt;"",F110&amp;""&lt;&gt;""),"خطأ: مدين ودائن معًا",IF(AND(E110&amp;""="",F110&amp;""=""),"سطر بلا مبلغ","")))</f>
        <v/>
      </c>
      <c r="I110" s="19">
        <f>IF(B110&amp;""="","",ROUND(SUMIFS($E$7:$E$3006,$B$7:$B$3006,B110&amp;"")-SUMIFS($F$7:$F$3006,$B$7:$B$3006,B110&amp;""),2))</f>
        <v/>
      </c>
      <c r="J110" s="6">
        <f>IF(B110&amp;""="",IF(AND(C110&amp;""="",E110&amp;""="",F110&amp;""=""),"","رقم القيد ناقص"),IF(I110=0,"","القيد غير متوازن"))</f>
        <v/>
      </c>
      <c r="K110" s="21">
        <f>IF(C110&amp;""="","",COUNTIF($C$7:C110,C110&amp;""))</f>
        <v/>
      </c>
      <c r="L110" s="6">
        <f>IF(K110="","",C110&amp;"-"&amp;K110)</f>
        <v/>
      </c>
      <c r="M110" s="21">
        <f>IF(J110&lt;&gt;"القيد غير متوازن","",IF(COUNTIF($B$7:B110,B110&amp;"")=1,1,""))</f>
        <v/>
      </c>
    </row>
    <row r="111">
      <c r="A111" s="20" t="n"/>
      <c r="B111" s="16" t="n"/>
      <c r="C111" s="16" t="n"/>
      <c r="D111" s="5" t="n"/>
      <c r="E111" s="17" t="n"/>
      <c r="F111" s="17" t="n"/>
      <c r="G111" s="6">
        <f>IF(AND(C111&amp;""="",E111&amp;""="",F111&amp;""=""),"",IF(C111&amp;""="","كود ناقص",IFERROR(INDEX('دليل الحسابات'!$B$6:$B$205,MATCH(C111,'دليل الحسابات'!$A$6:$A$205,0)),"كود غير موجود")))</f>
        <v/>
      </c>
      <c r="H111" s="6">
        <f>IF(AND(C111&amp;""="",E111&amp;""="",F111&amp;""=""),"",IF(AND(E111&amp;""&lt;&gt;"",F111&amp;""&lt;&gt;""),"خطأ: مدين ودائن معًا",IF(AND(E111&amp;""="",F111&amp;""=""),"سطر بلا مبلغ","")))</f>
        <v/>
      </c>
      <c r="I111" s="19">
        <f>IF(B111&amp;""="","",ROUND(SUMIFS($E$7:$E$3006,$B$7:$B$3006,B111&amp;"")-SUMIFS($F$7:$F$3006,$B$7:$B$3006,B111&amp;""),2))</f>
        <v/>
      </c>
      <c r="J111" s="6">
        <f>IF(B111&amp;""="",IF(AND(C111&amp;""="",E111&amp;""="",F111&amp;""=""),"","رقم القيد ناقص"),IF(I111=0,"","القيد غير متوازن"))</f>
        <v/>
      </c>
      <c r="K111" s="21">
        <f>IF(C111&amp;""="","",COUNTIF($C$7:C111,C111&amp;""))</f>
        <v/>
      </c>
      <c r="L111" s="6">
        <f>IF(K111="","",C111&amp;"-"&amp;K111)</f>
        <v/>
      </c>
      <c r="M111" s="21">
        <f>IF(J111&lt;&gt;"القيد غير متوازن","",IF(COUNTIF($B$7:B111,B111&amp;"")=1,1,""))</f>
        <v/>
      </c>
    </row>
    <row r="112">
      <c r="A112" s="20" t="n"/>
      <c r="B112" s="16" t="n"/>
      <c r="C112" s="16" t="n"/>
      <c r="D112" s="5" t="n"/>
      <c r="E112" s="17" t="n"/>
      <c r="F112" s="17" t="n"/>
      <c r="G112" s="6">
        <f>IF(AND(C112&amp;""="",E112&amp;""="",F112&amp;""=""),"",IF(C112&amp;""="","كود ناقص",IFERROR(INDEX('دليل الحسابات'!$B$6:$B$205,MATCH(C112,'دليل الحسابات'!$A$6:$A$205,0)),"كود غير موجود")))</f>
        <v/>
      </c>
      <c r="H112" s="6">
        <f>IF(AND(C112&amp;""="",E112&amp;""="",F112&amp;""=""),"",IF(AND(E112&amp;""&lt;&gt;"",F112&amp;""&lt;&gt;""),"خطأ: مدين ودائن معًا",IF(AND(E112&amp;""="",F112&amp;""=""),"سطر بلا مبلغ","")))</f>
        <v/>
      </c>
      <c r="I112" s="19">
        <f>IF(B112&amp;""="","",ROUND(SUMIFS($E$7:$E$3006,$B$7:$B$3006,B112&amp;"")-SUMIFS($F$7:$F$3006,$B$7:$B$3006,B112&amp;""),2))</f>
        <v/>
      </c>
      <c r="J112" s="6">
        <f>IF(B112&amp;""="",IF(AND(C112&amp;""="",E112&amp;""="",F112&amp;""=""),"","رقم القيد ناقص"),IF(I112=0,"","القيد غير متوازن"))</f>
        <v/>
      </c>
      <c r="K112" s="21">
        <f>IF(C112&amp;""="","",COUNTIF($C$7:C112,C112&amp;""))</f>
        <v/>
      </c>
      <c r="L112" s="6">
        <f>IF(K112="","",C112&amp;"-"&amp;K112)</f>
        <v/>
      </c>
      <c r="M112" s="21">
        <f>IF(J112&lt;&gt;"القيد غير متوازن","",IF(COUNTIF($B$7:B112,B112&amp;"")=1,1,""))</f>
        <v/>
      </c>
    </row>
    <row r="113">
      <c r="A113" s="20" t="n"/>
      <c r="B113" s="16" t="n"/>
      <c r="C113" s="16" t="n"/>
      <c r="D113" s="5" t="n"/>
      <c r="E113" s="17" t="n"/>
      <c r="F113" s="17" t="n"/>
      <c r="G113" s="6">
        <f>IF(AND(C113&amp;""="",E113&amp;""="",F113&amp;""=""),"",IF(C113&amp;""="","كود ناقص",IFERROR(INDEX('دليل الحسابات'!$B$6:$B$205,MATCH(C113,'دليل الحسابات'!$A$6:$A$205,0)),"كود غير موجود")))</f>
        <v/>
      </c>
      <c r="H113" s="6">
        <f>IF(AND(C113&amp;""="",E113&amp;""="",F113&amp;""=""),"",IF(AND(E113&amp;""&lt;&gt;"",F113&amp;""&lt;&gt;""),"خطأ: مدين ودائن معًا",IF(AND(E113&amp;""="",F113&amp;""=""),"سطر بلا مبلغ","")))</f>
        <v/>
      </c>
      <c r="I113" s="19">
        <f>IF(B113&amp;""="","",ROUND(SUMIFS($E$7:$E$3006,$B$7:$B$3006,B113&amp;"")-SUMIFS($F$7:$F$3006,$B$7:$B$3006,B113&amp;""),2))</f>
        <v/>
      </c>
      <c r="J113" s="6">
        <f>IF(B113&amp;""="",IF(AND(C113&amp;""="",E113&amp;""="",F113&amp;""=""),"","رقم القيد ناقص"),IF(I113=0,"","القيد غير متوازن"))</f>
        <v/>
      </c>
      <c r="K113" s="21">
        <f>IF(C113&amp;""="","",COUNTIF($C$7:C113,C113&amp;""))</f>
        <v/>
      </c>
      <c r="L113" s="6">
        <f>IF(K113="","",C113&amp;"-"&amp;K113)</f>
        <v/>
      </c>
      <c r="M113" s="21">
        <f>IF(J113&lt;&gt;"القيد غير متوازن","",IF(COUNTIF($B$7:B113,B113&amp;"")=1,1,""))</f>
        <v/>
      </c>
    </row>
    <row r="114">
      <c r="A114" s="20" t="n"/>
      <c r="B114" s="16" t="n"/>
      <c r="C114" s="16" t="n"/>
      <c r="D114" s="5" t="n"/>
      <c r="E114" s="17" t="n"/>
      <c r="F114" s="17" t="n"/>
      <c r="G114" s="6">
        <f>IF(AND(C114&amp;""="",E114&amp;""="",F114&amp;""=""),"",IF(C114&amp;""="","كود ناقص",IFERROR(INDEX('دليل الحسابات'!$B$6:$B$205,MATCH(C114,'دليل الحسابات'!$A$6:$A$205,0)),"كود غير موجود")))</f>
        <v/>
      </c>
      <c r="H114" s="6">
        <f>IF(AND(C114&amp;""="",E114&amp;""="",F114&amp;""=""),"",IF(AND(E114&amp;""&lt;&gt;"",F114&amp;""&lt;&gt;""),"خطأ: مدين ودائن معًا",IF(AND(E114&amp;""="",F114&amp;""=""),"سطر بلا مبلغ","")))</f>
        <v/>
      </c>
      <c r="I114" s="19">
        <f>IF(B114&amp;""="","",ROUND(SUMIFS($E$7:$E$3006,$B$7:$B$3006,B114&amp;"")-SUMIFS($F$7:$F$3006,$B$7:$B$3006,B114&amp;""),2))</f>
        <v/>
      </c>
      <c r="J114" s="6">
        <f>IF(B114&amp;""="",IF(AND(C114&amp;""="",E114&amp;""="",F114&amp;""=""),"","رقم القيد ناقص"),IF(I114=0,"","القيد غير متوازن"))</f>
        <v/>
      </c>
      <c r="K114" s="21">
        <f>IF(C114&amp;""="","",COUNTIF($C$7:C114,C114&amp;""))</f>
        <v/>
      </c>
      <c r="L114" s="6">
        <f>IF(K114="","",C114&amp;"-"&amp;K114)</f>
        <v/>
      </c>
      <c r="M114" s="21">
        <f>IF(J114&lt;&gt;"القيد غير متوازن","",IF(COUNTIF($B$7:B114,B114&amp;"")=1,1,""))</f>
        <v/>
      </c>
    </row>
    <row r="115">
      <c r="A115" s="20" t="n"/>
      <c r="B115" s="16" t="n"/>
      <c r="C115" s="16" t="n"/>
      <c r="D115" s="5" t="n"/>
      <c r="E115" s="17" t="n"/>
      <c r="F115" s="17" t="n"/>
      <c r="G115" s="6">
        <f>IF(AND(C115&amp;""="",E115&amp;""="",F115&amp;""=""),"",IF(C115&amp;""="","كود ناقص",IFERROR(INDEX('دليل الحسابات'!$B$6:$B$205,MATCH(C115,'دليل الحسابات'!$A$6:$A$205,0)),"كود غير موجود")))</f>
        <v/>
      </c>
      <c r="H115" s="6">
        <f>IF(AND(C115&amp;""="",E115&amp;""="",F115&amp;""=""),"",IF(AND(E115&amp;""&lt;&gt;"",F115&amp;""&lt;&gt;""),"خطأ: مدين ودائن معًا",IF(AND(E115&amp;""="",F115&amp;""=""),"سطر بلا مبلغ","")))</f>
        <v/>
      </c>
      <c r="I115" s="19">
        <f>IF(B115&amp;""="","",ROUND(SUMIFS($E$7:$E$3006,$B$7:$B$3006,B115&amp;"")-SUMIFS($F$7:$F$3006,$B$7:$B$3006,B115&amp;""),2))</f>
        <v/>
      </c>
      <c r="J115" s="6">
        <f>IF(B115&amp;""="",IF(AND(C115&amp;""="",E115&amp;""="",F115&amp;""=""),"","رقم القيد ناقص"),IF(I115=0,"","القيد غير متوازن"))</f>
        <v/>
      </c>
      <c r="K115" s="21">
        <f>IF(C115&amp;""="","",COUNTIF($C$7:C115,C115&amp;""))</f>
        <v/>
      </c>
      <c r="L115" s="6">
        <f>IF(K115="","",C115&amp;"-"&amp;K115)</f>
        <v/>
      </c>
      <c r="M115" s="21">
        <f>IF(J115&lt;&gt;"القيد غير متوازن","",IF(COUNTIF($B$7:B115,B115&amp;"")=1,1,""))</f>
        <v/>
      </c>
    </row>
    <row r="116">
      <c r="A116" s="20" t="n"/>
      <c r="B116" s="16" t="n"/>
      <c r="C116" s="16" t="n"/>
      <c r="D116" s="5" t="n"/>
      <c r="E116" s="17" t="n"/>
      <c r="F116" s="17" t="n"/>
      <c r="G116" s="6">
        <f>IF(AND(C116&amp;""="",E116&amp;""="",F116&amp;""=""),"",IF(C116&amp;""="","كود ناقص",IFERROR(INDEX('دليل الحسابات'!$B$6:$B$205,MATCH(C116,'دليل الحسابات'!$A$6:$A$205,0)),"كود غير موجود")))</f>
        <v/>
      </c>
      <c r="H116" s="6">
        <f>IF(AND(C116&amp;""="",E116&amp;""="",F116&amp;""=""),"",IF(AND(E116&amp;""&lt;&gt;"",F116&amp;""&lt;&gt;""),"خطأ: مدين ودائن معًا",IF(AND(E116&amp;""="",F116&amp;""=""),"سطر بلا مبلغ","")))</f>
        <v/>
      </c>
      <c r="I116" s="19">
        <f>IF(B116&amp;""="","",ROUND(SUMIFS($E$7:$E$3006,$B$7:$B$3006,B116&amp;"")-SUMIFS($F$7:$F$3006,$B$7:$B$3006,B116&amp;""),2))</f>
        <v/>
      </c>
      <c r="J116" s="6">
        <f>IF(B116&amp;""="",IF(AND(C116&amp;""="",E116&amp;""="",F116&amp;""=""),"","رقم القيد ناقص"),IF(I116=0,"","القيد غير متوازن"))</f>
        <v/>
      </c>
      <c r="K116" s="21">
        <f>IF(C116&amp;""="","",COUNTIF($C$7:C116,C116&amp;""))</f>
        <v/>
      </c>
      <c r="L116" s="6">
        <f>IF(K116="","",C116&amp;"-"&amp;K116)</f>
        <v/>
      </c>
      <c r="M116" s="21">
        <f>IF(J116&lt;&gt;"القيد غير متوازن","",IF(COUNTIF($B$7:B116,B116&amp;"")=1,1,""))</f>
        <v/>
      </c>
    </row>
    <row r="117">
      <c r="A117" s="20" t="n"/>
      <c r="B117" s="16" t="n"/>
      <c r="C117" s="16" t="n"/>
      <c r="D117" s="5" t="n"/>
      <c r="E117" s="17" t="n"/>
      <c r="F117" s="17" t="n"/>
      <c r="G117" s="6">
        <f>IF(AND(C117&amp;""="",E117&amp;""="",F117&amp;""=""),"",IF(C117&amp;""="","كود ناقص",IFERROR(INDEX('دليل الحسابات'!$B$6:$B$205,MATCH(C117,'دليل الحسابات'!$A$6:$A$205,0)),"كود غير موجود")))</f>
        <v/>
      </c>
      <c r="H117" s="6">
        <f>IF(AND(C117&amp;""="",E117&amp;""="",F117&amp;""=""),"",IF(AND(E117&amp;""&lt;&gt;"",F117&amp;""&lt;&gt;""),"خطأ: مدين ودائن معًا",IF(AND(E117&amp;""="",F117&amp;""=""),"سطر بلا مبلغ","")))</f>
        <v/>
      </c>
      <c r="I117" s="19">
        <f>IF(B117&amp;""="","",ROUND(SUMIFS($E$7:$E$3006,$B$7:$B$3006,B117&amp;"")-SUMIFS($F$7:$F$3006,$B$7:$B$3006,B117&amp;""),2))</f>
        <v/>
      </c>
      <c r="J117" s="6">
        <f>IF(B117&amp;""="",IF(AND(C117&amp;""="",E117&amp;""="",F117&amp;""=""),"","رقم القيد ناقص"),IF(I117=0,"","القيد غير متوازن"))</f>
        <v/>
      </c>
      <c r="K117" s="21">
        <f>IF(C117&amp;""="","",COUNTIF($C$7:C117,C117&amp;""))</f>
        <v/>
      </c>
      <c r="L117" s="6">
        <f>IF(K117="","",C117&amp;"-"&amp;K117)</f>
        <v/>
      </c>
      <c r="M117" s="21">
        <f>IF(J117&lt;&gt;"القيد غير متوازن","",IF(COUNTIF($B$7:B117,B117&amp;"")=1,1,""))</f>
        <v/>
      </c>
    </row>
    <row r="118">
      <c r="A118" s="20" t="n"/>
      <c r="B118" s="16" t="n"/>
      <c r="C118" s="16" t="n"/>
      <c r="D118" s="5" t="n"/>
      <c r="E118" s="17" t="n"/>
      <c r="F118" s="17" t="n"/>
      <c r="G118" s="6">
        <f>IF(AND(C118&amp;""="",E118&amp;""="",F118&amp;""=""),"",IF(C118&amp;""="","كود ناقص",IFERROR(INDEX('دليل الحسابات'!$B$6:$B$205,MATCH(C118,'دليل الحسابات'!$A$6:$A$205,0)),"كود غير موجود")))</f>
        <v/>
      </c>
      <c r="H118" s="6">
        <f>IF(AND(C118&amp;""="",E118&amp;""="",F118&amp;""=""),"",IF(AND(E118&amp;""&lt;&gt;"",F118&amp;""&lt;&gt;""),"خطأ: مدين ودائن معًا",IF(AND(E118&amp;""="",F118&amp;""=""),"سطر بلا مبلغ","")))</f>
        <v/>
      </c>
      <c r="I118" s="19">
        <f>IF(B118&amp;""="","",ROUND(SUMIFS($E$7:$E$3006,$B$7:$B$3006,B118&amp;"")-SUMIFS($F$7:$F$3006,$B$7:$B$3006,B118&amp;""),2))</f>
        <v/>
      </c>
      <c r="J118" s="6">
        <f>IF(B118&amp;""="",IF(AND(C118&amp;""="",E118&amp;""="",F118&amp;""=""),"","رقم القيد ناقص"),IF(I118=0,"","القيد غير متوازن"))</f>
        <v/>
      </c>
      <c r="K118" s="21">
        <f>IF(C118&amp;""="","",COUNTIF($C$7:C118,C118&amp;""))</f>
        <v/>
      </c>
      <c r="L118" s="6">
        <f>IF(K118="","",C118&amp;"-"&amp;K118)</f>
        <v/>
      </c>
      <c r="M118" s="21">
        <f>IF(J118&lt;&gt;"القيد غير متوازن","",IF(COUNTIF($B$7:B118,B118&amp;"")=1,1,""))</f>
        <v/>
      </c>
    </row>
    <row r="119">
      <c r="A119" s="20" t="n"/>
      <c r="B119" s="16" t="n"/>
      <c r="C119" s="16" t="n"/>
      <c r="D119" s="5" t="n"/>
      <c r="E119" s="17" t="n"/>
      <c r="F119" s="17" t="n"/>
      <c r="G119" s="6">
        <f>IF(AND(C119&amp;""="",E119&amp;""="",F119&amp;""=""),"",IF(C119&amp;""="","كود ناقص",IFERROR(INDEX('دليل الحسابات'!$B$6:$B$205,MATCH(C119,'دليل الحسابات'!$A$6:$A$205,0)),"كود غير موجود")))</f>
        <v/>
      </c>
      <c r="H119" s="6">
        <f>IF(AND(C119&amp;""="",E119&amp;""="",F119&amp;""=""),"",IF(AND(E119&amp;""&lt;&gt;"",F119&amp;""&lt;&gt;""),"خطأ: مدين ودائن معًا",IF(AND(E119&amp;""="",F119&amp;""=""),"سطر بلا مبلغ","")))</f>
        <v/>
      </c>
      <c r="I119" s="19">
        <f>IF(B119&amp;""="","",ROUND(SUMIFS($E$7:$E$3006,$B$7:$B$3006,B119&amp;"")-SUMIFS($F$7:$F$3006,$B$7:$B$3006,B119&amp;""),2))</f>
        <v/>
      </c>
      <c r="J119" s="6">
        <f>IF(B119&amp;""="",IF(AND(C119&amp;""="",E119&amp;""="",F119&amp;""=""),"","رقم القيد ناقص"),IF(I119=0,"","القيد غير متوازن"))</f>
        <v/>
      </c>
      <c r="K119" s="21">
        <f>IF(C119&amp;""="","",COUNTIF($C$7:C119,C119&amp;""))</f>
        <v/>
      </c>
      <c r="L119" s="6">
        <f>IF(K119="","",C119&amp;"-"&amp;K119)</f>
        <v/>
      </c>
      <c r="M119" s="21">
        <f>IF(J119&lt;&gt;"القيد غير متوازن","",IF(COUNTIF($B$7:B119,B119&amp;"")=1,1,""))</f>
        <v/>
      </c>
    </row>
    <row r="120">
      <c r="A120" s="20" t="n"/>
      <c r="B120" s="16" t="n"/>
      <c r="C120" s="16" t="n"/>
      <c r="D120" s="5" t="n"/>
      <c r="E120" s="17" t="n"/>
      <c r="F120" s="17" t="n"/>
      <c r="G120" s="6">
        <f>IF(AND(C120&amp;""="",E120&amp;""="",F120&amp;""=""),"",IF(C120&amp;""="","كود ناقص",IFERROR(INDEX('دليل الحسابات'!$B$6:$B$205,MATCH(C120,'دليل الحسابات'!$A$6:$A$205,0)),"كود غير موجود")))</f>
        <v/>
      </c>
      <c r="H120" s="6">
        <f>IF(AND(C120&amp;""="",E120&amp;""="",F120&amp;""=""),"",IF(AND(E120&amp;""&lt;&gt;"",F120&amp;""&lt;&gt;""),"خطأ: مدين ودائن معًا",IF(AND(E120&amp;""="",F120&amp;""=""),"سطر بلا مبلغ","")))</f>
        <v/>
      </c>
      <c r="I120" s="19">
        <f>IF(B120&amp;""="","",ROUND(SUMIFS($E$7:$E$3006,$B$7:$B$3006,B120&amp;"")-SUMIFS($F$7:$F$3006,$B$7:$B$3006,B120&amp;""),2))</f>
        <v/>
      </c>
      <c r="J120" s="6">
        <f>IF(B120&amp;""="",IF(AND(C120&amp;""="",E120&amp;""="",F120&amp;""=""),"","رقم القيد ناقص"),IF(I120=0,"","القيد غير متوازن"))</f>
        <v/>
      </c>
      <c r="K120" s="21">
        <f>IF(C120&amp;""="","",COUNTIF($C$7:C120,C120&amp;""))</f>
        <v/>
      </c>
      <c r="L120" s="6">
        <f>IF(K120="","",C120&amp;"-"&amp;K120)</f>
        <v/>
      </c>
      <c r="M120" s="21">
        <f>IF(J120&lt;&gt;"القيد غير متوازن","",IF(COUNTIF($B$7:B120,B120&amp;"")=1,1,""))</f>
        <v/>
      </c>
    </row>
    <row r="121">
      <c r="A121" s="20" t="n"/>
      <c r="B121" s="16" t="n"/>
      <c r="C121" s="16" t="n"/>
      <c r="D121" s="5" t="n"/>
      <c r="E121" s="17" t="n"/>
      <c r="F121" s="17" t="n"/>
      <c r="G121" s="6">
        <f>IF(AND(C121&amp;""="",E121&amp;""="",F121&amp;""=""),"",IF(C121&amp;""="","كود ناقص",IFERROR(INDEX('دليل الحسابات'!$B$6:$B$205,MATCH(C121,'دليل الحسابات'!$A$6:$A$205,0)),"كود غير موجود")))</f>
        <v/>
      </c>
      <c r="H121" s="6">
        <f>IF(AND(C121&amp;""="",E121&amp;""="",F121&amp;""=""),"",IF(AND(E121&amp;""&lt;&gt;"",F121&amp;""&lt;&gt;""),"خطأ: مدين ودائن معًا",IF(AND(E121&amp;""="",F121&amp;""=""),"سطر بلا مبلغ","")))</f>
        <v/>
      </c>
      <c r="I121" s="19">
        <f>IF(B121&amp;""="","",ROUND(SUMIFS($E$7:$E$3006,$B$7:$B$3006,B121&amp;"")-SUMIFS($F$7:$F$3006,$B$7:$B$3006,B121&amp;""),2))</f>
        <v/>
      </c>
      <c r="J121" s="6">
        <f>IF(B121&amp;""="",IF(AND(C121&amp;""="",E121&amp;""="",F121&amp;""=""),"","رقم القيد ناقص"),IF(I121=0,"","القيد غير متوازن"))</f>
        <v/>
      </c>
      <c r="K121" s="21">
        <f>IF(C121&amp;""="","",COUNTIF($C$7:C121,C121&amp;""))</f>
        <v/>
      </c>
      <c r="L121" s="6">
        <f>IF(K121="","",C121&amp;"-"&amp;K121)</f>
        <v/>
      </c>
      <c r="M121" s="21">
        <f>IF(J121&lt;&gt;"القيد غير متوازن","",IF(COUNTIF($B$7:B121,B121&amp;"")=1,1,""))</f>
        <v/>
      </c>
    </row>
    <row r="122">
      <c r="A122" s="20" t="n"/>
      <c r="B122" s="16" t="n"/>
      <c r="C122" s="16" t="n"/>
      <c r="D122" s="5" t="n"/>
      <c r="E122" s="17" t="n"/>
      <c r="F122" s="17" t="n"/>
      <c r="G122" s="6">
        <f>IF(AND(C122&amp;""="",E122&amp;""="",F122&amp;""=""),"",IF(C122&amp;""="","كود ناقص",IFERROR(INDEX('دليل الحسابات'!$B$6:$B$205,MATCH(C122,'دليل الحسابات'!$A$6:$A$205,0)),"كود غير موجود")))</f>
        <v/>
      </c>
      <c r="H122" s="6">
        <f>IF(AND(C122&amp;""="",E122&amp;""="",F122&amp;""=""),"",IF(AND(E122&amp;""&lt;&gt;"",F122&amp;""&lt;&gt;""),"خطأ: مدين ودائن معًا",IF(AND(E122&amp;""="",F122&amp;""=""),"سطر بلا مبلغ","")))</f>
        <v/>
      </c>
      <c r="I122" s="19">
        <f>IF(B122&amp;""="","",ROUND(SUMIFS($E$7:$E$3006,$B$7:$B$3006,B122&amp;"")-SUMIFS($F$7:$F$3006,$B$7:$B$3006,B122&amp;""),2))</f>
        <v/>
      </c>
      <c r="J122" s="6">
        <f>IF(B122&amp;""="",IF(AND(C122&amp;""="",E122&amp;""="",F122&amp;""=""),"","رقم القيد ناقص"),IF(I122=0,"","القيد غير متوازن"))</f>
        <v/>
      </c>
      <c r="K122" s="21">
        <f>IF(C122&amp;""="","",COUNTIF($C$7:C122,C122&amp;""))</f>
        <v/>
      </c>
      <c r="L122" s="6">
        <f>IF(K122="","",C122&amp;"-"&amp;K122)</f>
        <v/>
      </c>
      <c r="M122" s="21">
        <f>IF(J122&lt;&gt;"القيد غير متوازن","",IF(COUNTIF($B$7:B122,B122&amp;"")=1,1,""))</f>
        <v/>
      </c>
    </row>
    <row r="123">
      <c r="A123" s="20" t="n"/>
      <c r="B123" s="16" t="n"/>
      <c r="C123" s="16" t="n"/>
      <c r="D123" s="5" t="n"/>
      <c r="E123" s="17" t="n"/>
      <c r="F123" s="17" t="n"/>
      <c r="G123" s="6">
        <f>IF(AND(C123&amp;""="",E123&amp;""="",F123&amp;""=""),"",IF(C123&amp;""="","كود ناقص",IFERROR(INDEX('دليل الحسابات'!$B$6:$B$205,MATCH(C123,'دليل الحسابات'!$A$6:$A$205,0)),"كود غير موجود")))</f>
        <v/>
      </c>
      <c r="H123" s="6">
        <f>IF(AND(C123&amp;""="",E123&amp;""="",F123&amp;""=""),"",IF(AND(E123&amp;""&lt;&gt;"",F123&amp;""&lt;&gt;""),"خطأ: مدين ودائن معًا",IF(AND(E123&amp;""="",F123&amp;""=""),"سطر بلا مبلغ","")))</f>
        <v/>
      </c>
      <c r="I123" s="19">
        <f>IF(B123&amp;""="","",ROUND(SUMIFS($E$7:$E$3006,$B$7:$B$3006,B123&amp;"")-SUMIFS($F$7:$F$3006,$B$7:$B$3006,B123&amp;""),2))</f>
        <v/>
      </c>
      <c r="J123" s="6">
        <f>IF(B123&amp;""="",IF(AND(C123&amp;""="",E123&amp;""="",F123&amp;""=""),"","رقم القيد ناقص"),IF(I123=0,"","القيد غير متوازن"))</f>
        <v/>
      </c>
      <c r="K123" s="21">
        <f>IF(C123&amp;""="","",COUNTIF($C$7:C123,C123&amp;""))</f>
        <v/>
      </c>
      <c r="L123" s="6">
        <f>IF(K123="","",C123&amp;"-"&amp;K123)</f>
        <v/>
      </c>
      <c r="M123" s="21">
        <f>IF(J123&lt;&gt;"القيد غير متوازن","",IF(COUNTIF($B$7:B123,B123&amp;"")=1,1,""))</f>
        <v/>
      </c>
    </row>
    <row r="124">
      <c r="A124" s="20" t="n"/>
      <c r="B124" s="16" t="n"/>
      <c r="C124" s="16" t="n"/>
      <c r="D124" s="5" t="n"/>
      <c r="E124" s="17" t="n"/>
      <c r="F124" s="17" t="n"/>
      <c r="G124" s="6">
        <f>IF(AND(C124&amp;""="",E124&amp;""="",F124&amp;""=""),"",IF(C124&amp;""="","كود ناقص",IFERROR(INDEX('دليل الحسابات'!$B$6:$B$205,MATCH(C124,'دليل الحسابات'!$A$6:$A$205,0)),"كود غير موجود")))</f>
        <v/>
      </c>
      <c r="H124" s="6">
        <f>IF(AND(C124&amp;""="",E124&amp;""="",F124&amp;""=""),"",IF(AND(E124&amp;""&lt;&gt;"",F124&amp;""&lt;&gt;""),"خطأ: مدين ودائن معًا",IF(AND(E124&amp;""="",F124&amp;""=""),"سطر بلا مبلغ","")))</f>
        <v/>
      </c>
      <c r="I124" s="19">
        <f>IF(B124&amp;""="","",ROUND(SUMIFS($E$7:$E$3006,$B$7:$B$3006,B124&amp;"")-SUMIFS($F$7:$F$3006,$B$7:$B$3006,B124&amp;""),2))</f>
        <v/>
      </c>
      <c r="J124" s="6">
        <f>IF(B124&amp;""="",IF(AND(C124&amp;""="",E124&amp;""="",F124&amp;""=""),"","رقم القيد ناقص"),IF(I124=0,"","القيد غير متوازن"))</f>
        <v/>
      </c>
      <c r="K124" s="21">
        <f>IF(C124&amp;""="","",COUNTIF($C$7:C124,C124&amp;""))</f>
        <v/>
      </c>
      <c r="L124" s="6">
        <f>IF(K124="","",C124&amp;"-"&amp;K124)</f>
        <v/>
      </c>
      <c r="M124" s="21">
        <f>IF(J124&lt;&gt;"القيد غير متوازن","",IF(COUNTIF($B$7:B124,B124&amp;"")=1,1,""))</f>
        <v/>
      </c>
    </row>
    <row r="125">
      <c r="A125" s="20" t="n"/>
      <c r="B125" s="16" t="n"/>
      <c r="C125" s="16" t="n"/>
      <c r="D125" s="5" t="n"/>
      <c r="E125" s="17" t="n"/>
      <c r="F125" s="17" t="n"/>
      <c r="G125" s="6">
        <f>IF(AND(C125&amp;""="",E125&amp;""="",F125&amp;""=""),"",IF(C125&amp;""="","كود ناقص",IFERROR(INDEX('دليل الحسابات'!$B$6:$B$205,MATCH(C125,'دليل الحسابات'!$A$6:$A$205,0)),"كود غير موجود")))</f>
        <v/>
      </c>
      <c r="H125" s="6">
        <f>IF(AND(C125&amp;""="",E125&amp;""="",F125&amp;""=""),"",IF(AND(E125&amp;""&lt;&gt;"",F125&amp;""&lt;&gt;""),"خطأ: مدين ودائن معًا",IF(AND(E125&amp;""="",F125&amp;""=""),"سطر بلا مبلغ","")))</f>
        <v/>
      </c>
      <c r="I125" s="19">
        <f>IF(B125&amp;""="","",ROUND(SUMIFS($E$7:$E$3006,$B$7:$B$3006,B125&amp;"")-SUMIFS($F$7:$F$3006,$B$7:$B$3006,B125&amp;""),2))</f>
        <v/>
      </c>
      <c r="J125" s="6">
        <f>IF(B125&amp;""="",IF(AND(C125&amp;""="",E125&amp;""="",F125&amp;""=""),"","رقم القيد ناقص"),IF(I125=0,"","القيد غير متوازن"))</f>
        <v/>
      </c>
      <c r="K125" s="21">
        <f>IF(C125&amp;""="","",COUNTIF($C$7:C125,C125&amp;""))</f>
        <v/>
      </c>
      <c r="L125" s="6">
        <f>IF(K125="","",C125&amp;"-"&amp;K125)</f>
        <v/>
      </c>
      <c r="M125" s="21">
        <f>IF(J125&lt;&gt;"القيد غير متوازن","",IF(COUNTIF($B$7:B125,B125&amp;"")=1,1,""))</f>
        <v/>
      </c>
    </row>
    <row r="126">
      <c r="A126" s="20" t="n"/>
      <c r="B126" s="16" t="n"/>
      <c r="C126" s="16" t="n"/>
      <c r="D126" s="5" t="n"/>
      <c r="E126" s="17" t="n"/>
      <c r="F126" s="17" t="n"/>
      <c r="G126" s="6">
        <f>IF(AND(C126&amp;""="",E126&amp;""="",F126&amp;""=""),"",IF(C126&amp;""="","كود ناقص",IFERROR(INDEX('دليل الحسابات'!$B$6:$B$205,MATCH(C126,'دليل الحسابات'!$A$6:$A$205,0)),"كود غير موجود")))</f>
        <v/>
      </c>
      <c r="H126" s="6">
        <f>IF(AND(C126&amp;""="",E126&amp;""="",F126&amp;""=""),"",IF(AND(E126&amp;""&lt;&gt;"",F126&amp;""&lt;&gt;""),"خطأ: مدين ودائن معًا",IF(AND(E126&amp;""="",F126&amp;""=""),"سطر بلا مبلغ","")))</f>
        <v/>
      </c>
      <c r="I126" s="19">
        <f>IF(B126&amp;""="","",ROUND(SUMIFS($E$7:$E$3006,$B$7:$B$3006,B126&amp;"")-SUMIFS($F$7:$F$3006,$B$7:$B$3006,B126&amp;""),2))</f>
        <v/>
      </c>
      <c r="J126" s="6">
        <f>IF(B126&amp;""="",IF(AND(C126&amp;""="",E126&amp;""="",F126&amp;""=""),"","رقم القيد ناقص"),IF(I126=0,"","القيد غير متوازن"))</f>
        <v/>
      </c>
      <c r="K126" s="21">
        <f>IF(C126&amp;""="","",COUNTIF($C$7:C126,C126&amp;""))</f>
        <v/>
      </c>
      <c r="L126" s="6">
        <f>IF(K126="","",C126&amp;"-"&amp;K126)</f>
        <v/>
      </c>
      <c r="M126" s="21">
        <f>IF(J126&lt;&gt;"القيد غير متوازن","",IF(COUNTIF($B$7:B126,B126&amp;"")=1,1,""))</f>
        <v/>
      </c>
    </row>
    <row r="127">
      <c r="A127" s="20" t="n"/>
      <c r="B127" s="16" t="n"/>
      <c r="C127" s="16" t="n"/>
      <c r="D127" s="5" t="n"/>
      <c r="E127" s="17" t="n"/>
      <c r="F127" s="17" t="n"/>
      <c r="G127" s="6">
        <f>IF(AND(C127&amp;""="",E127&amp;""="",F127&amp;""=""),"",IF(C127&amp;""="","كود ناقص",IFERROR(INDEX('دليل الحسابات'!$B$6:$B$205,MATCH(C127,'دليل الحسابات'!$A$6:$A$205,0)),"كود غير موجود")))</f>
        <v/>
      </c>
      <c r="H127" s="6">
        <f>IF(AND(C127&amp;""="",E127&amp;""="",F127&amp;""=""),"",IF(AND(E127&amp;""&lt;&gt;"",F127&amp;""&lt;&gt;""),"خطأ: مدين ودائن معًا",IF(AND(E127&amp;""="",F127&amp;""=""),"سطر بلا مبلغ","")))</f>
        <v/>
      </c>
      <c r="I127" s="19">
        <f>IF(B127&amp;""="","",ROUND(SUMIFS($E$7:$E$3006,$B$7:$B$3006,B127&amp;"")-SUMIFS($F$7:$F$3006,$B$7:$B$3006,B127&amp;""),2))</f>
        <v/>
      </c>
      <c r="J127" s="6">
        <f>IF(B127&amp;""="",IF(AND(C127&amp;""="",E127&amp;""="",F127&amp;""=""),"","رقم القيد ناقص"),IF(I127=0,"","القيد غير متوازن"))</f>
        <v/>
      </c>
      <c r="K127" s="21">
        <f>IF(C127&amp;""="","",COUNTIF($C$7:C127,C127&amp;""))</f>
        <v/>
      </c>
      <c r="L127" s="6">
        <f>IF(K127="","",C127&amp;"-"&amp;K127)</f>
        <v/>
      </c>
      <c r="M127" s="21">
        <f>IF(J127&lt;&gt;"القيد غير متوازن","",IF(COUNTIF($B$7:B127,B127&amp;"")=1,1,""))</f>
        <v/>
      </c>
    </row>
    <row r="128">
      <c r="A128" s="20" t="n"/>
      <c r="B128" s="16" t="n"/>
      <c r="C128" s="16" t="n"/>
      <c r="D128" s="5" t="n"/>
      <c r="E128" s="17" t="n"/>
      <c r="F128" s="17" t="n"/>
      <c r="G128" s="6">
        <f>IF(AND(C128&amp;""="",E128&amp;""="",F128&amp;""=""),"",IF(C128&amp;""="","كود ناقص",IFERROR(INDEX('دليل الحسابات'!$B$6:$B$205,MATCH(C128,'دليل الحسابات'!$A$6:$A$205,0)),"كود غير موجود")))</f>
        <v/>
      </c>
      <c r="H128" s="6">
        <f>IF(AND(C128&amp;""="",E128&amp;""="",F128&amp;""=""),"",IF(AND(E128&amp;""&lt;&gt;"",F128&amp;""&lt;&gt;""),"خطأ: مدين ودائن معًا",IF(AND(E128&amp;""="",F128&amp;""=""),"سطر بلا مبلغ","")))</f>
        <v/>
      </c>
      <c r="I128" s="19">
        <f>IF(B128&amp;""="","",ROUND(SUMIFS($E$7:$E$3006,$B$7:$B$3006,B128&amp;"")-SUMIFS($F$7:$F$3006,$B$7:$B$3006,B128&amp;""),2))</f>
        <v/>
      </c>
      <c r="J128" s="6">
        <f>IF(B128&amp;""="",IF(AND(C128&amp;""="",E128&amp;""="",F128&amp;""=""),"","رقم القيد ناقص"),IF(I128=0,"","القيد غير متوازن"))</f>
        <v/>
      </c>
      <c r="K128" s="21">
        <f>IF(C128&amp;""="","",COUNTIF($C$7:C128,C128&amp;""))</f>
        <v/>
      </c>
      <c r="L128" s="6">
        <f>IF(K128="","",C128&amp;"-"&amp;K128)</f>
        <v/>
      </c>
      <c r="M128" s="21">
        <f>IF(J128&lt;&gt;"القيد غير متوازن","",IF(COUNTIF($B$7:B128,B128&amp;"")=1,1,""))</f>
        <v/>
      </c>
    </row>
    <row r="129">
      <c r="A129" s="20" t="n"/>
      <c r="B129" s="16" t="n"/>
      <c r="C129" s="16" t="n"/>
      <c r="D129" s="5" t="n"/>
      <c r="E129" s="17" t="n"/>
      <c r="F129" s="17" t="n"/>
      <c r="G129" s="6">
        <f>IF(AND(C129&amp;""="",E129&amp;""="",F129&amp;""=""),"",IF(C129&amp;""="","كود ناقص",IFERROR(INDEX('دليل الحسابات'!$B$6:$B$205,MATCH(C129,'دليل الحسابات'!$A$6:$A$205,0)),"كود غير موجود")))</f>
        <v/>
      </c>
      <c r="H129" s="6">
        <f>IF(AND(C129&amp;""="",E129&amp;""="",F129&amp;""=""),"",IF(AND(E129&amp;""&lt;&gt;"",F129&amp;""&lt;&gt;""),"خطأ: مدين ودائن معًا",IF(AND(E129&amp;""="",F129&amp;""=""),"سطر بلا مبلغ","")))</f>
        <v/>
      </c>
      <c r="I129" s="19">
        <f>IF(B129&amp;""="","",ROUND(SUMIFS($E$7:$E$3006,$B$7:$B$3006,B129&amp;"")-SUMIFS($F$7:$F$3006,$B$7:$B$3006,B129&amp;""),2))</f>
        <v/>
      </c>
      <c r="J129" s="6">
        <f>IF(B129&amp;""="",IF(AND(C129&amp;""="",E129&amp;""="",F129&amp;""=""),"","رقم القيد ناقص"),IF(I129=0,"","القيد غير متوازن"))</f>
        <v/>
      </c>
      <c r="K129" s="21">
        <f>IF(C129&amp;""="","",COUNTIF($C$7:C129,C129&amp;""))</f>
        <v/>
      </c>
      <c r="L129" s="6">
        <f>IF(K129="","",C129&amp;"-"&amp;K129)</f>
        <v/>
      </c>
      <c r="M129" s="21">
        <f>IF(J129&lt;&gt;"القيد غير متوازن","",IF(COUNTIF($B$7:B129,B129&amp;"")=1,1,""))</f>
        <v/>
      </c>
    </row>
    <row r="130">
      <c r="A130" s="20" t="n"/>
      <c r="B130" s="16" t="n"/>
      <c r="C130" s="16" t="n"/>
      <c r="D130" s="5" t="n"/>
      <c r="E130" s="17" t="n"/>
      <c r="F130" s="17" t="n"/>
      <c r="G130" s="6">
        <f>IF(AND(C130&amp;""="",E130&amp;""="",F130&amp;""=""),"",IF(C130&amp;""="","كود ناقص",IFERROR(INDEX('دليل الحسابات'!$B$6:$B$205,MATCH(C130,'دليل الحسابات'!$A$6:$A$205,0)),"كود غير موجود")))</f>
        <v/>
      </c>
      <c r="H130" s="6">
        <f>IF(AND(C130&amp;""="",E130&amp;""="",F130&amp;""=""),"",IF(AND(E130&amp;""&lt;&gt;"",F130&amp;""&lt;&gt;""),"خطأ: مدين ودائن معًا",IF(AND(E130&amp;""="",F130&amp;""=""),"سطر بلا مبلغ","")))</f>
        <v/>
      </c>
      <c r="I130" s="19">
        <f>IF(B130&amp;""="","",ROUND(SUMIFS($E$7:$E$3006,$B$7:$B$3006,B130&amp;"")-SUMIFS($F$7:$F$3006,$B$7:$B$3006,B130&amp;""),2))</f>
        <v/>
      </c>
      <c r="J130" s="6">
        <f>IF(B130&amp;""="",IF(AND(C130&amp;""="",E130&amp;""="",F130&amp;""=""),"","رقم القيد ناقص"),IF(I130=0,"","القيد غير متوازن"))</f>
        <v/>
      </c>
      <c r="K130" s="21">
        <f>IF(C130&amp;""="","",COUNTIF($C$7:C130,C130&amp;""))</f>
        <v/>
      </c>
      <c r="L130" s="6">
        <f>IF(K130="","",C130&amp;"-"&amp;K130)</f>
        <v/>
      </c>
      <c r="M130" s="21">
        <f>IF(J130&lt;&gt;"القيد غير متوازن","",IF(COUNTIF($B$7:B130,B130&amp;"")=1,1,""))</f>
        <v/>
      </c>
    </row>
    <row r="131">
      <c r="A131" s="20" t="n"/>
      <c r="B131" s="16" t="n"/>
      <c r="C131" s="16" t="n"/>
      <c r="D131" s="5" t="n"/>
      <c r="E131" s="17" t="n"/>
      <c r="F131" s="17" t="n"/>
      <c r="G131" s="6">
        <f>IF(AND(C131&amp;""="",E131&amp;""="",F131&amp;""=""),"",IF(C131&amp;""="","كود ناقص",IFERROR(INDEX('دليل الحسابات'!$B$6:$B$205,MATCH(C131,'دليل الحسابات'!$A$6:$A$205,0)),"كود غير موجود")))</f>
        <v/>
      </c>
      <c r="H131" s="6">
        <f>IF(AND(C131&amp;""="",E131&amp;""="",F131&amp;""=""),"",IF(AND(E131&amp;""&lt;&gt;"",F131&amp;""&lt;&gt;""),"خطأ: مدين ودائن معًا",IF(AND(E131&amp;""="",F131&amp;""=""),"سطر بلا مبلغ","")))</f>
        <v/>
      </c>
      <c r="I131" s="19">
        <f>IF(B131&amp;""="","",ROUND(SUMIFS($E$7:$E$3006,$B$7:$B$3006,B131&amp;"")-SUMIFS($F$7:$F$3006,$B$7:$B$3006,B131&amp;""),2))</f>
        <v/>
      </c>
      <c r="J131" s="6">
        <f>IF(B131&amp;""="",IF(AND(C131&amp;""="",E131&amp;""="",F131&amp;""=""),"","رقم القيد ناقص"),IF(I131=0,"","القيد غير متوازن"))</f>
        <v/>
      </c>
      <c r="K131" s="21">
        <f>IF(C131&amp;""="","",COUNTIF($C$7:C131,C131&amp;""))</f>
        <v/>
      </c>
      <c r="L131" s="6">
        <f>IF(K131="","",C131&amp;"-"&amp;K131)</f>
        <v/>
      </c>
      <c r="M131" s="21">
        <f>IF(J131&lt;&gt;"القيد غير متوازن","",IF(COUNTIF($B$7:B131,B131&amp;"")=1,1,""))</f>
        <v/>
      </c>
    </row>
    <row r="132">
      <c r="A132" s="20" t="n"/>
      <c r="B132" s="16" t="n"/>
      <c r="C132" s="16" t="n"/>
      <c r="D132" s="5" t="n"/>
      <c r="E132" s="17" t="n"/>
      <c r="F132" s="17" t="n"/>
      <c r="G132" s="6">
        <f>IF(AND(C132&amp;""="",E132&amp;""="",F132&amp;""=""),"",IF(C132&amp;""="","كود ناقص",IFERROR(INDEX('دليل الحسابات'!$B$6:$B$205,MATCH(C132,'دليل الحسابات'!$A$6:$A$205,0)),"كود غير موجود")))</f>
        <v/>
      </c>
      <c r="H132" s="6">
        <f>IF(AND(C132&amp;""="",E132&amp;""="",F132&amp;""=""),"",IF(AND(E132&amp;""&lt;&gt;"",F132&amp;""&lt;&gt;""),"خطأ: مدين ودائن معًا",IF(AND(E132&amp;""="",F132&amp;""=""),"سطر بلا مبلغ","")))</f>
        <v/>
      </c>
      <c r="I132" s="19">
        <f>IF(B132&amp;""="","",ROUND(SUMIFS($E$7:$E$3006,$B$7:$B$3006,B132&amp;"")-SUMIFS($F$7:$F$3006,$B$7:$B$3006,B132&amp;""),2))</f>
        <v/>
      </c>
      <c r="J132" s="6">
        <f>IF(B132&amp;""="",IF(AND(C132&amp;""="",E132&amp;""="",F132&amp;""=""),"","رقم القيد ناقص"),IF(I132=0,"","القيد غير متوازن"))</f>
        <v/>
      </c>
      <c r="K132" s="21">
        <f>IF(C132&amp;""="","",COUNTIF($C$7:C132,C132&amp;""))</f>
        <v/>
      </c>
      <c r="L132" s="6">
        <f>IF(K132="","",C132&amp;"-"&amp;K132)</f>
        <v/>
      </c>
      <c r="M132" s="21">
        <f>IF(J132&lt;&gt;"القيد غير متوازن","",IF(COUNTIF($B$7:B132,B132&amp;"")=1,1,""))</f>
        <v/>
      </c>
    </row>
    <row r="133">
      <c r="A133" s="20" t="n"/>
      <c r="B133" s="16" t="n"/>
      <c r="C133" s="16" t="n"/>
      <c r="D133" s="5" t="n"/>
      <c r="E133" s="17" t="n"/>
      <c r="F133" s="17" t="n"/>
      <c r="G133" s="6">
        <f>IF(AND(C133&amp;""="",E133&amp;""="",F133&amp;""=""),"",IF(C133&amp;""="","كود ناقص",IFERROR(INDEX('دليل الحسابات'!$B$6:$B$205,MATCH(C133,'دليل الحسابات'!$A$6:$A$205,0)),"كود غير موجود")))</f>
        <v/>
      </c>
      <c r="H133" s="6">
        <f>IF(AND(C133&amp;""="",E133&amp;""="",F133&amp;""=""),"",IF(AND(E133&amp;""&lt;&gt;"",F133&amp;""&lt;&gt;""),"خطأ: مدين ودائن معًا",IF(AND(E133&amp;""="",F133&amp;""=""),"سطر بلا مبلغ","")))</f>
        <v/>
      </c>
      <c r="I133" s="19">
        <f>IF(B133&amp;""="","",ROUND(SUMIFS($E$7:$E$3006,$B$7:$B$3006,B133&amp;"")-SUMIFS($F$7:$F$3006,$B$7:$B$3006,B133&amp;""),2))</f>
        <v/>
      </c>
      <c r="J133" s="6">
        <f>IF(B133&amp;""="",IF(AND(C133&amp;""="",E133&amp;""="",F133&amp;""=""),"","رقم القيد ناقص"),IF(I133=0,"","القيد غير متوازن"))</f>
        <v/>
      </c>
      <c r="K133" s="21">
        <f>IF(C133&amp;""="","",COUNTIF($C$7:C133,C133&amp;""))</f>
        <v/>
      </c>
      <c r="L133" s="6">
        <f>IF(K133="","",C133&amp;"-"&amp;K133)</f>
        <v/>
      </c>
      <c r="M133" s="21">
        <f>IF(J133&lt;&gt;"القيد غير متوازن","",IF(COUNTIF($B$7:B133,B133&amp;"")=1,1,""))</f>
        <v/>
      </c>
    </row>
    <row r="134">
      <c r="A134" s="20" t="n"/>
      <c r="B134" s="16" t="n"/>
      <c r="C134" s="16" t="n"/>
      <c r="D134" s="5" t="n"/>
      <c r="E134" s="17" t="n"/>
      <c r="F134" s="17" t="n"/>
      <c r="G134" s="6">
        <f>IF(AND(C134&amp;""="",E134&amp;""="",F134&amp;""=""),"",IF(C134&amp;""="","كود ناقص",IFERROR(INDEX('دليل الحسابات'!$B$6:$B$205,MATCH(C134,'دليل الحسابات'!$A$6:$A$205,0)),"كود غير موجود")))</f>
        <v/>
      </c>
      <c r="H134" s="6">
        <f>IF(AND(C134&amp;""="",E134&amp;""="",F134&amp;""=""),"",IF(AND(E134&amp;""&lt;&gt;"",F134&amp;""&lt;&gt;""),"خطأ: مدين ودائن معًا",IF(AND(E134&amp;""="",F134&amp;""=""),"سطر بلا مبلغ","")))</f>
        <v/>
      </c>
      <c r="I134" s="19">
        <f>IF(B134&amp;""="","",ROUND(SUMIFS($E$7:$E$3006,$B$7:$B$3006,B134&amp;"")-SUMIFS($F$7:$F$3006,$B$7:$B$3006,B134&amp;""),2))</f>
        <v/>
      </c>
      <c r="J134" s="6">
        <f>IF(B134&amp;""="",IF(AND(C134&amp;""="",E134&amp;""="",F134&amp;""=""),"","رقم القيد ناقص"),IF(I134=0,"","القيد غير متوازن"))</f>
        <v/>
      </c>
      <c r="K134" s="21">
        <f>IF(C134&amp;""="","",COUNTIF($C$7:C134,C134&amp;""))</f>
        <v/>
      </c>
      <c r="L134" s="6">
        <f>IF(K134="","",C134&amp;"-"&amp;K134)</f>
        <v/>
      </c>
      <c r="M134" s="21">
        <f>IF(J134&lt;&gt;"القيد غير متوازن","",IF(COUNTIF($B$7:B134,B134&amp;"")=1,1,""))</f>
        <v/>
      </c>
    </row>
    <row r="135">
      <c r="A135" s="20" t="n"/>
      <c r="B135" s="16" t="n"/>
      <c r="C135" s="16" t="n"/>
      <c r="D135" s="5" t="n"/>
      <c r="E135" s="17" t="n"/>
      <c r="F135" s="17" t="n"/>
      <c r="G135" s="6">
        <f>IF(AND(C135&amp;""="",E135&amp;""="",F135&amp;""=""),"",IF(C135&amp;""="","كود ناقص",IFERROR(INDEX('دليل الحسابات'!$B$6:$B$205,MATCH(C135,'دليل الحسابات'!$A$6:$A$205,0)),"كود غير موجود")))</f>
        <v/>
      </c>
      <c r="H135" s="6">
        <f>IF(AND(C135&amp;""="",E135&amp;""="",F135&amp;""=""),"",IF(AND(E135&amp;""&lt;&gt;"",F135&amp;""&lt;&gt;""),"خطأ: مدين ودائن معًا",IF(AND(E135&amp;""="",F135&amp;""=""),"سطر بلا مبلغ","")))</f>
        <v/>
      </c>
      <c r="I135" s="19">
        <f>IF(B135&amp;""="","",ROUND(SUMIFS($E$7:$E$3006,$B$7:$B$3006,B135&amp;"")-SUMIFS($F$7:$F$3006,$B$7:$B$3006,B135&amp;""),2))</f>
        <v/>
      </c>
      <c r="J135" s="6">
        <f>IF(B135&amp;""="",IF(AND(C135&amp;""="",E135&amp;""="",F135&amp;""=""),"","رقم القيد ناقص"),IF(I135=0,"","القيد غير متوازن"))</f>
        <v/>
      </c>
      <c r="K135" s="21">
        <f>IF(C135&amp;""="","",COUNTIF($C$7:C135,C135&amp;""))</f>
        <v/>
      </c>
      <c r="L135" s="6">
        <f>IF(K135="","",C135&amp;"-"&amp;K135)</f>
        <v/>
      </c>
      <c r="M135" s="21">
        <f>IF(J135&lt;&gt;"القيد غير متوازن","",IF(COUNTIF($B$7:B135,B135&amp;"")=1,1,""))</f>
        <v/>
      </c>
    </row>
    <row r="136">
      <c r="A136" s="20" t="n"/>
      <c r="B136" s="16" t="n"/>
      <c r="C136" s="16" t="n"/>
      <c r="D136" s="5" t="n"/>
      <c r="E136" s="17" t="n"/>
      <c r="F136" s="17" t="n"/>
      <c r="G136" s="6">
        <f>IF(AND(C136&amp;""="",E136&amp;""="",F136&amp;""=""),"",IF(C136&amp;""="","كود ناقص",IFERROR(INDEX('دليل الحسابات'!$B$6:$B$205,MATCH(C136,'دليل الحسابات'!$A$6:$A$205,0)),"كود غير موجود")))</f>
        <v/>
      </c>
      <c r="H136" s="6">
        <f>IF(AND(C136&amp;""="",E136&amp;""="",F136&amp;""=""),"",IF(AND(E136&amp;""&lt;&gt;"",F136&amp;""&lt;&gt;""),"خطأ: مدين ودائن معًا",IF(AND(E136&amp;""="",F136&amp;""=""),"سطر بلا مبلغ","")))</f>
        <v/>
      </c>
      <c r="I136" s="19">
        <f>IF(B136&amp;""="","",ROUND(SUMIFS($E$7:$E$3006,$B$7:$B$3006,B136&amp;"")-SUMIFS($F$7:$F$3006,$B$7:$B$3006,B136&amp;""),2))</f>
        <v/>
      </c>
      <c r="J136" s="6">
        <f>IF(B136&amp;""="",IF(AND(C136&amp;""="",E136&amp;""="",F136&amp;""=""),"","رقم القيد ناقص"),IF(I136=0,"","القيد غير متوازن"))</f>
        <v/>
      </c>
      <c r="K136" s="21">
        <f>IF(C136&amp;""="","",COUNTIF($C$7:C136,C136&amp;""))</f>
        <v/>
      </c>
      <c r="L136" s="6">
        <f>IF(K136="","",C136&amp;"-"&amp;K136)</f>
        <v/>
      </c>
      <c r="M136" s="21">
        <f>IF(J136&lt;&gt;"القيد غير متوازن","",IF(COUNTIF($B$7:B136,B136&amp;"")=1,1,""))</f>
        <v/>
      </c>
    </row>
    <row r="137">
      <c r="A137" s="20" t="n"/>
      <c r="B137" s="16" t="n"/>
      <c r="C137" s="16" t="n"/>
      <c r="D137" s="5" t="n"/>
      <c r="E137" s="17" t="n"/>
      <c r="F137" s="17" t="n"/>
      <c r="G137" s="6">
        <f>IF(AND(C137&amp;""="",E137&amp;""="",F137&amp;""=""),"",IF(C137&amp;""="","كود ناقص",IFERROR(INDEX('دليل الحسابات'!$B$6:$B$205,MATCH(C137,'دليل الحسابات'!$A$6:$A$205,0)),"كود غير موجود")))</f>
        <v/>
      </c>
      <c r="H137" s="6">
        <f>IF(AND(C137&amp;""="",E137&amp;""="",F137&amp;""=""),"",IF(AND(E137&amp;""&lt;&gt;"",F137&amp;""&lt;&gt;""),"خطأ: مدين ودائن معًا",IF(AND(E137&amp;""="",F137&amp;""=""),"سطر بلا مبلغ","")))</f>
        <v/>
      </c>
      <c r="I137" s="19">
        <f>IF(B137&amp;""="","",ROUND(SUMIFS($E$7:$E$3006,$B$7:$B$3006,B137&amp;"")-SUMIFS($F$7:$F$3006,$B$7:$B$3006,B137&amp;""),2))</f>
        <v/>
      </c>
      <c r="J137" s="6">
        <f>IF(B137&amp;""="",IF(AND(C137&amp;""="",E137&amp;""="",F137&amp;""=""),"","رقم القيد ناقص"),IF(I137=0,"","القيد غير متوازن"))</f>
        <v/>
      </c>
      <c r="K137" s="21">
        <f>IF(C137&amp;""="","",COUNTIF($C$7:C137,C137&amp;""))</f>
        <v/>
      </c>
      <c r="L137" s="6">
        <f>IF(K137="","",C137&amp;"-"&amp;K137)</f>
        <v/>
      </c>
      <c r="M137" s="21">
        <f>IF(J137&lt;&gt;"القيد غير متوازن","",IF(COUNTIF($B$7:B137,B137&amp;"")=1,1,""))</f>
        <v/>
      </c>
    </row>
    <row r="138">
      <c r="A138" s="20" t="n"/>
      <c r="B138" s="16" t="n"/>
      <c r="C138" s="16" t="n"/>
      <c r="D138" s="5" t="n"/>
      <c r="E138" s="17" t="n"/>
      <c r="F138" s="17" t="n"/>
      <c r="G138" s="6">
        <f>IF(AND(C138&amp;""="",E138&amp;""="",F138&amp;""=""),"",IF(C138&amp;""="","كود ناقص",IFERROR(INDEX('دليل الحسابات'!$B$6:$B$205,MATCH(C138,'دليل الحسابات'!$A$6:$A$205,0)),"كود غير موجود")))</f>
        <v/>
      </c>
      <c r="H138" s="6">
        <f>IF(AND(C138&amp;""="",E138&amp;""="",F138&amp;""=""),"",IF(AND(E138&amp;""&lt;&gt;"",F138&amp;""&lt;&gt;""),"خطأ: مدين ودائن معًا",IF(AND(E138&amp;""="",F138&amp;""=""),"سطر بلا مبلغ","")))</f>
        <v/>
      </c>
      <c r="I138" s="19">
        <f>IF(B138&amp;""="","",ROUND(SUMIFS($E$7:$E$3006,$B$7:$B$3006,B138&amp;"")-SUMIFS($F$7:$F$3006,$B$7:$B$3006,B138&amp;""),2))</f>
        <v/>
      </c>
      <c r="J138" s="6">
        <f>IF(B138&amp;""="",IF(AND(C138&amp;""="",E138&amp;""="",F138&amp;""=""),"","رقم القيد ناقص"),IF(I138=0,"","القيد غير متوازن"))</f>
        <v/>
      </c>
      <c r="K138" s="21">
        <f>IF(C138&amp;""="","",COUNTIF($C$7:C138,C138&amp;""))</f>
        <v/>
      </c>
      <c r="L138" s="6">
        <f>IF(K138="","",C138&amp;"-"&amp;K138)</f>
        <v/>
      </c>
      <c r="M138" s="21">
        <f>IF(J138&lt;&gt;"القيد غير متوازن","",IF(COUNTIF($B$7:B138,B138&amp;"")=1,1,""))</f>
        <v/>
      </c>
    </row>
    <row r="139">
      <c r="A139" s="20" t="n"/>
      <c r="B139" s="16" t="n"/>
      <c r="C139" s="16" t="n"/>
      <c r="D139" s="5" t="n"/>
      <c r="E139" s="17" t="n"/>
      <c r="F139" s="17" t="n"/>
      <c r="G139" s="6">
        <f>IF(AND(C139&amp;""="",E139&amp;""="",F139&amp;""=""),"",IF(C139&amp;""="","كود ناقص",IFERROR(INDEX('دليل الحسابات'!$B$6:$B$205,MATCH(C139,'دليل الحسابات'!$A$6:$A$205,0)),"كود غير موجود")))</f>
        <v/>
      </c>
      <c r="H139" s="6">
        <f>IF(AND(C139&amp;""="",E139&amp;""="",F139&amp;""=""),"",IF(AND(E139&amp;""&lt;&gt;"",F139&amp;""&lt;&gt;""),"خطأ: مدين ودائن معًا",IF(AND(E139&amp;""="",F139&amp;""=""),"سطر بلا مبلغ","")))</f>
        <v/>
      </c>
      <c r="I139" s="19">
        <f>IF(B139&amp;""="","",ROUND(SUMIFS($E$7:$E$3006,$B$7:$B$3006,B139&amp;"")-SUMIFS($F$7:$F$3006,$B$7:$B$3006,B139&amp;""),2))</f>
        <v/>
      </c>
      <c r="J139" s="6">
        <f>IF(B139&amp;""="",IF(AND(C139&amp;""="",E139&amp;""="",F139&amp;""=""),"","رقم القيد ناقص"),IF(I139=0,"","القيد غير متوازن"))</f>
        <v/>
      </c>
      <c r="K139" s="21">
        <f>IF(C139&amp;""="","",COUNTIF($C$7:C139,C139&amp;""))</f>
        <v/>
      </c>
      <c r="L139" s="6">
        <f>IF(K139="","",C139&amp;"-"&amp;K139)</f>
        <v/>
      </c>
      <c r="M139" s="21">
        <f>IF(J139&lt;&gt;"القيد غير متوازن","",IF(COUNTIF($B$7:B139,B139&amp;"")=1,1,""))</f>
        <v/>
      </c>
    </row>
    <row r="140">
      <c r="A140" s="20" t="n"/>
      <c r="B140" s="16" t="n"/>
      <c r="C140" s="16" t="n"/>
      <c r="D140" s="5" t="n"/>
      <c r="E140" s="17" t="n"/>
      <c r="F140" s="17" t="n"/>
      <c r="G140" s="6">
        <f>IF(AND(C140&amp;""="",E140&amp;""="",F140&amp;""=""),"",IF(C140&amp;""="","كود ناقص",IFERROR(INDEX('دليل الحسابات'!$B$6:$B$205,MATCH(C140,'دليل الحسابات'!$A$6:$A$205,0)),"كود غير موجود")))</f>
        <v/>
      </c>
      <c r="H140" s="6">
        <f>IF(AND(C140&amp;""="",E140&amp;""="",F140&amp;""=""),"",IF(AND(E140&amp;""&lt;&gt;"",F140&amp;""&lt;&gt;""),"خطأ: مدين ودائن معًا",IF(AND(E140&amp;""="",F140&amp;""=""),"سطر بلا مبلغ","")))</f>
        <v/>
      </c>
      <c r="I140" s="19">
        <f>IF(B140&amp;""="","",ROUND(SUMIFS($E$7:$E$3006,$B$7:$B$3006,B140&amp;"")-SUMIFS($F$7:$F$3006,$B$7:$B$3006,B140&amp;""),2))</f>
        <v/>
      </c>
      <c r="J140" s="6">
        <f>IF(B140&amp;""="",IF(AND(C140&amp;""="",E140&amp;""="",F140&amp;""=""),"","رقم القيد ناقص"),IF(I140=0,"","القيد غير متوازن"))</f>
        <v/>
      </c>
      <c r="K140" s="21">
        <f>IF(C140&amp;""="","",COUNTIF($C$7:C140,C140&amp;""))</f>
        <v/>
      </c>
      <c r="L140" s="6">
        <f>IF(K140="","",C140&amp;"-"&amp;K140)</f>
        <v/>
      </c>
      <c r="M140" s="21">
        <f>IF(J140&lt;&gt;"القيد غير متوازن","",IF(COUNTIF($B$7:B140,B140&amp;"")=1,1,""))</f>
        <v/>
      </c>
    </row>
    <row r="141">
      <c r="A141" s="20" t="n"/>
      <c r="B141" s="16" t="n"/>
      <c r="C141" s="16" t="n"/>
      <c r="D141" s="5" t="n"/>
      <c r="E141" s="17" t="n"/>
      <c r="F141" s="17" t="n"/>
      <c r="G141" s="6">
        <f>IF(AND(C141&amp;""="",E141&amp;""="",F141&amp;""=""),"",IF(C141&amp;""="","كود ناقص",IFERROR(INDEX('دليل الحسابات'!$B$6:$B$205,MATCH(C141,'دليل الحسابات'!$A$6:$A$205,0)),"كود غير موجود")))</f>
        <v/>
      </c>
      <c r="H141" s="6">
        <f>IF(AND(C141&amp;""="",E141&amp;""="",F141&amp;""=""),"",IF(AND(E141&amp;""&lt;&gt;"",F141&amp;""&lt;&gt;""),"خطأ: مدين ودائن معًا",IF(AND(E141&amp;""="",F141&amp;""=""),"سطر بلا مبلغ","")))</f>
        <v/>
      </c>
      <c r="I141" s="19">
        <f>IF(B141&amp;""="","",ROUND(SUMIFS($E$7:$E$3006,$B$7:$B$3006,B141&amp;"")-SUMIFS($F$7:$F$3006,$B$7:$B$3006,B141&amp;""),2))</f>
        <v/>
      </c>
      <c r="J141" s="6">
        <f>IF(B141&amp;""="",IF(AND(C141&amp;""="",E141&amp;""="",F141&amp;""=""),"","رقم القيد ناقص"),IF(I141=0,"","القيد غير متوازن"))</f>
        <v/>
      </c>
      <c r="K141" s="21">
        <f>IF(C141&amp;""="","",COUNTIF($C$7:C141,C141&amp;""))</f>
        <v/>
      </c>
      <c r="L141" s="6">
        <f>IF(K141="","",C141&amp;"-"&amp;K141)</f>
        <v/>
      </c>
      <c r="M141" s="21">
        <f>IF(J141&lt;&gt;"القيد غير متوازن","",IF(COUNTIF($B$7:B141,B141&amp;"")=1,1,""))</f>
        <v/>
      </c>
    </row>
    <row r="142">
      <c r="A142" s="20" t="n"/>
      <c r="B142" s="16" t="n"/>
      <c r="C142" s="16" t="n"/>
      <c r="D142" s="5" t="n"/>
      <c r="E142" s="17" t="n"/>
      <c r="F142" s="17" t="n"/>
      <c r="G142" s="6">
        <f>IF(AND(C142&amp;""="",E142&amp;""="",F142&amp;""=""),"",IF(C142&amp;""="","كود ناقص",IFERROR(INDEX('دليل الحسابات'!$B$6:$B$205,MATCH(C142,'دليل الحسابات'!$A$6:$A$205,0)),"كود غير موجود")))</f>
        <v/>
      </c>
      <c r="H142" s="6">
        <f>IF(AND(C142&amp;""="",E142&amp;""="",F142&amp;""=""),"",IF(AND(E142&amp;""&lt;&gt;"",F142&amp;""&lt;&gt;""),"خطأ: مدين ودائن معًا",IF(AND(E142&amp;""="",F142&amp;""=""),"سطر بلا مبلغ","")))</f>
        <v/>
      </c>
      <c r="I142" s="19">
        <f>IF(B142&amp;""="","",ROUND(SUMIFS($E$7:$E$3006,$B$7:$B$3006,B142&amp;"")-SUMIFS($F$7:$F$3006,$B$7:$B$3006,B142&amp;""),2))</f>
        <v/>
      </c>
      <c r="J142" s="6">
        <f>IF(B142&amp;""="",IF(AND(C142&amp;""="",E142&amp;""="",F142&amp;""=""),"","رقم القيد ناقص"),IF(I142=0,"","القيد غير متوازن"))</f>
        <v/>
      </c>
      <c r="K142" s="21">
        <f>IF(C142&amp;""="","",COUNTIF($C$7:C142,C142&amp;""))</f>
        <v/>
      </c>
      <c r="L142" s="6">
        <f>IF(K142="","",C142&amp;"-"&amp;K142)</f>
        <v/>
      </c>
      <c r="M142" s="21">
        <f>IF(J142&lt;&gt;"القيد غير متوازن","",IF(COUNTIF($B$7:B142,B142&amp;"")=1,1,""))</f>
        <v/>
      </c>
    </row>
    <row r="143">
      <c r="A143" s="20" t="n"/>
      <c r="B143" s="16" t="n"/>
      <c r="C143" s="16" t="n"/>
      <c r="D143" s="5" t="n"/>
      <c r="E143" s="17" t="n"/>
      <c r="F143" s="17" t="n"/>
      <c r="G143" s="6">
        <f>IF(AND(C143&amp;""="",E143&amp;""="",F143&amp;""=""),"",IF(C143&amp;""="","كود ناقص",IFERROR(INDEX('دليل الحسابات'!$B$6:$B$205,MATCH(C143,'دليل الحسابات'!$A$6:$A$205,0)),"كود غير موجود")))</f>
        <v/>
      </c>
      <c r="H143" s="6">
        <f>IF(AND(C143&amp;""="",E143&amp;""="",F143&amp;""=""),"",IF(AND(E143&amp;""&lt;&gt;"",F143&amp;""&lt;&gt;""),"خطأ: مدين ودائن معًا",IF(AND(E143&amp;""="",F143&amp;""=""),"سطر بلا مبلغ","")))</f>
        <v/>
      </c>
      <c r="I143" s="19">
        <f>IF(B143&amp;""="","",ROUND(SUMIFS($E$7:$E$3006,$B$7:$B$3006,B143&amp;"")-SUMIFS($F$7:$F$3006,$B$7:$B$3006,B143&amp;""),2))</f>
        <v/>
      </c>
      <c r="J143" s="6">
        <f>IF(B143&amp;""="",IF(AND(C143&amp;""="",E143&amp;""="",F143&amp;""=""),"","رقم القيد ناقص"),IF(I143=0,"","القيد غير متوازن"))</f>
        <v/>
      </c>
      <c r="K143" s="21">
        <f>IF(C143&amp;""="","",COUNTIF($C$7:C143,C143&amp;""))</f>
        <v/>
      </c>
      <c r="L143" s="6">
        <f>IF(K143="","",C143&amp;"-"&amp;K143)</f>
        <v/>
      </c>
      <c r="M143" s="21">
        <f>IF(J143&lt;&gt;"القيد غير متوازن","",IF(COUNTIF($B$7:B143,B143&amp;"")=1,1,""))</f>
        <v/>
      </c>
    </row>
    <row r="144">
      <c r="A144" s="20" t="n"/>
      <c r="B144" s="16" t="n"/>
      <c r="C144" s="16" t="n"/>
      <c r="D144" s="5" t="n"/>
      <c r="E144" s="17" t="n"/>
      <c r="F144" s="17" t="n"/>
      <c r="G144" s="6">
        <f>IF(AND(C144&amp;""="",E144&amp;""="",F144&amp;""=""),"",IF(C144&amp;""="","كود ناقص",IFERROR(INDEX('دليل الحسابات'!$B$6:$B$205,MATCH(C144,'دليل الحسابات'!$A$6:$A$205,0)),"كود غير موجود")))</f>
        <v/>
      </c>
      <c r="H144" s="6">
        <f>IF(AND(C144&amp;""="",E144&amp;""="",F144&amp;""=""),"",IF(AND(E144&amp;""&lt;&gt;"",F144&amp;""&lt;&gt;""),"خطأ: مدين ودائن معًا",IF(AND(E144&amp;""="",F144&amp;""=""),"سطر بلا مبلغ","")))</f>
        <v/>
      </c>
      <c r="I144" s="19">
        <f>IF(B144&amp;""="","",ROUND(SUMIFS($E$7:$E$3006,$B$7:$B$3006,B144&amp;"")-SUMIFS($F$7:$F$3006,$B$7:$B$3006,B144&amp;""),2))</f>
        <v/>
      </c>
      <c r="J144" s="6">
        <f>IF(B144&amp;""="",IF(AND(C144&amp;""="",E144&amp;""="",F144&amp;""=""),"","رقم القيد ناقص"),IF(I144=0,"","القيد غير متوازن"))</f>
        <v/>
      </c>
      <c r="K144" s="21">
        <f>IF(C144&amp;""="","",COUNTIF($C$7:C144,C144&amp;""))</f>
        <v/>
      </c>
      <c r="L144" s="6">
        <f>IF(K144="","",C144&amp;"-"&amp;K144)</f>
        <v/>
      </c>
      <c r="M144" s="21">
        <f>IF(J144&lt;&gt;"القيد غير متوازن","",IF(COUNTIF($B$7:B144,B144&amp;"")=1,1,""))</f>
        <v/>
      </c>
    </row>
    <row r="145">
      <c r="A145" s="20" t="n"/>
      <c r="B145" s="16" t="n"/>
      <c r="C145" s="16" t="n"/>
      <c r="D145" s="5" t="n"/>
      <c r="E145" s="17" t="n"/>
      <c r="F145" s="17" t="n"/>
      <c r="G145" s="6">
        <f>IF(AND(C145&amp;""="",E145&amp;""="",F145&amp;""=""),"",IF(C145&amp;""="","كود ناقص",IFERROR(INDEX('دليل الحسابات'!$B$6:$B$205,MATCH(C145,'دليل الحسابات'!$A$6:$A$205,0)),"كود غير موجود")))</f>
        <v/>
      </c>
      <c r="H145" s="6">
        <f>IF(AND(C145&amp;""="",E145&amp;""="",F145&amp;""=""),"",IF(AND(E145&amp;""&lt;&gt;"",F145&amp;""&lt;&gt;""),"خطأ: مدين ودائن معًا",IF(AND(E145&amp;""="",F145&amp;""=""),"سطر بلا مبلغ","")))</f>
        <v/>
      </c>
      <c r="I145" s="19">
        <f>IF(B145&amp;""="","",ROUND(SUMIFS($E$7:$E$3006,$B$7:$B$3006,B145&amp;"")-SUMIFS($F$7:$F$3006,$B$7:$B$3006,B145&amp;""),2))</f>
        <v/>
      </c>
      <c r="J145" s="6">
        <f>IF(B145&amp;""="",IF(AND(C145&amp;""="",E145&amp;""="",F145&amp;""=""),"","رقم القيد ناقص"),IF(I145=0,"","القيد غير متوازن"))</f>
        <v/>
      </c>
      <c r="K145" s="21">
        <f>IF(C145&amp;""="","",COUNTIF($C$7:C145,C145&amp;""))</f>
        <v/>
      </c>
      <c r="L145" s="6">
        <f>IF(K145="","",C145&amp;"-"&amp;K145)</f>
        <v/>
      </c>
      <c r="M145" s="21">
        <f>IF(J145&lt;&gt;"القيد غير متوازن","",IF(COUNTIF($B$7:B145,B145&amp;"")=1,1,""))</f>
        <v/>
      </c>
    </row>
    <row r="146">
      <c r="A146" s="20" t="n"/>
      <c r="B146" s="16" t="n"/>
      <c r="C146" s="16" t="n"/>
      <c r="D146" s="5" t="n"/>
      <c r="E146" s="17" t="n"/>
      <c r="F146" s="17" t="n"/>
      <c r="G146" s="6">
        <f>IF(AND(C146&amp;""="",E146&amp;""="",F146&amp;""=""),"",IF(C146&amp;""="","كود ناقص",IFERROR(INDEX('دليل الحسابات'!$B$6:$B$205,MATCH(C146,'دليل الحسابات'!$A$6:$A$205,0)),"كود غير موجود")))</f>
        <v/>
      </c>
      <c r="H146" s="6">
        <f>IF(AND(C146&amp;""="",E146&amp;""="",F146&amp;""=""),"",IF(AND(E146&amp;""&lt;&gt;"",F146&amp;""&lt;&gt;""),"خطأ: مدين ودائن معًا",IF(AND(E146&amp;""="",F146&amp;""=""),"سطر بلا مبلغ","")))</f>
        <v/>
      </c>
      <c r="I146" s="19">
        <f>IF(B146&amp;""="","",ROUND(SUMIFS($E$7:$E$3006,$B$7:$B$3006,B146&amp;"")-SUMIFS($F$7:$F$3006,$B$7:$B$3006,B146&amp;""),2))</f>
        <v/>
      </c>
      <c r="J146" s="6">
        <f>IF(B146&amp;""="",IF(AND(C146&amp;""="",E146&amp;""="",F146&amp;""=""),"","رقم القيد ناقص"),IF(I146=0,"","القيد غير متوازن"))</f>
        <v/>
      </c>
      <c r="K146" s="21">
        <f>IF(C146&amp;""="","",COUNTIF($C$7:C146,C146&amp;""))</f>
        <v/>
      </c>
      <c r="L146" s="6">
        <f>IF(K146="","",C146&amp;"-"&amp;K146)</f>
        <v/>
      </c>
      <c r="M146" s="21">
        <f>IF(J146&lt;&gt;"القيد غير متوازن","",IF(COUNTIF($B$7:B146,B146&amp;"")=1,1,""))</f>
        <v/>
      </c>
    </row>
    <row r="147">
      <c r="A147" s="20" t="n"/>
      <c r="B147" s="16" t="n"/>
      <c r="C147" s="16" t="n"/>
      <c r="D147" s="5" t="n"/>
      <c r="E147" s="17" t="n"/>
      <c r="F147" s="17" t="n"/>
      <c r="G147" s="6">
        <f>IF(AND(C147&amp;""="",E147&amp;""="",F147&amp;""=""),"",IF(C147&amp;""="","كود ناقص",IFERROR(INDEX('دليل الحسابات'!$B$6:$B$205,MATCH(C147,'دليل الحسابات'!$A$6:$A$205,0)),"كود غير موجود")))</f>
        <v/>
      </c>
      <c r="H147" s="6">
        <f>IF(AND(C147&amp;""="",E147&amp;""="",F147&amp;""=""),"",IF(AND(E147&amp;""&lt;&gt;"",F147&amp;""&lt;&gt;""),"خطأ: مدين ودائن معًا",IF(AND(E147&amp;""="",F147&amp;""=""),"سطر بلا مبلغ","")))</f>
        <v/>
      </c>
      <c r="I147" s="19">
        <f>IF(B147&amp;""="","",ROUND(SUMIFS($E$7:$E$3006,$B$7:$B$3006,B147&amp;"")-SUMIFS($F$7:$F$3006,$B$7:$B$3006,B147&amp;""),2))</f>
        <v/>
      </c>
      <c r="J147" s="6">
        <f>IF(B147&amp;""="",IF(AND(C147&amp;""="",E147&amp;""="",F147&amp;""=""),"","رقم القيد ناقص"),IF(I147=0,"","القيد غير متوازن"))</f>
        <v/>
      </c>
      <c r="K147" s="21">
        <f>IF(C147&amp;""="","",COUNTIF($C$7:C147,C147&amp;""))</f>
        <v/>
      </c>
      <c r="L147" s="6">
        <f>IF(K147="","",C147&amp;"-"&amp;K147)</f>
        <v/>
      </c>
      <c r="M147" s="21">
        <f>IF(J147&lt;&gt;"القيد غير متوازن","",IF(COUNTIF($B$7:B147,B147&amp;"")=1,1,""))</f>
        <v/>
      </c>
    </row>
    <row r="148">
      <c r="A148" s="20" t="n"/>
      <c r="B148" s="16" t="n"/>
      <c r="C148" s="16" t="n"/>
      <c r="D148" s="5" t="n"/>
      <c r="E148" s="17" t="n"/>
      <c r="F148" s="17" t="n"/>
      <c r="G148" s="6">
        <f>IF(AND(C148&amp;""="",E148&amp;""="",F148&amp;""=""),"",IF(C148&amp;""="","كود ناقص",IFERROR(INDEX('دليل الحسابات'!$B$6:$B$205,MATCH(C148,'دليل الحسابات'!$A$6:$A$205,0)),"كود غير موجود")))</f>
        <v/>
      </c>
      <c r="H148" s="6">
        <f>IF(AND(C148&amp;""="",E148&amp;""="",F148&amp;""=""),"",IF(AND(E148&amp;""&lt;&gt;"",F148&amp;""&lt;&gt;""),"خطأ: مدين ودائن معًا",IF(AND(E148&amp;""="",F148&amp;""=""),"سطر بلا مبلغ","")))</f>
        <v/>
      </c>
      <c r="I148" s="19">
        <f>IF(B148&amp;""="","",ROUND(SUMIFS($E$7:$E$3006,$B$7:$B$3006,B148&amp;"")-SUMIFS($F$7:$F$3006,$B$7:$B$3006,B148&amp;""),2))</f>
        <v/>
      </c>
      <c r="J148" s="6">
        <f>IF(B148&amp;""="",IF(AND(C148&amp;""="",E148&amp;""="",F148&amp;""=""),"","رقم القيد ناقص"),IF(I148=0,"","القيد غير متوازن"))</f>
        <v/>
      </c>
      <c r="K148" s="21">
        <f>IF(C148&amp;""="","",COUNTIF($C$7:C148,C148&amp;""))</f>
        <v/>
      </c>
      <c r="L148" s="6">
        <f>IF(K148="","",C148&amp;"-"&amp;K148)</f>
        <v/>
      </c>
      <c r="M148" s="21">
        <f>IF(J148&lt;&gt;"القيد غير متوازن","",IF(COUNTIF($B$7:B148,B148&amp;"")=1,1,""))</f>
        <v/>
      </c>
    </row>
    <row r="149">
      <c r="A149" s="20" t="n"/>
      <c r="B149" s="16" t="n"/>
      <c r="C149" s="16" t="n"/>
      <c r="D149" s="5" t="n"/>
      <c r="E149" s="17" t="n"/>
      <c r="F149" s="17" t="n"/>
      <c r="G149" s="6">
        <f>IF(AND(C149&amp;""="",E149&amp;""="",F149&amp;""=""),"",IF(C149&amp;""="","كود ناقص",IFERROR(INDEX('دليل الحسابات'!$B$6:$B$205,MATCH(C149,'دليل الحسابات'!$A$6:$A$205,0)),"كود غير موجود")))</f>
        <v/>
      </c>
      <c r="H149" s="6">
        <f>IF(AND(C149&amp;""="",E149&amp;""="",F149&amp;""=""),"",IF(AND(E149&amp;""&lt;&gt;"",F149&amp;""&lt;&gt;""),"خطأ: مدين ودائن معًا",IF(AND(E149&amp;""="",F149&amp;""=""),"سطر بلا مبلغ","")))</f>
        <v/>
      </c>
      <c r="I149" s="19">
        <f>IF(B149&amp;""="","",ROUND(SUMIFS($E$7:$E$3006,$B$7:$B$3006,B149&amp;"")-SUMIFS($F$7:$F$3006,$B$7:$B$3006,B149&amp;""),2))</f>
        <v/>
      </c>
      <c r="J149" s="6">
        <f>IF(B149&amp;""="",IF(AND(C149&amp;""="",E149&amp;""="",F149&amp;""=""),"","رقم القيد ناقص"),IF(I149=0,"","القيد غير متوازن"))</f>
        <v/>
      </c>
      <c r="K149" s="21">
        <f>IF(C149&amp;""="","",COUNTIF($C$7:C149,C149&amp;""))</f>
        <v/>
      </c>
      <c r="L149" s="6">
        <f>IF(K149="","",C149&amp;"-"&amp;K149)</f>
        <v/>
      </c>
      <c r="M149" s="21">
        <f>IF(J149&lt;&gt;"القيد غير متوازن","",IF(COUNTIF($B$7:B149,B149&amp;"")=1,1,""))</f>
        <v/>
      </c>
    </row>
    <row r="150">
      <c r="A150" s="20" t="n"/>
      <c r="B150" s="16" t="n"/>
      <c r="C150" s="16" t="n"/>
      <c r="D150" s="5" t="n"/>
      <c r="E150" s="17" t="n"/>
      <c r="F150" s="17" t="n"/>
      <c r="G150" s="6">
        <f>IF(AND(C150&amp;""="",E150&amp;""="",F150&amp;""=""),"",IF(C150&amp;""="","كود ناقص",IFERROR(INDEX('دليل الحسابات'!$B$6:$B$205,MATCH(C150,'دليل الحسابات'!$A$6:$A$205,0)),"كود غير موجود")))</f>
        <v/>
      </c>
      <c r="H150" s="6">
        <f>IF(AND(C150&amp;""="",E150&amp;""="",F150&amp;""=""),"",IF(AND(E150&amp;""&lt;&gt;"",F150&amp;""&lt;&gt;""),"خطأ: مدين ودائن معًا",IF(AND(E150&amp;""="",F150&amp;""=""),"سطر بلا مبلغ","")))</f>
        <v/>
      </c>
      <c r="I150" s="19">
        <f>IF(B150&amp;""="","",ROUND(SUMIFS($E$7:$E$3006,$B$7:$B$3006,B150&amp;"")-SUMIFS($F$7:$F$3006,$B$7:$B$3006,B150&amp;""),2))</f>
        <v/>
      </c>
      <c r="J150" s="6">
        <f>IF(B150&amp;""="",IF(AND(C150&amp;""="",E150&amp;""="",F150&amp;""=""),"","رقم القيد ناقص"),IF(I150=0,"","القيد غير متوازن"))</f>
        <v/>
      </c>
      <c r="K150" s="21">
        <f>IF(C150&amp;""="","",COUNTIF($C$7:C150,C150&amp;""))</f>
        <v/>
      </c>
      <c r="L150" s="6">
        <f>IF(K150="","",C150&amp;"-"&amp;K150)</f>
        <v/>
      </c>
      <c r="M150" s="21">
        <f>IF(J150&lt;&gt;"القيد غير متوازن","",IF(COUNTIF($B$7:B150,B150&amp;"")=1,1,""))</f>
        <v/>
      </c>
    </row>
    <row r="151">
      <c r="A151" s="20" t="n"/>
      <c r="B151" s="16" t="n"/>
      <c r="C151" s="16" t="n"/>
      <c r="D151" s="5" t="n"/>
      <c r="E151" s="17" t="n"/>
      <c r="F151" s="17" t="n"/>
      <c r="G151" s="6">
        <f>IF(AND(C151&amp;""="",E151&amp;""="",F151&amp;""=""),"",IF(C151&amp;""="","كود ناقص",IFERROR(INDEX('دليل الحسابات'!$B$6:$B$205,MATCH(C151,'دليل الحسابات'!$A$6:$A$205,0)),"كود غير موجود")))</f>
        <v/>
      </c>
      <c r="H151" s="6">
        <f>IF(AND(C151&amp;""="",E151&amp;""="",F151&amp;""=""),"",IF(AND(E151&amp;""&lt;&gt;"",F151&amp;""&lt;&gt;""),"خطأ: مدين ودائن معًا",IF(AND(E151&amp;""="",F151&amp;""=""),"سطر بلا مبلغ","")))</f>
        <v/>
      </c>
      <c r="I151" s="19">
        <f>IF(B151&amp;""="","",ROUND(SUMIFS($E$7:$E$3006,$B$7:$B$3006,B151&amp;"")-SUMIFS($F$7:$F$3006,$B$7:$B$3006,B151&amp;""),2))</f>
        <v/>
      </c>
      <c r="J151" s="6">
        <f>IF(B151&amp;""="",IF(AND(C151&amp;""="",E151&amp;""="",F151&amp;""=""),"","رقم القيد ناقص"),IF(I151=0,"","القيد غير متوازن"))</f>
        <v/>
      </c>
      <c r="K151" s="21">
        <f>IF(C151&amp;""="","",COUNTIF($C$7:C151,C151&amp;""))</f>
        <v/>
      </c>
      <c r="L151" s="6">
        <f>IF(K151="","",C151&amp;"-"&amp;K151)</f>
        <v/>
      </c>
      <c r="M151" s="21">
        <f>IF(J151&lt;&gt;"القيد غير متوازن","",IF(COUNTIF($B$7:B151,B151&amp;"")=1,1,""))</f>
        <v/>
      </c>
    </row>
    <row r="152">
      <c r="A152" s="20" t="n"/>
      <c r="B152" s="16" t="n"/>
      <c r="C152" s="16" t="n"/>
      <c r="D152" s="5" t="n"/>
      <c r="E152" s="17" t="n"/>
      <c r="F152" s="17" t="n"/>
      <c r="G152" s="6">
        <f>IF(AND(C152&amp;""="",E152&amp;""="",F152&amp;""=""),"",IF(C152&amp;""="","كود ناقص",IFERROR(INDEX('دليل الحسابات'!$B$6:$B$205,MATCH(C152,'دليل الحسابات'!$A$6:$A$205,0)),"كود غير موجود")))</f>
        <v/>
      </c>
      <c r="H152" s="6">
        <f>IF(AND(C152&amp;""="",E152&amp;""="",F152&amp;""=""),"",IF(AND(E152&amp;""&lt;&gt;"",F152&amp;""&lt;&gt;""),"خطأ: مدين ودائن معًا",IF(AND(E152&amp;""="",F152&amp;""=""),"سطر بلا مبلغ","")))</f>
        <v/>
      </c>
      <c r="I152" s="19">
        <f>IF(B152&amp;""="","",ROUND(SUMIFS($E$7:$E$3006,$B$7:$B$3006,B152&amp;"")-SUMIFS($F$7:$F$3006,$B$7:$B$3006,B152&amp;""),2))</f>
        <v/>
      </c>
      <c r="J152" s="6">
        <f>IF(B152&amp;""="",IF(AND(C152&amp;""="",E152&amp;""="",F152&amp;""=""),"","رقم القيد ناقص"),IF(I152=0,"","القيد غير متوازن"))</f>
        <v/>
      </c>
      <c r="K152" s="21">
        <f>IF(C152&amp;""="","",COUNTIF($C$7:C152,C152&amp;""))</f>
        <v/>
      </c>
      <c r="L152" s="6">
        <f>IF(K152="","",C152&amp;"-"&amp;K152)</f>
        <v/>
      </c>
      <c r="M152" s="21">
        <f>IF(J152&lt;&gt;"القيد غير متوازن","",IF(COUNTIF($B$7:B152,B152&amp;"")=1,1,""))</f>
        <v/>
      </c>
    </row>
    <row r="153">
      <c r="A153" s="20" t="n"/>
      <c r="B153" s="16" t="n"/>
      <c r="C153" s="16" t="n"/>
      <c r="D153" s="5" t="n"/>
      <c r="E153" s="17" t="n"/>
      <c r="F153" s="17" t="n"/>
      <c r="G153" s="6">
        <f>IF(AND(C153&amp;""="",E153&amp;""="",F153&amp;""=""),"",IF(C153&amp;""="","كود ناقص",IFERROR(INDEX('دليل الحسابات'!$B$6:$B$205,MATCH(C153,'دليل الحسابات'!$A$6:$A$205,0)),"كود غير موجود")))</f>
        <v/>
      </c>
      <c r="H153" s="6">
        <f>IF(AND(C153&amp;""="",E153&amp;""="",F153&amp;""=""),"",IF(AND(E153&amp;""&lt;&gt;"",F153&amp;""&lt;&gt;""),"خطأ: مدين ودائن معًا",IF(AND(E153&amp;""="",F153&amp;""=""),"سطر بلا مبلغ","")))</f>
        <v/>
      </c>
      <c r="I153" s="19">
        <f>IF(B153&amp;""="","",ROUND(SUMIFS($E$7:$E$3006,$B$7:$B$3006,B153&amp;"")-SUMIFS($F$7:$F$3006,$B$7:$B$3006,B153&amp;""),2))</f>
        <v/>
      </c>
      <c r="J153" s="6">
        <f>IF(B153&amp;""="",IF(AND(C153&amp;""="",E153&amp;""="",F153&amp;""=""),"","رقم القيد ناقص"),IF(I153=0,"","القيد غير متوازن"))</f>
        <v/>
      </c>
      <c r="K153" s="21">
        <f>IF(C153&amp;""="","",COUNTIF($C$7:C153,C153&amp;""))</f>
        <v/>
      </c>
      <c r="L153" s="6">
        <f>IF(K153="","",C153&amp;"-"&amp;K153)</f>
        <v/>
      </c>
      <c r="M153" s="21">
        <f>IF(J153&lt;&gt;"القيد غير متوازن","",IF(COUNTIF($B$7:B153,B153&amp;"")=1,1,""))</f>
        <v/>
      </c>
    </row>
    <row r="154">
      <c r="A154" s="20" t="n"/>
      <c r="B154" s="16" t="n"/>
      <c r="C154" s="16" t="n"/>
      <c r="D154" s="5" t="n"/>
      <c r="E154" s="17" t="n"/>
      <c r="F154" s="17" t="n"/>
      <c r="G154" s="6">
        <f>IF(AND(C154&amp;""="",E154&amp;""="",F154&amp;""=""),"",IF(C154&amp;""="","كود ناقص",IFERROR(INDEX('دليل الحسابات'!$B$6:$B$205,MATCH(C154,'دليل الحسابات'!$A$6:$A$205,0)),"كود غير موجود")))</f>
        <v/>
      </c>
      <c r="H154" s="6">
        <f>IF(AND(C154&amp;""="",E154&amp;""="",F154&amp;""=""),"",IF(AND(E154&amp;""&lt;&gt;"",F154&amp;""&lt;&gt;""),"خطأ: مدين ودائن معًا",IF(AND(E154&amp;""="",F154&amp;""=""),"سطر بلا مبلغ","")))</f>
        <v/>
      </c>
      <c r="I154" s="19">
        <f>IF(B154&amp;""="","",ROUND(SUMIFS($E$7:$E$3006,$B$7:$B$3006,B154&amp;"")-SUMIFS($F$7:$F$3006,$B$7:$B$3006,B154&amp;""),2))</f>
        <v/>
      </c>
      <c r="J154" s="6">
        <f>IF(B154&amp;""="",IF(AND(C154&amp;""="",E154&amp;""="",F154&amp;""=""),"","رقم القيد ناقص"),IF(I154=0,"","القيد غير متوازن"))</f>
        <v/>
      </c>
      <c r="K154" s="21">
        <f>IF(C154&amp;""="","",COUNTIF($C$7:C154,C154&amp;""))</f>
        <v/>
      </c>
      <c r="L154" s="6">
        <f>IF(K154="","",C154&amp;"-"&amp;K154)</f>
        <v/>
      </c>
      <c r="M154" s="21">
        <f>IF(J154&lt;&gt;"القيد غير متوازن","",IF(COUNTIF($B$7:B154,B154&amp;"")=1,1,""))</f>
        <v/>
      </c>
    </row>
    <row r="155">
      <c r="A155" s="20" t="n"/>
      <c r="B155" s="16" t="n"/>
      <c r="C155" s="16" t="n"/>
      <c r="D155" s="5" t="n"/>
      <c r="E155" s="17" t="n"/>
      <c r="F155" s="17" t="n"/>
      <c r="G155" s="6">
        <f>IF(AND(C155&amp;""="",E155&amp;""="",F155&amp;""=""),"",IF(C155&amp;""="","كود ناقص",IFERROR(INDEX('دليل الحسابات'!$B$6:$B$205,MATCH(C155,'دليل الحسابات'!$A$6:$A$205,0)),"كود غير موجود")))</f>
        <v/>
      </c>
      <c r="H155" s="6">
        <f>IF(AND(C155&amp;""="",E155&amp;""="",F155&amp;""=""),"",IF(AND(E155&amp;""&lt;&gt;"",F155&amp;""&lt;&gt;""),"خطأ: مدين ودائن معًا",IF(AND(E155&amp;""="",F155&amp;""=""),"سطر بلا مبلغ","")))</f>
        <v/>
      </c>
      <c r="I155" s="19">
        <f>IF(B155&amp;""="","",ROUND(SUMIFS($E$7:$E$3006,$B$7:$B$3006,B155&amp;"")-SUMIFS($F$7:$F$3006,$B$7:$B$3006,B155&amp;""),2))</f>
        <v/>
      </c>
      <c r="J155" s="6">
        <f>IF(B155&amp;""="",IF(AND(C155&amp;""="",E155&amp;""="",F155&amp;""=""),"","رقم القيد ناقص"),IF(I155=0,"","القيد غير متوازن"))</f>
        <v/>
      </c>
      <c r="K155" s="21">
        <f>IF(C155&amp;""="","",COUNTIF($C$7:C155,C155&amp;""))</f>
        <v/>
      </c>
      <c r="L155" s="6">
        <f>IF(K155="","",C155&amp;"-"&amp;K155)</f>
        <v/>
      </c>
      <c r="M155" s="21">
        <f>IF(J155&lt;&gt;"القيد غير متوازن","",IF(COUNTIF($B$7:B155,B155&amp;"")=1,1,""))</f>
        <v/>
      </c>
    </row>
    <row r="156">
      <c r="A156" s="20" t="n"/>
      <c r="B156" s="16" t="n"/>
      <c r="C156" s="16" t="n"/>
      <c r="D156" s="5" t="n"/>
      <c r="E156" s="17" t="n"/>
      <c r="F156" s="17" t="n"/>
      <c r="G156" s="6">
        <f>IF(AND(C156&amp;""="",E156&amp;""="",F156&amp;""=""),"",IF(C156&amp;""="","كود ناقص",IFERROR(INDEX('دليل الحسابات'!$B$6:$B$205,MATCH(C156,'دليل الحسابات'!$A$6:$A$205,0)),"كود غير موجود")))</f>
        <v/>
      </c>
      <c r="H156" s="6">
        <f>IF(AND(C156&amp;""="",E156&amp;""="",F156&amp;""=""),"",IF(AND(E156&amp;""&lt;&gt;"",F156&amp;""&lt;&gt;""),"خطأ: مدين ودائن معًا",IF(AND(E156&amp;""="",F156&amp;""=""),"سطر بلا مبلغ","")))</f>
        <v/>
      </c>
      <c r="I156" s="19">
        <f>IF(B156&amp;""="","",ROUND(SUMIFS($E$7:$E$3006,$B$7:$B$3006,B156&amp;"")-SUMIFS($F$7:$F$3006,$B$7:$B$3006,B156&amp;""),2))</f>
        <v/>
      </c>
      <c r="J156" s="6">
        <f>IF(B156&amp;""="",IF(AND(C156&amp;""="",E156&amp;""="",F156&amp;""=""),"","رقم القيد ناقص"),IF(I156=0,"","القيد غير متوازن"))</f>
        <v/>
      </c>
      <c r="K156" s="21">
        <f>IF(C156&amp;""="","",COUNTIF($C$7:C156,C156&amp;""))</f>
        <v/>
      </c>
      <c r="L156" s="6">
        <f>IF(K156="","",C156&amp;"-"&amp;K156)</f>
        <v/>
      </c>
      <c r="M156" s="21">
        <f>IF(J156&lt;&gt;"القيد غير متوازن","",IF(COUNTIF($B$7:B156,B156&amp;"")=1,1,""))</f>
        <v/>
      </c>
    </row>
    <row r="157">
      <c r="A157" s="20" t="n"/>
      <c r="B157" s="16" t="n"/>
      <c r="C157" s="16" t="n"/>
      <c r="D157" s="5" t="n"/>
      <c r="E157" s="17" t="n"/>
      <c r="F157" s="17" t="n"/>
      <c r="G157" s="6">
        <f>IF(AND(C157&amp;""="",E157&amp;""="",F157&amp;""=""),"",IF(C157&amp;""="","كود ناقص",IFERROR(INDEX('دليل الحسابات'!$B$6:$B$205,MATCH(C157,'دليل الحسابات'!$A$6:$A$205,0)),"كود غير موجود")))</f>
        <v/>
      </c>
      <c r="H157" s="6">
        <f>IF(AND(C157&amp;""="",E157&amp;""="",F157&amp;""=""),"",IF(AND(E157&amp;""&lt;&gt;"",F157&amp;""&lt;&gt;""),"خطأ: مدين ودائن معًا",IF(AND(E157&amp;""="",F157&amp;""=""),"سطر بلا مبلغ","")))</f>
        <v/>
      </c>
      <c r="I157" s="19">
        <f>IF(B157&amp;""="","",ROUND(SUMIFS($E$7:$E$3006,$B$7:$B$3006,B157&amp;"")-SUMIFS($F$7:$F$3006,$B$7:$B$3006,B157&amp;""),2))</f>
        <v/>
      </c>
      <c r="J157" s="6">
        <f>IF(B157&amp;""="",IF(AND(C157&amp;""="",E157&amp;""="",F157&amp;""=""),"","رقم القيد ناقص"),IF(I157=0,"","القيد غير متوازن"))</f>
        <v/>
      </c>
      <c r="K157" s="21">
        <f>IF(C157&amp;""="","",COUNTIF($C$7:C157,C157&amp;""))</f>
        <v/>
      </c>
      <c r="L157" s="6">
        <f>IF(K157="","",C157&amp;"-"&amp;K157)</f>
        <v/>
      </c>
      <c r="M157" s="21">
        <f>IF(J157&lt;&gt;"القيد غير متوازن","",IF(COUNTIF($B$7:B157,B157&amp;"")=1,1,""))</f>
        <v/>
      </c>
    </row>
    <row r="158">
      <c r="A158" s="20" t="n"/>
      <c r="B158" s="16" t="n"/>
      <c r="C158" s="16" t="n"/>
      <c r="D158" s="5" t="n"/>
      <c r="E158" s="17" t="n"/>
      <c r="F158" s="17" t="n"/>
      <c r="G158" s="6">
        <f>IF(AND(C158&amp;""="",E158&amp;""="",F158&amp;""=""),"",IF(C158&amp;""="","كود ناقص",IFERROR(INDEX('دليل الحسابات'!$B$6:$B$205,MATCH(C158,'دليل الحسابات'!$A$6:$A$205,0)),"كود غير موجود")))</f>
        <v/>
      </c>
      <c r="H158" s="6">
        <f>IF(AND(C158&amp;""="",E158&amp;""="",F158&amp;""=""),"",IF(AND(E158&amp;""&lt;&gt;"",F158&amp;""&lt;&gt;""),"خطأ: مدين ودائن معًا",IF(AND(E158&amp;""="",F158&amp;""=""),"سطر بلا مبلغ","")))</f>
        <v/>
      </c>
      <c r="I158" s="19">
        <f>IF(B158&amp;""="","",ROUND(SUMIFS($E$7:$E$3006,$B$7:$B$3006,B158&amp;"")-SUMIFS($F$7:$F$3006,$B$7:$B$3006,B158&amp;""),2))</f>
        <v/>
      </c>
      <c r="J158" s="6">
        <f>IF(B158&amp;""="",IF(AND(C158&amp;""="",E158&amp;""="",F158&amp;""=""),"","رقم القيد ناقص"),IF(I158=0,"","القيد غير متوازن"))</f>
        <v/>
      </c>
      <c r="K158" s="21">
        <f>IF(C158&amp;""="","",COUNTIF($C$7:C158,C158&amp;""))</f>
        <v/>
      </c>
      <c r="L158" s="6">
        <f>IF(K158="","",C158&amp;"-"&amp;K158)</f>
        <v/>
      </c>
      <c r="M158" s="21">
        <f>IF(J158&lt;&gt;"القيد غير متوازن","",IF(COUNTIF($B$7:B158,B158&amp;"")=1,1,""))</f>
        <v/>
      </c>
    </row>
    <row r="159">
      <c r="A159" s="20" t="n"/>
      <c r="B159" s="16" t="n"/>
      <c r="C159" s="16" t="n"/>
      <c r="D159" s="5" t="n"/>
      <c r="E159" s="17" t="n"/>
      <c r="F159" s="17" t="n"/>
      <c r="G159" s="6">
        <f>IF(AND(C159&amp;""="",E159&amp;""="",F159&amp;""=""),"",IF(C159&amp;""="","كود ناقص",IFERROR(INDEX('دليل الحسابات'!$B$6:$B$205,MATCH(C159,'دليل الحسابات'!$A$6:$A$205,0)),"كود غير موجود")))</f>
        <v/>
      </c>
      <c r="H159" s="6">
        <f>IF(AND(C159&amp;""="",E159&amp;""="",F159&amp;""=""),"",IF(AND(E159&amp;""&lt;&gt;"",F159&amp;""&lt;&gt;""),"خطأ: مدين ودائن معًا",IF(AND(E159&amp;""="",F159&amp;""=""),"سطر بلا مبلغ","")))</f>
        <v/>
      </c>
      <c r="I159" s="19">
        <f>IF(B159&amp;""="","",ROUND(SUMIFS($E$7:$E$3006,$B$7:$B$3006,B159&amp;"")-SUMIFS($F$7:$F$3006,$B$7:$B$3006,B159&amp;""),2))</f>
        <v/>
      </c>
      <c r="J159" s="6">
        <f>IF(B159&amp;""="",IF(AND(C159&amp;""="",E159&amp;""="",F159&amp;""=""),"","رقم القيد ناقص"),IF(I159=0,"","القيد غير متوازن"))</f>
        <v/>
      </c>
      <c r="K159" s="21">
        <f>IF(C159&amp;""="","",COUNTIF($C$7:C159,C159&amp;""))</f>
        <v/>
      </c>
      <c r="L159" s="6">
        <f>IF(K159="","",C159&amp;"-"&amp;K159)</f>
        <v/>
      </c>
      <c r="M159" s="21">
        <f>IF(J159&lt;&gt;"القيد غير متوازن","",IF(COUNTIF($B$7:B159,B159&amp;"")=1,1,""))</f>
        <v/>
      </c>
    </row>
    <row r="160">
      <c r="A160" s="20" t="n"/>
      <c r="B160" s="16" t="n"/>
      <c r="C160" s="16" t="n"/>
      <c r="D160" s="5" t="n"/>
      <c r="E160" s="17" t="n"/>
      <c r="F160" s="17" t="n"/>
      <c r="G160" s="6">
        <f>IF(AND(C160&amp;""="",E160&amp;""="",F160&amp;""=""),"",IF(C160&amp;""="","كود ناقص",IFERROR(INDEX('دليل الحسابات'!$B$6:$B$205,MATCH(C160,'دليل الحسابات'!$A$6:$A$205,0)),"كود غير موجود")))</f>
        <v/>
      </c>
      <c r="H160" s="6">
        <f>IF(AND(C160&amp;""="",E160&amp;""="",F160&amp;""=""),"",IF(AND(E160&amp;""&lt;&gt;"",F160&amp;""&lt;&gt;""),"خطأ: مدين ودائن معًا",IF(AND(E160&amp;""="",F160&amp;""=""),"سطر بلا مبلغ","")))</f>
        <v/>
      </c>
      <c r="I160" s="19">
        <f>IF(B160&amp;""="","",ROUND(SUMIFS($E$7:$E$3006,$B$7:$B$3006,B160&amp;"")-SUMIFS($F$7:$F$3006,$B$7:$B$3006,B160&amp;""),2))</f>
        <v/>
      </c>
      <c r="J160" s="6">
        <f>IF(B160&amp;""="",IF(AND(C160&amp;""="",E160&amp;""="",F160&amp;""=""),"","رقم القيد ناقص"),IF(I160=0,"","القيد غير متوازن"))</f>
        <v/>
      </c>
      <c r="K160" s="21">
        <f>IF(C160&amp;""="","",COUNTIF($C$7:C160,C160&amp;""))</f>
        <v/>
      </c>
      <c r="L160" s="6">
        <f>IF(K160="","",C160&amp;"-"&amp;K160)</f>
        <v/>
      </c>
      <c r="M160" s="21">
        <f>IF(J160&lt;&gt;"القيد غير متوازن","",IF(COUNTIF($B$7:B160,B160&amp;"")=1,1,""))</f>
        <v/>
      </c>
    </row>
    <row r="161">
      <c r="A161" s="20" t="n"/>
      <c r="B161" s="16" t="n"/>
      <c r="C161" s="16" t="n"/>
      <c r="D161" s="5" t="n"/>
      <c r="E161" s="17" t="n"/>
      <c r="F161" s="17" t="n"/>
      <c r="G161" s="6">
        <f>IF(AND(C161&amp;""="",E161&amp;""="",F161&amp;""=""),"",IF(C161&amp;""="","كود ناقص",IFERROR(INDEX('دليل الحسابات'!$B$6:$B$205,MATCH(C161,'دليل الحسابات'!$A$6:$A$205,0)),"كود غير موجود")))</f>
        <v/>
      </c>
      <c r="H161" s="6">
        <f>IF(AND(C161&amp;""="",E161&amp;""="",F161&amp;""=""),"",IF(AND(E161&amp;""&lt;&gt;"",F161&amp;""&lt;&gt;""),"خطأ: مدين ودائن معًا",IF(AND(E161&amp;""="",F161&amp;""=""),"سطر بلا مبلغ","")))</f>
        <v/>
      </c>
      <c r="I161" s="19">
        <f>IF(B161&amp;""="","",ROUND(SUMIFS($E$7:$E$3006,$B$7:$B$3006,B161&amp;"")-SUMIFS($F$7:$F$3006,$B$7:$B$3006,B161&amp;""),2))</f>
        <v/>
      </c>
      <c r="J161" s="6">
        <f>IF(B161&amp;""="",IF(AND(C161&amp;""="",E161&amp;""="",F161&amp;""=""),"","رقم القيد ناقص"),IF(I161=0,"","القيد غير متوازن"))</f>
        <v/>
      </c>
      <c r="K161" s="21">
        <f>IF(C161&amp;""="","",COUNTIF($C$7:C161,C161&amp;""))</f>
        <v/>
      </c>
      <c r="L161" s="6">
        <f>IF(K161="","",C161&amp;"-"&amp;K161)</f>
        <v/>
      </c>
      <c r="M161" s="21">
        <f>IF(J161&lt;&gt;"القيد غير متوازن","",IF(COUNTIF($B$7:B161,B161&amp;"")=1,1,""))</f>
        <v/>
      </c>
    </row>
    <row r="162">
      <c r="A162" s="20" t="n"/>
      <c r="B162" s="16" t="n"/>
      <c r="C162" s="16" t="n"/>
      <c r="D162" s="5" t="n"/>
      <c r="E162" s="17" t="n"/>
      <c r="F162" s="17" t="n"/>
      <c r="G162" s="6">
        <f>IF(AND(C162&amp;""="",E162&amp;""="",F162&amp;""=""),"",IF(C162&amp;""="","كود ناقص",IFERROR(INDEX('دليل الحسابات'!$B$6:$B$205,MATCH(C162,'دليل الحسابات'!$A$6:$A$205,0)),"كود غير موجود")))</f>
        <v/>
      </c>
      <c r="H162" s="6">
        <f>IF(AND(C162&amp;""="",E162&amp;""="",F162&amp;""=""),"",IF(AND(E162&amp;""&lt;&gt;"",F162&amp;""&lt;&gt;""),"خطأ: مدين ودائن معًا",IF(AND(E162&amp;""="",F162&amp;""=""),"سطر بلا مبلغ","")))</f>
        <v/>
      </c>
      <c r="I162" s="19">
        <f>IF(B162&amp;""="","",ROUND(SUMIFS($E$7:$E$3006,$B$7:$B$3006,B162&amp;"")-SUMIFS($F$7:$F$3006,$B$7:$B$3006,B162&amp;""),2))</f>
        <v/>
      </c>
      <c r="J162" s="6">
        <f>IF(B162&amp;""="",IF(AND(C162&amp;""="",E162&amp;""="",F162&amp;""=""),"","رقم القيد ناقص"),IF(I162=0,"","القيد غير متوازن"))</f>
        <v/>
      </c>
      <c r="K162" s="21">
        <f>IF(C162&amp;""="","",COUNTIF($C$7:C162,C162&amp;""))</f>
        <v/>
      </c>
      <c r="L162" s="6">
        <f>IF(K162="","",C162&amp;"-"&amp;K162)</f>
        <v/>
      </c>
      <c r="M162" s="21">
        <f>IF(J162&lt;&gt;"القيد غير متوازن","",IF(COUNTIF($B$7:B162,B162&amp;"")=1,1,""))</f>
        <v/>
      </c>
    </row>
    <row r="163">
      <c r="A163" s="20" t="n"/>
      <c r="B163" s="16" t="n"/>
      <c r="C163" s="16" t="n"/>
      <c r="D163" s="5" t="n"/>
      <c r="E163" s="17" t="n"/>
      <c r="F163" s="17" t="n"/>
      <c r="G163" s="6">
        <f>IF(AND(C163&amp;""="",E163&amp;""="",F163&amp;""=""),"",IF(C163&amp;""="","كود ناقص",IFERROR(INDEX('دليل الحسابات'!$B$6:$B$205,MATCH(C163,'دليل الحسابات'!$A$6:$A$205,0)),"كود غير موجود")))</f>
        <v/>
      </c>
      <c r="H163" s="6">
        <f>IF(AND(C163&amp;""="",E163&amp;""="",F163&amp;""=""),"",IF(AND(E163&amp;""&lt;&gt;"",F163&amp;""&lt;&gt;""),"خطأ: مدين ودائن معًا",IF(AND(E163&amp;""="",F163&amp;""=""),"سطر بلا مبلغ","")))</f>
        <v/>
      </c>
      <c r="I163" s="19">
        <f>IF(B163&amp;""="","",ROUND(SUMIFS($E$7:$E$3006,$B$7:$B$3006,B163&amp;"")-SUMIFS($F$7:$F$3006,$B$7:$B$3006,B163&amp;""),2))</f>
        <v/>
      </c>
      <c r="J163" s="6">
        <f>IF(B163&amp;""="",IF(AND(C163&amp;""="",E163&amp;""="",F163&amp;""=""),"","رقم القيد ناقص"),IF(I163=0,"","القيد غير متوازن"))</f>
        <v/>
      </c>
      <c r="K163" s="21">
        <f>IF(C163&amp;""="","",COUNTIF($C$7:C163,C163&amp;""))</f>
        <v/>
      </c>
      <c r="L163" s="6">
        <f>IF(K163="","",C163&amp;"-"&amp;K163)</f>
        <v/>
      </c>
      <c r="M163" s="21">
        <f>IF(J163&lt;&gt;"القيد غير متوازن","",IF(COUNTIF($B$7:B163,B163&amp;"")=1,1,""))</f>
        <v/>
      </c>
    </row>
    <row r="164">
      <c r="A164" s="20" t="n"/>
      <c r="B164" s="16" t="n"/>
      <c r="C164" s="16" t="n"/>
      <c r="D164" s="5" t="n"/>
      <c r="E164" s="17" t="n"/>
      <c r="F164" s="17" t="n"/>
      <c r="G164" s="6">
        <f>IF(AND(C164&amp;""="",E164&amp;""="",F164&amp;""=""),"",IF(C164&amp;""="","كود ناقص",IFERROR(INDEX('دليل الحسابات'!$B$6:$B$205,MATCH(C164,'دليل الحسابات'!$A$6:$A$205,0)),"كود غير موجود")))</f>
        <v/>
      </c>
      <c r="H164" s="6">
        <f>IF(AND(C164&amp;""="",E164&amp;""="",F164&amp;""=""),"",IF(AND(E164&amp;""&lt;&gt;"",F164&amp;""&lt;&gt;""),"خطأ: مدين ودائن معًا",IF(AND(E164&amp;""="",F164&amp;""=""),"سطر بلا مبلغ","")))</f>
        <v/>
      </c>
      <c r="I164" s="19">
        <f>IF(B164&amp;""="","",ROUND(SUMIFS($E$7:$E$3006,$B$7:$B$3006,B164&amp;"")-SUMIFS($F$7:$F$3006,$B$7:$B$3006,B164&amp;""),2))</f>
        <v/>
      </c>
      <c r="J164" s="6">
        <f>IF(B164&amp;""="",IF(AND(C164&amp;""="",E164&amp;""="",F164&amp;""=""),"","رقم القيد ناقص"),IF(I164=0,"","القيد غير متوازن"))</f>
        <v/>
      </c>
      <c r="K164" s="21">
        <f>IF(C164&amp;""="","",COUNTIF($C$7:C164,C164&amp;""))</f>
        <v/>
      </c>
      <c r="L164" s="6">
        <f>IF(K164="","",C164&amp;"-"&amp;K164)</f>
        <v/>
      </c>
      <c r="M164" s="21">
        <f>IF(J164&lt;&gt;"القيد غير متوازن","",IF(COUNTIF($B$7:B164,B164&amp;"")=1,1,""))</f>
        <v/>
      </c>
    </row>
    <row r="165">
      <c r="A165" s="20" t="n"/>
      <c r="B165" s="16" t="n"/>
      <c r="C165" s="16" t="n"/>
      <c r="D165" s="5" t="n"/>
      <c r="E165" s="17" t="n"/>
      <c r="F165" s="17" t="n"/>
      <c r="G165" s="6">
        <f>IF(AND(C165&amp;""="",E165&amp;""="",F165&amp;""=""),"",IF(C165&amp;""="","كود ناقص",IFERROR(INDEX('دليل الحسابات'!$B$6:$B$205,MATCH(C165,'دليل الحسابات'!$A$6:$A$205,0)),"كود غير موجود")))</f>
        <v/>
      </c>
      <c r="H165" s="6">
        <f>IF(AND(C165&amp;""="",E165&amp;""="",F165&amp;""=""),"",IF(AND(E165&amp;""&lt;&gt;"",F165&amp;""&lt;&gt;""),"خطأ: مدين ودائن معًا",IF(AND(E165&amp;""="",F165&amp;""=""),"سطر بلا مبلغ","")))</f>
        <v/>
      </c>
      <c r="I165" s="19">
        <f>IF(B165&amp;""="","",ROUND(SUMIFS($E$7:$E$3006,$B$7:$B$3006,B165&amp;"")-SUMIFS($F$7:$F$3006,$B$7:$B$3006,B165&amp;""),2))</f>
        <v/>
      </c>
      <c r="J165" s="6">
        <f>IF(B165&amp;""="",IF(AND(C165&amp;""="",E165&amp;""="",F165&amp;""=""),"","رقم القيد ناقص"),IF(I165=0,"","القيد غير متوازن"))</f>
        <v/>
      </c>
      <c r="K165" s="21">
        <f>IF(C165&amp;""="","",COUNTIF($C$7:C165,C165&amp;""))</f>
        <v/>
      </c>
      <c r="L165" s="6">
        <f>IF(K165="","",C165&amp;"-"&amp;K165)</f>
        <v/>
      </c>
      <c r="M165" s="21">
        <f>IF(J165&lt;&gt;"القيد غير متوازن","",IF(COUNTIF($B$7:B165,B165&amp;"")=1,1,""))</f>
        <v/>
      </c>
    </row>
    <row r="166">
      <c r="A166" s="20" t="n"/>
      <c r="B166" s="16" t="n"/>
      <c r="C166" s="16" t="n"/>
      <c r="D166" s="5" t="n"/>
      <c r="E166" s="17" t="n"/>
      <c r="F166" s="17" t="n"/>
      <c r="G166" s="6">
        <f>IF(AND(C166&amp;""="",E166&amp;""="",F166&amp;""=""),"",IF(C166&amp;""="","كود ناقص",IFERROR(INDEX('دليل الحسابات'!$B$6:$B$205,MATCH(C166,'دليل الحسابات'!$A$6:$A$205,0)),"كود غير موجود")))</f>
        <v/>
      </c>
      <c r="H166" s="6">
        <f>IF(AND(C166&amp;""="",E166&amp;""="",F166&amp;""=""),"",IF(AND(E166&amp;""&lt;&gt;"",F166&amp;""&lt;&gt;""),"خطأ: مدين ودائن معًا",IF(AND(E166&amp;""="",F166&amp;""=""),"سطر بلا مبلغ","")))</f>
        <v/>
      </c>
      <c r="I166" s="19">
        <f>IF(B166&amp;""="","",ROUND(SUMIFS($E$7:$E$3006,$B$7:$B$3006,B166&amp;"")-SUMIFS($F$7:$F$3006,$B$7:$B$3006,B166&amp;""),2))</f>
        <v/>
      </c>
      <c r="J166" s="6">
        <f>IF(B166&amp;""="",IF(AND(C166&amp;""="",E166&amp;""="",F166&amp;""=""),"","رقم القيد ناقص"),IF(I166=0,"","القيد غير متوازن"))</f>
        <v/>
      </c>
      <c r="K166" s="21">
        <f>IF(C166&amp;""="","",COUNTIF($C$7:C166,C166&amp;""))</f>
        <v/>
      </c>
      <c r="L166" s="6">
        <f>IF(K166="","",C166&amp;"-"&amp;K166)</f>
        <v/>
      </c>
      <c r="M166" s="21">
        <f>IF(J166&lt;&gt;"القيد غير متوازن","",IF(COUNTIF($B$7:B166,B166&amp;"")=1,1,""))</f>
        <v/>
      </c>
    </row>
    <row r="167">
      <c r="A167" s="20" t="n"/>
      <c r="B167" s="16" t="n"/>
      <c r="C167" s="16" t="n"/>
      <c r="D167" s="5" t="n"/>
      <c r="E167" s="17" t="n"/>
      <c r="F167" s="17" t="n"/>
      <c r="G167" s="6">
        <f>IF(AND(C167&amp;""="",E167&amp;""="",F167&amp;""=""),"",IF(C167&amp;""="","كود ناقص",IFERROR(INDEX('دليل الحسابات'!$B$6:$B$205,MATCH(C167,'دليل الحسابات'!$A$6:$A$205,0)),"كود غير موجود")))</f>
        <v/>
      </c>
      <c r="H167" s="6">
        <f>IF(AND(C167&amp;""="",E167&amp;""="",F167&amp;""=""),"",IF(AND(E167&amp;""&lt;&gt;"",F167&amp;""&lt;&gt;""),"خطأ: مدين ودائن معًا",IF(AND(E167&amp;""="",F167&amp;""=""),"سطر بلا مبلغ","")))</f>
        <v/>
      </c>
      <c r="I167" s="19">
        <f>IF(B167&amp;""="","",ROUND(SUMIFS($E$7:$E$3006,$B$7:$B$3006,B167&amp;"")-SUMIFS($F$7:$F$3006,$B$7:$B$3006,B167&amp;""),2))</f>
        <v/>
      </c>
      <c r="J167" s="6">
        <f>IF(B167&amp;""="",IF(AND(C167&amp;""="",E167&amp;""="",F167&amp;""=""),"","رقم القيد ناقص"),IF(I167=0,"","القيد غير متوازن"))</f>
        <v/>
      </c>
      <c r="K167" s="21">
        <f>IF(C167&amp;""="","",COUNTIF($C$7:C167,C167&amp;""))</f>
        <v/>
      </c>
      <c r="L167" s="6">
        <f>IF(K167="","",C167&amp;"-"&amp;K167)</f>
        <v/>
      </c>
      <c r="M167" s="21">
        <f>IF(J167&lt;&gt;"القيد غير متوازن","",IF(COUNTIF($B$7:B167,B167&amp;"")=1,1,""))</f>
        <v/>
      </c>
    </row>
    <row r="168">
      <c r="A168" s="20" t="n"/>
      <c r="B168" s="16" t="n"/>
      <c r="C168" s="16" t="n"/>
      <c r="D168" s="5" t="n"/>
      <c r="E168" s="17" t="n"/>
      <c r="F168" s="17" t="n"/>
      <c r="G168" s="6">
        <f>IF(AND(C168&amp;""="",E168&amp;""="",F168&amp;""=""),"",IF(C168&amp;""="","كود ناقص",IFERROR(INDEX('دليل الحسابات'!$B$6:$B$205,MATCH(C168,'دليل الحسابات'!$A$6:$A$205,0)),"كود غير موجود")))</f>
        <v/>
      </c>
      <c r="H168" s="6">
        <f>IF(AND(C168&amp;""="",E168&amp;""="",F168&amp;""=""),"",IF(AND(E168&amp;""&lt;&gt;"",F168&amp;""&lt;&gt;""),"خطأ: مدين ودائن معًا",IF(AND(E168&amp;""="",F168&amp;""=""),"سطر بلا مبلغ","")))</f>
        <v/>
      </c>
      <c r="I168" s="19">
        <f>IF(B168&amp;""="","",ROUND(SUMIFS($E$7:$E$3006,$B$7:$B$3006,B168&amp;"")-SUMIFS($F$7:$F$3006,$B$7:$B$3006,B168&amp;""),2))</f>
        <v/>
      </c>
      <c r="J168" s="6">
        <f>IF(B168&amp;""="",IF(AND(C168&amp;""="",E168&amp;""="",F168&amp;""=""),"","رقم القيد ناقص"),IF(I168=0,"","القيد غير متوازن"))</f>
        <v/>
      </c>
      <c r="K168" s="21">
        <f>IF(C168&amp;""="","",COUNTIF($C$7:C168,C168&amp;""))</f>
        <v/>
      </c>
      <c r="L168" s="6">
        <f>IF(K168="","",C168&amp;"-"&amp;K168)</f>
        <v/>
      </c>
      <c r="M168" s="21">
        <f>IF(J168&lt;&gt;"القيد غير متوازن","",IF(COUNTIF($B$7:B168,B168&amp;"")=1,1,""))</f>
        <v/>
      </c>
    </row>
    <row r="169">
      <c r="A169" s="20" t="n"/>
      <c r="B169" s="16" t="n"/>
      <c r="C169" s="16" t="n"/>
      <c r="D169" s="5" t="n"/>
      <c r="E169" s="17" t="n"/>
      <c r="F169" s="17" t="n"/>
      <c r="G169" s="6">
        <f>IF(AND(C169&amp;""="",E169&amp;""="",F169&amp;""=""),"",IF(C169&amp;""="","كود ناقص",IFERROR(INDEX('دليل الحسابات'!$B$6:$B$205,MATCH(C169,'دليل الحسابات'!$A$6:$A$205,0)),"كود غير موجود")))</f>
        <v/>
      </c>
      <c r="H169" s="6">
        <f>IF(AND(C169&amp;""="",E169&amp;""="",F169&amp;""=""),"",IF(AND(E169&amp;""&lt;&gt;"",F169&amp;""&lt;&gt;""),"خطأ: مدين ودائن معًا",IF(AND(E169&amp;""="",F169&amp;""=""),"سطر بلا مبلغ","")))</f>
        <v/>
      </c>
      <c r="I169" s="19">
        <f>IF(B169&amp;""="","",ROUND(SUMIFS($E$7:$E$3006,$B$7:$B$3006,B169&amp;"")-SUMIFS($F$7:$F$3006,$B$7:$B$3006,B169&amp;""),2))</f>
        <v/>
      </c>
      <c r="J169" s="6">
        <f>IF(B169&amp;""="",IF(AND(C169&amp;""="",E169&amp;""="",F169&amp;""=""),"","رقم القيد ناقص"),IF(I169=0,"","القيد غير متوازن"))</f>
        <v/>
      </c>
      <c r="K169" s="21">
        <f>IF(C169&amp;""="","",COUNTIF($C$7:C169,C169&amp;""))</f>
        <v/>
      </c>
      <c r="L169" s="6">
        <f>IF(K169="","",C169&amp;"-"&amp;K169)</f>
        <v/>
      </c>
      <c r="M169" s="21">
        <f>IF(J169&lt;&gt;"القيد غير متوازن","",IF(COUNTIF($B$7:B169,B169&amp;"")=1,1,""))</f>
        <v/>
      </c>
    </row>
    <row r="170">
      <c r="A170" s="20" t="n"/>
      <c r="B170" s="16" t="n"/>
      <c r="C170" s="16" t="n"/>
      <c r="D170" s="5" t="n"/>
      <c r="E170" s="17" t="n"/>
      <c r="F170" s="17" t="n"/>
      <c r="G170" s="6">
        <f>IF(AND(C170&amp;""="",E170&amp;""="",F170&amp;""=""),"",IF(C170&amp;""="","كود ناقص",IFERROR(INDEX('دليل الحسابات'!$B$6:$B$205,MATCH(C170,'دليل الحسابات'!$A$6:$A$205,0)),"كود غير موجود")))</f>
        <v/>
      </c>
      <c r="H170" s="6">
        <f>IF(AND(C170&amp;""="",E170&amp;""="",F170&amp;""=""),"",IF(AND(E170&amp;""&lt;&gt;"",F170&amp;""&lt;&gt;""),"خطأ: مدين ودائن معًا",IF(AND(E170&amp;""="",F170&amp;""=""),"سطر بلا مبلغ","")))</f>
        <v/>
      </c>
      <c r="I170" s="19">
        <f>IF(B170&amp;""="","",ROUND(SUMIFS($E$7:$E$3006,$B$7:$B$3006,B170&amp;"")-SUMIFS($F$7:$F$3006,$B$7:$B$3006,B170&amp;""),2))</f>
        <v/>
      </c>
      <c r="J170" s="6">
        <f>IF(B170&amp;""="",IF(AND(C170&amp;""="",E170&amp;""="",F170&amp;""=""),"","رقم القيد ناقص"),IF(I170=0,"","القيد غير متوازن"))</f>
        <v/>
      </c>
      <c r="K170" s="21">
        <f>IF(C170&amp;""="","",COUNTIF($C$7:C170,C170&amp;""))</f>
        <v/>
      </c>
      <c r="L170" s="6">
        <f>IF(K170="","",C170&amp;"-"&amp;K170)</f>
        <v/>
      </c>
      <c r="M170" s="21">
        <f>IF(J170&lt;&gt;"القيد غير متوازن","",IF(COUNTIF($B$7:B170,B170&amp;"")=1,1,""))</f>
        <v/>
      </c>
    </row>
    <row r="171">
      <c r="A171" s="20" t="n"/>
      <c r="B171" s="16" t="n"/>
      <c r="C171" s="16" t="n"/>
      <c r="D171" s="5" t="n"/>
      <c r="E171" s="17" t="n"/>
      <c r="F171" s="17" t="n"/>
      <c r="G171" s="6">
        <f>IF(AND(C171&amp;""="",E171&amp;""="",F171&amp;""=""),"",IF(C171&amp;""="","كود ناقص",IFERROR(INDEX('دليل الحسابات'!$B$6:$B$205,MATCH(C171,'دليل الحسابات'!$A$6:$A$205,0)),"كود غير موجود")))</f>
        <v/>
      </c>
      <c r="H171" s="6">
        <f>IF(AND(C171&amp;""="",E171&amp;""="",F171&amp;""=""),"",IF(AND(E171&amp;""&lt;&gt;"",F171&amp;""&lt;&gt;""),"خطأ: مدين ودائن معًا",IF(AND(E171&amp;""="",F171&amp;""=""),"سطر بلا مبلغ","")))</f>
        <v/>
      </c>
      <c r="I171" s="19">
        <f>IF(B171&amp;""="","",ROUND(SUMIFS($E$7:$E$3006,$B$7:$B$3006,B171&amp;"")-SUMIFS($F$7:$F$3006,$B$7:$B$3006,B171&amp;""),2))</f>
        <v/>
      </c>
      <c r="J171" s="6">
        <f>IF(B171&amp;""="",IF(AND(C171&amp;""="",E171&amp;""="",F171&amp;""=""),"","رقم القيد ناقص"),IF(I171=0,"","القيد غير متوازن"))</f>
        <v/>
      </c>
      <c r="K171" s="21">
        <f>IF(C171&amp;""="","",COUNTIF($C$7:C171,C171&amp;""))</f>
        <v/>
      </c>
      <c r="L171" s="6">
        <f>IF(K171="","",C171&amp;"-"&amp;K171)</f>
        <v/>
      </c>
      <c r="M171" s="21">
        <f>IF(J171&lt;&gt;"القيد غير متوازن","",IF(COUNTIF($B$7:B171,B171&amp;"")=1,1,""))</f>
        <v/>
      </c>
    </row>
    <row r="172">
      <c r="A172" s="20" t="n"/>
      <c r="B172" s="16" t="n"/>
      <c r="C172" s="16" t="n"/>
      <c r="D172" s="5" t="n"/>
      <c r="E172" s="17" t="n"/>
      <c r="F172" s="17" t="n"/>
      <c r="G172" s="6">
        <f>IF(AND(C172&amp;""="",E172&amp;""="",F172&amp;""=""),"",IF(C172&amp;""="","كود ناقص",IFERROR(INDEX('دليل الحسابات'!$B$6:$B$205,MATCH(C172,'دليل الحسابات'!$A$6:$A$205,0)),"كود غير موجود")))</f>
        <v/>
      </c>
      <c r="H172" s="6">
        <f>IF(AND(C172&amp;""="",E172&amp;""="",F172&amp;""=""),"",IF(AND(E172&amp;""&lt;&gt;"",F172&amp;""&lt;&gt;""),"خطأ: مدين ودائن معًا",IF(AND(E172&amp;""="",F172&amp;""=""),"سطر بلا مبلغ","")))</f>
        <v/>
      </c>
      <c r="I172" s="19">
        <f>IF(B172&amp;""="","",ROUND(SUMIFS($E$7:$E$3006,$B$7:$B$3006,B172&amp;"")-SUMIFS($F$7:$F$3006,$B$7:$B$3006,B172&amp;""),2))</f>
        <v/>
      </c>
      <c r="J172" s="6">
        <f>IF(B172&amp;""="",IF(AND(C172&amp;""="",E172&amp;""="",F172&amp;""=""),"","رقم القيد ناقص"),IF(I172=0,"","القيد غير متوازن"))</f>
        <v/>
      </c>
      <c r="K172" s="21">
        <f>IF(C172&amp;""="","",COUNTIF($C$7:C172,C172&amp;""))</f>
        <v/>
      </c>
      <c r="L172" s="6">
        <f>IF(K172="","",C172&amp;"-"&amp;K172)</f>
        <v/>
      </c>
      <c r="M172" s="21">
        <f>IF(J172&lt;&gt;"القيد غير متوازن","",IF(COUNTIF($B$7:B172,B172&amp;"")=1,1,""))</f>
        <v/>
      </c>
    </row>
    <row r="173">
      <c r="A173" s="20" t="n"/>
      <c r="B173" s="16" t="n"/>
      <c r="C173" s="16" t="n"/>
      <c r="D173" s="5" t="n"/>
      <c r="E173" s="17" t="n"/>
      <c r="F173" s="17" t="n"/>
      <c r="G173" s="6">
        <f>IF(AND(C173&amp;""="",E173&amp;""="",F173&amp;""=""),"",IF(C173&amp;""="","كود ناقص",IFERROR(INDEX('دليل الحسابات'!$B$6:$B$205,MATCH(C173,'دليل الحسابات'!$A$6:$A$205,0)),"كود غير موجود")))</f>
        <v/>
      </c>
      <c r="H173" s="6">
        <f>IF(AND(C173&amp;""="",E173&amp;""="",F173&amp;""=""),"",IF(AND(E173&amp;""&lt;&gt;"",F173&amp;""&lt;&gt;""),"خطأ: مدين ودائن معًا",IF(AND(E173&amp;""="",F173&amp;""=""),"سطر بلا مبلغ","")))</f>
        <v/>
      </c>
      <c r="I173" s="19">
        <f>IF(B173&amp;""="","",ROUND(SUMIFS($E$7:$E$3006,$B$7:$B$3006,B173&amp;"")-SUMIFS($F$7:$F$3006,$B$7:$B$3006,B173&amp;""),2))</f>
        <v/>
      </c>
      <c r="J173" s="6">
        <f>IF(B173&amp;""="",IF(AND(C173&amp;""="",E173&amp;""="",F173&amp;""=""),"","رقم القيد ناقص"),IF(I173=0,"","القيد غير متوازن"))</f>
        <v/>
      </c>
      <c r="K173" s="21">
        <f>IF(C173&amp;""="","",COUNTIF($C$7:C173,C173&amp;""))</f>
        <v/>
      </c>
      <c r="L173" s="6">
        <f>IF(K173="","",C173&amp;"-"&amp;K173)</f>
        <v/>
      </c>
      <c r="M173" s="21">
        <f>IF(J173&lt;&gt;"القيد غير متوازن","",IF(COUNTIF($B$7:B173,B173&amp;"")=1,1,""))</f>
        <v/>
      </c>
    </row>
    <row r="174">
      <c r="A174" s="20" t="n"/>
      <c r="B174" s="16" t="n"/>
      <c r="C174" s="16" t="n"/>
      <c r="D174" s="5" t="n"/>
      <c r="E174" s="17" t="n"/>
      <c r="F174" s="17" t="n"/>
      <c r="G174" s="6">
        <f>IF(AND(C174&amp;""="",E174&amp;""="",F174&amp;""=""),"",IF(C174&amp;""="","كود ناقص",IFERROR(INDEX('دليل الحسابات'!$B$6:$B$205,MATCH(C174,'دليل الحسابات'!$A$6:$A$205,0)),"كود غير موجود")))</f>
        <v/>
      </c>
      <c r="H174" s="6">
        <f>IF(AND(C174&amp;""="",E174&amp;""="",F174&amp;""=""),"",IF(AND(E174&amp;""&lt;&gt;"",F174&amp;""&lt;&gt;""),"خطأ: مدين ودائن معًا",IF(AND(E174&amp;""="",F174&amp;""=""),"سطر بلا مبلغ","")))</f>
        <v/>
      </c>
      <c r="I174" s="19">
        <f>IF(B174&amp;""="","",ROUND(SUMIFS($E$7:$E$3006,$B$7:$B$3006,B174&amp;"")-SUMIFS($F$7:$F$3006,$B$7:$B$3006,B174&amp;""),2))</f>
        <v/>
      </c>
      <c r="J174" s="6">
        <f>IF(B174&amp;""="",IF(AND(C174&amp;""="",E174&amp;""="",F174&amp;""=""),"","رقم القيد ناقص"),IF(I174=0,"","القيد غير متوازن"))</f>
        <v/>
      </c>
      <c r="K174" s="21">
        <f>IF(C174&amp;""="","",COUNTIF($C$7:C174,C174&amp;""))</f>
        <v/>
      </c>
      <c r="L174" s="6">
        <f>IF(K174="","",C174&amp;"-"&amp;K174)</f>
        <v/>
      </c>
      <c r="M174" s="21">
        <f>IF(J174&lt;&gt;"القيد غير متوازن","",IF(COUNTIF($B$7:B174,B174&amp;"")=1,1,""))</f>
        <v/>
      </c>
    </row>
    <row r="175">
      <c r="A175" s="20" t="n"/>
      <c r="B175" s="16" t="n"/>
      <c r="C175" s="16" t="n"/>
      <c r="D175" s="5" t="n"/>
      <c r="E175" s="17" t="n"/>
      <c r="F175" s="17" t="n"/>
      <c r="G175" s="6">
        <f>IF(AND(C175&amp;""="",E175&amp;""="",F175&amp;""=""),"",IF(C175&amp;""="","كود ناقص",IFERROR(INDEX('دليل الحسابات'!$B$6:$B$205,MATCH(C175,'دليل الحسابات'!$A$6:$A$205,0)),"كود غير موجود")))</f>
        <v/>
      </c>
      <c r="H175" s="6">
        <f>IF(AND(C175&amp;""="",E175&amp;""="",F175&amp;""=""),"",IF(AND(E175&amp;""&lt;&gt;"",F175&amp;""&lt;&gt;""),"خطأ: مدين ودائن معًا",IF(AND(E175&amp;""="",F175&amp;""=""),"سطر بلا مبلغ","")))</f>
        <v/>
      </c>
      <c r="I175" s="19">
        <f>IF(B175&amp;""="","",ROUND(SUMIFS($E$7:$E$3006,$B$7:$B$3006,B175&amp;"")-SUMIFS($F$7:$F$3006,$B$7:$B$3006,B175&amp;""),2))</f>
        <v/>
      </c>
      <c r="J175" s="6">
        <f>IF(B175&amp;""="",IF(AND(C175&amp;""="",E175&amp;""="",F175&amp;""=""),"","رقم القيد ناقص"),IF(I175=0,"","القيد غير متوازن"))</f>
        <v/>
      </c>
      <c r="K175" s="21">
        <f>IF(C175&amp;""="","",COUNTIF($C$7:C175,C175&amp;""))</f>
        <v/>
      </c>
      <c r="L175" s="6">
        <f>IF(K175="","",C175&amp;"-"&amp;K175)</f>
        <v/>
      </c>
      <c r="M175" s="21">
        <f>IF(J175&lt;&gt;"القيد غير متوازن","",IF(COUNTIF($B$7:B175,B175&amp;"")=1,1,""))</f>
        <v/>
      </c>
    </row>
    <row r="176">
      <c r="A176" s="20" t="n"/>
      <c r="B176" s="16" t="n"/>
      <c r="C176" s="16" t="n"/>
      <c r="D176" s="5" t="n"/>
      <c r="E176" s="17" t="n"/>
      <c r="F176" s="17" t="n"/>
      <c r="G176" s="6">
        <f>IF(AND(C176&amp;""="",E176&amp;""="",F176&amp;""=""),"",IF(C176&amp;""="","كود ناقص",IFERROR(INDEX('دليل الحسابات'!$B$6:$B$205,MATCH(C176,'دليل الحسابات'!$A$6:$A$205,0)),"كود غير موجود")))</f>
        <v/>
      </c>
      <c r="H176" s="6">
        <f>IF(AND(C176&amp;""="",E176&amp;""="",F176&amp;""=""),"",IF(AND(E176&amp;""&lt;&gt;"",F176&amp;""&lt;&gt;""),"خطأ: مدين ودائن معًا",IF(AND(E176&amp;""="",F176&amp;""=""),"سطر بلا مبلغ","")))</f>
        <v/>
      </c>
      <c r="I176" s="19">
        <f>IF(B176&amp;""="","",ROUND(SUMIFS($E$7:$E$3006,$B$7:$B$3006,B176&amp;"")-SUMIFS($F$7:$F$3006,$B$7:$B$3006,B176&amp;""),2))</f>
        <v/>
      </c>
      <c r="J176" s="6">
        <f>IF(B176&amp;""="",IF(AND(C176&amp;""="",E176&amp;""="",F176&amp;""=""),"","رقم القيد ناقص"),IF(I176=0,"","القيد غير متوازن"))</f>
        <v/>
      </c>
      <c r="K176" s="21">
        <f>IF(C176&amp;""="","",COUNTIF($C$7:C176,C176&amp;""))</f>
        <v/>
      </c>
      <c r="L176" s="6">
        <f>IF(K176="","",C176&amp;"-"&amp;K176)</f>
        <v/>
      </c>
      <c r="M176" s="21">
        <f>IF(J176&lt;&gt;"القيد غير متوازن","",IF(COUNTIF($B$7:B176,B176&amp;"")=1,1,""))</f>
        <v/>
      </c>
    </row>
    <row r="177">
      <c r="A177" s="20" t="n"/>
      <c r="B177" s="16" t="n"/>
      <c r="C177" s="16" t="n"/>
      <c r="D177" s="5" t="n"/>
      <c r="E177" s="17" t="n"/>
      <c r="F177" s="17" t="n"/>
      <c r="G177" s="6">
        <f>IF(AND(C177&amp;""="",E177&amp;""="",F177&amp;""=""),"",IF(C177&amp;""="","كود ناقص",IFERROR(INDEX('دليل الحسابات'!$B$6:$B$205,MATCH(C177,'دليل الحسابات'!$A$6:$A$205,0)),"كود غير موجود")))</f>
        <v/>
      </c>
      <c r="H177" s="6">
        <f>IF(AND(C177&amp;""="",E177&amp;""="",F177&amp;""=""),"",IF(AND(E177&amp;""&lt;&gt;"",F177&amp;""&lt;&gt;""),"خطأ: مدين ودائن معًا",IF(AND(E177&amp;""="",F177&amp;""=""),"سطر بلا مبلغ","")))</f>
        <v/>
      </c>
      <c r="I177" s="19">
        <f>IF(B177&amp;""="","",ROUND(SUMIFS($E$7:$E$3006,$B$7:$B$3006,B177&amp;"")-SUMIFS($F$7:$F$3006,$B$7:$B$3006,B177&amp;""),2))</f>
        <v/>
      </c>
      <c r="J177" s="6">
        <f>IF(B177&amp;""="",IF(AND(C177&amp;""="",E177&amp;""="",F177&amp;""=""),"","رقم القيد ناقص"),IF(I177=0,"","القيد غير متوازن"))</f>
        <v/>
      </c>
      <c r="K177" s="21">
        <f>IF(C177&amp;""="","",COUNTIF($C$7:C177,C177&amp;""))</f>
        <v/>
      </c>
      <c r="L177" s="6">
        <f>IF(K177="","",C177&amp;"-"&amp;K177)</f>
        <v/>
      </c>
      <c r="M177" s="21">
        <f>IF(J177&lt;&gt;"القيد غير متوازن","",IF(COUNTIF($B$7:B177,B177&amp;"")=1,1,""))</f>
        <v/>
      </c>
    </row>
    <row r="178">
      <c r="A178" s="20" t="n"/>
      <c r="B178" s="16" t="n"/>
      <c r="C178" s="16" t="n"/>
      <c r="D178" s="5" t="n"/>
      <c r="E178" s="17" t="n"/>
      <c r="F178" s="17" t="n"/>
      <c r="G178" s="6">
        <f>IF(AND(C178&amp;""="",E178&amp;""="",F178&amp;""=""),"",IF(C178&amp;""="","كود ناقص",IFERROR(INDEX('دليل الحسابات'!$B$6:$B$205,MATCH(C178,'دليل الحسابات'!$A$6:$A$205,0)),"كود غير موجود")))</f>
        <v/>
      </c>
      <c r="H178" s="6">
        <f>IF(AND(C178&amp;""="",E178&amp;""="",F178&amp;""=""),"",IF(AND(E178&amp;""&lt;&gt;"",F178&amp;""&lt;&gt;""),"خطأ: مدين ودائن معًا",IF(AND(E178&amp;""="",F178&amp;""=""),"سطر بلا مبلغ","")))</f>
        <v/>
      </c>
      <c r="I178" s="19">
        <f>IF(B178&amp;""="","",ROUND(SUMIFS($E$7:$E$3006,$B$7:$B$3006,B178&amp;"")-SUMIFS($F$7:$F$3006,$B$7:$B$3006,B178&amp;""),2))</f>
        <v/>
      </c>
      <c r="J178" s="6">
        <f>IF(B178&amp;""="",IF(AND(C178&amp;""="",E178&amp;""="",F178&amp;""=""),"","رقم القيد ناقص"),IF(I178=0,"","القيد غير متوازن"))</f>
        <v/>
      </c>
      <c r="K178" s="21">
        <f>IF(C178&amp;""="","",COUNTIF($C$7:C178,C178&amp;""))</f>
        <v/>
      </c>
      <c r="L178" s="6">
        <f>IF(K178="","",C178&amp;"-"&amp;K178)</f>
        <v/>
      </c>
      <c r="M178" s="21">
        <f>IF(J178&lt;&gt;"القيد غير متوازن","",IF(COUNTIF($B$7:B178,B178&amp;"")=1,1,""))</f>
        <v/>
      </c>
    </row>
    <row r="179">
      <c r="A179" s="20" t="n"/>
      <c r="B179" s="16" t="n"/>
      <c r="C179" s="16" t="n"/>
      <c r="D179" s="5" t="n"/>
      <c r="E179" s="17" t="n"/>
      <c r="F179" s="17" t="n"/>
      <c r="G179" s="6">
        <f>IF(AND(C179&amp;""="",E179&amp;""="",F179&amp;""=""),"",IF(C179&amp;""="","كود ناقص",IFERROR(INDEX('دليل الحسابات'!$B$6:$B$205,MATCH(C179,'دليل الحسابات'!$A$6:$A$205,0)),"كود غير موجود")))</f>
        <v/>
      </c>
      <c r="H179" s="6">
        <f>IF(AND(C179&amp;""="",E179&amp;""="",F179&amp;""=""),"",IF(AND(E179&amp;""&lt;&gt;"",F179&amp;""&lt;&gt;""),"خطأ: مدين ودائن معًا",IF(AND(E179&amp;""="",F179&amp;""=""),"سطر بلا مبلغ","")))</f>
        <v/>
      </c>
      <c r="I179" s="19">
        <f>IF(B179&amp;""="","",ROUND(SUMIFS($E$7:$E$3006,$B$7:$B$3006,B179&amp;"")-SUMIFS($F$7:$F$3006,$B$7:$B$3006,B179&amp;""),2))</f>
        <v/>
      </c>
      <c r="J179" s="6">
        <f>IF(B179&amp;""="",IF(AND(C179&amp;""="",E179&amp;""="",F179&amp;""=""),"","رقم القيد ناقص"),IF(I179=0,"","القيد غير متوازن"))</f>
        <v/>
      </c>
      <c r="K179" s="21">
        <f>IF(C179&amp;""="","",COUNTIF($C$7:C179,C179&amp;""))</f>
        <v/>
      </c>
      <c r="L179" s="6">
        <f>IF(K179="","",C179&amp;"-"&amp;K179)</f>
        <v/>
      </c>
      <c r="M179" s="21">
        <f>IF(J179&lt;&gt;"القيد غير متوازن","",IF(COUNTIF($B$7:B179,B179&amp;"")=1,1,""))</f>
        <v/>
      </c>
    </row>
    <row r="180">
      <c r="A180" s="20" t="n"/>
      <c r="B180" s="16" t="n"/>
      <c r="C180" s="16" t="n"/>
      <c r="D180" s="5" t="n"/>
      <c r="E180" s="17" t="n"/>
      <c r="F180" s="17" t="n"/>
      <c r="G180" s="6">
        <f>IF(AND(C180&amp;""="",E180&amp;""="",F180&amp;""=""),"",IF(C180&amp;""="","كود ناقص",IFERROR(INDEX('دليل الحسابات'!$B$6:$B$205,MATCH(C180,'دليل الحسابات'!$A$6:$A$205,0)),"كود غير موجود")))</f>
        <v/>
      </c>
      <c r="H180" s="6">
        <f>IF(AND(C180&amp;""="",E180&amp;""="",F180&amp;""=""),"",IF(AND(E180&amp;""&lt;&gt;"",F180&amp;""&lt;&gt;""),"خطأ: مدين ودائن معًا",IF(AND(E180&amp;""="",F180&amp;""=""),"سطر بلا مبلغ","")))</f>
        <v/>
      </c>
      <c r="I180" s="19">
        <f>IF(B180&amp;""="","",ROUND(SUMIFS($E$7:$E$3006,$B$7:$B$3006,B180&amp;"")-SUMIFS($F$7:$F$3006,$B$7:$B$3006,B180&amp;""),2))</f>
        <v/>
      </c>
      <c r="J180" s="6">
        <f>IF(B180&amp;""="",IF(AND(C180&amp;""="",E180&amp;""="",F180&amp;""=""),"","رقم القيد ناقص"),IF(I180=0,"","القيد غير متوازن"))</f>
        <v/>
      </c>
      <c r="K180" s="21">
        <f>IF(C180&amp;""="","",COUNTIF($C$7:C180,C180&amp;""))</f>
        <v/>
      </c>
      <c r="L180" s="6">
        <f>IF(K180="","",C180&amp;"-"&amp;K180)</f>
        <v/>
      </c>
      <c r="M180" s="21">
        <f>IF(J180&lt;&gt;"القيد غير متوازن","",IF(COUNTIF($B$7:B180,B180&amp;"")=1,1,""))</f>
        <v/>
      </c>
    </row>
    <row r="181">
      <c r="A181" s="20" t="n"/>
      <c r="B181" s="16" t="n"/>
      <c r="C181" s="16" t="n"/>
      <c r="D181" s="5" t="n"/>
      <c r="E181" s="17" t="n"/>
      <c r="F181" s="17" t="n"/>
      <c r="G181" s="6">
        <f>IF(AND(C181&amp;""="",E181&amp;""="",F181&amp;""=""),"",IF(C181&amp;""="","كود ناقص",IFERROR(INDEX('دليل الحسابات'!$B$6:$B$205,MATCH(C181,'دليل الحسابات'!$A$6:$A$205,0)),"كود غير موجود")))</f>
        <v/>
      </c>
      <c r="H181" s="6">
        <f>IF(AND(C181&amp;""="",E181&amp;""="",F181&amp;""=""),"",IF(AND(E181&amp;""&lt;&gt;"",F181&amp;""&lt;&gt;""),"خطأ: مدين ودائن معًا",IF(AND(E181&amp;""="",F181&amp;""=""),"سطر بلا مبلغ","")))</f>
        <v/>
      </c>
      <c r="I181" s="19">
        <f>IF(B181&amp;""="","",ROUND(SUMIFS($E$7:$E$3006,$B$7:$B$3006,B181&amp;"")-SUMIFS($F$7:$F$3006,$B$7:$B$3006,B181&amp;""),2))</f>
        <v/>
      </c>
      <c r="J181" s="6">
        <f>IF(B181&amp;""="",IF(AND(C181&amp;""="",E181&amp;""="",F181&amp;""=""),"","رقم القيد ناقص"),IF(I181=0,"","القيد غير متوازن"))</f>
        <v/>
      </c>
      <c r="K181" s="21">
        <f>IF(C181&amp;""="","",COUNTIF($C$7:C181,C181&amp;""))</f>
        <v/>
      </c>
      <c r="L181" s="6">
        <f>IF(K181="","",C181&amp;"-"&amp;K181)</f>
        <v/>
      </c>
      <c r="M181" s="21">
        <f>IF(J181&lt;&gt;"القيد غير متوازن","",IF(COUNTIF($B$7:B181,B181&amp;"")=1,1,""))</f>
        <v/>
      </c>
    </row>
    <row r="182">
      <c r="A182" s="20" t="n"/>
      <c r="B182" s="16" t="n"/>
      <c r="C182" s="16" t="n"/>
      <c r="D182" s="5" t="n"/>
      <c r="E182" s="17" t="n"/>
      <c r="F182" s="17" t="n"/>
      <c r="G182" s="6">
        <f>IF(AND(C182&amp;""="",E182&amp;""="",F182&amp;""=""),"",IF(C182&amp;""="","كود ناقص",IFERROR(INDEX('دليل الحسابات'!$B$6:$B$205,MATCH(C182,'دليل الحسابات'!$A$6:$A$205,0)),"كود غير موجود")))</f>
        <v/>
      </c>
      <c r="H182" s="6">
        <f>IF(AND(C182&amp;""="",E182&amp;""="",F182&amp;""=""),"",IF(AND(E182&amp;""&lt;&gt;"",F182&amp;""&lt;&gt;""),"خطأ: مدين ودائن معًا",IF(AND(E182&amp;""="",F182&amp;""=""),"سطر بلا مبلغ","")))</f>
        <v/>
      </c>
      <c r="I182" s="19">
        <f>IF(B182&amp;""="","",ROUND(SUMIFS($E$7:$E$3006,$B$7:$B$3006,B182&amp;"")-SUMIFS($F$7:$F$3006,$B$7:$B$3006,B182&amp;""),2))</f>
        <v/>
      </c>
      <c r="J182" s="6">
        <f>IF(B182&amp;""="",IF(AND(C182&amp;""="",E182&amp;""="",F182&amp;""=""),"","رقم القيد ناقص"),IF(I182=0,"","القيد غير متوازن"))</f>
        <v/>
      </c>
      <c r="K182" s="21">
        <f>IF(C182&amp;""="","",COUNTIF($C$7:C182,C182&amp;""))</f>
        <v/>
      </c>
      <c r="L182" s="6">
        <f>IF(K182="","",C182&amp;"-"&amp;K182)</f>
        <v/>
      </c>
      <c r="M182" s="21">
        <f>IF(J182&lt;&gt;"القيد غير متوازن","",IF(COUNTIF($B$7:B182,B182&amp;"")=1,1,""))</f>
        <v/>
      </c>
    </row>
    <row r="183">
      <c r="A183" s="20" t="n"/>
      <c r="B183" s="16" t="n"/>
      <c r="C183" s="16" t="n"/>
      <c r="D183" s="5" t="n"/>
      <c r="E183" s="17" t="n"/>
      <c r="F183" s="17" t="n"/>
      <c r="G183" s="6">
        <f>IF(AND(C183&amp;""="",E183&amp;""="",F183&amp;""=""),"",IF(C183&amp;""="","كود ناقص",IFERROR(INDEX('دليل الحسابات'!$B$6:$B$205,MATCH(C183,'دليل الحسابات'!$A$6:$A$205,0)),"كود غير موجود")))</f>
        <v/>
      </c>
      <c r="H183" s="6">
        <f>IF(AND(C183&amp;""="",E183&amp;""="",F183&amp;""=""),"",IF(AND(E183&amp;""&lt;&gt;"",F183&amp;""&lt;&gt;""),"خطأ: مدين ودائن معًا",IF(AND(E183&amp;""="",F183&amp;""=""),"سطر بلا مبلغ","")))</f>
        <v/>
      </c>
      <c r="I183" s="19">
        <f>IF(B183&amp;""="","",ROUND(SUMIFS($E$7:$E$3006,$B$7:$B$3006,B183&amp;"")-SUMIFS($F$7:$F$3006,$B$7:$B$3006,B183&amp;""),2))</f>
        <v/>
      </c>
      <c r="J183" s="6">
        <f>IF(B183&amp;""="",IF(AND(C183&amp;""="",E183&amp;""="",F183&amp;""=""),"","رقم القيد ناقص"),IF(I183=0,"","القيد غير متوازن"))</f>
        <v/>
      </c>
      <c r="K183" s="21">
        <f>IF(C183&amp;""="","",COUNTIF($C$7:C183,C183&amp;""))</f>
        <v/>
      </c>
      <c r="L183" s="6">
        <f>IF(K183="","",C183&amp;"-"&amp;K183)</f>
        <v/>
      </c>
      <c r="M183" s="21">
        <f>IF(J183&lt;&gt;"القيد غير متوازن","",IF(COUNTIF($B$7:B183,B183&amp;"")=1,1,""))</f>
        <v/>
      </c>
    </row>
    <row r="184">
      <c r="A184" s="20" t="n"/>
      <c r="B184" s="16" t="n"/>
      <c r="C184" s="16" t="n"/>
      <c r="D184" s="5" t="n"/>
      <c r="E184" s="17" t="n"/>
      <c r="F184" s="17" t="n"/>
      <c r="G184" s="6">
        <f>IF(AND(C184&amp;""="",E184&amp;""="",F184&amp;""=""),"",IF(C184&amp;""="","كود ناقص",IFERROR(INDEX('دليل الحسابات'!$B$6:$B$205,MATCH(C184,'دليل الحسابات'!$A$6:$A$205,0)),"كود غير موجود")))</f>
        <v/>
      </c>
      <c r="H184" s="6">
        <f>IF(AND(C184&amp;""="",E184&amp;""="",F184&amp;""=""),"",IF(AND(E184&amp;""&lt;&gt;"",F184&amp;""&lt;&gt;""),"خطأ: مدين ودائن معًا",IF(AND(E184&amp;""="",F184&amp;""=""),"سطر بلا مبلغ","")))</f>
        <v/>
      </c>
      <c r="I184" s="19">
        <f>IF(B184&amp;""="","",ROUND(SUMIFS($E$7:$E$3006,$B$7:$B$3006,B184&amp;"")-SUMIFS($F$7:$F$3006,$B$7:$B$3006,B184&amp;""),2))</f>
        <v/>
      </c>
      <c r="J184" s="6">
        <f>IF(B184&amp;""="",IF(AND(C184&amp;""="",E184&amp;""="",F184&amp;""=""),"","رقم القيد ناقص"),IF(I184=0,"","القيد غير متوازن"))</f>
        <v/>
      </c>
      <c r="K184" s="21">
        <f>IF(C184&amp;""="","",COUNTIF($C$7:C184,C184&amp;""))</f>
        <v/>
      </c>
      <c r="L184" s="6">
        <f>IF(K184="","",C184&amp;"-"&amp;K184)</f>
        <v/>
      </c>
      <c r="M184" s="21">
        <f>IF(J184&lt;&gt;"القيد غير متوازن","",IF(COUNTIF($B$7:B184,B184&amp;"")=1,1,""))</f>
        <v/>
      </c>
    </row>
    <row r="185">
      <c r="A185" s="20" t="n"/>
      <c r="B185" s="16" t="n"/>
      <c r="C185" s="16" t="n"/>
      <c r="D185" s="5" t="n"/>
      <c r="E185" s="17" t="n"/>
      <c r="F185" s="17" t="n"/>
      <c r="G185" s="6">
        <f>IF(AND(C185&amp;""="",E185&amp;""="",F185&amp;""=""),"",IF(C185&amp;""="","كود ناقص",IFERROR(INDEX('دليل الحسابات'!$B$6:$B$205,MATCH(C185,'دليل الحسابات'!$A$6:$A$205,0)),"كود غير موجود")))</f>
        <v/>
      </c>
      <c r="H185" s="6">
        <f>IF(AND(C185&amp;""="",E185&amp;""="",F185&amp;""=""),"",IF(AND(E185&amp;""&lt;&gt;"",F185&amp;""&lt;&gt;""),"خطأ: مدين ودائن معًا",IF(AND(E185&amp;""="",F185&amp;""=""),"سطر بلا مبلغ","")))</f>
        <v/>
      </c>
      <c r="I185" s="19">
        <f>IF(B185&amp;""="","",ROUND(SUMIFS($E$7:$E$3006,$B$7:$B$3006,B185&amp;"")-SUMIFS($F$7:$F$3006,$B$7:$B$3006,B185&amp;""),2))</f>
        <v/>
      </c>
      <c r="J185" s="6">
        <f>IF(B185&amp;""="",IF(AND(C185&amp;""="",E185&amp;""="",F185&amp;""=""),"","رقم القيد ناقص"),IF(I185=0,"","القيد غير متوازن"))</f>
        <v/>
      </c>
      <c r="K185" s="21">
        <f>IF(C185&amp;""="","",COUNTIF($C$7:C185,C185&amp;""))</f>
        <v/>
      </c>
      <c r="L185" s="6">
        <f>IF(K185="","",C185&amp;"-"&amp;K185)</f>
        <v/>
      </c>
      <c r="M185" s="21">
        <f>IF(J185&lt;&gt;"القيد غير متوازن","",IF(COUNTIF($B$7:B185,B185&amp;"")=1,1,""))</f>
        <v/>
      </c>
    </row>
    <row r="186">
      <c r="A186" s="20" t="n"/>
      <c r="B186" s="16" t="n"/>
      <c r="C186" s="16" t="n"/>
      <c r="D186" s="5" t="n"/>
      <c r="E186" s="17" t="n"/>
      <c r="F186" s="17" t="n"/>
      <c r="G186" s="6">
        <f>IF(AND(C186&amp;""="",E186&amp;""="",F186&amp;""=""),"",IF(C186&amp;""="","كود ناقص",IFERROR(INDEX('دليل الحسابات'!$B$6:$B$205,MATCH(C186,'دليل الحسابات'!$A$6:$A$205,0)),"كود غير موجود")))</f>
        <v/>
      </c>
      <c r="H186" s="6">
        <f>IF(AND(C186&amp;""="",E186&amp;""="",F186&amp;""=""),"",IF(AND(E186&amp;""&lt;&gt;"",F186&amp;""&lt;&gt;""),"خطأ: مدين ودائن معًا",IF(AND(E186&amp;""="",F186&amp;""=""),"سطر بلا مبلغ","")))</f>
        <v/>
      </c>
      <c r="I186" s="19">
        <f>IF(B186&amp;""="","",ROUND(SUMIFS($E$7:$E$3006,$B$7:$B$3006,B186&amp;"")-SUMIFS($F$7:$F$3006,$B$7:$B$3006,B186&amp;""),2))</f>
        <v/>
      </c>
      <c r="J186" s="6">
        <f>IF(B186&amp;""="",IF(AND(C186&amp;""="",E186&amp;""="",F186&amp;""=""),"","رقم القيد ناقص"),IF(I186=0,"","القيد غير متوازن"))</f>
        <v/>
      </c>
      <c r="K186" s="21">
        <f>IF(C186&amp;""="","",COUNTIF($C$7:C186,C186&amp;""))</f>
        <v/>
      </c>
      <c r="L186" s="6">
        <f>IF(K186="","",C186&amp;"-"&amp;K186)</f>
        <v/>
      </c>
      <c r="M186" s="21">
        <f>IF(J186&lt;&gt;"القيد غير متوازن","",IF(COUNTIF($B$7:B186,B186&amp;"")=1,1,""))</f>
        <v/>
      </c>
    </row>
    <row r="187">
      <c r="A187" s="20" t="n"/>
      <c r="B187" s="16" t="n"/>
      <c r="C187" s="16" t="n"/>
      <c r="D187" s="5" t="n"/>
      <c r="E187" s="17" t="n"/>
      <c r="F187" s="17" t="n"/>
      <c r="G187" s="6">
        <f>IF(AND(C187&amp;""="",E187&amp;""="",F187&amp;""=""),"",IF(C187&amp;""="","كود ناقص",IFERROR(INDEX('دليل الحسابات'!$B$6:$B$205,MATCH(C187,'دليل الحسابات'!$A$6:$A$205,0)),"كود غير موجود")))</f>
        <v/>
      </c>
      <c r="H187" s="6">
        <f>IF(AND(C187&amp;""="",E187&amp;""="",F187&amp;""=""),"",IF(AND(E187&amp;""&lt;&gt;"",F187&amp;""&lt;&gt;""),"خطأ: مدين ودائن معًا",IF(AND(E187&amp;""="",F187&amp;""=""),"سطر بلا مبلغ","")))</f>
        <v/>
      </c>
      <c r="I187" s="19">
        <f>IF(B187&amp;""="","",ROUND(SUMIFS($E$7:$E$3006,$B$7:$B$3006,B187&amp;"")-SUMIFS($F$7:$F$3006,$B$7:$B$3006,B187&amp;""),2))</f>
        <v/>
      </c>
      <c r="J187" s="6">
        <f>IF(B187&amp;""="",IF(AND(C187&amp;""="",E187&amp;""="",F187&amp;""=""),"","رقم القيد ناقص"),IF(I187=0,"","القيد غير متوازن"))</f>
        <v/>
      </c>
      <c r="K187" s="21">
        <f>IF(C187&amp;""="","",COUNTIF($C$7:C187,C187&amp;""))</f>
        <v/>
      </c>
      <c r="L187" s="6">
        <f>IF(K187="","",C187&amp;"-"&amp;K187)</f>
        <v/>
      </c>
      <c r="M187" s="21">
        <f>IF(J187&lt;&gt;"القيد غير متوازن","",IF(COUNTIF($B$7:B187,B187&amp;"")=1,1,""))</f>
        <v/>
      </c>
    </row>
    <row r="188">
      <c r="A188" s="20" t="n"/>
      <c r="B188" s="16" t="n"/>
      <c r="C188" s="16" t="n"/>
      <c r="D188" s="5" t="n"/>
      <c r="E188" s="17" t="n"/>
      <c r="F188" s="17" t="n"/>
      <c r="G188" s="6">
        <f>IF(AND(C188&amp;""="",E188&amp;""="",F188&amp;""=""),"",IF(C188&amp;""="","كود ناقص",IFERROR(INDEX('دليل الحسابات'!$B$6:$B$205,MATCH(C188,'دليل الحسابات'!$A$6:$A$205,0)),"كود غير موجود")))</f>
        <v/>
      </c>
      <c r="H188" s="6">
        <f>IF(AND(C188&amp;""="",E188&amp;""="",F188&amp;""=""),"",IF(AND(E188&amp;""&lt;&gt;"",F188&amp;""&lt;&gt;""),"خطأ: مدين ودائن معًا",IF(AND(E188&amp;""="",F188&amp;""=""),"سطر بلا مبلغ","")))</f>
        <v/>
      </c>
      <c r="I188" s="19">
        <f>IF(B188&amp;""="","",ROUND(SUMIFS($E$7:$E$3006,$B$7:$B$3006,B188&amp;"")-SUMIFS($F$7:$F$3006,$B$7:$B$3006,B188&amp;""),2))</f>
        <v/>
      </c>
      <c r="J188" s="6">
        <f>IF(B188&amp;""="",IF(AND(C188&amp;""="",E188&amp;""="",F188&amp;""=""),"","رقم القيد ناقص"),IF(I188=0,"","القيد غير متوازن"))</f>
        <v/>
      </c>
      <c r="K188" s="21">
        <f>IF(C188&amp;""="","",COUNTIF($C$7:C188,C188&amp;""))</f>
        <v/>
      </c>
      <c r="L188" s="6">
        <f>IF(K188="","",C188&amp;"-"&amp;K188)</f>
        <v/>
      </c>
      <c r="M188" s="21">
        <f>IF(J188&lt;&gt;"القيد غير متوازن","",IF(COUNTIF($B$7:B188,B188&amp;"")=1,1,""))</f>
        <v/>
      </c>
    </row>
    <row r="189">
      <c r="A189" s="20" t="n"/>
      <c r="B189" s="16" t="n"/>
      <c r="C189" s="16" t="n"/>
      <c r="D189" s="5" t="n"/>
      <c r="E189" s="17" t="n"/>
      <c r="F189" s="17" t="n"/>
      <c r="G189" s="6">
        <f>IF(AND(C189&amp;""="",E189&amp;""="",F189&amp;""=""),"",IF(C189&amp;""="","كود ناقص",IFERROR(INDEX('دليل الحسابات'!$B$6:$B$205,MATCH(C189,'دليل الحسابات'!$A$6:$A$205,0)),"كود غير موجود")))</f>
        <v/>
      </c>
      <c r="H189" s="6">
        <f>IF(AND(C189&amp;""="",E189&amp;""="",F189&amp;""=""),"",IF(AND(E189&amp;""&lt;&gt;"",F189&amp;""&lt;&gt;""),"خطأ: مدين ودائن معًا",IF(AND(E189&amp;""="",F189&amp;""=""),"سطر بلا مبلغ","")))</f>
        <v/>
      </c>
      <c r="I189" s="19">
        <f>IF(B189&amp;""="","",ROUND(SUMIFS($E$7:$E$3006,$B$7:$B$3006,B189&amp;"")-SUMIFS($F$7:$F$3006,$B$7:$B$3006,B189&amp;""),2))</f>
        <v/>
      </c>
      <c r="J189" s="6">
        <f>IF(B189&amp;""="",IF(AND(C189&amp;""="",E189&amp;""="",F189&amp;""=""),"","رقم القيد ناقص"),IF(I189=0,"","القيد غير متوازن"))</f>
        <v/>
      </c>
      <c r="K189" s="21">
        <f>IF(C189&amp;""="","",COUNTIF($C$7:C189,C189&amp;""))</f>
        <v/>
      </c>
      <c r="L189" s="6">
        <f>IF(K189="","",C189&amp;"-"&amp;K189)</f>
        <v/>
      </c>
      <c r="M189" s="21">
        <f>IF(J189&lt;&gt;"القيد غير متوازن","",IF(COUNTIF($B$7:B189,B189&amp;"")=1,1,""))</f>
        <v/>
      </c>
    </row>
    <row r="190">
      <c r="A190" s="20" t="n"/>
      <c r="B190" s="16" t="n"/>
      <c r="C190" s="16" t="n"/>
      <c r="D190" s="5" t="n"/>
      <c r="E190" s="17" t="n"/>
      <c r="F190" s="17" t="n"/>
      <c r="G190" s="6">
        <f>IF(AND(C190&amp;""="",E190&amp;""="",F190&amp;""=""),"",IF(C190&amp;""="","كود ناقص",IFERROR(INDEX('دليل الحسابات'!$B$6:$B$205,MATCH(C190,'دليل الحسابات'!$A$6:$A$205,0)),"كود غير موجود")))</f>
        <v/>
      </c>
      <c r="H190" s="6">
        <f>IF(AND(C190&amp;""="",E190&amp;""="",F190&amp;""=""),"",IF(AND(E190&amp;""&lt;&gt;"",F190&amp;""&lt;&gt;""),"خطأ: مدين ودائن معًا",IF(AND(E190&amp;""="",F190&amp;""=""),"سطر بلا مبلغ","")))</f>
        <v/>
      </c>
      <c r="I190" s="19">
        <f>IF(B190&amp;""="","",ROUND(SUMIFS($E$7:$E$3006,$B$7:$B$3006,B190&amp;"")-SUMIFS($F$7:$F$3006,$B$7:$B$3006,B190&amp;""),2))</f>
        <v/>
      </c>
      <c r="J190" s="6">
        <f>IF(B190&amp;""="",IF(AND(C190&amp;""="",E190&amp;""="",F190&amp;""=""),"","رقم القيد ناقص"),IF(I190=0,"","القيد غير متوازن"))</f>
        <v/>
      </c>
      <c r="K190" s="21">
        <f>IF(C190&amp;""="","",COUNTIF($C$7:C190,C190&amp;""))</f>
        <v/>
      </c>
      <c r="L190" s="6">
        <f>IF(K190="","",C190&amp;"-"&amp;K190)</f>
        <v/>
      </c>
      <c r="M190" s="21">
        <f>IF(J190&lt;&gt;"القيد غير متوازن","",IF(COUNTIF($B$7:B190,B190&amp;"")=1,1,""))</f>
        <v/>
      </c>
    </row>
    <row r="191">
      <c r="A191" s="20" t="n"/>
      <c r="B191" s="16" t="n"/>
      <c r="C191" s="16" t="n"/>
      <c r="D191" s="5" t="n"/>
      <c r="E191" s="17" t="n"/>
      <c r="F191" s="17" t="n"/>
      <c r="G191" s="6">
        <f>IF(AND(C191&amp;""="",E191&amp;""="",F191&amp;""=""),"",IF(C191&amp;""="","كود ناقص",IFERROR(INDEX('دليل الحسابات'!$B$6:$B$205,MATCH(C191,'دليل الحسابات'!$A$6:$A$205,0)),"كود غير موجود")))</f>
        <v/>
      </c>
      <c r="H191" s="6">
        <f>IF(AND(C191&amp;""="",E191&amp;""="",F191&amp;""=""),"",IF(AND(E191&amp;""&lt;&gt;"",F191&amp;""&lt;&gt;""),"خطأ: مدين ودائن معًا",IF(AND(E191&amp;""="",F191&amp;""=""),"سطر بلا مبلغ","")))</f>
        <v/>
      </c>
      <c r="I191" s="19">
        <f>IF(B191&amp;""="","",ROUND(SUMIFS($E$7:$E$3006,$B$7:$B$3006,B191&amp;"")-SUMIFS($F$7:$F$3006,$B$7:$B$3006,B191&amp;""),2))</f>
        <v/>
      </c>
      <c r="J191" s="6">
        <f>IF(B191&amp;""="",IF(AND(C191&amp;""="",E191&amp;""="",F191&amp;""=""),"","رقم القيد ناقص"),IF(I191=0,"","القيد غير متوازن"))</f>
        <v/>
      </c>
      <c r="K191" s="21">
        <f>IF(C191&amp;""="","",COUNTIF($C$7:C191,C191&amp;""))</f>
        <v/>
      </c>
      <c r="L191" s="6">
        <f>IF(K191="","",C191&amp;"-"&amp;K191)</f>
        <v/>
      </c>
      <c r="M191" s="21">
        <f>IF(J191&lt;&gt;"القيد غير متوازن","",IF(COUNTIF($B$7:B191,B191&amp;"")=1,1,""))</f>
        <v/>
      </c>
    </row>
    <row r="192">
      <c r="A192" s="20" t="n"/>
      <c r="B192" s="16" t="n"/>
      <c r="C192" s="16" t="n"/>
      <c r="D192" s="5" t="n"/>
      <c r="E192" s="17" t="n"/>
      <c r="F192" s="17" t="n"/>
      <c r="G192" s="6">
        <f>IF(AND(C192&amp;""="",E192&amp;""="",F192&amp;""=""),"",IF(C192&amp;""="","كود ناقص",IFERROR(INDEX('دليل الحسابات'!$B$6:$B$205,MATCH(C192,'دليل الحسابات'!$A$6:$A$205,0)),"كود غير موجود")))</f>
        <v/>
      </c>
      <c r="H192" s="6">
        <f>IF(AND(C192&amp;""="",E192&amp;""="",F192&amp;""=""),"",IF(AND(E192&amp;""&lt;&gt;"",F192&amp;""&lt;&gt;""),"خطأ: مدين ودائن معًا",IF(AND(E192&amp;""="",F192&amp;""=""),"سطر بلا مبلغ","")))</f>
        <v/>
      </c>
      <c r="I192" s="19">
        <f>IF(B192&amp;""="","",ROUND(SUMIFS($E$7:$E$3006,$B$7:$B$3006,B192&amp;"")-SUMIFS($F$7:$F$3006,$B$7:$B$3006,B192&amp;""),2))</f>
        <v/>
      </c>
      <c r="J192" s="6">
        <f>IF(B192&amp;""="",IF(AND(C192&amp;""="",E192&amp;""="",F192&amp;""=""),"","رقم القيد ناقص"),IF(I192=0,"","القيد غير متوازن"))</f>
        <v/>
      </c>
      <c r="K192" s="21">
        <f>IF(C192&amp;""="","",COUNTIF($C$7:C192,C192&amp;""))</f>
        <v/>
      </c>
      <c r="L192" s="6">
        <f>IF(K192="","",C192&amp;"-"&amp;K192)</f>
        <v/>
      </c>
      <c r="M192" s="21">
        <f>IF(J192&lt;&gt;"القيد غير متوازن","",IF(COUNTIF($B$7:B192,B192&amp;"")=1,1,""))</f>
        <v/>
      </c>
    </row>
    <row r="193">
      <c r="A193" s="20" t="n"/>
      <c r="B193" s="16" t="n"/>
      <c r="C193" s="16" t="n"/>
      <c r="D193" s="5" t="n"/>
      <c r="E193" s="17" t="n"/>
      <c r="F193" s="17" t="n"/>
      <c r="G193" s="6">
        <f>IF(AND(C193&amp;""="",E193&amp;""="",F193&amp;""=""),"",IF(C193&amp;""="","كود ناقص",IFERROR(INDEX('دليل الحسابات'!$B$6:$B$205,MATCH(C193,'دليل الحسابات'!$A$6:$A$205,0)),"كود غير موجود")))</f>
        <v/>
      </c>
      <c r="H193" s="6">
        <f>IF(AND(C193&amp;""="",E193&amp;""="",F193&amp;""=""),"",IF(AND(E193&amp;""&lt;&gt;"",F193&amp;""&lt;&gt;""),"خطأ: مدين ودائن معًا",IF(AND(E193&amp;""="",F193&amp;""=""),"سطر بلا مبلغ","")))</f>
        <v/>
      </c>
      <c r="I193" s="19">
        <f>IF(B193&amp;""="","",ROUND(SUMIFS($E$7:$E$3006,$B$7:$B$3006,B193&amp;"")-SUMIFS($F$7:$F$3006,$B$7:$B$3006,B193&amp;""),2))</f>
        <v/>
      </c>
      <c r="J193" s="6">
        <f>IF(B193&amp;""="",IF(AND(C193&amp;""="",E193&amp;""="",F193&amp;""=""),"","رقم القيد ناقص"),IF(I193=0,"","القيد غير متوازن"))</f>
        <v/>
      </c>
      <c r="K193" s="21">
        <f>IF(C193&amp;""="","",COUNTIF($C$7:C193,C193&amp;""))</f>
        <v/>
      </c>
      <c r="L193" s="6">
        <f>IF(K193="","",C193&amp;"-"&amp;K193)</f>
        <v/>
      </c>
      <c r="M193" s="21">
        <f>IF(J193&lt;&gt;"القيد غير متوازن","",IF(COUNTIF($B$7:B193,B193&amp;"")=1,1,""))</f>
        <v/>
      </c>
    </row>
    <row r="194">
      <c r="A194" s="20" t="n"/>
      <c r="B194" s="16" t="n"/>
      <c r="C194" s="16" t="n"/>
      <c r="D194" s="5" t="n"/>
      <c r="E194" s="17" t="n"/>
      <c r="F194" s="17" t="n"/>
      <c r="G194" s="6">
        <f>IF(AND(C194&amp;""="",E194&amp;""="",F194&amp;""=""),"",IF(C194&amp;""="","كود ناقص",IFERROR(INDEX('دليل الحسابات'!$B$6:$B$205,MATCH(C194,'دليل الحسابات'!$A$6:$A$205,0)),"كود غير موجود")))</f>
        <v/>
      </c>
      <c r="H194" s="6">
        <f>IF(AND(C194&amp;""="",E194&amp;""="",F194&amp;""=""),"",IF(AND(E194&amp;""&lt;&gt;"",F194&amp;""&lt;&gt;""),"خطأ: مدين ودائن معًا",IF(AND(E194&amp;""="",F194&amp;""=""),"سطر بلا مبلغ","")))</f>
        <v/>
      </c>
      <c r="I194" s="19">
        <f>IF(B194&amp;""="","",ROUND(SUMIFS($E$7:$E$3006,$B$7:$B$3006,B194&amp;"")-SUMIFS($F$7:$F$3006,$B$7:$B$3006,B194&amp;""),2))</f>
        <v/>
      </c>
      <c r="J194" s="6">
        <f>IF(B194&amp;""="",IF(AND(C194&amp;""="",E194&amp;""="",F194&amp;""=""),"","رقم القيد ناقص"),IF(I194=0,"","القيد غير متوازن"))</f>
        <v/>
      </c>
      <c r="K194" s="21">
        <f>IF(C194&amp;""="","",COUNTIF($C$7:C194,C194&amp;""))</f>
        <v/>
      </c>
      <c r="L194" s="6">
        <f>IF(K194="","",C194&amp;"-"&amp;K194)</f>
        <v/>
      </c>
      <c r="M194" s="21">
        <f>IF(J194&lt;&gt;"القيد غير متوازن","",IF(COUNTIF($B$7:B194,B194&amp;"")=1,1,""))</f>
        <v/>
      </c>
    </row>
    <row r="195">
      <c r="A195" s="20" t="n"/>
      <c r="B195" s="16" t="n"/>
      <c r="C195" s="16" t="n"/>
      <c r="D195" s="5" t="n"/>
      <c r="E195" s="17" t="n"/>
      <c r="F195" s="17" t="n"/>
      <c r="G195" s="6">
        <f>IF(AND(C195&amp;""="",E195&amp;""="",F195&amp;""=""),"",IF(C195&amp;""="","كود ناقص",IFERROR(INDEX('دليل الحسابات'!$B$6:$B$205,MATCH(C195,'دليل الحسابات'!$A$6:$A$205,0)),"كود غير موجود")))</f>
        <v/>
      </c>
      <c r="H195" s="6">
        <f>IF(AND(C195&amp;""="",E195&amp;""="",F195&amp;""=""),"",IF(AND(E195&amp;""&lt;&gt;"",F195&amp;""&lt;&gt;""),"خطأ: مدين ودائن معًا",IF(AND(E195&amp;""="",F195&amp;""=""),"سطر بلا مبلغ","")))</f>
        <v/>
      </c>
      <c r="I195" s="19">
        <f>IF(B195&amp;""="","",ROUND(SUMIFS($E$7:$E$3006,$B$7:$B$3006,B195&amp;"")-SUMIFS($F$7:$F$3006,$B$7:$B$3006,B195&amp;""),2))</f>
        <v/>
      </c>
      <c r="J195" s="6">
        <f>IF(B195&amp;""="",IF(AND(C195&amp;""="",E195&amp;""="",F195&amp;""=""),"","رقم القيد ناقص"),IF(I195=0,"","القيد غير متوازن"))</f>
        <v/>
      </c>
      <c r="K195" s="21">
        <f>IF(C195&amp;""="","",COUNTIF($C$7:C195,C195&amp;""))</f>
        <v/>
      </c>
      <c r="L195" s="6">
        <f>IF(K195="","",C195&amp;"-"&amp;K195)</f>
        <v/>
      </c>
      <c r="M195" s="21">
        <f>IF(J195&lt;&gt;"القيد غير متوازن","",IF(COUNTIF($B$7:B195,B195&amp;"")=1,1,""))</f>
        <v/>
      </c>
    </row>
    <row r="196">
      <c r="A196" s="20" t="n"/>
      <c r="B196" s="16" t="n"/>
      <c r="C196" s="16" t="n"/>
      <c r="D196" s="5" t="n"/>
      <c r="E196" s="17" t="n"/>
      <c r="F196" s="17" t="n"/>
      <c r="G196" s="6">
        <f>IF(AND(C196&amp;""="",E196&amp;""="",F196&amp;""=""),"",IF(C196&amp;""="","كود ناقص",IFERROR(INDEX('دليل الحسابات'!$B$6:$B$205,MATCH(C196,'دليل الحسابات'!$A$6:$A$205,0)),"كود غير موجود")))</f>
        <v/>
      </c>
      <c r="H196" s="6">
        <f>IF(AND(C196&amp;""="",E196&amp;""="",F196&amp;""=""),"",IF(AND(E196&amp;""&lt;&gt;"",F196&amp;""&lt;&gt;""),"خطأ: مدين ودائن معًا",IF(AND(E196&amp;""="",F196&amp;""=""),"سطر بلا مبلغ","")))</f>
        <v/>
      </c>
      <c r="I196" s="19">
        <f>IF(B196&amp;""="","",ROUND(SUMIFS($E$7:$E$3006,$B$7:$B$3006,B196&amp;"")-SUMIFS($F$7:$F$3006,$B$7:$B$3006,B196&amp;""),2))</f>
        <v/>
      </c>
      <c r="J196" s="6">
        <f>IF(B196&amp;""="",IF(AND(C196&amp;""="",E196&amp;""="",F196&amp;""=""),"","رقم القيد ناقص"),IF(I196=0,"","القيد غير متوازن"))</f>
        <v/>
      </c>
      <c r="K196" s="21">
        <f>IF(C196&amp;""="","",COUNTIF($C$7:C196,C196&amp;""))</f>
        <v/>
      </c>
      <c r="L196" s="6">
        <f>IF(K196="","",C196&amp;"-"&amp;K196)</f>
        <v/>
      </c>
      <c r="M196" s="21">
        <f>IF(J196&lt;&gt;"القيد غير متوازن","",IF(COUNTIF($B$7:B196,B196&amp;"")=1,1,""))</f>
        <v/>
      </c>
    </row>
    <row r="197">
      <c r="A197" s="20" t="n"/>
      <c r="B197" s="16" t="n"/>
      <c r="C197" s="16" t="n"/>
      <c r="D197" s="5" t="n"/>
      <c r="E197" s="17" t="n"/>
      <c r="F197" s="17" t="n"/>
      <c r="G197" s="6">
        <f>IF(AND(C197&amp;""="",E197&amp;""="",F197&amp;""=""),"",IF(C197&amp;""="","كود ناقص",IFERROR(INDEX('دليل الحسابات'!$B$6:$B$205,MATCH(C197,'دليل الحسابات'!$A$6:$A$205,0)),"كود غير موجود")))</f>
        <v/>
      </c>
      <c r="H197" s="6">
        <f>IF(AND(C197&amp;""="",E197&amp;""="",F197&amp;""=""),"",IF(AND(E197&amp;""&lt;&gt;"",F197&amp;""&lt;&gt;""),"خطأ: مدين ودائن معًا",IF(AND(E197&amp;""="",F197&amp;""=""),"سطر بلا مبلغ","")))</f>
        <v/>
      </c>
      <c r="I197" s="19">
        <f>IF(B197&amp;""="","",ROUND(SUMIFS($E$7:$E$3006,$B$7:$B$3006,B197&amp;"")-SUMIFS($F$7:$F$3006,$B$7:$B$3006,B197&amp;""),2))</f>
        <v/>
      </c>
      <c r="J197" s="6">
        <f>IF(B197&amp;""="",IF(AND(C197&amp;""="",E197&amp;""="",F197&amp;""=""),"","رقم القيد ناقص"),IF(I197=0,"","القيد غير متوازن"))</f>
        <v/>
      </c>
      <c r="K197" s="21">
        <f>IF(C197&amp;""="","",COUNTIF($C$7:C197,C197&amp;""))</f>
        <v/>
      </c>
      <c r="L197" s="6">
        <f>IF(K197="","",C197&amp;"-"&amp;K197)</f>
        <v/>
      </c>
      <c r="M197" s="21">
        <f>IF(J197&lt;&gt;"القيد غير متوازن","",IF(COUNTIF($B$7:B197,B197&amp;"")=1,1,""))</f>
        <v/>
      </c>
    </row>
    <row r="198">
      <c r="A198" s="20" t="n"/>
      <c r="B198" s="16" t="n"/>
      <c r="C198" s="16" t="n"/>
      <c r="D198" s="5" t="n"/>
      <c r="E198" s="17" t="n"/>
      <c r="F198" s="17" t="n"/>
      <c r="G198" s="6">
        <f>IF(AND(C198&amp;""="",E198&amp;""="",F198&amp;""=""),"",IF(C198&amp;""="","كود ناقص",IFERROR(INDEX('دليل الحسابات'!$B$6:$B$205,MATCH(C198,'دليل الحسابات'!$A$6:$A$205,0)),"كود غير موجود")))</f>
        <v/>
      </c>
      <c r="H198" s="6">
        <f>IF(AND(C198&amp;""="",E198&amp;""="",F198&amp;""=""),"",IF(AND(E198&amp;""&lt;&gt;"",F198&amp;""&lt;&gt;""),"خطأ: مدين ودائن معًا",IF(AND(E198&amp;""="",F198&amp;""=""),"سطر بلا مبلغ","")))</f>
        <v/>
      </c>
      <c r="I198" s="19">
        <f>IF(B198&amp;""="","",ROUND(SUMIFS($E$7:$E$3006,$B$7:$B$3006,B198&amp;"")-SUMIFS($F$7:$F$3006,$B$7:$B$3006,B198&amp;""),2))</f>
        <v/>
      </c>
      <c r="J198" s="6">
        <f>IF(B198&amp;""="",IF(AND(C198&amp;""="",E198&amp;""="",F198&amp;""=""),"","رقم القيد ناقص"),IF(I198=0,"","القيد غير متوازن"))</f>
        <v/>
      </c>
      <c r="K198" s="21">
        <f>IF(C198&amp;""="","",COUNTIF($C$7:C198,C198&amp;""))</f>
        <v/>
      </c>
      <c r="L198" s="6">
        <f>IF(K198="","",C198&amp;"-"&amp;K198)</f>
        <v/>
      </c>
      <c r="M198" s="21">
        <f>IF(J198&lt;&gt;"القيد غير متوازن","",IF(COUNTIF($B$7:B198,B198&amp;"")=1,1,""))</f>
        <v/>
      </c>
    </row>
    <row r="199">
      <c r="A199" s="20" t="n"/>
      <c r="B199" s="16" t="n"/>
      <c r="C199" s="16" t="n"/>
      <c r="D199" s="5" t="n"/>
      <c r="E199" s="17" t="n"/>
      <c r="F199" s="17" t="n"/>
      <c r="G199" s="6">
        <f>IF(AND(C199&amp;""="",E199&amp;""="",F199&amp;""=""),"",IF(C199&amp;""="","كود ناقص",IFERROR(INDEX('دليل الحسابات'!$B$6:$B$205,MATCH(C199,'دليل الحسابات'!$A$6:$A$205,0)),"كود غير موجود")))</f>
        <v/>
      </c>
      <c r="H199" s="6">
        <f>IF(AND(C199&amp;""="",E199&amp;""="",F199&amp;""=""),"",IF(AND(E199&amp;""&lt;&gt;"",F199&amp;""&lt;&gt;""),"خطأ: مدين ودائن معًا",IF(AND(E199&amp;""="",F199&amp;""=""),"سطر بلا مبلغ","")))</f>
        <v/>
      </c>
      <c r="I199" s="19">
        <f>IF(B199&amp;""="","",ROUND(SUMIFS($E$7:$E$3006,$B$7:$B$3006,B199&amp;"")-SUMIFS($F$7:$F$3006,$B$7:$B$3006,B199&amp;""),2))</f>
        <v/>
      </c>
      <c r="J199" s="6">
        <f>IF(B199&amp;""="",IF(AND(C199&amp;""="",E199&amp;""="",F199&amp;""=""),"","رقم القيد ناقص"),IF(I199=0,"","القيد غير متوازن"))</f>
        <v/>
      </c>
      <c r="K199" s="21">
        <f>IF(C199&amp;""="","",COUNTIF($C$7:C199,C199&amp;""))</f>
        <v/>
      </c>
      <c r="L199" s="6">
        <f>IF(K199="","",C199&amp;"-"&amp;K199)</f>
        <v/>
      </c>
      <c r="M199" s="21">
        <f>IF(J199&lt;&gt;"القيد غير متوازن","",IF(COUNTIF($B$7:B199,B199&amp;"")=1,1,""))</f>
        <v/>
      </c>
    </row>
    <row r="200">
      <c r="A200" s="20" t="n"/>
      <c r="B200" s="16" t="n"/>
      <c r="C200" s="16" t="n"/>
      <c r="D200" s="5" t="n"/>
      <c r="E200" s="17" t="n"/>
      <c r="F200" s="17" t="n"/>
      <c r="G200" s="6">
        <f>IF(AND(C200&amp;""="",E200&amp;""="",F200&amp;""=""),"",IF(C200&amp;""="","كود ناقص",IFERROR(INDEX('دليل الحسابات'!$B$6:$B$205,MATCH(C200,'دليل الحسابات'!$A$6:$A$205,0)),"كود غير موجود")))</f>
        <v/>
      </c>
      <c r="H200" s="6">
        <f>IF(AND(C200&amp;""="",E200&amp;""="",F200&amp;""=""),"",IF(AND(E200&amp;""&lt;&gt;"",F200&amp;""&lt;&gt;""),"خطأ: مدين ودائن معًا",IF(AND(E200&amp;""="",F200&amp;""=""),"سطر بلا مبلغ","")))</f>
        <v/>
      </c>
      <c r="I200" s="19">
        <f>IF(B200&amp;""="","",ROUND(SUMIFS($E$7:$E$3006,$B$7:$B$3006,B200&amp;"")-SUMIFS($F$7:$F$3006,$B$7:$B$3006,B200&amp;""),2))</f>
        <v/>
      </c>
      <c r="J200" s="6">
        <f>IF(B200&amp;""="",IF(AND(C200&amp;""="",E200&amp;""="",F200&amp;""=""),"","رقم القيد ناقص"),IF(I200=0,"","القيد غير متوازن"))</f>
        <v/>
      </c>
      <c r="K200" s="21">
        <f>IF(C200&amp;""="","",COUNTIF($C$7:C200,C200&amp;""))</f>
        <v/>
      </c>
      <c r="L200" s="6">
        <f>IF(K200="","",C200&amp;"-"&amp;K200)</f>
        <v/>
      </c>
      <c r="M200" s="21">
        <f>IF(J200&lt;&gt;"القيد غير متوازن","",IF(COUNTIF($B$7:B200,B200&amp;"")=1,1,""))</f>
        <v/>
      </c>
    </row>
    <row r="201">
      <c r="A201" s="20" t="n"/>
      <c r="B201" s="16" t="n"/>
      <c r="C201" s="16" t="n"/>
      <c r="D201" s="5" t="n"/>
      <c r="E201" s="17" t="n"/>
      <c r="F201" s="17" t="n"/>
      <c r="G201" s="6">
        <f>IF(AND(C201&amp;""="",E201&amp;""="",F201&amp;""=""),"",IF(C201&amp;""="","كود ناقص",IFERROR(INDEX('دليل الحسابات'!$B$6:$B$205,MATCH(C201,'دليل الحسابات'!$A$6:$A$205,0)),"كود غير موجود")))</f>
        <v/>
      </c>
      <c r="H201" s="6">
        <f>IF(AND(C201&amp;""="",E201&amp;""="",F201&amp;""=""),"",IF(AND(E201&amp;""&lt;&gt;"",F201&amp;""&lt;&gt;""),"خطأ: مدين ودائن معًا",IF(AND(E201&amp;""="",F201&amp;""=""),"سطر بلا مبلغ","")))</f>
        <v/>
      </c>
      <c r="I201" s="19">
        <f>IF(B201&amp;""="","",ROUND(SUMIFS($E$7:$E$3006,$B$7:$B$3006,B201&amp;"")-SUMIFS($F$7:$F$3006,$B$7:$B$3006,B201&amp;""),2))</f>
        <v/>
      </c>
      <c r="J201" s="6">
        <f>IF(B201&amp;""="",IF(AND(C201&amp;""="",E201&amp;""="",F201&amp;""=""),"","رقم القيد ناقص"),IF(I201=0,"","القيد غير متوازن"))</f>
        <v/>
      </c>
      <c r="K201" s="21">
        <f>IF(C201&amp;""="","",COUNTIF($C$7:C201,C201&amp;""))</f>
        <v/>
      </c>
      <c r="L201" s="6">
        <f>IF(K201="","",C201&amp;"-"&amp;K201)</f>
        <v/>
      </c>
      <c r="M201" s="21">
        <f>IF(J201&lt;&gt;"القيد غير متوازن","",IF(COUNTIF($B$7:B201,B201&amp;"")=1,1,""))</f>
        <v/>
      </c>
    </row>
    <row r="202">
      <c r="A202" s="20" t="n"/>
      <c r="B202" s="16" t="n"/>
      <c r="C202" s="16" t="n"/>
      <c r="D202" s="5" t="n"/>
      <c r="E202" s="17" t="n"/>
      <c r="F202" s="17" t="n"/>
      <c r="G202" s="6">
        <f>IF(AND(C202&amp;""="",E202&amp;""="",F202&amp;""=""),"",IF(C202&amp;""="","كود ناقص",IFERROR(INDEX('دليل الحسابات'!$B$6:$B$205,MATCH(C202,'دليل الحسابات'!$A$6:$A$205,0)),"كود غير موجود")))</f>
        <v/>
      </c>
      <c r="H202" s="6">
        <f>IF(AND(C202&amp;""="",E202&amp;""="",F202&amp;""=""),"",IF(AND(E202&amp;""&lt;&gt;"",F202&amp;""&lt;&gt;""),"خطأ: مدين ودائن معًا",IF(AND(E202&amp;""="",F202&amp;""=""),"سطر بلا مبلغ","")))</f>
        <v/>
      </c>
      <c r="I202" s="19">
        <f>IF(B202&amp;""="","",ROUND(SUMIFS($E$7:$E$3006,$B$7:$B$3006,B202&amp;"")-SUMIFS($F$7:$F$3006,$B$7:$B$3006,B202&amp;""),2))</f>
        <v/>
      </c>
      <c r="J202" s="6">
        <f>IF(B202&amp;""="",IF(AND(C202&amp;""="",E202&amp;""="",F202&amp;""=""),"","رقم القيد ناقص"),IF(I202=0,"","القيد غير متوازن"))</f>
        <v/>
      </c>
      <c r="K202" s="21">
        <f>IF(C202&amp;""="","",COUNTIF($C$7:C202,C202&amp;""))</f>
        <v/>
      </c>
      <c r="L202" s="6">
        <f>IF(K202="","",C202&amp;"-"&amp;K202)</f>
        <v/>
      </c>
      <c r="M202" s="21">
        <f>IF(J202&lt;&gt;"القيد غير متوازن","",IF(COUNTIF($B$7:B202,B202&amp;"")=1,1,""))</f>
        <v/>
      </c>
    </row>
    <row r="203">
      <c r="A203" s="20" t="n"/>
      <c r="B203" s="16" t="n"/>
      <c r="C203" s="16" t="n"/>
      <c r="D203" s="5" t="n"/>
      <c r="E203" s="17" t="n"/>
      <c r="F203" s="17" t="n"/>
      <c r="G203" s="6">
        <f>IF(AND(C203&amp;""="",E203&amp;""="",F203&amp;""=""),"",IF(C203&amp;""="","كود ناقص",IFERROR(INDEX('دليل الحسابات'!$B$6:$B$205,MATCH(C203,'دليل الحسابات'!$A$6:$A$205,0)),"كود غير موجود")))</f>
        <v/>
      </c>
      <c r="H203" s="6">
        <f>IF(AND(C203&amp;""="",E203&amp;""="",F203&amp;""=""),"",IF(AND(E203&amp;""&lt;&gt;"",F203&amp;""&lt;&gt;""),"خطأ: مدين ودائن معًا",IF(AND(E203&amp;""="",F203&amp;""=""),"سطر بلا مبلغ","")))</f>
        <v/>
      </c>
      <c r="I203" s="19">
        <f>IF(B203&amp;""="","",ROUND(SUMIFS($E$7:$E$3006,$B$7:$B$3006,B203&amp;"")-SUMIFS($F$7:$F$3006,$B$7:$B$3006,B203&amp;""),2))</f>
        <v/>
      </c>
      <c r="J203" s="6">
        <f>IF(B203&amp;""="",IF(AND(C203&amp;""="",E203&amp;""="",F203&amp;""=""),"","رقم القيد ناقص"),IF(I203=0,"","القيد غير متوازن"))</f>
        <v/>
      </c>
      <c r="K203" s="21">
        <f>IF(C203&amp;""="","",COUNTIF($C$7:C203,C203&amp;""))</f>
        <v/>
      </c>
      <c r="L203" s="6">
        <f>IF(K203="","",C203&amp;"-"&amp;K203)</f>
        <v/>
      </c>
      <c r="M203" s="21">
        <f>IF(J203&lt;&gt;"القيد غير متوازن","",IF(COUNTIF($B$7:B203,B203&amp;"")=1,1,""))</f>
        <v/>
      </c>
    </row>
    <row r="204">
      <c r="A204" s="20" t="n"/>
      <c r="B204" s="16" t="n"/>
      <c r="C204" s="16" t="n"/>
      <c r="D204" s="5" t="n"/>
      <c r="E204" s="17" t="n"/>
      <c r="F204" s="17" t="n"/>
      <c r="G204" s="6">
        <f>IF(AND(C204&amp;""="",E204&amp;""="",F204&amp;""=""),"",IF(C204&amp;""="","كود ناقص",IFERROR(INDEX('دليل الحسابات'!$B$6:$B$205,MATCH(C204,'دليل الحسابات'!$A$6:$A$205,0)),"كود غير موجود")))</f>
        <v/>
      </c>
      <c r="H204" s="6">
        <f>IF(AND(C204&amp;""="",E204&amp;""="",F204&amp;""=""),"",IF(AND(E204&amp;""&lt;&gt;"",F204&amp;""&lt;&gt;""),"خطأ: مدين ودائن معًا",IF(AND(E204&amp;""="",F204&amp;""=""),"سطر بلا مبلغ","")))</f>
        <v/>
      </c>
      <c r="I204" s="19">
        <f>IF(B204&amp;""="","",ROUND(SUMIFS($E$7:$E$3006,$B$7:$B$3006,B204&amp;"")-SUMIFS($F$7:$F$3006,$B$7:$B$3006,B204&amp;""),2))</f>
        <v/>
      </c>
      <c r="J204" s="6">
        <f>IF(B204&amp;""="",IF(AND(C204&amp;""="",E204&amp;""="",F204&amp;""=""),"","رقم القيد ناقص"),IF(I204=0,"","القيد غير متوازن"))</f>
        <v/>
      </c>
      <c r="K204" s="21">
        <f>IF(C204&amp;""="","",COUNTIF($C$7:C204,C204&amp;""))</f>
        <v/>
      </c>
      <c r="L204" s="6">
        <f>IF(K204="","",C204&amp;"-"&amp;K204)</f>
        <v/>
      </c>
      <c r="M204" s="21">
        <f>IF(J204&lt;&gt;"القيد غير متوازن","",IF(COUNTIF($B$7:B204,B204&amp;"")=1,1,""))</f>
        <v/>
      </c>
    </row>
    <row r="205">
      <c r="A205" s="20" t="n"/>
      <c r="B205" s="16" t="n"/>
      <c r="C205" s="16" t="n"/>
      <c r="D205" s="5" t="n"/>
      <c r="E205" s="17" t="n"/>
      <c r="F205" s="17" t="n"/>
      <c r="G205" s="6">
        <f>IF(AND(C205&amp;""="",E205&amp;""="",F205&amp;""=""),"",IF(C205&amp;""="","كود ناقص",IFERROR(INDEX('دليل الحسابات'!$B$6:$B$205,MATCH(C205,'دليل الحسابات'!$A$6:$A$205,0)),"كود غير موجود")))</f>
        <v/>
      </c>
      <c r="H205" s="6">
        <f>IF(AND(C205&amp;""="",E205&amp;""="",F205&amp;""=""),"",IF(AND(E205&amp;""&lt;&gt;"",F205&amp;""&lt;&gt;""),"خطأ: مدين ودائن معًا",IF(AND(E205&amp;""="",F205&amp;""=""),"سطر بلا مبلغ","")))</f>
        <v/>
      </c>
      <c r="I205" s="19">
        <f>IF(B205&amp;""="","",ROUND(SUMIFS($E$7:$E$3006,$B$7:$B$3006,B205&amp;"")-SUMIFS($F$7:$F$3006,$B$7:$B$3006,B205&amp;""),2))</f>
        <v/>
      </c>
      <c r="J205" s="6">
        <f>IF(B205&amp;""="",IF(AND(C205&amp;""="",E205&amp;""="",F205&amp;""=""),"","رقم القيد ناقص"),IF(I205=0,"","القيد غير متوازن"))</f>
        <v/>
      </c>
      <c r="K205" s="21">
        <f>IF(C205&amp;""="","",COUNTIF($C$7:C205,C205&amp;""))</f>
        <v/>
      </c>
      <c r="L205" s="6">
        <f>IF(K205="","",C205&amp;"-"&amp;K205)</f>
        <v/>
      </c>
      <c r="M205" s="21">
        <f>IF(J205&lt;&gt;"القيد غير متوازن","",IF(COUNTIF($B$7:B205,B205&amp;"")=1,1,""))</f>
        <v/>
      </c>
    </row>
    <row r="206">
      <c r="A206" s="20" t="n"/>
      <c r="B206" s="16" t="n"/>
      <c r="C206" s="16" t="n"/>
      <c r="D206" s="5" t="n"/>
      <c r="E206" s="17" t="n"/>
      <c r="F206" s="17" t="n"/>
      <c r="G206" s="6">
        <f>IF(AND(C206&amp;""="",E206&amp;""="",F206&amp;""=""),"",IF(C206&amp;""="","كود ناقص",IFERROR(INDEX('دليل الحسابات'!$B$6:$B$205,MATCH(C206,'دليل الحسابات'!$A$6:$A$205,0)),"كود غير موجود")))</f>
        <v/>
      </c>
      <c r="H206" s="6">
        <f>IF(AND(C206&amp;""="",E206&amp;""="",F206&amp;""=""),"",IF(AND(E206&amp;""&lt;&gt;"",F206&amp;""&lt;&gt;""),"خطأ: مدين ودائن معًا",IF(AND(E206&amp;""="",F206&amp;""=""),"سطر بلا مبلغ","")))</f>
        <v/>
      </c>
      <c r="I206" s="19">
        <f>IF(B206&amp;""="","",ROUND(SUMIFS($E$7:$E$3006,$B$7:$B$3006,B206&amp;"")-SUMIFS($F$7:$F$3006,$B$7:$B$3006,B206&amp;""),2))</f>
        <v/>
      </c>
      <c r="J206" s="6">
        <f>IF(B206&amp;""="",IF(AND(C206&amp;""="",E206&amp;""="",F206&amp;""=""),"","رقم القيد ناقص"),IF(I206=0,"","القيد غير متوازن"))</f>
        <v/>
      </c>
      <c r="K206" s="21">
        <f>IF(C206&amp;""="","",COUNTIF($C$7:C206,C206&amp;""))</f>
        <v/>
      </c>
      <c r="L206" s="6">
        <f>IF(K206="","",C206&amp;"-"&amp;K206)</f>
        <v/>
      </c>
      <c r="M206" s="21">
        <f>IF(J206&lt;&gt;"القيد غير متوازن","",IF(COUNTIF($B$7:B206,B206&amp;"")=1,1,""))</f>
        <v/>
      </c>
    </row>
    <row r="207">
      <c r="A207" s="20" t="n"/>
      <c r="B207" s="16" t="n"/>
      <c r="C207" s="16" t="n"/>
      <c r="D207" s="5" t="n"/>
      <c r="E207" s="17" t="n"/>
      <c r="F207" s="17" t="n"/>
      <c r="G207" s="6">
        <f>IF(AND(C207&amp;""="",E207&amp;""="",F207&amp;""=""),"",IF(C207&amp;""="","كود ناقص",IFERROR(INDEX('دليل الحسابات'!$B$6:$B$205,MATCH(C207,'دليل الحسابات'!$A$6:$A$205,0)),"كود غير موجود")))</f>
        <v/>
      </c>
      <c r="H207" s="6">
        <f>IF(AND(C207&amp;""="",E207&amp;""="",F207&amp;""=""),"",IF(AND(E207&amp;""&lt;&gt;"",F207&amp;""&lt;&gt;""),"خطأ: مدين ودائن معًا",IF(AND(E207&amp;""="",F207&amp;""=""),"سطر بلا مبلغ","")))</f>
        <v/>
      </c>
      <c r="I207" s="19">
        <f>IF(B207&amp;""="","",ROUND(SUMIFS($E$7:$E$3006,$B$7:$B$3006,B207&amp;"")-SUMIFS($F$7:$F$3006,$B$7:$B$3006,B207&amp;""),2))</f>
        <v/>
      </c>
      <c r="J207" s="6">
        <f>IF(B207&amp;""="",IF(AND(C207&amp;""="",E207&amp;""="",F207&amp;""=""),"","رقم القيد ناقص"),IF(I207=0,"","القيد غير متوازن"))</f>
        <v/>
      </c>
      <c r="K207" s="21">
        <f>IF(C207&amp;""="","",COUNTIF($C$7:C207,C207&amp;""))</f>
        <v/>
      </c>
      <c r="L207" s="6">
        <f>IF(K207="","",C207&amp;"-"&amp;K207)</f>
        <v/>
      </c>
      <c r="M207" s="21">
        <f>IF(J207&lt;&gt;"القيد غير متوازن","",IF(COUNTIF($B$7:B207,B207&amp;"")=1,1,""))</f>
        <v/>
      </c>
    </row>
    <row r="208">
      <c r="A208" s="20" t="n"/>
      <c r="B208" s="16" t="n"/>
      <c r="C208" s="16" t="n"/>
      <c r="D208" s="5" t="n"/>
      <c r="E208" s="17" t="n"/>
      <c r="F208" s="17" t="n"/>
      <c r="G208" s="6">
        <f>IF(AND(C208&amp;""="",E208&amp;""="",F208&amp;""=""),"",IF(C208&amp;""="","كود ناقص",IFERROR(INDEX('دليل الحسابات'!$B$6:$B$205,MATCH(C208,'دليل الحسابات'!$A$6:$A$205,0)),"كود غير موجود")))</f>
        <v/>
      </c>
      <c r="H208" s="6">
        <f>IF(AND(C208&amp;""="",E208&amp;""="",F208&amp;""=""),"",IF(AND(E208&amp;""&lt;&gt;"",F208&amp;""&lt;&gt;""),"خطأ: مدين ودائن معًا",IF(AND(E208&amp;""="",F208&amp;""=""),"سطر بلا مبلغ","")))</f>
        <v/>
      </c>
      <c r="I208" s="19">
        <f>IF(B208&amp;""="","",ROUND(SUMIFS($E$7:$E$3006,$B$7:$B$3006,B208&amp;"")-SUMIFS($F$7:$F$3006,$B$7:$B$3006,B208&amp;""),2))</f>
        <v/>
      </c>
      <c r="J208" s="6">
        <f>IF(B208&amp;""="",IF(AND(C208&amp;""="",E208&amp;""="",F208&amp;""=""),"","رقم القيد ناقص"),IF(I208=0,"","القيد غير متوازن"))</f>
        <v/>
      </c>
      <c r="K208" s="21">
        <f>IF(C208&amp;""="","",COUNTIF($C$7:C208,C208&amp;""))</f>
        <v/>
      </c>
      <c r="L208" s="6">
        <f>IF(K208="","",C208&amp;"-"&amp;K208)</f>
        <v/>
      </c>
      <c r="M208" s="21">
        <f>IF(J208&lt;&gt;"القيد غير متوازن","",IF(COUNTIF($B$7:B208,B208&amp;"")=1,1,""))</f>
        <v/>
      </c>
    </row>
    <row r="209">
      <c r="A209" s="20" t="n"/>
      <c r="B209" s="16" t="n"/>
      <c r="C209" s="16" t="n"/>
      <c r="D209" s="5" t="n"/>
      <c r="E209" s="17" t="n"/>
      <c r="F209" s="17" t="n"/>
      <c r="G209" s="6">
        <f>IF(AND(C209&amp;""="",E209&amp;""="",F209&amp;""=""),"",IF(C209&amp;""="","كود ناقص",IFERROR(INDEX('دليل الحسابات'!$B$6:$B$205,MATCH(C209,'دليل الحسابات'!$A$6:$A$205,0)),"كود غير موجود")))</f>
        <v/>
      </c>
      <c r="H209" s="6">
        <f>IF(AND(C209&amp;""="",E209&amp;""="",F209&amp;""=""),"",IF(AND(E209&amp;""&lt;&gt;"",F209&amp;""&lt;&gt;""),"خطأ: مدين ودائن معًا",IF(AND(E209&amp;""="",F209&amp;""=""),"سطر بلا مبلغ","")))</f>
        <v/>
      </c>
      <c r="I209" s="19">
        <f>IF(B209&amp;""="","",ROUND(SUMIFS($E$7:$E$3006,$B$7:$B$3006,B209&amp;"")-SUMIFS($F$7:$F$3006,$B$7:$B$3006,B209&amp;""),2))</f>
        <v/>
      </c>
      <c r="J209" s="6">
        <f>IF(B209&amp;""="",IF(AND(C209&amp;""="",E209&amp;""="",F209&amp;""=""),"","رقم القيد ناقص"),IF(I209=0,"","القيد غير متوازن"))</f>
        <v/>
      </c>
      <c r="K209" s="21">
        <f>IF(C209&amp;""="","",COUNTIF($C$7:C209,C209&amp;""))</f>
        <v/>
      </c>
      <c r="L209" s="6">
        <f>IF(K209="","",C209&amp;"-"&amp;K209)</f>
        <v/>
      </c>
      <c r="M209" s="21">
        <f>IF(J209&lt;&gt;"القيد غير متوازن","",IF(COUNTIF($B$7:B209,B209&amp;"")=1,1,""))</f>
        <v/>
      </c>
    </row>
    <row r="210">
      <c r="A210" s="20" t="n"/>
      <c r="B210" s="16" t="n"/>
      <c r="C210" s="16" t="n"/>
      <c r="D210" s="5" t="n"/>
      <c r="E210" s="17" t="n"/>
      <c r="F210" s="17" t="n"/>
      <c r="G210" s="6">
        <f>IF(AND(C210&amp;""="",E210&amp;""="",F210&amp;""=""),"",IF(C210&amp;""="","كود ناقص",IFERROR(INDEX('دليل الحسابات'!$B$6:$B$205,MATCH(C210,'دليل الحسابات'!$A$6:$A$205,0)),"كود غير موجود")))</f>
        <v/>
      </c>
      <c r="H210" s="6">
        <f>IF(AND(C210&amp;""="",E210&amp;""="",F210&amp;""=""),"",IF(AND(E210&amp;""&lt;&gt;"",F210&amp;""&lt;&gt;""),"خطأ: مدين ودائن معًا",IF(AND(E210&amp;""="",F210&amp;""=""),"سطر بلا مبلغ","")))</f>
        <v/>
      </c>
      <c r="I210" s="19">
        <f>IF(B210&amp;""="","",ROUND(SUMIFS($E$7:$E$3006,$B$7:$B$3006,B210&amp;"")-SUMIFS($F$7:$F$3006,$B$7:$B$3006,B210&amp;""),2))</f>
        <v/>
      </c>
      <c r="J210" s="6">
        <f>IF(B210&amp;""="",IF(AND(C210&amp;""="",E210&amp;""="",F210&amp;""=""),"","رقم القيد ناقص"),IF(I210=0,"","القيد غير متوازن"))</f>
        <v/>
      </c>
      <c r="K210" s="21">
        <f>IF(C210&amp;""="","",COUNTIF($C$7:C210,C210&amp;""))</f>
        <v/>
      </c>
      <c r="L210" s="6">
        <f>IF(K210="","",C210&amp;"-"&amp;K210)</f>
        <v/>
      </c>
      <c r="M210" s="21">
        <f>IF(J210&lt;&gt;"القيد غير متوازن","",IF(COUNTIF($B$7:B210,B210&amp;"")=1,1,""))</f>
        <v/>
      </c>
    </row>
    <row r="211">
      <c r="A211" s="20" t="n"/>
      <c r="B211" s="16" t="n"/>
      <c r="C211" s="16" t="n"/>
      <c r="D211" s="5" t="n"/>
      <c r="E211" s="17" t="n"/>
      <c r="F211" s="17" t="n"/>
      <c r="G211" s="6">
        <f>IF(AND(C211&amp;""="",E211&amp;""="",F211&amp;""=""),"",IF(C211&amp;""="","كود ناقص",IFERROR(INDEX('دليل الحسابات'!$B$6:$B$205,MATCH(C211,'دليل الحسابات'!$A$6:$A$205,0)),"كود غير موجود")))</f>
        <v/>
      </c>
      <c r="H211" s="6">
        <f>IF(AND(C211&amp;""="",E211&amp;""="",F211&amp;""=""),"",IF(AND(E211&amp;""&lt;&gt;"",F211&amp;""&lt;&gt;""),"خطأ: مدين ودائن معًا",IF(AND(E211&amp;""="",F211&amp;""=""),"سطر بلا مبلغ","")))</f>
        <v/>
      </c>
      <c r="I211" s="19">
        <f>IF(B211&amp;""="","",ROUND(SUMIFS($E$7:$E$3006,$B$7:$B$3006,B211&amp;"")-SUMIFS($F$7:$F$3006,$B$7:$B$3006,B211&amp;""),2))</f>
        <v/>
      </c>
      <c r="J211" s="6">
        <f>IF(B211&amp;""="",IF(AND(C211&amp;""="",E211&amp;""="",F211&amp;""=""),"","رقم القيد ناقص"),IF(I211=0,"","القيد غير متوازن"))</f>
        <v/>
      </c>
      <c r="K211" s="21">
        <f>IF(C211&amp;""="","",COUNTIF($C$7:C211,C211&amp;""))</f>
        <v/>
      </c>
      <c r="L211" s="6">
        <f>IF(K211="","",C211&amp;"-"&amp;K211)</f>
        <v/>
      </c>
      <c r="M211" s="21">
        <f>IF(J211&lt;&gt;"القيد غير متوازن","",IF(COUNTIF($B$7:B211,B211&amp;"")=1,1,""))</f>
        <v/>
      </c>
    </row>
    <row r="212">
      <c r="A212" s="20" t="n"/>
      <c r="B212" s="16" t="n"/>
      <c r="C212" s="16" t="n"/>
      <c r="D212" s="5" t="n"/>
      <c r="E212" s="17" t="n"/>
      <c r="F212" s="17" t="n"/>
      <c r="G212" s="6">
        <f>IF(AND(C212&amp;""="",E212&amp;""="",F212&amp;""=""),"",IF(C212&amp;""="","كود ناقص",IFERROR(INDEX('دليل الحسابات'!$B$6:$B$205,MATCH(C212,'دليل الحسابات'!$A$6:$A$205,0)),"كود غير موجود")))</f>
        <v/>
      </c>
      <c r="H212" s="6">
        <f>IF(AND(C212&amp;""="",E212&amp;""="",F212&amp;""=""),"",IF(AND(E212&amp;""&lt;&gt;"",F212&amp;""&lt;&gt;""),"خطأ: مدين ودائن معًا",IF(AND(E212&amp;""="",F212&amp;""=""),"سطر بلا مبلغ","")))</f>
        <v/>
      </c>
      <c r="I212" s="19">
        <f>IF(B212&amp;""="","",ROUND(SUMIFS($E$7:$E$3006,$B$7:$B$3006,B212&amp;"")-SUMIFS($F$7:$F$3006,$B$7:$B$3006,B212&amp;""),2))</f>
        <v/>
      </c>
      <c r="J212" s="6">
        <f>IF(B212&amp;""="",IF(AND(C212&amp;""="",E212&amp;""="",F212&amp;""=""),"","رقم القيد ناقص"),IF(I212=0,"","القيد غير متوازن"))</f>
        <v/>
      </c>
      <c r="K212" s="21">
        <f>IF(C212&amp;""="","",COUNTIF($C$7:C212,C212&amp;""))</f>
        <v/>
      </c>
      <c r="L212" s="6">
        <f>IF(K212="","",C212&amp;"-"&amp;K212)</f>
        <v/>
      </c>
      <c r="M212" s="21">
        <f>IF(J212&lt;&gt;"القيد غير متوازن","",IF(COUNTIF($B$7:B212,B212&amp;"")=1,1,""))</f>
        <v/>
      </c>
    </row>
    <row r="213">
      <c r="A213" s="20" t="n"/>
      <c r="B213" s="16" t="n"/>
      <c r="C213" s="16" t="n"/>
      <c r="D213" s="5" t="n"/>
      <c r="E213" s="17" t="n"/>
      <c r="F213" s="17" t="n"/>
      <c r="G213" s="6">
        <f>IF(AND(C213&amp;""="",E213&amp;""="",F213&amp;""=""),"",IF(C213&amp;""="","كود ناقص",IFERROR(INDEX('دليل الحسابات'!$B$6:$B$205,MATCH(C213,'دليل الحسابات'!$A$6:$A$205,0)),"كود غير موجود")))</f>
        <v/>
      </c>
      <c r="H213" s="6">
        <f>IF(AND(C213&amp;""="",E213&amp;""="",F213&amp;""=""),"",IF(AND(E213&amp;""&lt;&gt;"",F213&amp;""&lt;&gt;""),"خطأ: مدين ودائن معًا",IF(AND(E213&amp;""="",F213&amp;""=""),"سطر بلا مبلغ","")))</f>
        <v/>
      </c>
      <c r="I213" s="19">
        <f>IF(B213&amp;""="","",ROUND(SUMIFS($E$7:$E$3006,$B$7:$B$3006,B213&amp;"")-SUMIFS($F$7:$F$3006,$B$7:$B$3006,B213&amp;""),2))</f>
        <v/>
      </c>
      <c r="J213" s="6">
        <f>IF(B213&amp;""="",IF(AND(C213&amp;""="",E213&amp;""="",F213&amp;""=""),"","رقم القيد ناقص"),IF(I213=0,"","القيد غير متوازن"))</f>
        <v/>
      </c>
      <c r="K213" s="21">
        <f>IF(C213&amp;""="","",COUNTIF($C$7:C213,C213&amp;""))</f>
        <v/>
      </c>
      <c r="L213" s="6">
        <f>IF(K213="","",C213&amp;"-"&amp;K213)</f>
        <v/>
      </c>
      <c r="M213" s="21">
        <f>IF(J213&lt;&gt;"القيد غير متوازن","",IF(COUNTIF($B$7:B213,B213&amp;"")=1,1,""))</f>
        <v/>
      </c>
    </row>
    <row r="214">
      <c r="A214" s="20" t="n"/>
      <c r="B214" s="16" t="n"/>
      <c r="C214" s="16" t="n"/>
      <c r="D214" s="5" t="n"/>
      <c r="E214" s="17" t="n"/>
      <c r="F214" s="17" t="n"/>
      <c r="G214" s="6">
        <f>IF(AND(C214&amp;""="",E214&amp;""="",F214&amp;""=""),"",IF(C214&amp;""="","كود ناقص",IFERROR(INDEX('دليل الحسابات'!$B$6:$B$205,MATCH(C214,'دليل الحسابات'!$A$6:$A$205,0)),"كود غير موجود")))</f>
        <v/>
      </c>
      <c r="H214" s="6">
        <f>IF(AND(C214&amp;""="",E214&amp;""="",F214&amp;""=""),"",IF(AND(E214&amp;""&lt;&gt;"",F214&amp;""&lt;&gt;""),"خطأ: مدين ودائن معًا",IF(AND(E214&amp;""="",F214&amp;""=""),"سطر بلا مبلغ","")))</f>
        <v/>
      </c>
      <c r="I214" s="19">
        <f>IF(B214&amp;""="","",ROUND(SUMIFS($E$7:$E$3006,$B$7:$B$3006,B214&amp;"")-SUMIFS($F$7:$F$3006,$B$7:$B$3006,B214&amp;""),2))</f>
        <v/>
      </c>
      <c r="J214" s="6">
        <f>IF(B214&amp;""="",IF(AND(C214&amp;""="",E214&amp;""="",F214&amp;""=""),"","رقم القيد ناقص"),IF(I214=0,"","القيد غير متوازن"))</f>
        <v/>
      </c>
      <c r="K214" s="21">
        <f>IF(C214&amp;""="","",COUNTIF($C$7:C214,C214&amp;""))</f>
        <v/>
      </c>
      <c r="L214" s="6">
        <f>IF(K214="","",C214&amp;"-"&amp;K214)</f>
        <v/>
      </c>
      <c r="M214" s="21">
        <f>IF(J214&lt;&gt;"القيد غير متوازن","",IF(COUNTIF($B$7:B214,B214&amp;"")=1,1,""))</f>
        <v/>
      </c>
    </row>
    <row r="215">
      <c r="A215" s="20" t="n"/>
      <c r="B215" s="16" t="n"/>
      <c r="C215" s="16" t="n"/>
      <c r="D215" s="5" t="n"/>
      <c r="E215" s="17" t="n"/>
      <c r="F215" s="17" t="n"/>
      <c r="G215" s="6">
        <f>IF(AND(C215&amp;""="",E215&amp;""="",F215&amp;""=""),"",IF(C215&amp;""="","كود ناقص",IFERROR(INDEX('دليل الحسابات'!$B$6:$B$205,MATCH(C215,'دليل الحسابات'!$A$6:$A$205,0)),"كود غير موجود")))</f>
        <v/>
      </c>
      <c r="H215" s="6">
        <f>IF(AND(C215&amp;""="",E215&amp;""="",F215&amp;""=""),"",IF(AND(E215&amp;""&lt;&gt;"",F215&amp;""&lt;&gt;""),"خطأ: مدين ودائن معًا",IF(AND(E215&amp;""="",F215&amp;""=""),"سطر بلا مبلغ","")))</f>
        <v/>
      </c>
      <c r="I215" s="19">
        <f>IF(B215&amp;""="","",ROUND(SUMIFS($E$7:$E$3006,$B$7:$B$3006,B215&amp;"")-SUMIFS($F$7:$F$3006,$B$7:$B$3006,B215&amp;""),2))</f>
        <v/>
      </c>
      <c r="J215" s="6">
        <f>IF(B215&amp;""="",IF(AND(C215&amp;""="",E215&amp;""="",F215&amp;""=""),"","رقم القيد ناقص"),IF(I215=0,"","القيد غير متوازن"))</f>
        <v/>
      </c>
      <c r="K215" s="21">
        <f>IF(C215&amp;""="","",COUNTIF($C$7:C215,C215&amp;""))</f>
        <v/>
      </c>
      <c r="L215" s="6">
        <f>IF(K215="","",C215&amp;"-"&amp;K215)</f>
        <v/>
      </c>
      <c r="M215" s="21">
        <f>IF(J215&lt;&gt;"القيد غير متوازن","",IF(COUNTIF($B$7:B215,B215&amp;"")=1,1,""))</f>
        <v/>
      </c>
    </row>
    <row r="216">
      <c r="A216" s="20" t="n"/>
      <c r="B216" s="16" t="n"/>
      <c r="C216" s="16" t="n"/>
      <c r="D216" s="5" t="n"/>
      <c r="E216" s="17" t="n"/>
      <c r="F216" s="17" t="n"/>
      <c r="G216" s="6">
        <f>IF(AND(C216&amp;""="",E216&amp;""="",F216&amp;""=""),"",IF(C216&amp;""="","كود ناقص",IFERROR(INDEX('دليل الحسابات'!$B$6:$B$205,MATCH(C216,'دليل الحسابات'!$A$6:$A$205,0)),"كود غير موجود")))</f>
        <v/>
      </c>
      <c r="H216" s="6">
        <f>IF(AND(C216&amp;""="",E216&amp;""="",F216&amp;""=""),"",IF(AND(E216&amp;""&lt;&gt;"",F216&amp;""&lt;&gt;""),"خطأ: مدين ودائن معًا",IF(AND(E216&amp;""="",F216&amp;""=""),"سطر بلا مبلغ","")))</f>
        <v/>
      </c>
      <c r="I216" s="19">
        <f>IF(B216&amp;""="","",ROUND(SUMIFS($E$7:$E$3006,$B$7:$B$3006,B216&amp;"")-SUMIFS($F$7:$F$3006,$B$7:$B$3006,B216&amp;""),2))</f>
        <v/>
      </c>
      <c r="J216" s="6">
        <f>IF(B216&amp;""="",IF(AND(C216&amp;""="",E216&amp;""="",F216&amp;""=""),"","رقم القيد ناقص"),IF(I216=0,"","القيد غير متوازن"))</f>
        <v/>
      </c>
      <c r="K216" s="21">
        <f>IF(C216&amp;""="","",COUNTIF($C$7:C216,C216&amp;""))</f>
        <v/>
      </c>
      <c r="L216" s="6">
        <f>IF(K216="","",C216&amp;"-"&amp;K216)</f>
        <v/>
      </c>
      <c r="M216" s="21">
        <f>IF(J216&lt;&gt;"القيد غير متوازن","",IF(COUNTIF($B$7:B216,B216&amp;"")=1,1,""))</f>
        <v/>
      </c>
    </row>
    <row r="217">
      <c r="A217" s="20" t="n"/>
      <c r="B217" s="16" t="n"/>
      <c r="C217" s="16" t="n"/>
      <c r="D217" s="5" t="n"/>
      <c r="E217" s="17" t="n"/>
      <c r="F217" s="17" t="n"/>
      <c r="G217" s="6">
        <f>IF(AND(C217&amp;""="",E217&amp;""="",F217&amp;""=""),"",IF(C217&amp;""="","كود ناقص",IFERROR(INDEX('دليل الحسابات'!$B$6:$B$205,MATCH(C217,'دليل الحسابات'!$A$6:$A$205,0)),"كود غير موجود")))</f>
        <v/>
      </c>
      <c r="H217" s="6">
        <f>IF(AND(C217&amp;""="",E217&amp;""="",F217&amp;""=""),"",IF(AND(E217&amp;""&lt;&gt;"",F217&amp;""&lt;&gt;""),"خطأ: مدين ودائن معًا",IF(AND(E217&amp;""="",F217&amp;""=""),"سطر بلا مبلغ","")))</f>
        <v/>
      </c>
      <c r="I217" s="19">
        <f>IF(B217&amp;""="","",ROUND(SUMIFS($E$7:$E$3006,$B$7:$B$3006,B217&amp;"")-SUMIFS($F$7:$F$3006,$B$7:$B$3006,B217&amp;""),2))</f>
        <v/>
      </c>
      <c r="J217" s="6">
        <f>IF(B217&amp;""="",IF(AND(C217&amp;""="",E217&amp;""="",F217&amp;""=""),"","رقم القيد ناقص"),IF(I217=0,"","القيد غير متوازن"))</f>
        <v/>
      </c>
      <c r="K217" s="21">
        <f>IF(C217&amp;""="","",COUNTIF($C$7:C217,C217&amp;""))</f>
        <v/>
      </c>
      <c r="L217" s="6">
        <f>IF(K217="","",C217&amp;"-"&amp;K217)</f>
        <v/>
      </c>
      <c r="M217" s="21">
        <f>IF(J217&lt;&gt;"القيد غير متوازن","",IF(COUNTIF($B$7:B217,B217&amp;"")=1,1,""))</f>
        <v/>
      </c>
    </row>
    <row r="218">
      <c r="A218" s="20" t="n"/>
      <c r="B218" s="16" t="n"/>
      <c r="C218" s="16" t="n"/>
      <c r="D218" s="5" t="n"/>
      <c r="E218" s="17" t="n"/>
      <c r="F218" s="17" t="n"/>
      <c r="G218" s="6">
        <f>IF(AND(C218&amp;""="",E218&amp;""="",F218&amp;""=""),"",IF(C218&amp;""="","كود ناقص",IFERROR(INDEX('دليل الحسابات'!$B$6:$B$205,MATCH(C218,'دليل الحسابات'!$A$6:$A$205,0)),"كود غير موجود")))</f>
        <v/>
      </c>
      <c r="H218" s="6">
        <f>IF(AND(C218&amp;""="",E218&amp;""="",F218&amp;""=""),"",IF(AND(E218&amp;""&lt;&gt;"",F218&amp;""&lt;&gt;""),"خطأ: مدين ودائن معًا",IF(AND(E218&amp;""="",F218&amp;""=""),"سطر بلا مبلغ","")))</f>
        <v/>
      </c>
      <c r="I218" s="19">
        <f>IF(B218&amp;""="","",ROUND(SUMIFS($E$7:$E$3006,$B$7:$B$3006,B218&amp;"")-SUMIFS($F$7:$F$3006,$B$7:$B$3006,B218&amp;""),2))</f>
        <v/>
      </c>
      <c r="J218" s="6">
        <f>IF(B218&amp;""="",IF(AND(C218&amp;""="",E218&amp;""="",F218&amp;""=""),"","رقم القيد ناقص"),IF(I218=0,"","القيد غير متوازن"))</f>
        <v/>
      </c>
      <c r="K218" s="21">
        <f>IF(C218&amp;""="","",COUNTIF($C$7:C218,C218&amp;""))</f>
        <v/>
      </c>
      <c r="L218" s="6">
        <f>IF(K218="","",C218&amp;"-"&amp;K218)</f>
        <v/>
      </c>
      <c r="M218" s="21">
        <f>IF(J218&lt;&gt;"القيد غير متوازن","",IF(COUNTIF($B$7:B218,B218&amp;"")=1,1,""))</f>
        <v/>
      </c>
    </row>
    <row r="219">
      <c r="A219" s="20" t="n"/>
      <c r="B219" s="16" t="n"/>
      <c r="C219" s="16" t="n"/>
      <c r="D219" s="5" t="n"/>
      <c r="E219" s="17" t="n"/>
      <c r="F219" s="17" t="n"/>
      <c r="G219" s="6">
        <f>IF(AND(C219&amp;""="",E219&amp;""="",F219&amp;""=""),"",IF(C219&amp;""="","كود ناقص",IFERROR(INDEX('دليل الحسابات'!$B$6:$B$205,MATCH(C219,'دليل الحسابات'!$A$6:$A$205,0)),"كود غير موجود")))</f>
        <v/>
      </c>
      <c r="H219" s="6">
        <f>IF(AND(C219&amp;""="",E219&amp;""="",F219&amp;""=""),"",IF(AND(E219&amp;""&lt;&gt;"",F219&amp;""&lt;&gt;""),"خطأ: مدين ودائن معًا",IF(AND(E219&amp;""="",F219&amp;""=""),"سطر بلا مبلغ","")))</f>
        <v/>
      </c>
      <c r="I219" s="19">
        <f>IF(B219&amp;""="","",ROUND(SUMIFS($E$7:$E$3006,$B$7:$B$3006,B219&amp;"")-SUMIFS($F$7:$F$3006,$B$7:$B$3006,B219&amp;""),2))</f>
        <v/>
      </c>
      <c r="J219" s="6">
        <f>IF(B219&amp;""="",IF(AND(C219&amp;""="",E219&amp;""="",F219&amp;""=""),"","رقم القيد ناقص"),IF(I219=0,"","القيد غير متوازن"))</f>
        <v/>
      </c>
      <c r="K219" s="21">
        <f>IF(C219&amp;""="","",COUNTIF($C$7:C219,C219&amp;""))</f>
        <v/>
      </c>
      <c r="L219" s="6">
        <f>IF(K219="","",C219&amp;"-"&amp;K219)</f>
        <v/>
      </c>
      <c r="M219" s="21">
        <f>IF(J219&lt;&gt;"القيد غير متوازن","",IF(COUNTIF($B$7:B219,B219&amp;"")=1,1,""))</f>
        <v/>
      </c>
    </row>
    <row r="220">
      <c r="A220" s="20" t="n"/>
      <c r="B220" s="16" t="n"/>
      <c r="C220" s="16" t="n"/>
      <c r="D220" s="5" t="n"/>
      <c r="E220" s="17" t="n"/>
      <c r="F220" s="17" t="n"/>
      <c r="G220" s="6">
        <f>IF(AND(C220&amp;""="",E220&amp;""="",F220&amp;""=""),"",IF(C220&amp;""="","كود ناقص",IFERROR(INDEX('دليل الحسابات'!$B$6:$B$205,MATCH(C220,'دليل الحسابات'!$A$6:$A$205,0)),"كود غير موجود")))</f>
        <v/>
      </c>
      <c r="H220" s="6">
        <f>IF(AND(C220&amp;""="",E220&amp;""="",F220&amp;""=""),"",IF(AND(E220&amp;""&lt;&gt;"",F220&amp;""&lt;&gt;""),"خطأ: مدين ودائن معًا",IF(AND(E220&amp;""="",F220&amp;""=""),"سطر بلا مبلغ","")))</f>
        <v/>
      </c>
      <c r="I220" s="19">
        <f>IF(B220&amp;""="","",ROUND(SUMIFS($E$7:$E$3006,$B$7:$B$3006,B220&amp;"")-SUMIFS($F$7:$F$3006,$B$7:$B$3006,B220&amp;""),2))</f>
        <v/>
      </c>
      <c r="J220" s="6">
        <f>IF(B220&amp;""="",IF(AND(C220&amp;""="",E220&amp;""="",F220&amp;""=""),"","رقم القيد ناقص"),IF(I220=0,"","القيد غير متوازن"))</f>
        <v/>
      </c>
      <c r="K220" s="21">
        <f>IF(C220&amp;""="","",COUNTIF($C$7:C220,C220&amp;""))</f>
        <v/>
      </c>
      <c r="L220" s="6">
        <f>IF(K220="","",C220&amp;"-"&amp;K220)</f>
        <v/>
      </c>
      <c r="M220" s="21">
        <f>IF(J220&lt;&gt;"القيد غير متوازن","",IF(COUNTIF($B$7:B220,B220&amp;"")=1,1,""))</f>
        <v/>
      </c>
    </row>
    <row r="221">
      <c r="A221" s="20" t="n"/>
      <c r="B221" s="16" t="n"/>
      <c r="C221" s="16" t="n"/>
      <c r="D221" s="5" t="n"/>
      <c r="E221" s="17" t="n"/>
      <c r="F221" s="17" t="n"/>
      <c r="G221" s="6">
        <f>IF(AND(C221&amp;""="",E221&amp;""="",F221&amp;""=""),"",IF(C221&amp;""="","كود ناقص",IFERROR(INDEX('دليل الحسابات'!$B$6:$B$205,MATCH(C221,'دليل الحسابات'!$A$6:$A$205,0)),"كود غير موجود")))</f>
        <v/>
      </c>
      <c r="H221" s="6">
        <f>IF(AND(C221&amp;""="",E221&amp;""="",F221&amp;""=""),"",IF(AND(E221&amp;""&lt;&gt;"",F221&amp;""&lt;&gt;""),"خطأ: مدين ودائن معًا",IF(AND(E221&amp;""="",F221&amp;""=""),"سطر بلا مبلغ","")))</f>
        <v/>
      </c>
      <c r="I221" s="19">
        <f>IF(B221&amp;""="","",ROUND(SUMIFS($E$7:$E$3006,$B$7:$B$3006,B221&amp;"")-SUMIFS($F$7:$F$3006,$B$7:$B$3006,B221&amp;""),2))</f>
        <v/>
      </c>
      <c r="J221" s="6">
        <f>IF(B221&amp;""="",IF(AND(C221&amp;""="",E221&amp;""="",F221&amp;""=""),"","رقم القيد ناقص"),IF(I221=0,"","القيد غير متوازن"))</f>
        <v/>
      </c>
      <c r="K221" s="21">
        <f>IF(C221&amp;""="","",COUNTIF($C$7:C221,C221&amp;""))</f>
        <v/>
      </c>
      <c r="L221" s="6">
        <f>IF(K221="","",C221&amp;"-"&amp;K221)</f>
        <v/>
      </c>
      <c r="M221" s="21">
        <f>IF(J221&lt;&gt;"القيد غير متوازن","",IF(COUNTIF($B$7:B221,B221&amp;"")=1,1,""))</f>
        <v/>
      </c>
    </row>
    <row r="222">
      <c r="A222" s="20" t="n"/>
      <c r="B222" s="16" t="n"/>
      <c r="C222" s="16" t="n"/>
      <c r="D222" s="5" t="n"/>
      <c r="E222" s="17" t="n"/>
      <c r="F222" s="17" t="n"/>
      <c r="G222" s="6">
        <f>IF(AND(C222&amp;""="",E222&amp;""="",F222&amp;""=""),"",IF(C222&amp;""="","كود ناقص",IFERROR(INDEX('دليل الحسابات'!$B$6:$B$205,MATCH(C222,'دليل الحسابات'!$A$6:$A$205,0)),"كود غير موجود")))</f>
        <v/>
      </c>
      <c r="H222" s="6">
        <f>IF(AND(C222&amp;""="",E222&amp;""="",F222&amp;""=""),"",IF(AND(E222&amp;""&lt;&gt;"",F222&amp;""&lt;&gt;""),"خطأ: مدين ودائن معًا",IF(AND(E222&amp;""="",F222&amp;""=""),"سطر بلا مبلغ","")))</f>
        <v/>
      </c>
      <c r="I222" s="19">
        <f>IF(B222&amp;""="","",ROUND(SUMIFS($E$7:$E$3006,$B$7:$B$3006,B222&amp;"")-SUMIFS($F$7:$F$3006,$B$7:$B$3006,B222&amp;""),2))</f>
        <v/>
      </c>
      <c r="J222" s="6">
        <f>IF(B222&amp;""="",IF(AND(C222&amp;""="",E222&amp;""="",F222&amp;""=""),"","رقم القيد ناقص"),IF(I222=0,"","القيد غير متوازن"))</f>
        <v/>
      </c>
      <c r="K222" s="21">
        <f>IF(C222&amp;""="","",COUNTIF($C$7:C222,C222&amp;""))</f>
        <v/>
      </c>
      <c r="L222" s="6">
        <f>IF(K222="","",C222&amp;"-"&amp;K222)</f>
        <v/>
      </c>
      <c r="M222" s="21">
        <f>IF(J222&lt;&gt;"القيد غير متوازن","",IF(COUNTIF($B$7:B222,B222&amp;"")=1,1,""))</f>
        <v/>
      </c>
    </row>
    <row r="223">
      <c r="A223" s="20" t="n"/>
      <c r="B223" s="16" t="n"/>
      <c r="C223" s="16" t="n"/>
      <c r="D223" s="5" t="n"/>
      <c r="E223" s="17" t="n"/>
      <c r="F223" s="17" t="n"/>
      <c r="G223" s="6">
        <f>IF(AND(C223&amp;""="",E223&amp;""="",F223&amp;""=""),"",IF(C223&amp;""="","كود ناقص",IFERROR(INDEX('دليل الحسابات'!$B$6:$B$205,MATCH(C223,'دليل الحسابات'!$A$6:$A$205,0)),"كود غير موجود")))</f>
        <v/>
      </c>
      <c r="H223" s="6">
        <f>IF(AND(C223&amp;""="",E223&amp;""="",F223&amp;""=""),"",IF(AND(E223&amp;""&lt;&gt;"",F223&amp;""&lt;&gt;""),"خطأ: مدين ودائن معًا",IF(AND(E223&amp;""="",F223&amp;""=""),"سطر بلا مبلغ","")))</f>
        <v/>
      </c>
      <c r="I223" s="19">
        <f>IF(B223&amp;""="","",ROUND(SUMIFS($E$7:$E$3006,$B$7:$B$3006,B223&amp;"")-SUMIFS($F$7:$F$3006,$B$7:$B$3006,B223&amp;""),2))</f>
        <v/>
      </c>
      <c r="J223" s="6">
        <f>IF(B223&amp;""="",IF(AND(C223&amp;""="",E223&amp;""="",F223&amp;""=""),"","رقم القيد ناقص"),IF(I223=0,"","القيد غير متوازن"))</f>
        <v/>
      </c>
      <c r="K223" s="21">
        <f>IF(C223&amp;""="","",COUNTIF($C$7:C223,C223&amp;""))</f>
        <v/>
      </c>
      <c r="L223" s="6">
        <f>IF(K223="","",C223&amp;"-"&amp;K223)</f>
        <v/>
      </c>
      <c r="M223" s="21">
        <f>IF(J223&lt;&gt;"القيد غير متوازن","",IF(COUNTIF($B$7:B223,B223&amp;"")=1,1,""))</f>
        <v/>
      </c>
    </row>
    <row r="224">
      <c r="A224" s="20" t="n"/>
      <c r="B224" s="16" t="n"/>
      <c r="C224" s="16" t="n"/>
      <c r="D224" s="5" t="n"/>
      <c r="E224" s="17" t="n"/>
      <c r="F224" s="17" t="n"/>
      <c r="G224" s="6">
        <f>IF(AND(C224&amp;""="",E224&amp;""="",F224&amp;""=""),"",IF(C224&amp;""="","كود ناقص",IFERROR(INDEX('دليل الحسابات'!$B$6:$B$205,MATCH(C224,'دليل الحسابات'!$A$6:$A$205,0)),"كود غير موجود")))</f>
        <v/>
      </c>
      <c r="H224" s="6">
        <f>IF(AND(C224&amp;""="",E224&amp;""="",F224&amp;""=""),"",IF(AND(E224&amp;""&lt;&gt;"",F224&amp;""&lt;&gt;""),"خطأ: مدين ودائن معًا",IF(AND(E224&amp;""="",F224&amp;""=""),"سطر بلا مبلغ","")))</f>
        <v/>
      </c>
      <c r="I224" s="19">
        <f>IF(B224&amp;""="","",ROUND(SUMIFS($E$7:$E$3006,$B$7:$B$3006,B224&amp;"")-SUMIFS($F$7:$F$3006,$B$7:$B$3006,B224&amp;""),2))</f>
        <v/>
      </c>
      <c r="J224" s="6">
        <f>IF(B224&amp;""="",IF(AND(C224&amp;""="",E224&amp;""="",F224&amp;""=""),"","رقم القيد ناقص"),IF(I224=0,"","القيد غير متوازن"))</f>
        <v/>
      </c>
      <c r="K224" s="21">
        <f>IF(C224&amp;""="","",COUNTIF($C$7:C224,C224&amp;""))</f>
        <v/>
      </c>
      <c r="L224" s="6">
        <f>IF(K224="","",C224&amp;"-"&amp;K224)</f>
        <v/>
      </c>
      <c r="M224" s="21">
        <f>IF(J224&lt;&gt;"القيد غير متوازن","",IF(COUNTIF($B$7:B224,B224&amp;"")=1,1,""))</f>
        <v/>
      </c>
    </row>
    <row r="225">
      <c r="A225" s="20" t="n"/>
      <c r="B225" s="16" t="n"/>
      <c r="C225" s="16" t="n"/>
      <c r="D225" s="5" t="n"/>
      <c r="E225" s="17" t="n"/>
      <c r="F225" s="17" t="n"/>
      <c r="G225" s="6">
        <f>IF(AND(C225&amp;""="",E225&amp;""="",F225&amp;""=""),"",IF(C225&amp;""="","كود ناقص",IFERROR(INDEX('دليل الحسابات'!$B$6:$B$205,MATCH(C225,'دليل الحسابات'!$A$6:$A$205,0)),"كود غير موجود")))</f>
        <v/>
      </c>
      <c r="H225" s="6">
        <f>IF(AND(C225&amp;""="",E225&amp;""="",F225&amp;""=""),"",IF(AND(E225&amp;""&lt;&gt;"",F225&amp;""&lt;&gt;""),"خطأ: مدين ودائن معًا",IF(AND(E225&amp;""="",F225&amp;""=""),"سطر بلا مبلغ","")))</f>
        <v/>
      </c>
      <c r="I225" s="19">
        <f>IF(B225&amp;""="","",ROUND(SUMIFS($E$7:$E$3006,$B$7:$B$3006,B225&amp;"")-SUMIFS($F$7:$F$3006,$B$7:$B$3006,B225&amp;""),2))</f>
        <v/>
      </c>
      <c r="J225" s="6">
        <f>IF(B225&amp;""="",IF(AND(C225&amp;""="",E225&amp;""="",F225&amp;""=""),"","رقم القيد ناقص"),IF(I225=0,"","القيد غير متوازن"))</f>
        <v/>
      </c>
      <c r="K225" s="21">
        <f>IF(C225&amp;""="","",COUNTIF($C$7:C225,C225&amp;""))</f>
        <v/>
      </c>
      <c r="L225" s="6">
        <f>IF(K225="","",C225&amp;"-"&amp;K225)</f>
        <v/>
      </c>
      <c r="M225" s="21">
        <f>IF(J225&lt;&gt;"القيد غير متوازن","",IF(COUNTIF($B$7:B225,B225&amp;"")=1,1,""))</f>
        <v/>
      </c>
    </row>
    <row r="226">
      <c r="A226" s="20" t="n"/>
      <c r="B226" s="16" t="n"/>
      <c r="C226" s="16" t="n"/>
      <c r="D226" s="5" t="n"/>
      <c r="E226" s="17" t="n"/>
      <c r="F226" s="17" t="n"/>
      <c r="G226" s="6">
        <f>IF(AND(C226&amp;""="",E226&amp;""="",F226&amp;""=""),"",IF(C226&amp;""="","كود ناقص",IFERROR(INDEX('دليل الحسابات'!$B$6:$B$205,MATCH(C226,'دليل الحسابات'!$A$6:$A$205,0)),"كود غير موجود")))</f>
        <v/>
      </c>
      <c r="H226" s="6">
        <f>IF(AND(C226&amp;""="",E226&amp;""="",F226&amp;""=""),"",IF(AND(E226&amp;""&lt;&gt;"",F226&amp;""&lt;&gt;""),"خطأ: مدين ودائن معًا",IF(AND(E226&amp;""="",F226&amp;""=""),"سطر بلا مبلغ","")))</f>
        <v/>
      </c>
      <c r="I226" s="19">
        <f>IF(B226&amp;""="","",ROUND(SUMIFS($E$7:$E$3006,$B$7:$B$3006,B226&amp;"")-SUMIFS($F$7:$F$3006,$B$7:$B$3006,B226&amp;""),2))</f>
        <v/>
      </c>
      <c r="J226" s="6">
        <f>IF(B226&amp;""="",IF(AND(C226&amp;""="",E226&amp;""="",F226&amp;""=""),"","رقم القيد ناقص"),IF(I226=0,"","القيد غير متوازن"))</f>
        <v/>
      </c>
      <c r="K226" s="21">
        <f>IF(C226&amp;""="","",COUNTIF($C$7:C226,C226&amp;""))</f>
        <v/>
      </c>
      <c r="L226" s="6">
        <f>IF(K226="","",C226&amp;"-"&amp;K226)</f>
        <v/>
      </c>
      <c r="M226" s="21">
        <f>IF(J226&lt;&gt;"القيد غير متوازن","",IF(COUNTIF($B$7:B226,B226&amp;"")=1,1,""))</f>
        <v/>
      </c>
    </row>
    <row r="227">
      <c r="A227" s="20" t="n"/>
      <c r="B227" s="16" t="n"/>
      <c r="C227" s="16" t="n"/>
      <c r="D227" s="5" t="n"/>
      <c r="E227" s="17" t="n"/>
      <c r="F227" s="17" t="n"/>
      <c r="G227" s="6">
        <f>IF(AND(C227&amp;""="",E227&amp;""="",F227&amp;""=""),"",IF(C227&amp;""="","كود ناقص",IFERROR(INDEX('دليل الحسابات'!$B$6:$B$205,MATCH(C227,'دليل الحسابات'!$A$6:$A$205,0)),"كود غير موجود")))</f>
        <v/>
      </c>
      <c r="H227" s="6">
        <f>IF(AND(C227&amp;""="",E227&amp;""="",F227&amp;""=""),"",IF(AND(E227&amp;""&lt;&gt;"",F227&amp;""&lt;&gt;""),"خطأ: مدين ودائن معًا",IF(AND(E227&amp;""="",F227&amp;""=""),"سطر بلا مبلغ","")))</f>
        <v/>
      </c>
      <c r="I227" s="19">
        <f>IF(B227&amp;""="","",ROUND(SUMIFS($E$7:$E$3006,$B$7:$B$3006,B227&amp;"")-SUMIFS($F$7:$F$3006,$B$7:$B$3006,B227&amp;""),2))</f>
        <v/>
      </c>
      <c r="J227" s="6">
        <f>IF(B227&amp;""="",IF(AND(C227&amp;""="",E227&amp;""="",F227&amp;""=""),"","رقم القيد ناقص"),IF(I227=0,"","القيد غير متوازن"))</f>
        <v/>
      </c>
      <c r="K227" s="21">
        <f>IF(C227&amp;""="","",COUNTIF($C$7:C227,C227&amp;""))</f>
        <v/>
      </c>
      <c r="L227" s="6">
        <f>IF(K227="","",C227&amp;"-"&amp;K227)</f>
        <v/>
      </c>
      <c r="M227" s="21">
        <f>IF(J227&lt;&gt;"القيد غير متوازن","",IF(COUNTIF($B$7:B227,B227&amp;"")=1,1,""))</f>
        <v/>
      </c>
    </row>
    <row r="228">
      <c r="A228" s="20" t="n"/>
      <c r="B228" s="16" t="n"/>
      <c r="C228" s="16" t="n"/>
      <c r="D228" s="5" t="n"/>
      <c r="E228" s="17" t="n"/>
      <c r="F228" s="17" t="n"/>
      <c r="G228" s="6">
        <f>IF(AND(C228&amp;""="",E228&amp;""="",F228&amp;""=""),"",IF(C228&amp;""="","كود ناقص",IFERROR(INDEX('دليل الحسابات'!$B$6:$B$205,MATCH(C228,'دليل الحسابات'!$A$6:$A$205,0)),"كود غير موجود")))</f>
        <v/>
      </c>
      <c r="H228" s="6">
        <f>IF(AND(C228&amp;""="",E228&amp;""="",F228&amp;""=""),"",IF(AND(E228&amp;""&lt;&gt;"",F228&amp;""&lt;&gt;""),"خطأ: مدين ودائن معًا",IF(AND(E228&amp;""="",F228&amp;""=""),"سطر بلا مبلغ","")))</f>
        <v/>
      </c>
      <c r="I228" s="19">
        <f>IF(B228&amp;""="","",ROUND(SUMIFS($E$7:$E$3006,$B$7:$B$3006,B228&amp;"")-SUMIFS($F$7:$F$3006,$B$7:$B$3006,B228&amp;""),2))</f>
        <v/>
      </c>
      <c r="J228" s="6">
        <f>IF(B228&amp;""="",IF(AND(C228&amp;""="",E228&amp;""="",F228&amp;""=""),"","رقم القيد ناقص"),IF(I228=0,"","القيد غير متوازن"))</f>
        <v/>
      </c>
      <c r="K228" s="21">
        <f>IF(C228&amp;""="","",COUNTIF($C$7:C228,C228&amp;""))</f>
        <v/>
      </c>
      <c r="L228" s="6">
        <f>IF(K228="","",C228&amp;"-"&amp;K228)</f>
        <v/>
      </c>
      <c r="M228" s="21">
        <f>IF(J228&lt;&gt;"القيد غير متوازن","",IF(COUNTIF($B$7:B228,B228&amp;"")=1,1,""))</f>
        <v/>
      </c>
    </row>
    <row r="229">
      <c r="A229" s="20" t="n"/>
      <c r="B229" s="16" t="n"/>
      <c r="C229" s="16" t="n"/>
      <c r="D229" s="5" t="n"/>
      <c r="E229" s="17" t="n"/>
      <c r="F229" s="17" t="n"/>
      <c r="G229" s="6">
        <f>IF(AND(C229&amp;""="",E229&amp;""="",F229&amp;""=""),"",IF(C229&amp;""="","كود ناقص",IFERROR(INDEX('دليل الحسابات'!$B$6:$B$205,MATCH(C229,'دليل الحسابات'!$A$6:$A$205,0)),"كود غير موجود")))</f>
        <v/>
      </c>
      <c r="H229" s="6">
        <f>IF(AND(C229&amp;""="",E229&amp;""="",F229&amp;""=""),"",IF(AND(E229&amp;""&lt;&gt;"",F229&amp;""&lt;&gt;""),"خطأ: مدين ودائن معًا",IF(AND(E229&amp;""="",F229&amp;""=""),"سطر بلا مبلغ","")))</f>
        <v/>
      </c>
      <c r="I229" s="19">
        <f>IF(B229&amp;""="","",ROUND(SUMIFS($E$7:$E$3006,$B$7:$B$3006,B229&amp;"")-SUMIFS($F$7:$F$3006,$B$7:$B$3006,B229&amp;""),2))</f>
        <v/>
      </c>
      <c r="J229" s="6">
        <f>IF(B229&amp;""="",IF(AND(C229&amp;""="",E229&amp;""="",F229&amp;""=""),"","رقم القيد ناقص"),IF(I229=0,"","القيد غير متوازن"))</f>
        <v/>
      </c>
      <c r="K229" s="21">
        <f>IF(C229&amp;""="","",COUNTIF($C$7:C229,C229&amp;""))</f>
        <v/>
      </c>
      <c r="L229" s="6">
        <f>IF(K229="","",C229&amp;"-"&amp;K229)</f>
        <v/>
      </c>
      <c r="M229" s="21">
        <f>IF(J229&lt;&gt;"القيد غير متوازن","",IF(COUNTIF($B$7:B229,B229&amp;"")=1,1,""))</f>
        <v/>
      </c>
    </row>
    <row r="230">
      <c r="A230" s="20" t="n"/>
      <c r="B230" s="16" t="n"/>
      <c r="C230" s="16" t="n"/>
      <c r="D230" s="5" t="n"/>
      <c r="E230" s="17" t="n"/>
      <c r="F230" s="17" t="n"/>
      <c r="G230" s="6">
        <f>IF(AND(C230&amp;""="",E230&amp;""="",F230&amp;""=""),"",IF(C230&amp;""="","كود ناقص",IFERROR(INDEX('دليل الحسابات'!$B$6:$B$205,MATCH(C230,'دليل الحسابات'!$A$6:$A$205,0)),"كود غير موجود")))</f>
        <v/>
      </c>
      <c r="H230" s="6">
        <f>IF(AND(C230&amp;""="",E230&amp;""="",F230&amp;""=""),"",IF(AND(E230&amp;""&lt;&gt;"",F230&amp;""&lt;&gt;""),"خطأ: مدين ودائن معًا",IF(AND(E230&amp;""="",F230&amp;""=""),"سطر بلا مبلغ","")))</f>
        <v/>
      </c>
      <c r="I230" s="19">
        <f>IF(B230&amp;""="","",ROUND(SUMIFS($E$7:$E$3006,$B$7:$B$3006,B230&amp;"")-SUMIFS($F$7:$F$3006,$B$7:$B$3006,B230&amp;""),2))</f>
        <v/>
      </c>
      <c r="J230" s="6">
        <f>IF(B230&amp;""="",IF(AND(C230&amp;""="",E230&amp;""="",F230&amp;""=""),"","رقم القيد ناقص"),IF(I230=0,"","القيد غير متوازن"))</f>
        <v/>
      </c>
      <c r="K230" s="21">
        <f>IF(C230&amp;""="","",COUNTIF($C$7:C230,C230&amp;""))</f>
        <v/>
      </c>
      <c r="L230" s="6">
        <f>IF(K230="","",C230&amp;"-"&amp;K230)</f>
        <v/>
      </c>
      <c r="M230" s="21">
        <f>IF(J230&lt;&gt;"القيد غير متوازن","",IF(COUNTIF($B$7:B230,B230&amp;"")=1,1,""))</f>
        <v/>
      </c>
    </row>
    <row r="231">
      <c r="A231" s="20" t="n"/>
      <c r="B231" s="16" t="n"/>
      <c r="C231" s="16" t="n"/>
      <c r="D231" s="5" t="n"/>
      <c r="E231" s="17" t="n"/>
      <c r="F231" s="17" t="n"/>
      <c r="G231" s="6">
        <f>IF(AND(C231&amp;""="",E231&amp;""="",F231&amp;""=""),"",IF(C231&amp;""="","كود ناقص",IFERROR(INDEX('دليل الحسابات'!$B$6:$B$205,MATCH(C231,'دليل الحسابات'!$A$6:$A$205,0)),"كود غير موجود")))</f>
        <v/>
      </c>
      <c r="H231" s="6">
        <f>IF(AND(C231&amp;""="",E231&amp;""="",F231&amp;""=""),"",IF(AND(E231&amp;""&lt;&gt;"",F231&amp;""&lt;&gt;""),"خطأ: مدين ودائن معًا",IF(AND(E231&amp;""="",F231&amp;""=""),"سطر بلا مبلغ","")))</f>
        <v/>
      </c>
      <c r="I231" s="19">
        <f>IF(B231&amp;""="","",ROUND(SUMIFS($E$7:$E$3006,$B$7:$B$3006,B231&amp;"")-SUMIFS($F$7:$F$3006,$B$7:$B$3006,B231&amp;""),2))</f>
        <v/>
      </c>
      <c r="J231" s="6">
        <f>IF(B231&amp;""="",IF(AND(C231&amp;""="",E231&amp;""="",F231&amp;""=""),"","رقم القيد ناقص"),IF(I231=0,"","القيد غير متوازن"))</f>
        <v/>
      </c>
      <c r="K231" s="21">
        <f>IF(C231&amp;""="","",COUNTIF($C$7:C231,C231&amp;""))</f>
        <v/>
      </c>
      <c r="L231" s="6">
        <f>IF(K231="","",C231&amp;"-"&amp;K231)</f>
        <v/>
      </c>
      <c r="M231" s="21">
        <f>IF(J231&lt;&gt;"القيد غير متوازن","",IF(COUNTIF($B$7:B231,B231&amp;"")=1,1,""))</f>
        <v/>
      </c>
    </row>
    <row r="232">
      <c r="A232" s="20" t="n"/>
      <c r="B232" s="16" t="n"/>
      <c r="C232" s="16" t="n"/>
      <c r="D232" s="5" t="n"/>
      <c r="E232" s="17" t="n"/>
      <c r="F232" s="17" t="n"/>
      <c r="G232" s="6">
        <f>IF(AND(C232&amp;""="",E232&amp;""="",F232&amp;""=""),"",IF(C232&amp;""="","كود ناقص",IFERROR(INDEX('دليل الحسابات'!$B$6:$B$205,MATCH(C232,'دليل الحسابات'!$A$6:$A$205,0)),"كود غير موجود")))</f>
        <v/>
      </c>
      <c r="H232" s="6">
        <f>IF(AND(C232&amp;""="",E232&amp;""="",F232&amp;""=""),"",IF(AND(E232&amp;""&lt;&gt;"",F232&amp;""&lt;&gt;""),"خطأ: مدين ودائن معًا",IF(AND(E232&amp;""="",F232&amp;""=""),"سطر بلا مبلغ","")))</f>
        <v/>
      </c>
      <c r="I232" s="19">
        <f>IF(B232&amp;""="","",ROUND(SUMIFS($E$7:$E$3006,$B$7:$B$3006,B232&amp;"")-SUMIFS($F$7:$F$3006,$B$7:$B$3006,B232&amp;""),2))</f>
        <v/>
      </c>
      <c r="J232" s="6">
        <f>IF(B232&amp;""="",IF(AND(C232&amp;""="",E232&amp;""="",F232&amp;""=""),"","رقم القيد ناقص"),IF(I232=0,"","القيد غير متوازن"))</f>
        <v/>
      </c>
      <c r="K232" s="21">
        <f>IF(C232&amp;""="","",COUNTIF($C$7:C232,C232&amp;""))</f>
        <v/>
      </c>
      <c r="L232" s="6">
        <f>IF(K232="","",C232&amp;"-"&amp;K232)</f>
        <v/>
      </c>
      <c r="M232" s="21">
        <f>IF(J232&lt;&gt;"القيد غير متوازن","",IF(COUNTIF($B$7:B232,B232&amp;"")=1,1,""))</f>
        <v/>
      </c>
    </row>
    <row r="233">
      <c r="A233" s="20" t="n"/>
      <c r="B233" s="16" t="n"/>
      <c r="C233" s="16" t="n"/>
      <c r="D233" s="5" t="n"/>
      <c r="E233" s="17" t="n"/>
      <c r="F233" s="17" t="n"/>
      <c r="G233" s="6">
        <f>IF(AND(C233&amp;""="",E233&amp;""="",F233&amp;""=""),"",IF(C233&amp;""="","كود ناقص",IFERROR(INDEX('دليل الحسابات'!$B$6:$B$205,MATCH(C233,'دليل الحسابات'!$A$6:$A$205,0)),"كود غير موجود")))</f>
        <v/>
      </c>
      <c r="H233" s="6">
        <f>IF(AND(C233&amp;""="",E233&amp;""="",F233&amp;""=""),"",IF(AND(E233&amp;""&lt;&gt;"",F233&amp;""&lt;&gt;""),"خطأ: مدين ودائن معًا",IF(AND(E233&amp;""="",F233&amp;""=""),"سطر بلا مبلغ","")))</f>
        <v/>
      </c>
      <c r="I233" s="19">
        <f>IF(B233&amp;""="","",ROUND(SUMIFS($E$7:$E$3006,$B$7:$B$3006,B233&amp;"")-SUMIFS($F$7:$F$3006,$B$7:$B$3006,B233&amp;""),2))</f>
        <v/>
      </c>
      <c r="J233" s="6">
        <f>IF(B233&amp;""="",IF(AND(C233&amp;""="",E233&amp;""="",F233&amp;""=""),"","رقم القيد ناقص"),IF(I233=0,"","القيد غير متوازن"))</f>
        <v/>
      </c>
      <c r="K233" s="21">
        <f>IF(C233&amp;""="","",COUNTIF($C$7:C233,C233&amp;""))</f>
        <v/>
      </c>
      <c r="L233" s="6">
        <f>IF(K233="","",C233&amp;"-"&amp;K233)</f>
        <v/>
      </c>
      <c r="M233" s="21">
        <f>IF(J233&lt;&gt;"القيد غير متوازن","",IF(COUNTIF($B$7:B233,B233&amp;"")=1,1,""))</f>
        <v/>
      </c>
    </row>
    <row r="234">
      <c r="A234" s="20" t="n"/>
      <c r="B234" s="16" t="n"/>
      <c r="C234" s="16" t="n"/>
      <c r="D234" s="5" t="n"/>
      <c r="E234" s="17" t="n"/>
      <c r="F234" s="17" t="n"/>
      <c r="G234" s="6">
        <f>IF(AND(C234&amp;""="",E234&amp;""="",F234&amp;""=""),"",IF(C234&amp;""="","كود ناقص",IFERROR(INDEX('دليل الحسابات'!$B$6:$B$205,MATCH(C234,'دليل الحسابات'!$A$6:$A$205,0)),"كود غير موجود")))</f>
        <v/>
      </c>
      <c r="H234" s="6">
        <f>IF(AND(C234&amp;""="",E234&amp;""="",F234&amp;""=""),"",IF(AND(E234&amp;""&lt;&gt;"",F234&amp;""&lt;&gt;""),"خطأ: مدين ودائن معًا",IF(AND(E234&amp;""="",F234&amp;""=""),"سطر بلا مبلغ","")))</f>
        <v/>
      </c>
      <c r="I234" s="19">
        <f>IF(B234&amp;""="","",ROUND(SUMIFS($E$7:$E$3006,$B$7:$B$3006,B234&amp;"")-SUMIFS($F$7:$F$3006,$B$7:$B$3006,B234&amp;""),2))</f>
        <v/>
      </c>
      <c r="J234" s="6">
        <f>IF(B234&amp;""="",IF(AND(C234&amp;""="",E234&amp;""="",F234&amp;""=""),"","رقم القيد ناقص"),IF(I234=0,"","القيد غير متوازن"))</f>
        <v/>
      </c>
      <c r="K234" s="21">
        <f>IF(C234&amp;""="","",COUNTIF($C$7:C234,C234&amp;""))</f>
        <v/>
      </c>
      <c r="L234" s="6">
        <f>IF(K234="","",C234&amp;"-"&amp;K234)</f>
        <v/>
      </c>
      <c r="M234" s="21">
        <f>IF(J234&lt;&gt;"القيد غير متوازن","",IF(COUNTIF($B$7:B234,B234&amp;"")=1,1,""))</f>
        <v/>
      </c>
    </row>
    <row r="235">
      <c r="A235" s="20" t="n"/>
      <c r="B235" s="16" t="n"/>
      <c r="C235" s="16" t="n"/>
      <c r="D235" s="5" t="n"/>
      <c r="E235" s="17" t="n"/>
      <c r="F235" s="17" t="n"/>
      <c r="G235" s="6">
        <f>IF(AND(C235&amp;""="",E235&amp;""="",F235&amp;""=""),"",IF(C235&amp;""="","كود ناقص",IFERROR(INDEX('دليل الحسابات'!$B$6:$B$205,MATCH(C235,'دليل الحسابات'!$A$6:$A$205,0)),"كود غير موجود")))</f>
        <v/>
      </c>
      <c r="H235" s="6">
        <f>IF(AND(C235&amp;""="",E235&amp;""="",F235&amp;""=""),"",IF(AND(E235&amp;""&lt;&gt;"",F235&amp;""&lt;&gt;""),"خطأ: مدين ودائن معًا",IF(AND(E235&amp;""="",F235&amp;""=""),"سطر بلا مبلغ","")))</f>
        <v/>
      </c>
      <c r="I235" s="19">
        <f>IF(B235&amp;""="","",ROUND(SUMIFS($E$7:$E$3006,$B$7:$B$3006,B235&amp;"")-SUMIFS($F$7:$F$3006,$B$7:$B$3006,B235&amp;""),2))</f>
        <v/>
      </c>
      <c r="J235" s="6">
        <f>IF(B235&amp;""="",IF(AND(C235&amp;""="",E235&amp;""="",F235&amp;""=""),"","رقم القيد ناقص"),IF(I235=0,"","القيد غير متوازن"))</f>
        <v/>
      </c>
      <c r="K235" s="21">
        <f>IF(C235&amp;""="","",COUNTIF($C$7:C235,C235&amp;""))</f>
        <v/>
      </c>
      <c r="L235" s="6">
        <f>IF(K235="","",C235&amp;"-"&amp;K235)</f>
        <v/>
      </c>
      <c r="M235" s="21">
        <f>IF(J235&lt;&gt;"القيد غير متوازن","",IF(COUNTIF($B$7:B235,B235&amp;"")=1,1,""))</f>
        <v/>
      </c>
    </row>
    <row r="236">
      <c r="A236" s="20" t="n"/>
      <c r="B236" s="16" t="n"/>
      <c r="C236" s="16" t="n"/>
      <c r="D236" s="5" t="n"/>
      <c r="E236" s="17" t="n"/>
      <c r="F236" s="17" t="n"/>
      <c r="G236" s="6">
        <f>IF(AND(C236&amp;""="",E236&amp;""="",F236&amp;""=""),"",IF(C236&amp;""="","كود ناقص",IFERROR(INDEX('دليل الحسابات'!$B$6:$B$205,MATCH(C236,'دليل الحسابات'!$A$6:$A$205,0)),"كود غير موجود")))</f>
        <v/>
      </c>
      <c r="H236" s="6">
        <f>IF(AND(C236&amp;""="",E236&amp;""="",F236&amp;""=""),"",IF(AND(E236&amp;""&lt;&gt;"",F236&amp;""&lt;&gt;""),"خطأ: مدين ودائن معًا",IF(AND(E236&amp;""="",F236&amp;""=""),"سطر بلا مبلغ","")))</f>
        <v/>
      </c>
      <c r="I236" s="19">
        <f>IF(B236&amp;""="","",ROUND(SUMIFS($E$7:$E$3006,$B$7:$B$3006,B236&amp;"")-SUMIFS($F$7:$F$3006,$B$7:$B$3006,B236&amp;""),2))</f>
        <v/>
      </c>
      <c r="J236" s="6">
        <f>IF(B236&amp;""="",IF(AND(C236&amp;""="",E236&amp;""="",F236&amp;""=""),"","رقم القيد ناقص"),IF(I236=0,"","القيد غير متوازن"))</f>
        <v/>
      </c>
      <c r="K236" s="21">
        <f>IF(C236&amp;""="","",COUNTIF($C$7:C236,C236&amp;""))</f>
        <v/>
      </c>
      <c r="L236" s="6">
        <f>IF(K236="","",C236&amp;"-"&amp;K236)</f>
        <v/>
      </c>
      <c r="M236" s="21">
        <f>IF(J236&lt;&gt;"القيد غير متوازن","",IF(COUNTIF($B$7:B236,B236&amp;"")=1,1,""))</f>
        <v/>
      </c>
    </row>
    <row r="237">
      <c r="A237" s="20" t="n"/>
      <c r="B237" s="16" t="n"/>
      <c r="C237" s="16" t="n"/>
      <c r="D237" s="5" t="n"/>
      <c r="E237" s="17" t="n"/>
      <c r="F237" s="17" t="n"/>
      <c r="G237" s="6">
        <f>IF(AND(C237&amp;""="",E237&amp;""="",F237&amp;""=""),"",IF(C237&amp;""="","كود ناقص",IFERROR(INDEX('دليل الحسابات'!$B$6:$B$205,MATCH(C237,'دليل الحسابات'!$A$6:$A$205,0)),"كود غير موجود")))</f>
        <v/>
      </c>
      <c r="H237" s="6">
        <f>IF(AND(C237&amp;""="",E237&amp;""="",F237&amp;""=""),"",IF(AND(E237&amp;""&lt;&gt;"",F237&amp;""&lt;&gt;""),"خطأ: مدين ودائن معًا",IF(AND(E237&amp;""="",F237&amp;""=""),"سطر بلا مبلغ","")))</f>
        <v/>
      </c>
      <c r="I237" s="19">
        <f>IF(B237&amp;""="","",ROUND(SUMIFS($E$7:$E$3006,$B$7:$B$3006,B237&amp;"")-SUMIFS($F$7:$F$3006,$B$7:$B$3006,B237&amp;""),2))</f>
        <v/>
      </c>
      <c r="J237" s="6">
        <f>IF(B237&amp;""="",IF(AND(C237&amp;""="",E237&amp;""="",F237&amp;""=""),"","رقم القيد ناقص"),IF(I237=0,"","القيد غير متوازن"))</f>
        <v/>
      </c>
      <c r="K237" s="21">
        <f>IF(C237&amp;""="","",COUNTIF($C$7:C237,C237&amp;""))</f>
        <v/>
      </c>
      <c r="L237" s="6">
        <f>IF(K237="","",C237&amp;"-"&amp;K237)</f>
        <v/>
      </c>
      <c r="M237" s="21">
        <f>IF(J237&lt;&gt;"القيد غير متوازن","",IF(COUNTIF($B$7:B237,B237&amp;"")=1,1,""))</f>
        <v/>
      </c>
    </row>
    <row r="238">
      <c r="A238" s="20" t="n"/>
      <c r="B238" s="16" t="n"/>
      <c r="C238" s="16" t="n"/>
      <c r="D238" s="5" t="n"/>
      <c r="E238" s="17" t="n"/>
      <c r="F238" s="17" t="n"/>
      <c r="G238" s="6">
        <f>IF(AND(C238&amp;""="",E238&amp;""="",F238&amp;""=""),"",IF(C238&amp;""="","كود ناقص",IFERROR(INDEX('دليل الحسابات'!$B$6:$B$205,MATCH(C238,'دليل الحسابات'!$A$6:$A$205,0)),"كود غير موجود")))</f>
        <v/>
      </c>
      <c r="H238" s="6">
        <f>IF(AND(C238&amp;""="",E238&amp;""="",F238&amp;""=""),"",IF(AND(E238&amp;""&lt;&gt;"",F238&amp;""&lt;&gt;""),"خطأ: مدين ودائن معًا",IF(AND(E238&amp;""="",F238&amp;""=""),"سطر بلا مبلغ","")))</f>
        <v/>
      </c>
      <c r="I238" s="19">
        <f>IF(B238&amp;""="","",ROUND(SUMIFS($E$7:$E$3006,$B$7:$B$3006,B238&amp;"")-SUMIFS($F$7:$F$3006,$B$7:$B$3006,B238&amp;""),2))</f>
        <v/>
      </c>
      <c r="J238" s="6">
        <f>IF(B238&amp;""="",IF(AND(C238&amp;""="",E238&amp;""="",F238&amp;""=""),"","رقم القيد ناقص"),IF(I238=0,"","القيد غير متوازن"))</f>
        <v/>
      </c>
      <c r="K238" s="21">
        <f>IF(C238&amp;""="","",COUNTIF($C$7:C238,C238&amp;""))</f>
        <v/>
      </c>
      <c r="L238" s="6">
        <f>IF(K238="","",C238&amp;"-"&amp;K238)</f>
        <v/>
      </c>
      <c r="M238" s="21">
        <f>IF(J238&lt;&gt;"القيد غير متوازن","",IF(COUNTIF($B$7:B238,B238&amp;"")=1,1,""))</f>
        <v/>
      </c>
    </row>
    <row r="239">
      <c r="A239" s="20" t="n"/>
      <c r="B239" s="16" t="n"/>
      <c r="C239" s="16" t="n"/>
      <c r="D239" s="5" t="n"/>
      <c r="E239" s="17" t="n"/>
      <c r="F239" s="17" t="n"/>
      <c r="G239" s="6">
        <f>IF(AND(C239&amp;""="",E239&amp;""="",F239&amp;""=""),"",IF(C239&amp;""="","كود ناقص",IFERROR(INDEX('دليل الحسابات'!$B$6:$B$205,MATCH(C239,'دليل الحسابات'!$A$6:$A$205,0)),"كود غير موجود")))</f>
        <v/>
      </c>
      <c r="H239" s="6">
        <f>IF(AND(C239&amp;""="",E239&amp;""="",F239&amp;""=""),"",IF(AND(E239&amp;""&lt;&gt;"",F239&amp;""&lt;&gt;""),"خطأ: مدين ودائن معًا",IF(AND(E239&amp;""="",F239&amp;""=""),"سطر بلا مبلغ","")))</f>
        <v/>
      </c>
      <c r="I239" s="19">
        <f>IF(B239&amp;""="","",ROUND(SUMIFS($E$7:$E$3006,$B$7:$B$3006,B239&amp;"")-SUMIFS($F$7:$F$3006,$B$7:$B$3006,B239&amp;""),2))</f>
        <v/>
      </c>
      <c r="J239" s="6">
        <f>IF(B239&amp;""="",IF(AND(C239&amp;""="",E239&amp;""="",F239&amp;""=""),"","رقم القيد ناقص"),IF(I239=0,"","القيد غير متوازن"))</f>
        <v/>
      </c>
      <c r="K239" s="21">
        <f>IF(C239&amp;""="","",COUNTIF($C$7:C239,C239&amp;""))</f>
        <v/>
      </c>
      <c r="L239" s="6">
        <f>IF(K239="","",C239&amp;"-"&amp;K239)</f>
        <v/>
      </c>
      <c r="M239" s="21">
        <f>IF(J239&lt;&gt;"القيد غير متوازن","",IF(COUNTIF($B$7:B239,B239&amp;"")=1,1,""))</f>
        <v/>
      </c>
    </row>
    <row r="240">
      <c r="A240" s="20" t="n"/>
      <c r="B240" s="16" t="n"/>
      <c r="C240" s="16" t="n"/>
      <c r="D240" s="5" t="n"/>
      <c r="E240" s="17" t="n"/>
      <c r="F240" s="17" t="n"/>
      <c r="G240" s="6">
        <f>IF(AND(C240&amp;""="",E240&amp;""="",F240&amp;""=""),"",IF(C240&amp;""="","كود ناقص",IFERROR(INDEX('دليل الحسابات'!$B$6:$B$205,MATCH(C240,'دليل الحسابات'!$A$6:$A$205,0)),"كود غير موجود")))</f>
        <v/>
      </c>
      <c r="H240" s="6">
        <f>IF(AND(C240&amp;""="",E240&amp;""="",F240&amp;""=""),"",IF(AND(E240&amp;""&lt;&gt;"",F240&amp;""&lt;&gt;""),"خطأ: مدين ودائن معًا",IF(AND(E240&amp;""="",F240&amp;""=""),"سطر بلا مبلغ","")))</f>
        <v/>
      </c>
      <c r="I240" s="19">
        <f>IF(B240&amp;""="","",ROUND(SUMIFS($E$7:$E$3006,$B$7:$B$3006,B240&amp;"")-SUMIFS($F$7:$F$3006,$B$7:$B$3006,B240&amp;""),2))</f>
        <v/>
      </c>
      <c r="J240" s="6">
        <f>IF(B240&amp;""="",IF(AND(C240&amp;""="",E240&amp;""="",F240&amp;""=""),"","رقم القيد ناقص"),IF(I240=0,"","القيد غير متوازن"))</f>
        <v/>
      </c>
      <c r="K240" s="21">
        <f>IF(C240&amp;""="","",COUNTIF($C$7:C240,C240&amp;""))</f>
        <v/>
      </c>
      <c r="L240" s="6">
        <f>IF(K240="","",C240&amp;"-"&amp;K240)</f>
        <v/>
      </c>
      <c r="M240" s="21">
        <f>IF(J240&lt;&gt;"القيد غير متوازن","",IF(COUNTIF($B$7:B240,B240&amp;"")=1,1,""))</f>
        <v/>
      </c>
    </row>
    <row r="241">
      <c r="A241" s="20" t="n"/>
      <c r="B241" s="16" t="n"/>
      <c r="C241" s="16" t="n"/>
      <c r="D241" s="5" t="n"/>
      <c r="E241" s="17" t="n"/>
      <c r="F241" s="17" t="n"/>
      <c r="G241" s="6">
        <f>IF(AND(C241&amp;""="",E241&amp;""="",F241&amp;""=""),"",IF(C241&amp;""="","كود ناقص",IFERROR(INDEX('دليل الحسابات'!$B$6:$B$205,MATCH(C241,'دليل الحسابات'!$A$6:$A$205,0)),"كود غير موجود")))</f>
        <v/>
      </c>
      <c r="H241" s="6">
        <f>IF(AND(C241&amp;""="",E241&amp;""="",F241&amp;""=""),"",IF(AND(E241&amp;""&lt;&gt;"",F241&amp;""&lt;&gt;""),"خطأ: مدين ودائن معًا",IF(AND(E241&amp;""="",F241&amp;""=""),"سطر بلا مبلغ","")))</f>
        <v/>
      </c>
      <c r="I241" s="19">
        <f>IF(B241&amp;""="","",ROUND(SUMIFS($E$7:$E$3006,$B$7:$B$3006,B241&amp;"")-SUMIFS($F$7:$F$3006,$B$7:$B$3006,B241&amp;""),2))</f>
        <v/>
      </c>
      <c r="J241" s="6">
        <f>IF(B241&amp;""="",IF(AND(C241&amp;""="",E241&amp;""="",F241&amp;""=""),"","رقم القيد ناقص"),IF(I241=0,"","القيد غير متوازن"))</f>
        <v/>
      </c>
      <c r="K241" s="21">
        <f>IF(C241&amp;""="","",COUNTIF($C$7:C241,C241&amp;""))</f>
        <v/>
      </c>
      <c r="L241" s="6">
        <f>IF(K241="","",C241&amp;"-"&amp;K241)</f>
        <v/>
      </c>
      <c r="M241" s="21">
        <f>IF(J241&lt;&gt;"القيد غير متوازن","",IF(COUNTIF($B$7:B241,B241&amp;"")=1,1,""))</f>
        <v/>
      </c>
    </row>
    <row r="242">
      <c r="A242" s="20" t="n"/>
      <c r="B242" s="16" t="n"/>
      <c r="C242" s="16" t="n"/>
      <c r="D242" s="5" t="n"/>
      <c r="E242" s="17" t="n"/>
      <c r="F242" s="17" t="n"/>
      <c r="G242" s="6">
        <f>IF(AND(C242&amp;""="",E242&amp;""="",F242&amp;""=""),"",IF(C242&amp;""="","كود ناقص",IFERROR(INDEX('دليل الحسابات'!$B$6:$B$205,MATCH(C242,'دليل الحسابات'!$A$6:$A$205,0)),"كود غير موجود")))</f>
        <v/>
      </c>
      <c r="H242" s="6">
        <f>IF(AND(C242&amp;""="",E242&amp;""="",F242&amp;""=""),"",IF(AND(E242&amp;""&lt;&gt;"",F242&amp;""&lt;&gt;""),"خطأ: مدين ودائن معًا",IF(AND(E242&amp;""="",F242&amp;""=""),"سطر بلا مبلغ","")))</f>
        <v/>
      </c>
      <c r="I242" s="19">
        <f>IF(B242&amp;""="","",ROUND(SUMIFS($E$7:$E$3006,$B$7:$B$3006,B242&amp;"")-SUMIFS($F$7:$F$3006,$B$7:$B$3006,B242&amp;""),2))</f>
        <v/>
      </c>
      <c r="J242" s="6">
        <f>IF(B242&amp;""="",IF(AND(C242&amp;""="",E242&amp;""="",F242&amp;""=""),"","رقم القيد ناقص"),IF(I242=0,"","القيد غير متوازن"))</f>
        <v/>
      </c>
      <c r="K242" s="21">
        <f>IF(C242&amp;""="","",COUNTIF($C$7:C242,C242&amp;""))</f>
        <v/>
      </c>
      <c r="L242" s="6">
        <f>IF(K242="","",C242&amp;"-"&amp;K242)</f>
        <v/>
      </c>
      <c r="M242" s="21">
        <f>IF(J242&lt;&gt;"القيد غير متوازن","",IF(COUNTIF($B$7:B242,B242&amp;"")=1,1,""))</f>
        <v/>
      </c>
    </row>
    <row r="243">
      <c r="A243" s="20" t="n"/>
      <c r="B243" s="16" t="n"/>
      <c r="C243" s="16" t="n"/>
      <c r="D243" s="5" t="n"/>
      <c r="E243" s="17" t="n"/>
      <c r="F243" s="17" t="n"/>
      <c r="G243" s="6">
        <f>IF(AND(C243&amp;""="",E243&amp;""="",F243&amp;""=""),"",IF(C243&amp;""="","كود ناقص",IFERROR(INDEX('دليل الحسابات'!$B$6:$B$205,MATCH(C243,'دليل الحسابات'!$A$6:$A$205,0)),"كود غير موجود")))</f>
        <v/>
      </c>
      <c r="H243" s="6">
        <f>IF(AND(C243&amp;""="",E243&amp;""="",F243&amp;""=""),"",IF(AND(E243&amp;""&lt;&gt;"",F243&amp;""&lt;&gt;""),"خطأ: مدين ودائن معًا",IF(AND(E243&amp;""="",F243&amp;""=""),"سطر بلا مبلغ","")))</f>
        <v/>
      </c>
      <c r="I243" s="19">
        <f>IF(B243&amp;""="","",ROUND(SUMIFS($E$7:$E$3006,$B$7:$B$3006,B243&amp;"")-SUMIFS($F$7:$F$3006,$B$7:$B$3006,B243&amp;""),2))</f>
        <v/>
      </c>
      <c r="J243" s="6">
        <f>IF(B243&amp;""="",IF(AND(C243&amp;""="",E243&amp;""="",F243&amp;""=""),"","رقم القيد ناقص"),IF(I243=0,"","القيد غير متوازن"))</f>
        <v/>
      </c>
      <c r="K243" s="21">
        <f>IF(C243&amp;""="","",COUNTIF($C$7:C243,C243&amp;""))</f>
        <v/>
      </c>
      <c r="L243" s="6">
        <f>IF(K243="","",C243&amp;"-"&amp;K243)</f>
        <v/>
      </c>
      <c r="M243" s="21">
        <f>IF(J243&lt;&gt;"القيد غير متوازن","",IF(COUNTIF($B$7:B243,B243&amp;"")=1,1,""))</f>
        <v/>
      </c>
    </row>
    <row r="244">
      <c r="A244" s="20" t="n"/>
      <c r="B244" s="16" t="n"/>
      <c r="C244" s="16" t="n"/>
      <c r="D244" s="5" t="n"/>
      <c r="E244" s="17" t="n"/>
      <c r="F244" s="17" t="n"/>
      <c r="G244" s="6">
        <f>IF(AND(C244&amp;""="",E244&amp;""="",F244&amp;""=""),"",IF(C244&amp;""="","كود ناقص",IFERROR(INDEX('دليل الحسابات'!$B$6:$B$205,MATCH(C244,'دليل الحسابات'!$A$6:$A$205,0)),"كود غير موجود")))</f>
        <v/>
      </c>
      <c r="H244" s="6">
        <f>IF(AND(C244&amp;""="",E244&amp;""="",F244&amp;""=""),"",IF(AND(E244&amp;""&lt;&gt;"",F244&amp;""&lt;&gt;""),"خطأ: مدين ودائن معًا",IF(AND(E244&amp;""="",F244&amp;""=""),"سطر بلا مبلغ","")))</f>
        <v/>
      </c>
      <c r="I244" s="19">
        <f>IF(B244&amp;""="","",ROUND(SUMIFS($E$7:$E$3006,$B$7:$B$3006,B244&amp;"")-SUMIFS($F$7:$F$3006,$B$7:$B$3006,B244&amp;""),2))</f>
        <v/>
      </c>
      <c r="J244" s="6">
        <f>IF(B244&amp;""="",IF(AND(C244&amp;""="",E244&amp;""="",F244&amp;""=""),"","رقم القيد ناقص"),IF(I244=0,"","القيد غير متوازن"))</f>
        <v/>
      </c>
      <c r="K244" s="21">
        <f>IF(C244&amp;""="","",COUNTIF($C$7:C244,C244&amp;""))</f>
        <v/>
      </c>
      <c r="L244" s="6">
        <f>IF(K244="","",C244&amp;"-"&amp;K244)</f>
        <v/>
      </c>
      <c r="M244" s="21">
        <f>IF(J244&lt;&gt;"القيد غير متوازن","",IF(COUNTIF($B$7:B244,B244&amp;"")=1,1,""))</f>
        <v/>
      </c>
    </row>
    <row r="245">
      <c r="A245" s="20" t="n"/>
      <c r="B245" s="16" t="n"/>
      <c r="C245" s="16" t="n"/>
      <c r="D245" s="5" t="n"/>
      <c r="E245" s="17" t="n"/>
      <c r="F245" s="17" t="n"/>
      <c r="G245" s="6">
        <f>IF(AND(C245&amp;""="",E245&amp;""="",F245&amp;""=""),"",IF(C245&amp;""="","كود ناقص",IFERROR(INDEX('دليل الحسابات'!$B$6:$B$205,MATCH(C245,'دليل الحسابات'!$A$6:$A$205,0)),"كود غير موجود")))</f>
        <v/>
      </c>
      <c r="H245" s="6">
        <f>IF(AND(C245&amp;""="",E245&amp;""="",F245&amp;""=""),"",IF(AND(E245&amp;""&lt;&gt;"",F245&amp;""&lt;&gt;""),"خطأ: مدين ودائن معًا",IF(AND(E245&amp;""="",F245&amp;""=""),"سطر بلا مبلغ","")))</f>
        <v/>
      </c>
      <c r="I245" s="19">
        <f>IF(B245&amp;""="","",ROUND(SUMIFS($E$7:$E$3006,$B$7:$B$3006,B245&amp;"")-SUMIFS($F$7:$F$3006,$B$7:$B$3006,B245&amp;""),2))</f>
        <v/>
      </c>
      <c r="J245" s="6">
        <f>IF(B245&amp;""="",IF(AND(C245&amp;""="",E245&amp;""="",F245&amp;""=""),"","رقم القيد ناقص"),IF(I245=0,"","القيد غير متوازن"))</f>
        <v/>
      </c>
      <c r="K245" s="21">
        <f>IF(C245&amp;""="","",COUNTIF($C$7:C245,C245&amp;""))</f>
        <v/>
      </c>
      <c r="L245" s="6">
        <f>IF(K245="","",C245&amp;"-"&amp;K245)</f>
        <v/>
      </c>
      <c r="M245" s="21">
        <f>IF(J245&lt;&gt;"القيد غير متوازن","",IF(COUNTIF($B$7:B245,B245&amp;"")=1,1,""))</f>
        <v/>
      </c>
    </row>
    <row r="246">
      <c r="A246" s="20" t="n"/>
      <c r="B246" s="16" t="n"/>
      <c r="C246" s="16" t="n"/>
      <c r="D246" s="5" t="n"/>
      <c r="E246" s="17" t="n"/>
      <c r="F246" s="17" t="n"/>
      <c r="G246" s="6">
        <f>IF(AND(C246&amp;""="",E246&amp;""="",F246&amp;""=""),"",IF(C246&amp;""="","كود ناقص",IFERROR(INDEX('دليل الحسابات'!$B$6:$B$205,MATCH(C246,'دليل الحسابات'!$A$6:$A$205,0)),"كود غير موجود")))</f>
        <v/>
      </c>
      <c r="H246" s="6">
        <f>IF(AND(C246&amp;""="",E246&amp;""="",F246&amp;""=""),"",IF(AND(E246&amp;""&lt;&gt;"",F246&amp;""&lt;&gt;""),"خطأ: مدين ودائن معًا",IF(AND(E246&amp;""="",F246&amp;""=""),"سطر بلا مبلغ","")))</f>
        <v/>
      </c>
      <c r="I246" s="19">
        <f>IF(B246&amp;""="","",ROUND(SUMIFS($E$7:$E$3006,$B$7:$B$3006,B246&amp;"")-SUMIFS($F$7:$F$3006,$B$7:$B$3006,B246&amp;""),2))</f>
        <v/>
      </c>
      <c r="J246" s="6">
        <f>IF(B246&amp;""="",IF(AND(C246&amp;""="",E246&amp;""="",F246&amp;""=""),"","رقم القيد ناقص"),IF(I246=0,"","القيد غير متوازن"))</f>
        <v/>
      </c>
      <c r="K246" s="21">
        <f>IF(C246&amp;""="","",COUNTIF($C$7:C246,C246&amp;""))</f>
        <v/>
      </c>
      <c r="L246" s="6">
        <f>IF(K246="","",C246&amp;"-"&amp;K246)</f>
        <v/>
      </c>
      <c r="M246" s="21">
        <f>IF(J246&lt;&gt;"القيد غير متوازن","",IF(COUNTIF($B$7:B246,B246&amp;"")=1,1,""))</f>
        <v/>
      </c>
    </row>
    <row r="247">
      <c r="A247" s="20" t="n"/>
      <c r="B247" s="16" t="n"/>
      <c r="C247" s="16" t="n"/>
      <c r="D247" s="5" t="n"/>
      <c r="E247" s="17" t="n"/>
      <c r="F247" s="17" t="n"/>
      <c r="G247" s="6">
        <f>IF(AND(C247&amp;""="",E247&amp;""="",F247&amp;""=""),"",IF(C247&amp;""="","كود ناقص",IFERROR(INDEX('دليل الحسابات'!$B$6:$B$205,MATCH(C247,'دليل الحسابات'!$A$6:$A$205,0)),"كود غير موجود")))</f>
        <v/>
      </c>
      <c r="H247" s="6">
        <f>IF(AND(C247&amp;""="",E247&amp;""="",F247&amp;""=""),"",IF(AND(E247&amp;""&lt;&gt;"",F247&amp;""&lt;&gt;""),"خطأ: مدين ودائن معًا",IF(AND(E247&amp;""="",F247&amp;""=""),"سطر بلا مبلغ","")))</f>
        <v/>
      </c>
      <c r="I247" s="19">
        <f>IF(B247&amp;""="","",ROUND(SUMIFS($E$7:$E$3006,$B$7:$B$3006,B247&amp;"")-SUMIFS($F$7:$F$3006,$B$7:$B$3006,B247&amp;""),2))</f>
        <v/>
      </c>
      <c r="J247" s="6">
        <f>IF(B247&amp;""="",IF(AND(C247&amp;""="",E247&amp;""="",F247&amp;""=""),"","رقم القيد ناقص"),IF(I247=0,"","القيد غير متوازن"))</f>
        <v/>
      </c>
      <c r="K247" s="21">
        <f>IF(C247&amp;""="","",COUNTIF($C$7:C247,C247&amp;""))</f>
        <v/>
      </c>
      <c r="L247" s="6">
        <f>IF(K247="","",C247&amp;"-"&amp;K247)</f>
        <v/>
      </c>
      <c r="M247" s="21">
        <f>IF(J247&lt;&gt;"القيد غير متوازن","",IF(COUNTIF($B$7:B247,B247&amp;"")=1,1,""))</f>
        <v/>
      </c>
    </row>
    <row r="248">
      <c r="A248" s="20" t="n"/>
      <c r="B248" s="16" t="n"/>
      <c r="C248" s="16" t="n"/>
      <c r="D248" s="5" t="n"/>
      <c r="E248" s="17" t="n"/>
      <c r="F248" s="17" t="n"/>
      <c r="G248" s="6">
        <f>IF(AND(C248&amp;""="",E248&amp;""="",F248&amp;""=""),"",IF(C248&amp;""="","كود ناقص",IFERROR(INDEX('دليل الحسابات'!$B$6:$B$205,MATCH(C248,'دليل الحسابات'!$A$6:$A$205,0)),"كود غير موجود")))</f>
        <v/>
      </c>
      <c r="H248" s="6">
        <f>IF(AND(C248&amp;""="",E248&amp;""="",F248&amp;""=""),"",IF(AND(E248&amp;""&lt;&gt;"",F248&amp;""&lt;&gt;""),"خطأ: مدين ودائن معًا",IF(AND(E248&amp;""="",F248&amp;""=""),"سطر بلا مبلغ","")))</f>
        <v/>
      </c>
      <c r="I248" s="19">
        <f>IF(B248&amp;""="","",ROUND(SUMIFS($E$7:$E$3006,$B$7:$B$3006,B248&amp;"")-SUMIFS($F$7:$F$3006,$B$7:$B$3006,B248&amp;""),2))</f>
        <v/>
      </c>
      <c r="J248" s="6">
        <f>IF(B248&amp;""="",IF(AND(C248&amp;""="",E248&amp;""="",F248&amp;""=""),"","رقم القيد ناقص"),IF(I248=0,"","القيد غير متوازن"))</f>
        <v/>
      </c>
      <c r="K248" s="21">
        <f>IF(C248&amp;""="","",COUNTIF($C$7:C248,C248&amp;""))</f>
        <v/>
      </c>
      <c r="L248" s="6">
        <f>IF(K248="","",C248&amp;"-"&amp;K248)</f>
        <v/>
      </c>
      <c r="M248" s="21">
        <f>IF(J248&lt;&gt;"القيد غير متوازن","",IF(COUNTIF($B$7:B248,B248&amp;"")=1,1,""))</f>
        <v/>
      </c>
    </row>
    <row r="249">
      <c r="A249" s="20" t="n"/>
      <c r="B249" s="16" t="n"/>
      <c r="C249" s="16" t="n"/>
      <c r="D249" s="5" t="n"/>
      <c r="E249" s="17" t="n"/>
      <c r="F249" s="17" t="n"/>
      <c r="G249" s="6">
        <f>IF(AND(C249&amp;""="",E249&amp;""="",F249&amp;""=""),"",IF(C249&amp;""="","كود ناقص",IFERROR(INDEX('دليل الحسابات'!$B$6:$B$205,MATCH(C249,'دليل الحسابات'!$A$6:$A$205,0)),"كود غير موجود")))</f>
        <v/>
      </c>
      <c r="H249" s="6">
        <f>IF(AND(C249&amp;""="",E249&amp;""="",F249&amp;""=""),"",IF(AND(E249&amp;""&lt;&gt;"",F249&amp;""&lt;&gt;""),"خطأ: مدين ودائن معًا",IF(AND(E249&amp;""="",F249&amp;""=""),"سطر بلا مبلغ","")))</f>
        <v/>
      </c>
      <c r="I249" s="19">
        <f>IF(B249&amp;""="","",ROUND(SUMIFS($E$7:$E$3006,$B$7:$B$3006,B249&amp;"")-SUMIFS($F$7:$F$3006,$B$7:$B$3006,B249&amp;""),2))</f>
        <v/>
      </c>
      <c r="J249" s="6">
        <f>IF(B249&amp;""="",IF(AND(C249&amp;""="",E249&amp;""="",F249&amp;""=""),"","رقم القيد ناقص"),IF(I249=0,"","القيد غير متوازن"))</f>
        <v/>
      </c>
      <c r="K249" s="21">
        <f>IF(C249&amp;""="","",COUNTIF($C$7:C249,C249&amp;""))</f>
        <v/>
      </c>
      <c r="L249" s="6">
        <f>IF(K249="","",C249&amp;"-"&amp;K249)</f>
        <v/>
      </c>
      <c r="M249" s="21">
        <f>IF(J249&lt;&gt;"القيد غير متوازن","",IF(COUNTIF($B$7:B249,B249&amp;"")=1,1,""))</f>
        <v/>
      </c>
    </row>
    <row r="250">
      <c r="A250" s="20" t="n"/>
      <c r="B250" s="16" t="n"/>
      <c r="C250" s="16" t="n"/>
      <c r="D250" s="5" t="n"/>
      <c r="E250" s="17" t="n"/>
      <c r="F250" s="17" t="n"/>
      <c r="G250" s="6">
        <f>IF(AND(C250&amp;""="",E250&amp;""="",F250&amp;""=""),"",IF(C250&amp;""="","كود ناقص",IFERROR(INDEX('دليل الحسابات'!$B$6:$B$205,MATCH(C250,'دليل الحسابات'!$A$6:$A$205,0)),"كود غير موجود")))</f>
        <v/>
      </c>
      <c r="H250" s="6">
        <f>IF(AND(C250&amp;""="",E250&amp;""="",F250&amp;""=""),"",IF(AND(E250&amp;""&lt;&gt;"",F250&amp;""&lt;&gt;""),"خطأ: مدين ودائن معًا",IF(AND(E250&amp;""="",F250&amp;""=""),"سطر بلا مبلغ","")))</f>
        <v/>
      </c>
      <c r="I250" s="19">
        <f>IF(B250&amp;""="","",ROUND(SUMIFS($E$7:$E$3006,$B$7:$B$3006,B250&amp;"")-SUMIFS($F$7:$F$3006,$B$7:$B$3006,B250&amp;""),2))</f>
        <v/>
      </c>
      <c r="J250" s="6">
        <f>IF(B250&amp;""="",IF(AND(C250&amp;""="",E250&amp;""="",F250&amp;""=""),"","رقم القيد ناقص"),IF(I250=0,"","القيد غير متوازن"))</f>
        <v/>
      </c>
      <c r="K250" s="21">
        <f>IF(C250&amp;""="","",COUNTIF($C$7:C250,C250&amp;""))</f>
        <v/>
      </c>
      <c r="L250" s="6">
        <f>IF(K250="","",C250&amp;"-"&amp;K250)</f>
        <v/>
      </c>
      <c r="M250" s="21">
        <f>IF(J250&lt;&gt;"القيد غير متوازن","",IF(COUNTIF($B$7:B250,B250&amp;"")=1,1,""))</f>
        <v/>
      </c>
    </row>
    <row r="251">
      <c r="A251" s="20" t="n"/>
      <c r="B251" s="16" t="n"/>
      <c r="C251" s="16" t="n"/>
      <c r="D251" s="5" t="n"/>
      <c r="E251" s="17" t="n"/>
      <c r="F251" s="17" t="n"/>
      <c r="G251" s="6">
        <f>IF(AND(C251&amp;""="",E251&amp;""="",F251&amp;""=""),"",IF(C251&amp;""="","كود ناقص",IFERROR(INDEX('دليل الحسابات'!$B$6:$B$205,MATCH(C251,'دليل الحسابات'!$A$6:$A$205,0)),"كود غير موجود")))</f>
        <v/>
      </c>
      <c r="H251" s="6">
        <f>IF(AND(C251&amp;""="",E251&amp;""="",F251&amp;""=""),"",IF(AND(E251&amp;""&lt;&gt;"",F251&amp;""&lt;&gt;""),"خطأ: مدين ودائن معًا",IF(AND(E251&amp;""="",F251&amp;""=""),"سطر بلا مبلغ","")))</f>
        <v/>
      </c>
      <c r="I251" s="19">
        <f>IF(B251&amp;""="","",ROUND(SUMIFS($E$7:$E$3006,$B$7:$B$3006,B251&amp;"")-SUMIFS($F$7:$F$3006,$B$7:$B$3006,B251&amp;""),2))</f>
        <v/>
      </c>
      <c r="J251" s="6">
        <f>IF(B251&amp;""="",IF(AND(C251&amp;""="",E251&amp;""="",F251&amp;""=""),"","رقم القيد ناقص"),IF(I251=0,"","القيد غير متوازن"))</f>
        <v/>
      </c>
      <c r="K251" s="21">
        <f>IF(C251&amp;""="","",COUNTIF($C$7:C251,C251&amp;""))</f>
        <v/>
      </c>
      <c r="L251" s="6">
        <f>IF(K251="","",C251&amp;"-"&amp;K251)</f>
        <v/>
      </c>
      <c r="M251" s="21">
        <f>IF(J251&lt;&gt;"القيد غير متوازن","",IF(COUNTIF($B$7:B251,B251&amp;"")=1,1,""))</f>
        <v/>
      </c>
    </row>
    <row r="252">
      <c r="A252" s="20" t="n"/>
      <c r="B252" s="16" t="n"/>
      <c r="C252" s="16" t="n"/>
      <c r="D252" s="5" t="n"/>
      <c r="E252" s="17" t="n"/>
      <c r="F252" s="17" t="n"/>
      <c r="G252" s="6">
        <f>IF(AND(C252&amp;""="",E252&amp;""="",F252&amp;""=""),"",IF(C252&amp;""="","كود ناقص",IFERROR(INDEX('دليل الحسابات'!$B$6:$B$205,MATCH(C252,'دليل الحسابات'!$A$6:$A$205,0)),"كود غير موجود")))</f>
        <v/>
      </c>
      <c r="H252" s="6">
        <f>IF(AND(C252&amp;""="",E252&amp;""="",F252&amp;""=""),"",IF(AND(E252&amp;""&lt;&gt;"",F252&amp;""&lt;&gt;""),"خطأ: مدين ودائن معًا",IF(AND(E252&amp;""="",F252&amp;""=""),"سطر بلا مبلغ","")))</f>
        <v/>
      </c>
      <c r="I252" s="19">
        <f>IF(B252&amp;""="","",ROUND(SUMIFS($E$7:$E$3006,$B$7:$B$3006,B252&amp;"")-SUMIFS($F$7:$F$3006,$B$7:$B$3006,B252&amp;""),2))</f>
        <v/>
      </c>
      <c r="J252" s="6">
        <f>IF(B252&amp;""="",IF(AND(C252&amp;""="",E252&amp;""="",F252&amp;""=""),"","رقم القيد ناقص"),IF(I252=0,"","القيد غير متوازن"))</f>
        <v/>
      </c>
      <c r="K252" s="21">
        <f>IF(C252&amp;""="","",COUNTIF($C$7:C252,C252&amp;""))</f>
        <v/>
      </c>
      <c r="L252" s="6">
        <f>IF(K252="","",C252&amp;"-"&amp;K252)</f>
        <v/>
      </c>
      <c r="M252" s="21">
        <f>IF(J252&lt;&gt;"القيد غير متوازن","",IF(COUNTIF($B$7:B252,B252&amp;"")=1,1,""))</f>
        <v/>
      </c>
    </row>
    <row r="253">
      <c r="A253" s="20" t="n"/>
      <c r="B253" s="16" t="n"/>
      <c r="C253" s="16" t="n"/>
      <c r="D253" s="5" t="n"/>
      <c r="E253" s="17" t="n"/>
      <c r="F253" s="17" t="n"/>
      <c r="G253" s="6">
        <f>IF(AND(C253&amp;""="",E253&amp;""="",F253&amp;""=""),"",IF(C253&amp;""="","كود ناقص",IFERROR(INDEX('دليل الحسابات'!$B$6:$B$205,MATCH(C253,'دليل الحسابات'!$A$6:$A$205,0)),"كود غير موجود")))</f>
        <v/>
      </c>
      <c r="H253" s="6">
        <f>IF(AND(C253&amp;""="",E253&amp;""="",F253&amp;""=""),"",IF(AND(E253&amp;""&lt;&gt;"",F253&amp;""&lt;&gt;""),"خطأ: مدين ودائن معًا",IF(AND(E253&amp;""="",F253&amp;""=""),"سطر بلا مبلغ","")))</f>
        <v/>
      </c>
      <c r="I253" s="19">
        <f>IF(B253&amp;""="","",ROUND(SUMIFS($E$7:$E$3006,$B$7:$B$3006,B253&amp;"")-SUMIFS($F$7:$F$3006,$B$7:$B$3006,B253&amp;""),2))</f>
        <v/>
      </c>
      <c r="J253" s="6">
        <f>IF(B253&amp;""="",IF(AND(C253&amp;""="",E253&amp;""="",F253&amp;""=""),"","رقم القيد ناقص"),IF(I253=0,"","القيد غير متوازن"))</f>
        <v/>
      </c>
      <c r="K253" s="21">
        <f>IF(C253&amp;""="","",COUNTIF($C$7:C253,C253&amp;""))</f>
        <v/>
      </c>
      <c r="L253" s="6">
        <f>IF(K253="","",C253&amp;"-"&amp;K253)</f>
        <v/>
      </c>
      <c r="M253" s="21">
        <f>IF(J253&lt;&gt;"القيد غير متوازن","",IF(COUNTIF($B$7:B253,B253&amp;"")=1,1,""))</f>
        <v/>
      </c>
    </row>
    <row r="254">
      <c r="A254" s="20" t="n"/>
      <c r="B254" s="16" t="n"/>
      <c r="C254" s="16" t="n"/>
      <c r="D254" s="5" t="n"/>
      <c r="E254" s="17" t="n"/>
      <c r="F254" s="17" t="n"/>
      <c r="G254" s="6">
        <f>IF(AND(C254&amp;""="",E254&amp;""="",F254&amp;""=""),"",IF(C254&amp;""="","كود ناقص",IFERROR(INDEX('دليل الحسابات'!$B$6:$B$205,MATCH(C254,'دليل الحسابات'!$A$6:$A$205,0)),"كود غير موجود")))</f>
        <v/>
      </c>
      <c r="H254" s="6">
        <f>IF(AND(C254&amp;""="",E254&amp;""="",F254&amp;""=""),"",IF(AND(E254&amp;""&lt;&gt;"",F254&amp;""&lt;&gt;""),"خطأ: مدين ودائن معًا",IF(AND(E254&amp;""="",F254&amp;""=""),"سطر بلا مبلغ","")))</f>
        <v/>
      </c>
      <c r="I254" s="19">
        <f>IF(B254&amp;""="","",ROUND(SUMIFS($E$7:$E$3006,$B$7:$B$3006,B254&amp;"")-SUMIFS($F$7:$F$3006,$B$7:$B$3006,B254&amp;""),2))</f>
        <v/>
      </c>
      <c r="J254" s="6">
        <f>IF(B254&amp;""="",IF(AND(C254&amp;""="",E254&amp;""="",F254&amp;""=""),"","رقم القيد ناقص"),IF(I254=0,"","القيد غير متوازن"))</f>
        <v/>
      </c>
      <c r="K254" s="21">
        <f>IF(C254&amp;""="","",COUNTIF($C$7:C254,C254&amp;""))</f>
        <v/>
      </c>
      <c r="L254" s="6">
        <f>IF(K254="","",C254&amp;"-"&amp;K254)</f>
        <v/>
      </c>
      <c r="M254" s="21">
        <f>IF(J254&lt;&gt;"القيد غير متوازن","",IF(COUNTIF($B$7:B254,B254&amp;"")=1,1,""))</f>
        <v/>
      </c>
    </row>
    <row r="255">
      <c r="A255" s="20" t="n"/>
      <c r="B255" s="16" t="n"/>
      <c r="C255" s="16" t="n"/>
      <c r="D255" s="5" t="n"/>
      <c r="E255" s="17" t="n"/>
      <c r="F255" s="17" t="n"/>
      <c r="G255" s="6">
        <f>IF(AND(C255&amp;""="",E255&amp;""="",F255&amp;""=""),"",IF(C255&amp;""="","كود ناقص",IFERROR(INDEX('دليل الحسابات'!$B$6:$B$205,MATCH(C255,'دليل الحسابات'!$A$6:$A$205,0)),"كود غير موجود")))</f>
        <v/>
      </c>
      <c r="H255" s="6">
        <f>IF(AND(C255&amp;""="",E255&amp;""="",F255&amp;""=""),"",IF(AND(E255&amp;""&lt;&gt;"",F255&amp;""&lt;&gt;""),"خطأ: مدين ودائن معًا",IF(AND(E255&amp;""="",F255&amp;""=""),"سطر بلا مبلغ","")))</f>
        <v/>
      </c>
      <c r="I255" s="19">
        <f>IF(B255&amp;""="","",ROUND(SUMIFS($E$7:$E$3006,$B$7:$B$3006,B255&amp;"")-SUMIFS($F$7:$F$3006,$B$7:$B$3006,B255&amp;""),2))</f>
        <v/>
      </c>
      <c r="J255" s="6">
        <f>IF(B255&amp;""="",IF(AND(C255&amp;""="",E255&amp;""="",F255&amp;""=""),"","رقم القيد ناقص"),IF(I255=0,"","القيد غير متوازن"))</f>
        <v/>
      </c>
      <c r="K255" s="21">
        <f>IF(C255&amp;""="","",COUNTIF($C$7:C255,C255&amp;""))</f>
        <v/>
      </c>
      <c r="L255" s="6">
        <f>IF(K255="","",C255&amp;"-"&amp;K255)</f>
        <v/>
      </c>
      <c r="M255" s="21">
        <f>IF(J255&lt;&gt;"القيد غير متوازن","",IF(COUNTIF($B$7:B255,B255&amp;"")=1,1,""))</f>
        <v/>
      </c>
    </row>
    <row r="256">
      <c r="A256" s="20" t="n"/>
      <c r="B256" s="16" t="n"/>
      <c r="C256" s="16" t="n"/>
      <c r="D256" s="5" t="n"/>
      <c r="E256" s="17" t="n"/>
      <c r="F256" s="17" t="n"/>
      <c r="G256" s="6">
        <f>IF(AND(C256&amp;""="",E256&amp;""="",F256&amp;""=""),"",IF(C256&amp;""="","كود ناقص",IFERROR(INDEX('دليل الحسابات'!$B$6:$B$205,MATCH(C256,'دليل الحسابات'!$A$6:$A$205,0)),"كود غير موجود")))</f>
        <v/>
      </c>
      <c r="H256" s="6">
        <f>IF(AND(C256&amp;""="",E256&amp;""="",F256&amp;""=""),"",IF(AND(E256&amp;""&lt;&gt;"",F256&amp;""&lt;&gt;""),"خطأ: مدين ودائن معًا",IF(AND(E256&amp;""="",F256&amp;""=""),"سطر بلا مبلغ","")))</f>
        <v/>
      </c>
      <c r="I256" s="19">
        <f>IF(B256&amp;""="","",ROUND(SUMIFS($E$7:$E$3006,$B$7:$B$3006,B256&amp;"")-SUMIFS($F$7:$F$3006,$B$7:$B$3006,B256&amp;""),2))</f>
        <v/>
      </c>
      <c r="J256" s="6">
        <f>IF(B256&amp;""="",IF(AND(C256&amp;""="",E256&amp;""="",F256&amp;""=""),"","رقم القيد ناقص"),IF(I256=0,"","القيد غير متوازن"))</f>
        <v/>
      </c>
      <c r="K256" s="21">
        <f>IF(C256&amp;""="","",COUNTIF($C$7:C256,C256&amp;""))</f>
        <v/>
      </c>
      <c r="L256" s="6">
        <f>IF(K256="","",C256&amp;"-"&amp;K256)</f>
        <v/>
      </c>
      <c r="M256" s="21">
        <f>IF(J256&lt;&gt;"القيد غير متوازن","",IF(COUNTIF($B$7:B256,B256&amp;"")=1,1,""))</f>
        <v/>
      </c>
    </row>
    <row r="257">
      <c r="A257" s="20" t="n"/>
      <c r="B257" s="16" t="n"/>
      <c r="C257" s="16" t="n"/>
      <c r="D257" s="5" t="n"/>
      <c r="E257" s="17" t="n"/>
      <c r="F257" s="17" t="n"/>
      <c r="G257" s="6">
        <f>IF(AND(C257&amp;""="",E257&amp;""="",F257&amp;""=""),"",IF(C257&amp;""="","كود ناقص",IFERROR(INDEX('دليل الحسابات'!$B$6:$B$205,MATCH(C257,'دليل الحسابات'!$A$6:$A$205,0)),"كود غير موجود")))</f>
        <v/>
      </c>
      <c r="H257" s="6">
        <f>IF(AND(C257&amp;""="",E257&amp;""="",F257&amp;""=""),"",IF(AND(E257&amp;""&lt;&gt;"",F257&amp;""&lt;&gt;""),"خطأ: مدين ودائن معًا",IF(AND(E257&amp;""="",F257&amp;""=""),"سطر بلا مبلغ","")))</f>
        <v/>
      </c>
      <c r="I257" s="19">
        <f>IF(B257&amp;""="","",ROUND(SUMIFS($E$7:$E$3006,$B$7:$B$3006,B257&amp;"")-SUMIFS($F$7:$F$3006,$B$7:$B$3006,B257&amp;""),2))</f>
        <v/>
      </c>
      <c r="J257" s="6">
        <f>IF(B257&amp;""="",IF(AND(C257&amp;""="",E257&amp;""="",F257&amp;""=""),"","رقم القيد ناقص"),IF(I257=0,"","القيد غير متوازن"))</f>
        <v/>
      </c>
      <c r="K257" s="21">
        <f>IF(C257&amp;""="","",COUNTIF($C$7:C257,C257&amp;""))</f>
        <v/>
      </c>
      <c r="L257" s="6">
        <f>IF(K257="","",C257&amp;"-"&amp;K257)</f>
        <v/>
      </c>
      <c r="M257" s="21">
        <f>IF(J257&lt;&gt;"القيد غير متوازن","",IF(COUNTIF($B$7:B257,B257&amp;"")=1,1,""))</f>
        <v/>
      </c>
    </row>
    <row r="258">
      <c r="A258" s="20" t="n"/>
      <c r="B258" s="16" t="n"/>
      <c r="C258" s="16" t="n"/>
      <c r="D258" s="5" t="n"/>
      <c r="E258" s="17" t="n"/>
      <c r="F258" s="17" t="n"/>
      <c r="G258" s="6">
        <f>IF(AND(C258&amp;""="",E258&amp;""="",F258&amp;""=""),"",IF(C258&amp;""="","كود ناقص",IFERROR(INDEX('دليل الحسابات'!$B$6:$B$205,MATCH(C258,'دليل الحسابات'!$A$6:$A$205,0)),"كود غير موجود")))</f>
        <v/>
      </c>
      <c r="H258" s="6">
        <f>IF(AND(C258&amp;""="",E258&amp;""="",F258&amp;""=""),"",IF(AND(E258&amp;""&lt;&gt;"",F258&amp;""&lt;&gt;""),"خطأ: مدين ودائن معًا",IF(AND(E258&amp;""="",F258&amp;""=""),"سطر بلا مبلغ","")))</f>
        <v/>
      </c>
      <c r="I258" s="19">
        <f>IF(B258&amp;""="","",ROUND(SUMIFS($E$7:$E$3006,$B$7:$B$3006,B258&amp;"")-SUMIFS($F$7:$F$3006,$B$7:$B$3006,B258&amp;""),2))</f>
        <v/>
      </c>
      <c r="J258" s="6">
        <f>IF(B258&amp;""="",IF(AND(C258&amp;""="",E258&amp;""="",F258&amp;""=""),"","رقم القيد ناقص"),IF(I258=0,"","القيد غير متوازن"))</f>
        <v/>
      </c>
      <c r="K258" s="21">
        <f>IF(C258&amp;""="","",COUNTIF($C$7:C258,C258&amp;""))</f>
        <v/>
      </c>
      <c r="L258" s="6">
        <f>IF(K258="","",C258&amp;"-"&amp;K258)</f>
        <v/>
      </c>
      <c r="M258" s="21">
        <f>IF(J258&lt;&gt;"القيد غير متوازن","",IF(COUNTIF($B$7:B258,B258&amp;"")=1,1,""))</f>
        <v/>
      </c>
    </row>
    <row r="259">
      <c r="A259" s="20" t="n"/>
      <c r="B259" s="16" t="n"/>
      <c r="C259" s="16" t="n"/>
      <c r="D259" s="5" t="n"/>
      <c r="E259" s="17" t="n"/>
      <c r="F259" s="17" t="n"/>
      <c r="G259" s="6">
        <f>IF(AND(C259&amp;""="",E259&amp;""="",F259&amp;""=""),"",IF(C259&amp;""="","كود ناقص",IFERROR(INDEX('دليل الحسابات'!$B$6:$B$205,MATCH(C259,'دليل الحسابات'!$A$6:$A$205,0)),"كود غير موجود")))</f>
        <v/>
      </c>
      <c r="H259" s="6">
        <f>IF(AND(C259&amp;""="",E259&amp;""="",F259&amp;""=""),"",IF(AND(E259&amp;""&lt;&gt;"",F259&amp;""&lt;&gt;""),"خطأ: مدين ودائن معًا",IF(AND(E259&amp;""="",F259&amp;""=""),"سطر بلا مبلغ","")))</f>
        <v/>
      </c>
      <c r="I259" s="19">
        <f>IF(B259&amp;""="","",ROUND(SUMIFS($E$7:$E$3006,$B$7:$B$3006,B259&amp;"")-SUMIFS($F$7:$F$3006,$B$7:$B$3006,B259&amp;""),2))</f>
        <v/>
      </c>
      <c r="J259" s="6">
        <f>IF(B259&amp;""="",IF(AND(C259&amp;""="",E259&amp;""="",F259&amp;""=""),"","رقم القيد ناقص"),IF(I259=0,"","القيد غير متوازن"))</f>
        <v/>
      </c>
      <c r="K259" s="21">
        <f>IF(C259&amp;""="","",COUNTIF($C$7:C259,C259&amp;""))</f>
        <v/>
      </c>
      <c r="L259" s="6">
        <f>IF(K259="","",C259&amp;"-"&amp;K259)</f>
        <v/>
      </c>
      <c r="M259" s="21">
        <f>IF(J259&lt;&gt;"القيد غير متوازن","",IF(COUNTIF($B$7:B259,B259&amp;"")=1,1,""))</f>
        <v/>
      </c>
    </row>
    <row r="260">
      <c r="A260" s="20" t="n"/>
      <c r="B260" s="16" t="n"/>
      <c r="C260" s="16" t="n"/>
      <c r="D260" s="5" t="n"/>
      <c r="E260" s="17" t="n"/>
      <c r="F260" s="17" t="n"/>
      <c r="G260" s="6">
        <f>IF(AND(C260&amp;""="",E260&amp;""="",F260&amp;""=""),"",IF(C260&amp;""="","كود ناقص",IFERROR(INDEX('دليل الحسابات'!$B$6:$B$205,MATCH(C260,'دليل الحسابات'!$A$6:$A$205,0)),"كود غير موجود")))</f>
        <v/>
      </c>
      <c r="H260" s="6">
        <f>IF(AND(C260&amp;""="",E260&amp;""="",F260&amp;""=""),"",IF(AND(E260&amp;""&lt;&gt;"",F260&amp;""&lt;&gt;""),"خطأ: مدين ودائن معًا",IF(AND(E260&amp;""="",F260&amp;""=""),"سطر بلا مبلغ","")))</f>
        <v/>
      </c>
      <c r="I260" s="19">
        <f>IF(B260&amp;""="","",ROUND(SUMIFS($E$7:$E$3006,$B$7:$B$3006,B260&amp;"")-SUMIFS($F$7:$F$3006,$B$7:$B$3006,B260&amp;""),2))</f>
        <v/>
      </c>
      <c r="J260" s="6">
        <f>IF(B260&amp;""="",IF(AND(C260&amp;""="",E260&amp;""="",F260&amp;""=""),"","رقم القيد ناقص"),IF(I260=0,"","القيد غير متوازن"))</f>
        <v/>
      </c>
      <c r="K260" s="21">
        <f>IF(C260&amp;""="","",COUNTIF($C$7:C260,C260&amp;""))</f>
        <v/>
      </c>
      <c r="L260" s="6">
        <f>IF(K260="","",C260&amp;"-"&amp;K260)</f>
        <v/>
      </c>
      <c r="M260" s="21">
        <f>IF(J260&lt;&gt;"القيد غير متوازن","",IF(COUNTIF($B$7:B260,B260&amp;"")=1,1,""))</f>
        <v/>
      </c>
    </row>
    <row r="261">
      <c r="A261" s="20" t="n"/>
      <c r="B261" s="16" t="n"/>
      <c r="C261" s="16" t="n"/>
      <c r="D261" s="5" t="n"/>
      <c r="E261" s="17" t="n"/>
      <c r="F261" s="17" t="n"/>
      <c r="G261" s="6">
        <f>IF(AND(C261&amp;""="",E261&amp;""="",F261&amp;""=""),"",IF(C261&amp;""="","كود ناقص",IFERROR(INDEX('دليل الحسابات'!$B$6:$B$205,MATCH(C261,'دليل الحسابات'!$A$6:$A$205,0)),"كود غير موجود")))</f>
        <v/>
      </c>
      <c r="H261" s="6">
        <f>IF(AND(C261&amp;""="",E261&amp;""="",F261&amp;""=""),"",IF(AND(E261&amp;""&lt;&gt;"",F261&amp;""&lt;&gt;""),"خطأ: مدين ودائن معًا",IF(AND(E261&amp;""="",F261&amp;""=""),"سطر بلا مبلغ","")))</f>
        <v/>
      </c>
      <c r="I261" s="19">
        <f>IF(B261&amp;""="","",ROUND(SUMIFS($E$7:$E$3006,$B$7:$B$3006,B261&amp;"")-SUMIFS($F$7:$F$3006,$B$7:$B$3006,B261&amp;""),2))</f>
        <v/>
      </c>
      <c r="J261" s="6">
        <f>IF(B261&amp;""="",IF(AND(C261&amp;""="",E261&amp;""="",F261&amp;""=""),"","رقم القيد ناقص"),IF(I261=0,"","القيد غير متوازن"))</f>
        <v/>
      </c>
      <c r="K261" s="21">
        <f>IF(C261&amp;""="","",COUNTIF($C$7:C261,C261&amp;""))</f>
        <v/>
      </c>
      <c r="L261" s="6">
        <f>IF(K261="","",C261&amp;"-"&amp;K261)</f>
        <v/>
      </c>
      <c r="M261" s="21">
        <f>IF(J261&lt;&gt;"القيد غير متوازن","",IF(COUNTIF($B$7:B261,B261&amp;"")=1,1,""))</f>
        <v/>
      </c>
    </row>
    <row r="262">
      <c r="A262" s="20" t="n"/>
      <c r="B262" s="16" t="n"/>
      <c r="C262" s="16" t="n"/>
      <c r="D262" s="5" t="n"/>
      <c r="E262" s="17" t="n"/>
      <c r="F262" s="17" t="n"/>
      <c r="G262" s="6">
        <f>IF(AND(C262&amp;""="",E262&amp;""="",F262&amp;""=""),"",IF(C262&amp;""="","كود ناقص",IFERROR(INDEX('دليل الحسابات'!$B$6:$B$205,MATCH(C262,'دليل الحسابات'!$A$6:$A$205,0)),"كود غير موجود")))</f>
        <v/>
      </c>
      <c r="H262" s="6">
        <f>IF(AND(C262&amp;""="",E262&amp;""="",F262&amp;""=""),"",IF(AND(E262&amp;""&lt;&gt;"",F262&amp;""&lt;&gt;""),"خطأ: مدين ودائن معًا",IF(AND(E262&amp;""="",F262&amp;""=""),"سطر بلا مبلغ","")))</f>
        <v/>
      </c>
      <c r="I262" s="19">
        <f>IF(B262&amp;""="","",ROUND(SUMIFS($E$7:$E$3006,$B$7:$B$3006,B262&amp;"")-SUMIFS($F$7:$F$3006,$B$7:$B$3006,B262&amp;""),2))</f>
        <v/>
      </c>
      <c r="J262" s="6">
        <f>IF(B262&amp;""="",IF(AND(C262&amp;""="",E262&amp;""="",F262&amp;""=""),"","رقم القيد ناقص"),IF(I262=0,"","القيد غير متوازن"))</f>
        <v/>
      </c>
      <c r="K262" s="21">
        <f>IF(C262&amp;""="","",COUNTIF($C$7:C262,C262&amp;""))</f>
        <v/>
      </c>
      <c r="L262" s="6">
        <f>IF(K262="","",C262&amp;"-"&amp;K262)</f>
        <v/>
      </c>
      <c r="M262" s="21">
        <f>IF(J262&lt;&gt;"القيد غير متوازن","",IF(COUNTIF($B$7:B262,B262&amp;"")=1,1,""))</f>
        <v/>
      </c>
    </row>
    <row r="263">
      <c r="A263" s="20" t="n"/>
      <c r="B263" s="16" t="n"/>
      <c r="C263" s="16" t="n"/>
      <c r="D263" s="5" t="n"/>
      <c r="E263" s="17" t="n"/>
      <c r="F263" s="17" t="n"/>
      <c r="G263" s="6">
        <f>IF(AND(C263&amp;""="",E263&amp;""="",F263&amp;""=""),"",IF(C263&amp;""="","كود ناقص",IFERROR(INDEX('دليل الحسابات'!$B$6:$B$205,MATCH(C263,'دليل الحسابات'!$A$6:$A$205,0)),"كود غير موجود")))</f>
        <v/>
      </c>
      <c r="H263" s="6">
        <f>IF(AND(C263&amp;""="",E263&amp;""="",F263&amp;""=""),"",IF(AND(E263&amp;""&lt;&gt;"",F263&amp;""&lt;&gt;""),"خطأ: مدين ودائن معًا",IF(AND(E263&amp;""="",F263&amp;""=""),"سطر بلا مبلغ","")))</f>
        <v/>
      </c>
      <c r="I263" s="19">
        <f>IF(B263&amp;""="","",ROUND(SUMIFS($E$7:$E$3006,$B$7:$B$3006,B263&amp;"")-SUMIFS($F$7:$F$3006,$B$7:$B$3006,B263&amp;""),2))</f>
        <v/>
      </c>
      <c r="J263" s="6">
        <f>IF(B263&amp;""="",IF(AND(C263&amp;""="",E263&amp;""="",F263&amp;""=""),"","رقم القيد ناقص"),IF(I263=0,"","القيد غير متوازن"))</f>
        <v/>
      </c>
      <c r="K263" s="21">
        <f>IF(C263&amp;""="","",COUNTIF($C$7:C263,C263&amp;""))</f>
        <v/>
      </c>
      <c r="L263" s="6">
        <f>IF(K263="","",C263&amp;"-"&amp;K263)</f>
        <v/>
      </c>
      <c r="M263" s="21">
        <f>IF(J263&lt;&gt;"القيد غير متوازن","",IF(COUNTIF($B$7:B263,B263&amp;"")=1,1,""))</f>
        <v/>
      </c>
    </row>
    <row r="264">
      <c r="A264" s="20" t="n"/>
      <c r="B264" s="16" t="n"/>
      <c r="C264" s="16" t="n"/>
      <c r="D264" s="5" t="n"/>
      <c r="E264" s="17" t="n"/>
      <c r="F264" s="17" t="n"/>
      <c r="G264" s="6">
        <f>IF(AND(C264&amp;""="",E264&amp;""="",F264&amp;""=""),"",IF(C264&amp;""="","كود ناقص",IFERROR(INDEX('دليل الحسابات'!$B$6:$B$205,MATCH(C264,'دليل الحسابات'!$A$6:$A$205,0)),"كود غير موجود")))</f>
        <v/>
      </c>
      <c r="H264" s="6">
        <f>IF(AND(C264&amp;""="",E264&amp;""="",F264&amp;""=""),"",IF(AND(E264&amp;""&lt;&gt;"",F264&amp;""&lt;&gt;""),"خطأ: مدين ودائن معًا",IF(AND(E264&amp;""="",F264&amp;""=""),"سطر بلا مبلغ","")))</f>
        <v/>
      </c>
      <c r="I264" s="19">
        <f>IF(B264&amp;""="","",ROUND(SUMIFS($E$7:$E$3006,$B$7:$B$3006,B264&amp;"")-SUMIFS($F$7:$F$3006,$B$7:$B$3006,B264&amp;""),2))</f>
        <v/>
      </c>
      <c r="J264" s="6">
        <f>IF(B264&amp;""="",IF(AND(C264&amp;""="",E264&amp;""="",F264&amp;""=""),"","رقم القيد ناقص"),IF(I264=0,"","القيد غير متوازن"))</f>
        <v/>
      </c>
      <c r="K264" s="21">
        <f>IF(C264&amp;""="","",COUNTIF($C$7:C264,C264&amp;""))</f>
        <v/>
      </c>
      <c r="L264" s="6">
        <f>IF(K264="","",C264&amp;"-"&amp;K264)</f>
        <v/>
      </c>
      <c r="M264" s="21">
        <f>IF(J264&lt;&gt;"القيد غير متوازن","",IF(COUNTIF($B$7:B264,B264&amp;"")=1,1,""))</f>
        <v/>
      </c>
    </row>
    <row r="265">
      <c r="A265" s="20" t="n"/>
      <c r="B265" s="16" t="n"/>
      <c r="C265" s="16" t="n"/>
      <c r="D265" s="5" t="n"/>
      <c r="E265" s="17" t="n"/>
      <c r="F265" s="17" t="n"/>
      <c r="G265" s="6">
        <f>IF(AND(C265&amp;""="",E265&amp;""="",F265&amp;""=""),"",IF(C265&amp;""="","كود ناقص",IFERROR(INDEX('دليل الحسابات'!$B$6:$B$205,MATCH(C265,'دليل الحسابات'!$A$6:$A$205,0)),"كود غير موجود")))</f>
        <v/>
      </c>
      <c r="H265" s="6">
        <f>IF(AND(C265&amp;""="",E265&amp;""="",F265&amp;""=""),"",IF(AND(E265&amp;""&lt;&gt;"",F265&amp;""&lt;&gt;""),"خطأ: مدين ودائن معًا",IF(AND(E265&amp;""="",F265&amp;""=""),"سطر بلا مبلغ","")))</f>
        <v/>
      </c>
      <c r="I265" s="19">
        <f>IF(B265&amp;""="","",ROUND(SUMIFS($E$7:$E$3006,$B$7:$B$3006,B265&amp;"")-SUMIFS($F$7:$F$3006,$B$7:$B$3006,B265&amp;""),2))</f>
        <v/>
      </c>
      <c r="J265" s="6">
        <f>IF(B265&amp;""="",IF(AND(C265&amp;""="",E265&amp;""="",F265&amp;""=""),"","رقم القيد ناقص"),IF(I265=0,"","القيد غير متوازن"))</f>
        <v/>
      </c>
      <c r="K265" s="21">
        <f>IF(C265&amp;""="","",COUNTIF($C$7:C265,C265&amp;""))</f>
        <v/>
      </c>
      <c r="L265" s="6">
        <f>IF(K265="","",C265&amp;"-"&amp;K265)</f>
        <v/>
      </c>
      <c r="M265" s="21">
        <f>IF(J265&lt;&gt;"القيد غير متوازن","",IF(COUNTIF($B$7:B265,B265&amp;"")=1,1,""))</f>
        <v/>
      </c>
    </row>
    <row r="266">
      <c r="A266" s="20" t="n"/>
      <c r="B266" s="16" t="n"/>
      <c r="C266" s="16" t="n"/>
      <c r="D266" s="5" t="n"/>
      <c r="E266" s="17" t="n"/>
      <c r="F266" s="17" t="n"/>
      <c r="G266" s="6">
        <f>IF(AND(C266&amp;""="",E266&amp;""="",F266&amp;""=""),"",IF(C266&amp;""="","كود ناقص",IFERROR(INDEX('دليل الحسابات'!$B$6:$B$205,MATCH(C266,'دليل الحسابات'!$A$6:$A$205,0)),"كود غير موجود")))</f>
        <v/>
      </c>
      <c r="H266" s="6">
        <f>IF(AND(C266&amp;""="",E266&amp;""="",F266&amp;""=""),"",IF(AND(E266&amp;""&lt;&gt;"",F266&amp;""&lt;&gt;""),"خطأ: مدين ودائن معًا",IF(AND(E266&amp;""="",F266&amp;""=""),"سطر بلا مبلغ","")))</f>
        <v/>
      </c>
      <c r="I266" s="19">
        <f>IF(B266&amp;""="","",ROUND(SUMIFS($E$7:$E$3006,$B$7:$B$3006,B266&amp;"")-SUMIFS($F$7:$F$3006,$B$7:$B$3006,B266&amp;""),2))</f>
        <v/>
      </c>
      <c r="J266" s="6">
        <f>IF(B266&amp;""="",IF(AND(C266&amp;""="",E266&amp;""="",F266&amp;""=""),"","رقم القيد ناقص"),IF(I266=0,"","القيد غير متوازن"))</f>
        <v/>
      </c>
      <c r="K266" s="21">
        <f>IF(C266&amp;""="","",COUNTIF($C$7:C266,C266&amp;""))</f>
        <v/>
      </c>
      <c r="L266" s="6">
        <f>IF(K266="","",C266&amp;"-"&amp;K266)</f>
        <v/>
      </c>
      <c r="M266" s="21">
        <f>IF(J266&lt;&gt;"القيد غير متوازن","",IF(COUNTIF($B$7:B266,B266&amp;"")=1,1,""))</f>
        <v/>
      </c>
    </row>
    <row r="267">
      <c r="A267" s="20" t="n"/>
      <c r="B267" s="16" t="n"/>
      <c r="C267" s="16" t="n"/>
      <c r="D267" s="5" t="n"/>
      <c r="E267" s="17" t="n"/>
      <c r="F267" s="17" t="n"/>
      <c r="G267" s="6">
        <f>IF(AND(C267&amp;""="",E267&amp;""="",F267&amp;""=""),"",IF(C267&amp;""="","كود ناقص",IFERROR(INDEX('دليل الحسابات'!$B$6:$B$205,MATCH(C267,'دليل الحسابات'!$A$6:$A$205,0)),"كود غير موجود")))</f>
        <v/>
      </c>
      <c r="H267" s="6">
        <f>IF(AND(C267&amp;""="",E267&amp;""="",F267&amp;""=""),"",IF(AND(E267&amp;""&lt;&gt;"",F267&amp;""&lt;&gt;""),"خطأ: مدين ودائن معًا",IF(AND(E267&amp;""="",F267&amp;""=""),"سطر بلا مبلغ","")))</f>
        <v/>
      </c>
      <c r="I267" s="19">
        <f>IF(B267&amp;""="","",ROUND(SUMIFS($E$7:$E$3006,$B$7:$B$3006,B267&amp;"")-SUMIFS($F$7:$F$3006,$B$7:$B$3006,B267&amp;""),2))</f>
        <v/>
      </c>
      <c r="J267" s="6">
        <f>IF(B267&amp;""="",IF(AND(C267&amp;""="",E267&amp;""="",F267&amp;""=""),"","رقم القيد ناقص"),IF(I267=0,"","القيد غير متوازن"))</f>
        <v/>
      </c>
      <c r="K267" s="21">
        <f>IF(C267&amp;""="","",COUNTIF($C$7:C267,C267&amp;""))</f>
        <v/>
      </c>
      <c r="L267" s="6">
        <f>IF(K267="","",C267&amp;"-"&amp;K267)</f>
        <v/>
      </c>
      <c r="M267" s="21">
        <f>IF(J267&lt;&gt;"القيد غير متوازن","",IF(COUNTIF($B$7:B267,B267&amp;"")=1,1,""))</f>
        <v/>
      </c>
    </row>
    <row r="268">
      <c r="A268" s="20" t="n"/>
      <c r="B268" s="16" t="n"/>
      <c r="C268" s="16" t="n"/>
      <c r="D268" s="5" t="n"/>
      <c r="E268" s="17" t="n"/>
      <c r="F268" s="17" t="n"/>
      <c r="G268" s="6">
        <f>IF(AND(C268&amp;""="",E268&amp;""="",F268&amp;""=""),"",IF(C268&amp;""="","كود ناقص",IFERROR(INDEX('دليل الحسابات'!$B$6:$B$205,MATCH(C268,'دليل الحسابات'!$A$6:$A$205,0)),"كود غير موجود")))</f>
        <v/>
      </c>
      <c r="H268" s="6">
        <f>IF(AND(C268&amp;""="",E268&amp;""="",F268&amp;""=""),"",IF(AND(E268&amp;""&lt;&gt;"",F268&amp;""&lt;&gt;""),"خطأ: مدين ودائن معًا",IF(AND(E268&amp;""="",F268&amp;""=""),"سطر بلا مبلغ","")))</f>
        <v/>
      </c>
      <c r="I268" s="19">
        <f>IF(B268&amp;""="","",ROUND(SUMIFS($E$7:$E$3006,$B$7:$B$3006,B268&amp;"")-SUMIFS($F$7:$F$3006,$B$7:$B$3006,B268&amp;""),2))</f>
        <v/>
      </c>
      <c r="J268" s="6">
        <f>IF(B268&amp;""="",IF(AND(C268&amp;""="",E268&amp;""="",F268&amp;""=""),"","رقم القيد ناقص"),IF(I268=0,"","القيد غير متوازن"))</f>
        <v/>
      </c>
      <c r="K268" s="21">
        <f>IF(C268&amp;""="","",COUNTIF($C$7:C268,C268&amp;""))</f>
        <v/>
      </c>
      <c r="L268" s="6">
        <f>IF(K268="","",C268&amp;"-"&amp;K268)</f>
        <v/>
      </c>
      <c r="M268" s="21">
        <f>IF(J268&lt;&gt;"القيد غير متوازن","",IF(COUNTIF($B$7:B268,B268&amp;"")=1,1,""))</f>
        <v/>
      </c>
    </row>
    <row r="269">
      <c r="A269" s="20" t="n"/>
      <c r="B269" s="16" t="n"/>
      <c r="C269" s="16" t="n"/>
      <c r="D269" s="5" t="n"/>
      <c r="E269" s="17" t="n"/>
      <c r="F269" s="17" t="n"/>
      <c r="G269" s="6">
        <f>IF(AND(C269&amp;""="",E269&amp;""="",F269&amp;""=""),"",IF(C269&amp;""="","كود ناقص",IFERROR(INDEX('دليل الحسابات'!$B$6:$B$205,MATCH(C269,'دليل الحسابات'!$A$6:$A$205,0)),"كود غير موجود")))</f>
        <v/>
      </c>
      <c r="H269" s="6">
        <f>IF(AND(C269&amp;""="",E269&amp;""="",F269&amp;""=""),"",IF(AND(E269&amp;""&lt;&gt;"",F269&amp;""&lt;&gt;""),"خطأ: مدين ودائن معًا",IF(AND(E269&amp;""="",F269&amp;""=""),"سطر بلا مبلغ","")))</f>
        <v/>
      </c>
      <c r="I269" s="19">
        <f>IF(B269&amp;""="","",ROUND(SUMIFS($E$7:$E$3006,$B$7:$B$3006,B269&amp;"")-SUMIFS($F$7:$F$3006,$B$7:$B$3006,B269&amp;""),2))</f>
        <v/>
      </c>
      <c r="J269" s="6">
        <f>IF(B269&amp;""="",IF(AND(C269&amp;""="",E269&amp;""="",F269&amp;""=""),"","رقم القيد ناقص"),IF(I269=0,"","القيد غير متوازن"))</f>
        <v/>
      </c>
      <c r="K269" s="21">
        <f>IF(C269&amp;""="","",COUNTIF($C$7:C269,C269&amp;""))</f>
        <v/>
      </c>
      <c r="L269" s="6">
        <f>IF(K269="","",C269&amp;"-"&amp;K269)</f>
        <v/>
      </c>
      <c r="M269" s="21">
        <f>IF(J269&lt;&gt;"القيد غير متوازن","",IF(COUNTIF($B$7:B269,B269&amp;"")=1,1,""))</f>
        <v/>
      </c>
    </row>
    <row r="270">
      <c r="A270" s="20" t="n"/>
      <c r="B270" s="16" t="n"/>
      <c r="C270" s="16" t="n"/>
      <c r="D270" s="5" t="n"/>
      <c r="E270" s="17" t="n"/>
      <c r="F270" s="17" t="n"/>
      <c r="G270" s="6">
        <f>IF(AND(C270&amp;""="",E270&amp;""="",F270&amp;""=""),"",IF(C270&amp;""="","كود ناقص",IFERROR(INDEX('دليل الحسابات'!$B$6:$B$205,MATCH(C270,'دليل الحسابات'!$A$6:$A$205,0)),"كود غير موجود")))</f>
        <v/>
      </c>
      <c r="H270" s="6">
        <f>IF(AND(C270&amp;""="",E270&amp;""="",F270&amp;""=""),"",IF(AND(E270&amp;""&lt;&gt;"",F270&amp;""&lt;&gt;""),"خطأ: مدين ودائن معًا",IF(AND(E270&amp;""="",F270&amp;""=""),"سطر بلا مبلغ","")))</f>
        <v/>
      </c>
      <c r="I270" s="19">
        <f>IF(B270&amp;""="","",ROUND(SUMIFS($E$7:$E$3006,$B$7:$B$3006,B270&amp;"")-SUMIFS($F$7:$F$3006,$B$7:$B$3006,B270&amp;""),2))</f>
        <v/>
      </c>
      <c r="J270" s="6">
        <f>IF(B270&amp;""="",IF(AND(C270&amp;""="",E270&amp;""="",F270&amp;""=""),"","رقم القيد ناقص"),IF(I270=0,"","القيد غير متوازن"))</f>
        <v/>
      </c>
      <c r="K270" s="21">
        <f>IF(C270&amp;""="","",COUNTIF($C$7:C270,C270&amp;""))</f>
        <v/>
      </c>
      <c r="L270" s="6">
        <f>IF(K270="","",C270&amp;"-"&amp;K270)</f>
        <v/>
      </c>
      <c r="M270" s="21">
        <f>IF(J270&lt;&gt;"القيد غير متوازن","",IF(COUNTIF($B$7:B270,B270&amp;"")=1,1,""))</f>
        <v/>
      </c>
    </row>
    <row r="271">
      <c r="A271" s="20" t="n"/>
      <c r="B271" s="16" t="n"/>
      <c r="C271" s="16" t="n"/>
      <c r="D271" s="5" t="n"/>
      <c r="E271" s="17" t="n"/>
      <c r="F271" s="17" t="n"/>
      <c r="G271" s="6">
        <f>IF(AND(C271&amp;""="",E271&amp;""="",F271&amp;""=""),"",IF(C271&amp;""="","كود ناقص",IFERROR(INDEX('دليل الحسابات'!$B$6:$B$205,MATCH(C271,'دليل الحسابات'!$A$6:$A$205,0)),"كود غير موجود")))</f>
        <v/>
      </c>
      <c r="H271" s="6">
        <f>IF(AND(C271&amp;""="",E271&amp;""="",F271&amp;""=""),"",IF(AND(E271&amp;""&lt;&gt;"",F271&amp;""&lt;&gt;""),"خطأ: مدين ودائن معًا",IF(AND(E271&amp;""="",F271&amp;""=""),"سطر بلا مبلغ","")))</f>
        <v/>
      </c>
      <c r="I271" s="19">
        <f>IF(B271&amp;""="","",ROUND(SUMIFS($E$7:$E$3006,$B$7:$B$3006,B271&amp;"")-SUMIFS($F$7:$F$3006,$B$7:$B$3006,B271&amp;""),2))</f>
        <v/>
      </c>
      <c r="J271" s="6">
        <f>IF(B271&amp;""="",IF(AND(C271&amp;""="",E271&amp;""="",F271&amp;""=""),"","رقم القيد ناقص"),IF(I271=0,"","القيد غير متوازن"))</f>
        <v/>
      </c>
      <c r="K271" s="21">
        <f>IF(C271&amp;""="","",COUNTIF($C$7:C271,C271&amp;""))</f>
        <v/>
      </c>
      <c r="L271" s="6">
        <f>IF(K271="","",C271&amp;"-"&amp;K271)</f>
        <v/>
      </c>
      <c r="M271" s="21">
        <f>IF(J271&lt;&gt;"القيد غير متوازن","",IF(COUNTIF($B$7:B271,B271&amp;"")=1,1,""))</f>
        <v/>
      </c>
    </row>
    <row r="272">
      <c r="A272" s="20" t="n"/>
      <c r="B272" s="16" t="n"/>
      <c r="C272" s="16" t="n"/>
      <c r="D272" s="5" t="n"/>
      <c r="E272" s="17" t="n"/>
      <c r="F272" s="17" t="n"/>
      <c r="G272" s="6">
        <f>IF(AND(C272&amp;""="",E272&amp;""="",F272&amp;""=""),"",IF(C272&amp;""="","كود ناقص",IFERROR(INDEX('دليل الحسابات'!$B$6:$B$205,MATCH(C272,'دليل الحسابات'!$A$6:$A$205,0)),"كود غير موجود")))</f>
        <v/>
      </c>
      <c r="H272" s="6">
        <f>IF(AND(C272&amp;""="",E272&amp;""="",F272&amp;""=""),"",IF(AND(E272&amp;""&lt;&gt;"",F272&amp;""&lt;&gt;""),"خطأ: مدين ودائن معًا",IF(AND(E272&amp;""="",F272&amp;""=""),"سطر بلا مبلغ","")))</f>
        <v/>
      </c>
      <c r="I272" s="19">
        <f>IF(B272&amp;""="","",ROUND(SUMIFS($E$7:$E$3006,$B$7:$B$3006,B272&amp;"")-SUMIFS($F$7:$F$3006,$B$7:$B$3006,B272&amp;""),2))</f>
        <v/>
      </c>
      <c r="J272" s="6">
        <f>IF(B272&amp;""="",IF(AND(C272&amp;""="",E272&amp;""="",F272&amp;""=""),"","رقم القيد ناقص"),IF(I272=0,"","القيد غير متوازن"))</f>
        <v/>
      </c>
      <c r="K272" s="21">
        <f>IF(C272&amp;""="","",COUNTIF($C$7:C272,C272&amp;""))</f>
        <v/>
      </c>
      <c r="L272" s="6">
        <f>IF(K272="","",C272&amp;"-"&amp;K272)</f>
        <v/>
      </c>
      <c r="M272" s="21">
        <f>IF(J272&lt;&gt;"القيد غير متوازن","",IF(COUNTIF($B$7:B272,B272&amp;"")=1,1,""))</f>
        <v/>
      </c>
    </row>
    <row r="273">
      <c r="A273" s="20" t="n"/>
      <c r="B273" s="16" t="n"/>
      <c r="C273" s="16" t="n"/>
      <c r="D273" s="5" t="n"/>
      <c r="E273" s="17" t="n"/>
      <c r="F273" s="17" t="n"/>
      <c r="G273" s="6">
        <f>IF(AND(C273&amp;""="",E273&amp;""="",F273&amp;""=""),"",IF(C273&amp;""="","كود ناقص",IFERROR(INDEX('دليل الحسابات'!$B$6:$B$205,MATCH(C273,'دليل الحسابات'!$A$6:$A$205,0)),"كود غير موجود")))</f>
        <v/>
      </c>
      <c r="H273" s="6">
        <f>IF(AND(C273&amp;""="",E273&amp;""="",F273&amp;""=""),"",IF(AND(E273&amp;""&lt;&gt;"",F273&amp;""&lt;&gt;""),"خطأ: مدين ودائن معًا",IF(AND(E273&amp;""="",F273&amp;""=""),"سطر بلا مبلغ","")))</f>
        <v/>
      </c>
      <c r="I273" s="19">
        <f>IF(B273&amp;""="","",ROUND(SUMIFS($E$7:$E$3006,$B$7:$B$3006,B273&amp;"")-SUMIFS($F$7:$F$3006,$B$7:$B$3006,B273&amp;""),2))</f>
        <v/>
      </c>
      <c r="J273" s="6">
        <f>IF(B273&amp;""="",IF(AND(C273&amp;""="",E273&amp;""="",F273&amp;""=""),"","رقم القيد ناقص"),IF(I273=0,"","القيد غير متوازن"))</f>
        <v/>
      </c>
      <c r="K273" s="21">
        <f>IF(C273&amp;""="","",COUNTIF($C$7:C273,C273&amp;""))</f>
        <v/>
      </c>
      <c r="L273" s="6">
        <f>IF(K273="","",C273&amp;"-"&amp;K273)</f>
        <v/>
      </c>
      <c r="M273" s="21">
        <f>IF(J273&lt;&gt;"القيد غير متوازن","",IF(COUNTIF($B$7:B273,B273&amp;"")=1,1,""))</f>
        <v/>
      </c>
    </row>
    <row r="274">
      <c r="A274" s="20" t="n"/>
      <c r="B274" s="16" t="n"/>
      <c r="C274" s="16" t="n"/>
      <c r="D274" s="5" t="n"/>
      <c r="E274" s="17" t="n"/>
      <c r="F274" s="17" t="n"/>
      <c r="G274" s="6">
        <f>IF(AND(C274&amp;""="",E274&amp;""="",F274&amp;""=""),"",IF(C274&amp;""="","كود ناقص",IFERROR(INDEX('دليل الحسابات'!$B$6:$B$205,MATCH(C274,'دليل الحسابات'!$A$6:$A$205,0)),"كود غير موجود")))</f>
        <v/>
      </c>
      <c r="H274" s="6">
        <f>IF(AND(C274&amp;""="",E274&amp;""="",F274&amp;""=""),"",IF(AND(E274&amp;""&lt;&gt;"",F274&amp;""&lt;&gt;""),"خطأ: مدين ودائن معًا",IF(AND(E274&amp;""="",F274&amp;""=""),"سطر بلا مبلغ","")))</f>
        <v/>
      </c>
      <c r="I274" s="19">
        <f>IF(B274&amp;""="","",ROUND(SUMIFS($E$7:$E$3006,$B$7:$B$3006,B274&amp;"")-SUMIFS($F$7:$F$3006,$B$7:$B$3006,B274&amp;""),2))</f>
        <v/>
      </c>
      <c r="J274" s="6">
        <f>IF(B274&amp;""="",IF(AND(C274&amp;""="",E274&amp;""="",F274&amp;""=""),"","رقم القيد ناقص"),IF(I274=0,"","القيد غير متوازن"))</f>
        <v/>
      </c>
      <c r="K274" s="21">
        <f>IF(C274&amp;""="","",COUNTIF($C$7:C274,C274&amp;""))</f>
        <v/>
      </c>
      <c r="L274" s="6">
        <f>IF(K274="","",C274&amp;"-"&amp;K274)</f>
        <v/>
      </c>
      <c r="M274" s="21">
        <f>IF(J274&lt;&gt;"القيد غير متوازن","",IF(COUNTIF($B$7:B274,B274&amp;"")=1,1,""))</f>
        <v/>
      </c>
    </row>
    <row r="275">
      <c r="A275" s="20" t="n"/>
      <c r="B275" s="16" t="n"/>
      <c r="C275" s="16" t="n"/>
      <c r="D275" s="5" t="n"/>
      <c r="E275" s="17" t="n"/>
      <c r="F275" s="17" t="n"/>
      <c r="G275" s="6">
        <f>IF(AND(C275&amp;""="",E275&amp;""="",F275&amp;""=""),"",IF(C275&amp;""="","كود ناقص",IFERROR(INDEX('دليل الحسابات'!$B$6:$B$205,MATCH(C275,'دليل الحسابات'!$A$6:$A$205,0)),"كود غير موجود")))</f>
        <v/>
      </c>
      <c r="H275" s="6">
        <f>IF(AND(C275&amp;""="",E275&amp;""="",F275&amp;""=""),"",IF(AND(E275&amp;""&lt;&gt;"",F275&amp;""&lt;&gt;""),"خطأ: مدين ودائن معًا",IF(AND(E275&amp;""="",F275&amp;""=""),"سطر بلا مبلغ","")))</f>
        <v/>
      </c>
      <c r="I275" s="19">
        <f>IF(B275&amp;""="","",ROUND(SUMIFS($E$7:$E$3006,$B$7:$B$3006,B275&amp;"")-SUMIFS($F$7:$F$3006,$B$7:$B$3006,B275&amp;""),2))</f>
        <v/>
      </c>
      <c r="J275" s="6">
        <f>IF(B275&amp;""="",IF(AND(C275&amp;""="",E275&amp;""="",F275&amp;""=""),"","رقم القيد ناقص"),IF(I275=0,"","القيد غير متوازن"))</f>
        <v/>
      </c>
      <c r="K275" s="21">
        <f>IF(C275&amp;""="","",COUNTIF($C$7:C275,C275&amp;""))</f>
        <v/>
      </c>
      <c r="L275" s="6">
        <f>IF(K275="","",C275&amp;"-"&amp;K275)</f>
        <v/>
      </c>
      <c r="M275" s="21">
        <f>IF(J275&lt;&gt;"القيد غير متوازن","",IF(COUNTIF($B$7:B275,B275&amp;"")=1,1,""))</f>
        <v/>
      </c>
    </row>
    <row r="276">
      <c r="A276" s="20" t="n"/>
      <c r="B276" s="16" t="n"/>
      <c r="C276" s="16" t="n"/>
      <c r="D276" s="5" t="n"/>
      <c r="E276" s="17" t="n"/>
      <c r="F276" s="17" t="n"/>
      <c r="G276" s="6">
        <f>IF(AND(C276&amp;""="",E276&amp;""="",F276&amp;""=""),"",IF(C276&amp;""="","كود ناقص",IFERROR(INDEX('دليل الحسابات'!$B$6:$B$205,MATCH(C276,'دليل الحسابات'!$A$6:$A$205,0)),"كود غير موجود")))</f>
        <v/>
      </c>
      <c r="H276" s="6">
        <f>IF(AND(C276&amp;""="",E276&amp;""="",F276&amp;""=""),"",IF(AND(E276&amp;""&lt;&gt;"",F276&amp;""&lt;&gt;""),"خطأ: مدين ودائن معًا",IF(AND(E276&amp;""="",F276&amp;""=""),"سطر بلا مبلغ","")))</f>
        <v/>
      </c>
      <c r="I276" s="19">
        <f>IF(B276&amp;""="","",ROUND(SUMIFS($E$7:$E$3006,$B$7:$B$3006,B276&amp;"")-SUMIFS($F$7:$F$3006,$B$7:$B$3006,B276&amp;""),2))</f>
        <v/>
      </c>
      <c r="J276" s="6">
        <f>IF(B276&amp;""="",IF(AND(C276&amp;""="",E276&amp;""="",F276&amp;""=""),"","رقم القيد ناقص"),IF(I276=0,"","القيد غير متوازن"))</f>
        <v/>
      </c>
      <c r="K276" s="21">
        <f>IF(C276&amp;""="","",COUNTIF($C$7:C276,C276&amp;""))</f>
        <v/>
      </c>
      <c r="L276" s="6">
        <f>IF(K276="","",C276&amp;"-"&amp;K276)</f>
        <v/>
      </c>
      <c r="M276" s="21">
        <f>IF(J276&lt;&gt;"القيد غير متوازن","",IF(COUNTIF($B$7:B276,B276&amp;"")=1,1,""))</f>
        <v/>
      </c>
    </row>
    <row r="277">
      <c r="A277" s="20" t="n"/>
      <c r="B277" s="16" t="n"/>
      <c r="C277" s="16" t="n"/>
      <c r="D277" s="5" t="n"/>
      <c r="E277" s="17" t="n"/>
      <c r="F277" s="17" t="n"/>
      <c r="G277" s="6">
        <f>IF(AND(C277&amp;""="",E277&amp;""="",F277&amp;""=""),"",IF(C277&amp;""="","كود ناقص",IFERROR(INDEX('دليل الحسابات'!$B$6:$B$205,MATCH(C277,'دليل الحسابات'!$A$6:$A$205,0)),"كود غير موجود")))</f>
        <v/>
      </c>
      <c r="H277" s="6">
        <f>IF(AND(C277&amp;""="",E277&amp;""="",F277&amp;""=""),"",IF(AND(E277&amp;""&lt;&gt;"",F277&amp;""&lt;&gt;""),"خطأ: مدين ودائن معًا",IF(AND(E277&amp;""="",F277&amp;""=""),"سطر بلا مبلغ","")))</f>
        <v/>
      </c>
      <c r="I277" s="19">
        <f>IF(B277&amp;""="","",ROUND(SUMIFS($E$7:$E$3006,$B$7:$B$3006,B277&amp;"")-SUMIFS($F$7:$F$3006,$B$7:$B$3006,B277&amp;""),2))</f>
        <v/>
      </c>
      <c r="J277" s="6">
        <f>IF(B277&amp;""="",IF(AND(C277&amp;""="",E277&amp;""="",F277&amp;""=""),"","رقم القيد ناقص"),IF(I277=0,"","القيد غير متوازن"))</f>
        <v/>
      </c>
      <c r="K277" s="21">
        <f>IF(C277&amp;""="","",COUNTIF($C$7:C277,C277&amp;""))</f>
        <v/>
      </c>
      <c r="L277" s="6">
        <f>IF(K277="","",C277&amp;"-"&amp;K277)</f>
        <v/>
      </c>
      <c r="M277" s="21">
        <f>IF(J277&lt;&gt;"القيد غير متوازن","",IF(COUNTIF($B$7:B277,B277&amp;"")=1,1,""))</f>
        <v/>
      </c>
    </row>
    <row r="278">
      <c r="A278" s="20" t="n"/>
      <c r="B278" s="16" t="n"/>
      <c r="C278" s="16" t="n"/>
      <c r="D278" s="5" t="n"/>
      <c r="E278" s="17" t="n"/>
      <c r="F278" s="17" t="n"/>
      <c r="G278" s="6">
        <f>IF(AND(C278&amp;""="",E278&amp;""="",F278&amp;""=""),"",IF(C278&amp;""="","كود ناقص",IFERROR(INDEX('دليل الحسابات'!$B$6:$B$205,MATCH(C278,'دليل الحسابات'!$A$6:$A$205,0)),"كود غير موجود")))</f>
        <v/>
      </c>
      <c r="H278" s="6">
        <f>IF(AND(C278&amp;""="",E278&amp;""="",F278&amp;""=""),"",IF(AND(E278&amp;""&lt;&gt;"",F278&amp;""&lt;&gt;""),"خطأ: مدين ودائن معًا",IF(AND(E278&amp;""="",F278&amp;""=""),"سطر بلا مبلغ","")))</f>
        <v/>
      </c>
      <c r="I278" s="19">
        <f>IF(B278&amp;""="","",ROUND(SUMIFS($E$7:$E$3006,$B$7:$B$3006,B278&amp;"")-SUMIFS($F$7:$F$3006,$B$7:$B$3006,B278&amp;""),2))</f>
        <v/>
      </c>
      <c r="J278" s="6">
        <f>IF(B278&amp;""="",IF(AND(C278&amp;""="",E278&amp;""="",F278&amp;""=""),"","رقم القيد ناقص"),IF(I278=0,"","القيد غير متوازن"))</f>
        <v/>
      </c>
      <c r="K278" s="21">
        <f>IF(C278&amp;""="","",COUNTIF($C$7:C278,C278&amp;""))</f>
        <v/>
      </c>
      <c r="L278" s="6">
        <f>IF(K278="","",C278&amp;"-"&amp;K278)</f>
        <v/>
      </c>
      <c r="M278" s="21">
        <f>IF(J278&lt;&gt;"القيد غير متوازن","",IF(COUNTIF($B$7:B278,B278&amp;"")=1,1,""))</f>
        <v/>
      </c>
    </row>
    <row r="279">
      <c r="A279" s="20" t="n"/>
      <c r="B279" s="16" t="n"/>
      <c r="C279" s="16" t="n"/>
      <c r="D279" s="5" t="n"/>
      <c r="E279" s="17" t="n"/>
      <c r="F279" s="17" t="n"/>
      <c r="G279" s="6">
        <f>IF(AND(C279&amp;""="",E279&amp;""="",F279&amp;""=""),"",IF(C279&amp;""="","كود ناقص",IFERROR(INDEX('دليل الحسابات'!$B$6:$B$205,MATCH(C279,'دليل الحسابات'!$A$6:$A$205,0)),"كود غير موجود")))</f>
        <v/>
      </c>
      <c r="H279" s="6">
        <f>IF(AND(C279&amp;""="",E279&amp;""="",F279&amp;""=""),"",IF(AND(E279&amp;""&lt;&gt;"",F279&amp;""&lt;&gt;""),"خطأ: مدين ودائن معًا",IF(AND(E279&amp;""="",F279&amp;""=""),"سطر بلا مبلغ","")))</f>
        <v/>
      </c>
      <c r="I279" s="19">
        <f>IF(B279&amp;""="","",ROUND(SUMIFS($E$7:$E$3006,$B$7:$B$3006,B279&amp;"")-SUMIFS($F$7:$F$3006,$B$7:$B$3006,B279&amp;""),2))</f>
        <v/>
      </c>
      <c r="J279" s="6">
        <f>IF(B279&amp;""="",IF(AND(C279&amp;""="",E279&amp;""="",F279&amp;""=""),"","رقم القيد ناقص"),IF(I279=0,"","القيد غير متوازن"))</f>
        <v/>
      </c>
      <c r="K279" s="21">
        <f>IF(C279&amp;""="","",COUNTIF($C$7:C279,C279&amp;""))</f>
        <v/>
      </c>
      <c r="L279" s="6">
        <f>IF(K279="","",C279&amp;"-"&amp;K279)</f>
        <v/>
      </c>
      <c r="M279" s="21">
        <f>IF(J279&lt;&gt;"القيد غير متوازن","",IF(COUNTIF($B$7:B279,B279&amp;"")=1,1,""))</f>
        <v/>
      </c>
    </row>
    <row r="280">
      <c r="A280" s="20" t="n"/>
      <c r="B280" s="16" t="n"/>
      <c r="C280" s="16" t="n"/>
      <c r="D280" s="5" t="n"/>
      <c r="E280" s="17" t="n"/>
      <c r="F280" s="17" t="n"/>
      <c r="G280" s="6">
        <f>IF(AND(C280&amp;""="",E280&amp;""="",F280&amp;""=""),"",IF(C280&amp;""="","كود ناقص",IFERROR(INDEX('دليل الحسابات'!$B$6:$B$205,MATCH(C280,'دليل الحسابات'!$A$6:$A$205,0)),"كود غير موجود")))</f>
        <v/>
      </c>
      <c r="H280" s="6">
        <f>IF(AND(C280&amp;""="",E280&amp;""="",F280&amp;""=""),"",IF(AND(E280&amp;""&lt;&gt;"",F280&amp;""&lt;&gt;""),"خطأ: مدين ودائن معًا",IF(AND(E280&amp;""="",F280&amp;""=""),"سطر بلا مبلغ","")))</f>
        <v/>
      </c>
      <c r="I280" s="19">
        <f>IF(B280&amp;""="","",ROUND(SUMIFS($E$7:$E$3006,$B$7:$B$3006,B280&amp;"")-SUMIFS($F$7:$F$3006,$B$7:$B$3006,B280&amp;""),2))</f>
        <v/>
      </c>
      <c r="J280" s="6">
        <f>IF(B280&amp;""="",IF(AND(C280&amp;""="",E280&amp;""="",F280&amp;""=""),"","رقم القيد ناقص"),IF(I280=0,"","القيد غير متوازن"))</f>
        <v/>
      </c>
      <c r="K280" s="21">
        <f>IF(C280&amp;""="","",COUNTIF($C$7:C280,C280&amp;""))</f>
        <v/>
      </c>
      <c r="L280" s="6">
        <f>IF(K280="","",C280&amp;"-"&amp;K280)</f>
        <v/>
      </c>
      <c r="M280" s="21">
        <f>IF(J280&lt;&gt;"القيد غير متوازن","",IF(COUNTIF($B$7:B280,B280&amp;"")=1,1,""))</f>
        <v/>
      </c>
    </row>
    <row r="281">
      <c r="A281" s="20" t="n"/>
      <c r="B281" s="16" t="n"/>
      <c r="C281" s="16" t="n"/>
      <c r="D281" s="5" t="n"/>
      <c r="E281" s="17" t="n"/>
      <c r="F281" s="17" t="n"/>
      <c r="G281" s="6">
        <f>IF(AND(C281&amp;""="",E281&amp;""="",F281&amp;""=""),"",IF(C281&amp;""="","كود ناقص",IFERROR(INDEX('دليل الحسابات'!$B$6:$B$205,MATCH(C281,'دليل الحسابات'!$A$6:$A$205,0)),"كود غير موجود")))</f>
        <v/>
      </c>
      <c r="H281" s="6">
        <f>IF(AND(C281&amp;""="",E281&amp;""="",F281&amp;""=""),"",IF(AND(E281&amp;""&lt;&gt;"",F281&amp;""&lt;&gt;""),"خطأ: مدين ودائن معًا",IF(AND(E281&amp;""="",F281&amp;""=""),"سطر بلا مبلغ","")))</f>
        <v/>
      </c>
      <c r="I281" s="19">
        <f>IF(B281&amp;""="","",ROUND(SUMIFS($E$7:$E$3006,$B$7:$B$3006,B281&amp;"")-SUMIFS($F$7:$F$3006,$B$7:$B$3006,B281&amp;""),2))</f>
        <v/>
      </c>
      <c r="J281" s="6">
        <f>IF(B281&amp;""="",IF(AND(C281&amp;""="",E281&amp;""="",F281&amp;""=""),"","رقم القيد ناقص"),IF(I281=0,"","القيد غير متوازن"))</f>
        <v/>
      </c>
      <c r="K281" s="21">
        <f>IF(C281&amp;""="","",COUNTIF($C$7:C281,C281&amp;""))</f>
        <v/>
      </c>
      <c r="L281" s="6">
        <f>IF(K281="","",C281&amp;"-"&amp;K281)</f>
        <v/>
      </c>
      <c r="M281" s="21">
        <f>IF(J281&lt;&gt;"القيد غير متوازن","",IF(COUNTIF($B$7:B281,B281&amp;"")=1,1,""))</f>
        <v/>
      </c>
    </row>
    <row r="282">
      <c r="A282" s="20" t="n"/>
      <c r="B282" s="16" t="n"/>
      <c r="C282" s="16" t="n"/>
      <c r="D282" s="5" t="n"/>
      <c r="E282" s="17" t="n"/>
      <c r="F282" s="17" t="n"/>
      <c r="G282" s="6">
        <f>IF(AND(C282&amp;""="",E282&amp;""="",F282&amp;""=""),"",IF(C282&amp;""="","كود ناقص",IFERROR(INDEX('دليل الحسابات'!$B$6:$B$205,MATCH(C282,'دليل الحسابات'!$A$6:$A$205,0)),"كود غير موجود")))</f>
        <v/>
      </c>
      <c r="H282" s="6">
        <f>IF(AND(C282&amp;""="",E282&amp;""="",F282&amp;""=""),"",IF(AND(E282&amp;""&lt;&gt;"",F282&amp;""&lt;&gt;""),"خطأ: مدين ودائن معًا",IF(AND(E282&amp;""="",F282&amp;""=""),"سطر بلا مبلغ","")))</f>
        <v/>
      </c>
      <c r="I282" s="19">
        <f>IF(B282&amp;""="","",ROUND(SUMIFS($E$7:$E$3006,$B$7:$B$3006,B282&amp;"")-SUMIFS($F$7:$F$3006,$B$7:$B$3006,B282&amp;""),2))</f>
        <v/>
      </c>
      <c r="J282" s="6">
        <f>IF(B282&amp;""="",IF(AND(C282&amp;""="",E282&amp;""="",F282&amp;""=""),"","رقم القيد ناقص"),IF(I282=0,"","القيد غير متوازن"))</f>
        <v/>
      </c>
      <c r="K282" s="21">
        <f>IF(C282&amp;""="","",COUNTIF($C$7:C282,C282&amp;""))</f>
        <v/>
      </c>
      <c r="L282" s="6">
        <f>IF(K282="","",C282&amp;"-"&amp;K282)</f>
        <v/>
      </c>
      <c r="M282" s="21">
        <f>IF(J282&lt;&gt;"القيد غير متوازن","",IF(COUNTIF($B$7:B282,B282&amp;"")=1,1,""))</f>
        <v/>
      </c>
    </row>
    <row r="283">
      <c r="A283" s="20" t="n"/>
      <c r="B283" s="16" t="n"/>
      <c r="C283" s="16" t="n"/>
      <c r="D283" s="5" t="n"/>
      <c r="E283" s="17" t="n"/>
      <c r="F283" s="17" t="n"/>
      <c r="G283" s="6">
        <f>IF(AND(C283&amp;""="",E283&amp;""="",F283&amp;""=""),"",IF(C283&amp;""="","كود ناقص",IFERROR(INDEX('دليل الحسابات'!$B$6:$B$205,MATCH(C283,'دليل الحسابات'!$A$6:$A$205,0)),"كود غير موجود")))</f>
        <v/>
      </c>
      <c r="H283" s="6">
        <f>IF(AND(C283&amp;""="",E283&amp;""="",F283&amp;""=""),"",IF(AND(E283&amp;""&lt;&gt;"",F283&amp;""&lt;&gt;""),"خطأ: مدين ودائن معًا",IF(AND(E283&amp;""="",F283&amp;""=""),"سطر بلا مبلغ","")))</f>
        <v/>
      </c>
      <c r="I283" s="19">
        <f>IF(B283&amp;""="","",ROUND(SUMIFS($E$7:$E$3006,$B$7:$B$3006,B283&amp;"")-SUMIFS($F$7:$F$3006,$B$7:$B$3006,B283&amp;""),2))</f>
        <v/>
      </c>
      <c r="J283" s="6">
        <f>IF(B283&amp;""="",IF(AND(C283&amp;""="",E283&amp;""="",F283&amp;""=""),"","رقم القيد ناقص"),IF(I283=0,"","القيد غير متوازن"))</f>
        <v/>
      </c>
      <c r="K283" s="21">
        <f>IF(C283&amp;""="","",COUNTIF($C$7:C283,C283&amp;""))</f>
        <v/>
      </c>
      <c r="L283" s="6">
        <f>IF(K283="","",C283&amp;"-"&amp;K283)</f>
        <v/>
      </c>
      <c r="M283" s="21">
        <f>IF(J283&lt;&gt;"القيد غير متوازن","",IF(COUNTIF($B$7:B283,B283&amp;"")=1,1,""))</f>
        <v/>
      </c>
    </row>
    <row r="284">
      <c r="A284" s="20" t="n"/>
      <c r="B284" s="16" t="n"/>
      <c r="C284" s="16" t="n"/>
      <c r="D284" s="5" t="n"/>
      <c r="E284" s="17" t="n"/>
      <c r="F284" s="17" t="n"/>
      <c r="G284" s="6">
        <f>IF(AND(C284&amp;""="",E284&amp;""="",F284&amp;""=""),"",IF(C284&amp;""="","كود ناقص",IFERROR(INDEX('دليل الحسابات'!$B$6:$B$205,MATCH(C284,'دليل الحسابات'!$A$6:$A$205,0)),"كود غير موجود")))</f>
        <v/>
      </c>
      <c r="H284" s="6">
        <f>IF(AND(C284&amp;""="",E284&amp;""="",F284&amp;""=""),"",IF(AND(E284&amp;""&lt;&gt;"",F284&amp;""&lt;&gt;""),"خطأ: مدين ودائن معًا",IF(AND(E284&amp;""="",F284&amp;""=""),"سطر بلا مبلغ","")))</f>
        <v/>
      </c>
      <c r="I284" s="19">
        <f>IF(B284&amp;""="","",ROUND(SUMIFS($E$7:$E$3006,$B$7:$B$3006,B284&amp;"")-SUMIFS($F$7:$F$3006,$B$7:$B$3006,B284&amp;""),2))</f>
        <v/>
      </c>
      <c r="J284" s="6">
        <f>IF(B284&amp;""="",IF(AND(C284&amp;""="",E284&amp;""="",F284&amp;""=""),"","رقم القيد ناقص"),IF(I284=0,"","القيد غير متوازن"))</f>
        <v/>
      </c>
      <c r="K284" s="21">
        <f>IF(C284&amp;""="","",COUNTIF($C$7:C284,C284&amp;""))</f>
        <v/>
      </c>
      <c r="L284" s="6">
        <f>IF(K284="","",C284&amp;"-"&amp;K284)</f>
        <v/>
      </c>
      <c r="M284" s="21">
        <f>IF(J284&lt;&gt;"القيد غير متوازن","",IF(COUNTIF($B$7:B284,B284&amp;"")=1,1,""))</f>
        <v/>
      </c>
    </row>
    <row r="285">
      <c r="A285" s="20" t="n"/>
      <c r="B285" s="16" t="n"/>
      <c r="C285" s="16" t="n"/>
      <c r="D285" s="5" t="n"/>
      <c r="E285" s="17" t="n"/>
      <c r="F285" s="17" t="n"/>
      <c r="G285" s="6">
        <f>IF(AND(C285&amp;""="",E285&amp;""="",F285&amp;""=""),"",IF(C285&amp;""="","كود ناقص",IFERROR(INDEX('دليل الحسابات'!$B$6:$B$205,MATCH(C285,'دليل الحسابات'!$A$6:$A$205,0)),"كود غير موجود")))</f>
        <v/>
      </c>
      <c r="H285" s="6">
        <f>IF(AND(C285&amp;""="",E285&amp;""="",F285&amp;""=""),"",IF(AND(E285&amp;""&lt;&gt;"",F285&amp;""&lt;&gt;""),"خطأ: مدين ودائن معًا",IF(AND(E285&amp;""="",F285&amp;""=""),"سطر بلا مبلغ","")))</f>
        <v/>
      </c>
      <c r="I285" s="19">
        <f>IF(B285&amp;""="","",ROUND(SUMIFS($E$7:$E$3006,$B$7:$B$3006,B285&amp;"")-SUMIFS($F$7:$F$3006,$B$7:$B$3006,B285&amp;""),2))</f>
        <v/>
      </c>
      <c r="J285" s="6">
        <f>IF(B285&amp;""="",IF(AND(C285&amp;""="",E285&amp;""="",F285&amp;""=""),"","رقم القيد ناقص"),IF(I285=0,"","القيد غير متوازن"))</f>
        <v/>
      </c>
      <c r="K285" s="21">
        <f>IF(C285&amp;""="","",COUNTIF($C$7:C285,C285&amp;""))</f>
        <v/>
      </c>
      <c r="L285" s="6">
        <f>IF(K285="","",C285&amp;"-"&amp;K285)</f>
        <v/>
      </c>
      <c r="M285" s="21">
        <f>IF(J285&lt;&gt;"القيد غير متوازن","",IF(COUNTIF($B$7:B285,B285&amp;"")=1,1,""))</f>
        <v/>
      </c>
    </row>
    <row r="286">
      <c r="A286" s="20" t="n"/>
      <c r="B286" s="16" t="n"/>
      <c r="C286" s="16" t="n"/>
      <c r="D286" s="5" t="n"/>
      <c r="E286" s="17" t="n"/>
      <c r="F286" s="17" t="n"/>
      <c r="G286" s="6">
        <f>IF(AND(C286&amp;""="",E286&amp;""="",F286&amp;""=""),"",IF(C286&amp;""="","كود ناقص",IFERROR(INDEX('دليل الحسابات'!$B$6:$B$205,MATCH(C286,'دليل الحسابات'!$A$6:$A$205,0)),"كود غير موجود")))</f>
        <v/>
      </c>
      <c r="H286" s="6">
        <f>IF(AND(C286&amp;""="",E286&amp;""="",F286&amp;""=""),"",IF(AND(E286&amp;""&lt;&gt;"",F286&amp;""&lt;&gt;""),"خطأ: مدين ودائن معًا",IF(AND(E286&amp;""="",F286&amp;""=""),"سطر بلا مبلغ","")))</f>
        <v/>
      </c>
      <c r="I286" s="19">
        <f>IF(B286&amp;""="","",ROUND(SUMIFS($E$7:$E$3006,$B$7:$B$3006,B286&amp;"")-SUMIFS($F$7:$F$3006,$B$7:$B$3006,B286&amp;""),2))</f>
        <v/>
      </c>
      <c r="J286" s="6">
        <f>IF(B286&amp;""="",IF(AND(C286&amp;""="",E286&amp;""="",F286&amp;""=""),"","رقم القيد ناقص"),IF(I286=0,"","القيد غير متوازن"))</f>
        <v/>
      </c>
      <c r="K286" s="21">
        <f>IF(C286&amp;""="","",COUNTIF($C$7:C286,C286&amp;""))</f>
        <v/>
      </c>
      <c r="L286" s="6">
        <f>IF(K286="","",C286&amp;"-"&amp;K286)</f>
        <v/>
      </c>
      <c r="M286" s="21">
        <f>IF(J286&lt;&gt;"القيد غير متوازن","",IF(COUNTIF($B$7:B286,B286&amp;"")=1,1,""))</f>
        <v/>
      </c>
    </row>
    <row r="287">
      <c r="A287" s="20" t="n"/>
      <c r="B287" s="16" t="n"/>
      <c r="C287" s="16" t="n"/>
      <c r="D287" s="5" t="n"/>
      <c r="E287" s="17" t="n"/>
      <c r="F287" s="17" t="n"/>
      <c r="G287" s="6">
        <f>IF(AND(C287&amp;""="",E287&amp;""="",F287&amp;""=""),"",IF(C287&amp;""="","كود ناقص",IFERROR(INDEX('دليل الحسابات'!$B$6:$B$205,MATCH(C287,'دليل الحسابات'!$A$6:$A$205,0)),"كود غير موجود")))</f>
        <v/>
      </c>
      <c r="H287" s="6">
        <f>IF(AND(C287&amp;""="",E287&amp;""="",F287&amp;""=""),"",IF(AND(E287&amp;""&lt;&gt;"",F287&amp;""&lt;&gt;""),"خطأ: مدين ودائن معًا",IF(AND(E287&amp;""="",F287&amp;""=""),"سطر بلا مبلغ","")))</f>
        <v/>
      </c>
      <c r="I287" s="19">
        <f>IF(B287&amp;""="","",ROUND(SUMIFS($E$7:$E$3006,$B$7:$B$3006,B287&amp;"")-SUMIFS($F$7:$F$3006,$B$7:$B$3006,B287&amp;""),2))</f>
        <v/>
      </c>
      <c r="J287" s="6">
        <f>IF(B287&amp;""="",IF(AND(C287&amp;""="",E287&amp;""="",F287&amp;""=""),"","رقم القيد ناقص"),IF(I287=0,"","القيد غير متوازن"))</f>
        <v/>
      </c>
      <c r="K287" s="21">
        <f>IF(C287&amp;""="","",COUNTIF($C$7:C287,C287&amp;""))</f>
        <v/>
      </c>
      <c r="L287" s="6">
        <f>IF(K287="","",C287&amp;"-"&amp;K287)</f>
        <v/>
      </c>
      <c r="M287" s="21">
        <f>IF(J287&lt;&gt;"القيد غير متوازن","",IF(COUNTIF($B$7:B287,B287&amp;"")=1,1,""))</f>
        <v/>
      </c>
    </row>
    <row r="288">
      <c r="A288" s="20" t="n"/>
      <c r="B288" s="16" t="n"/>
      <c r="C288" s="16" t="n"/>
      <c r="D288" s="5" t="n"/>
      <c r="E288" s="17" t="n"/>
      <c r="F288" s="17" t="n"/>
      <c r="G288" s="6">
        <f>IF(AND(C288&amp;""="",E288&amp;""="",F288&amp;""=""),"",IF(C288&amp;""="","كود ناقص",IFERROR(INDEX('دليل الحسابات'!$B$6:$B$205,MATCH(C288,'دليل الحسابات'!$A$6:$A$205,0)),"كود غير موجود")))</f>
        <v/>
      </c>
      <c r="H288" s="6">
        <f>IF(AND(C288&amp;""="",E288&amp;""="",F288&amp;""=""),"",IF(AND(E288&amp;""&lt;&gt;"",F288&amp;""&lt;&gt;""),"خطأ: مدين ودائن معًا",IF(AND(E288&amp;""="",F288&amp;""=""),"سطر بلا مبلغ","")))</f>
        <v/>
      </c>
      <c r="I288" s="19">
        <f>IF(B288&amp;""="","",ROUND(SUMIFS($E$7:$E$3006,$B$7:$B$3006,B288&amp;"")-SUMIFS($F$7:$F$3006,$B$7:$B$3006,B288&amp;""),2))</f>
        <v/>
      </c>
      <c r="J288" s="6">
        <f>IF(B288&amp;""="",IF(AND(C288&amp;""="",E288&amp;""="",F288&amp;""=""),"","رقم القيد ناقص"),IF(I288=0,"","القيد غير متوازن"))</f>
        <v/>
      </c>
      <c r="K288" s="21">
        <f>IF(C288&amp;""="","",COUNTIF($C$7:C288,C288&amp;""))</f>
        <v/>
      </c>
      <c r="L288" s="6">
        <f>IF(K288="","",C288&amp;"-"&amp;K288)</f>
        <v/>
      </c>
      <c r="M288" s="21">
        <f>IF(J288&lt;&gt;"القيد غير متوازن","",IF(COUNTIF($B$7:B288,B288&amp;"")=1,1,""))</f>
        <v/>
      </c>
    </row>
    <row r="289">
      <c r="A289" s="20" t="n"/>
      <c r="B289" s="16" t="n"/>
      <c r="C289" s="16" t="n"/>
      <c r="D289" s="5" t="n"/>
      <c r="E289" s="17" t="n"/>
      <c r="F289" s="17" t="n"/>
      <c r="G289" s="6">
        <f>IF(AND(C289&amp;""="",E289&amp;""="",F289&amp;""=""),"",IF(C289&amp;""="","كود ناقص",IFERROR(INDEX('دليل الحسابات'!$B$6:$B$205,MATCH(C289,'دليل الحسابات'!$A$6:$A$205,0)),"كود غير موجود")))</f>
        <v/>
      </c>
      <c r="H289" s="6">
        <f>IF(AND(C289&amp;""="",E289&amp;""="",F289&amp;""=""),"",IF(AND(E289&amp;""&lt;&gt;"",F289&amp;""&lt;&gt;""),"خطأ: مدين ودائن معًا",IF(AND(E289&amp;""="",F289&amp;""=""),"سطر بلا مبلغ","")))</f>
        <v/>
      </c>
      <c r="I289" s="19">
        <f>IF(B289&amp;""="","",ROUND(SUMIFS($E$7:$E$3006,$B$7:$B$3006,B289&amp;"")-SUMIFS($F$7:$F$3006,$B$7:$B$3006,B289&amp;""),2))</f>
        <v/>
      </c>
      <c r="J289" s="6">
        <f>IF(B289&amp;""="",IF(AND(C289&amp;""="",E289&amp;""="",F289&amp;""=""),"","رقم القيد ناقص"),IF(I289=0,"","القيد غير متوازن"))</f>
        <v/>
      </c>
      <c r="K289" s="21">
        <f>IF(C289&amp;""="","",COUNTIF($C$7:C289,C289&amp;""))</f>
        <v/>
      </c>
      <c r="L289" s="6">
        <f>IF(K289="","",C289&amp;"-"&amp;K289)</f>
        <v/>
      </c>
      <c r="M289" s="21">
        <f>IF(J289&lt;&gt;"القيد غير متوازن","",IF(COUNTIF($B$7:B289,B289&amp;"")=1,1,""))</f>
        <v/>
      </c>
    </row>
    <row r="290">
      <c r="A290" s="20" t="n"/>
      <c r="B290" s="16" t="n"/>
      <c r="C290" s="16" t="n"/>
      <c r="D290" s="5" t="n"/>
      <c r="E290" s="17" t="n"/>
      <c r="F290" s="17" t="n"/>
      <c r="G290" s="6">
        <f>IF(AND(C290&amp;""="",E290&amp;""="",F290&amp;""=""),"",IF(C290&amp;""="","كود ناقص",IFERROR(INDEX('دليل الحسابات'!$B$6:$B$205,MATCH(C290,'دليل الحسابات'!$A$6:$A$205,0)),"كود غير موجود")))</f>
        <v/>
      </c>
      <c r="H290" s="6">
        <f>IF(AND(C290&amp;""="",E290&amp;""="",F290&amp;""=""),"",IF(AND(E290&amp;""&lt;&gt;"",F290&amp;""&lt;&gt;""),"خطأ: مدين ودائن معًا",IF(AND(E290&amp;""="",F290&amp;""=""),"سطر بلا مبلغ","")))</f>
        <v/>
      </c>
      <c r="I290" s="19">
        <f>IF(B290&amp;""="","",ROUND(SUMIFS($E$7:$E$3006,$B$7:$B$3006,B290&amp;"")-SUMIFS($F$7:$F$3006,$B$7:$B$3006,B290&amp;""),2))</f>
        <v/>
      </c>
      <c r="J290" s="6">
        <f>IF(B290&amp;""="",IF(AND(C290&amp;""="",E290&amp;""="",F290&amp;""=""),"","رقم القيد ناقص"),IF(I290=0,"","القيد غير متوازن"))</f>
        <v/>
      </c>
      <c r="K290" s="21">
        <f>IF(C290&amp;""="","",COUNTIF($C$7:C290,C290&amp;""))</f>
        <v/>
      </c>
      <c r="L290" s="6">
        <f>IF(K290="","",C290&amp;"-"&amp;K290)</f>
        <v/>
      </c>
      <c r="M290" s="21">
        <f>IF(J290&lt;&gt;"القيد غير متوازن","",IF(COUNTIF($B$7:B290,B290&amp;"")=1,1,""))</f>
        <v/>
      </c>
    </row>
    <row r="291">
      <c r="A291" s="20" t="n"/>
      <c r="B291" s="16" t="n"/>
      <c r="C291" s="16" t="n"/>
      <c r="D291" s="5" t="n"/>
      <c r="E291" s="17" t="n"/>
      <c r="F291" s="17" t="n"/>
      <c r="G291" s="6">
        <f>IF(AND(C291&amp;""="",E291&amp;""="",F291&amp;""=""),"",IF(C291&amp;""="","كود ناقص",IFERROR(INDEX('دليل الحسابات'!$B$6:$B$205,MATCH(C291,'دليل الحسابات'!$A$6:$A$205,0)),"كود غير موجود")))</f>
        <v/>
      </c>
      <c r="H291" s="6">
        <f>IF(AND(C291&amp;""="",E291&amp;""="",F291&amp;""=""),"",IF(AND(E291&amp;""&lt;&gt;"",F291&amp;""&lt;&gt;""),"خطأ: مدين ودائن معًا",IF(AND(E291&amp;""="",F291&amp;""=""),"سطر بلا مبلغ","")))</f>
        <v/>
      </c>
      <c r="I291" s="19">
        <f>IF(B291&amp;""="","",ROUND(SUMIFS($E$7:$E$3006,$B$7:$B$3006,B291&amp;"")-SUMIFS($F$7:$F$3006,$B$7:$B$3006,B291&amp;""),2))</f>
        <v/>
      </c>
      <c r="J291" s="6">
        <f>IF(B291&amp;""="",IF(AND(C291&amp;""="",E291&amp;""="",F291&amp;""=""),"","رقم القيد ناقص"),IF(I291=0,"","القيد غير متوازن"))</f>
        <v/>
      </c>
      <c r="K291" s="21">
        <f>IF(C291&amp;""="","",COUNTIF($C$7:C291,C291&amp;""))</f>
        <v/>
      </c>
      <c r="L291" s="6">
        <f>IF(K291="","",C291&amp;"-"&amp;K291)</f>
        <v/>
      </c>
      <c r="M291" s="21">
        <f>IF(J291&lt;&gt;"القيد غير متوازن","",IF(COUNTIF($B$7:B291,B291&amp;"")=1,1,""))</f>
        <v/>
      </c>
    </row>
    <row r="292">
      <c r="A292" s="20" t="n"/>
      <c r="B292" s="16" t="n"/>
      <c r="C292" s="16" t="n"/>
      <c r="D292" s="5" t="n"/>
      <c r="E292" s="17" t="n"/>
      <c r="F292" s="17" t="n"/>
      <c r="G292" s="6">
        <f>IF(AND(C292&amp;""="",E292&amp;""="",F292&amp;""=""),"",IF(C292&amp;""="","كود ناقص",IFERROR(INDEX('دليل الحسابات'!$B$6:$B$205,MATCH(C292,'دليل الحسابات'!$A$6:$A$205,0)),"كود غير موجود")))</f>
        <v/>
      </c>
      <c r="H292" s="6">
        <f>IF(AND(C292&amp;""="",E292&amp;""="",F292&amp;""=""),"",IF(AND(E292&amp;""&lt;&gt;"",F292&amp;""&lt;&gt;""),"خطأ: مدين ودائن معًا",IF(AND(E292&amp;""="",F292&amp;""=""),"سطر بلا مبلغ","")))</f>
        <v/>
      </c>
      <c r="I292" s="19">
        <f>IF(B292&amp;""="","",ROUND(SUMIFS($E$7:$E$3006,$B$7:$B$3006,B292&amp;"")-SUMIFS($F$7:$F$3006,$B$7:$B$3006,B292&amp;""),2))</f>
        <v/>
      </c>
      <c r="J292" s="6">
        <f>IF(B292&amp;""="",IF(AND(C292&amp;""="",E292&amp;""="",F292&amp;""=""),"","رقم القيد ناقص"),IF(I292=0,"","القيد غير متوازن"))</f>
        <v/>
      </c>
      <c r="K292" s="21">
        <f>IF(C292&amp;""="","",COUNTIF($C$7:C292,C292&amp;""))</f>
        <v/>
      </c>
      <c r="L292" s="6">
        <f>IF(K292="","",C292&amp;"-"&amp;K292)</f>
        <v/>
      </c>
      <c r="M292" s="21">
        <f>IF(J292&lt;&gt;"القيد غير متوازن","",IF(COUNTIF($B$7:B292,B292&amp;"")=1,1,""))</f>
        <v/>
      </c>
    </row>
    <row r="293">
      <c r="A293" s="20" t="n"/>
      <c r="B293" s="16" t="n"/>
      <c r="C293" s="16" t="n"/>
      <c r="D293" s="5" t="n"/>
      <c r="E293" s="17" t="n"/>
      <c r="F293" s="17" t="n"/>
      <c r="G293" s="6">
        <f>IF(AND(C293&amp;""="",E293&amp;""="",F293&amp;""=""),"",IF(C293&amp;""="","كود ناقص",IFERROR(INDEX('دليل الحسابات'!$B$6:$B$205,MATCH(C293,'دليل الحسابات'!$A$6:$A$205,0)),"كود غير موجود")))</f>
        <v/>
      </c>
      <c r="H293" s="6">
        <f>IF(AND(C293&amp;""="",E293&amp;""="",F293&amp;""=""),"",IF(AND(E293&amp;""&lt;&gt;"",F293&amp;""&lt;&gt;""),"خطأ: مدين ودائن معًا",IF(AND(E293&amp;""="",F293&amp;""=""),"سطر بلا مبلغ","")))</f>
        <v/>
      </c>
      <c r="I293" s="19">
        <f>IF(B293&amp;""="","",ROUND(SUMIFS($E$7:$E$3006,$B$7:$B$3006,B293&amp;"")-SUMIFS($F$7:$F$3006,$B$7:$B$3006,B293&amp;""),2))</f>
        <v/>
      </c>
      <c r="J293" s="6">
        <f>IF(B293&amp;""="",IF(AND(C293&amp;""="",E293&amp;""="",F293&amp;""=""),"","رقم القيد ناقص"),IF(I293=0,"","القيد غير متوازن"))</f>
        <v/>
      </c>
      <c r="K293" s="21">
        <f>IF(C293&amp;""="","",COUNTIF($C$7:C293,C293&amp;""))</f>
        <v/>
      </c>
      <c r="L293" s="6">
        <f>IF(K293="","",C293&amp;"-"&amp;K293)</f>
        <v/>
      </c>
      <c r="M293" s="21">
        <f>IF(J293&lt;&gt;"القيد غير متوازن","",IF(COUNTIF($B$7:B293,B293&amp;"")=1,1,""))</f>
        <v/>
      </c>
    </row>
    <row r="294">
      <c r="A294" s="20" t="n"/>
      <c r="B294" s="16" t="n"/>
      <c r="C294" s="16" t="n"/>
      <c r="D294" s="5" t="n"/>
      <c r="E294" s="17" t="n"/>
      <c r="F294" s="17" t="n"/>
      <c r="G294" s="6">
        <f>IF(AND(C294&amp;""="",E294&amp;""="",F294&amp;""=""),"",IF(C294&amp;""="","كود ناقص",IFERROR(INDEX('دليل الحسابات'!$B$6:$B$205,MATCH(C294,'دليل الحسابات'!$A$6:$A$205,0)),"كود غير موجود")))</f>
        <v/>
      </c>
      <c r="H294" s="6">
        <f>IF(AND(C294&amp;""="",E294&amp;""="",F294&amp;""=""),"",IF(AND(E294&amp;""&lt;&gt;"",F294&amp;""&lt;&gt;""),"خطأ: مدين ودائن معًا",IF(AND(E294&amp;""="",F294&amp;""=""),"سطر بلا مبلغ","")))</f>
        <v/>
      </c>
      <c r="I294" s="19">
        <f>IF(B294&amp;""="","",ROUND(SUMIFS($E$7:$E$3006,$B$7:$B$3006,B294&amp;"")-SUMIFS($F$7:$F$3006,$B$7:$B$3006,B294&amp;""),2))</f>
        <v/>
      </c>
      <c r="J294" s="6">
        <f>IF(B294&amp;""="",IF(AND(C294&amp;""="",E294&amp;""="",F294&amp;""=""),"","رقم القيد ناقص"),IF(I294=0,"","القيد غير متوازن"))</f>
        <v/>
      </c>
      <c r="K294" s="21">
        <f>IF(C294&amp;""="","",COUNTIF($C$7:C294,C294&amp;""))</f>
        <v/>
      </c>
      <c r="L294" s="6">
        <f>IF(K294="","",C294&amp;"-"&amp;K294)</f>
        <v/>
      </c>
      <c r="M294" s="21">
        <f>IF(J294&lt;&gt;"القيد غير متوازن","",IF(COUNTIF($B$7:B294,B294&amp;"")=1,1,""))</f>
        <v/>
      </c>
    </row>
    <row r="295">
      <c r="A295" s="20" t="n"/>
      <c r="B295" s="16" t="n"/>
      <c r="C295" s="16" t="n"/>
      <c r="D295" s="5" t="n"/>
      <c r="E295" s="17" t="n"/>
      <c r="F295" s="17" t="n"/>
      <c r="G295" s="6">
        <f>IF(AND(C295&amp;""="",E295&amp;""="",F295&amp;""=""),"",IF(C295&amp;""="","كود ناقص",IFERROR(INDEX('دليل الحسابات'!$B$6:$B$205,MATCH(C295,'دليل الحسابات'!$A$6:$A$205,0)),"كود غير موجود")))</f>
        <v/>
      </c>
      <c r="H295" s="6">
        <f>IF(AND(C295&amp;""="",E295&amp;""="",F295&amp;""=""),"",IF(AND(E295&amp;""&lt;&gt;"",F295&amp;""&lt;&gt;""),"خطأ: مدين ودائن معًا",IF(AND(E295&amp;""="",F295&amp;""=""),"سطر بلا مبلغ","")))</f>
        <v/>
      </c>
      <c r="I295" s="19">
        <f>IF(B295&amp;""="","",ROUND(SUMIFS($E$7:$E$3006,$B$7:$B$3006,B295&amp;"")-SUMIFS($F$7:$F$3006,$B$7:$B$3006,B295&amp;""),2))</f>
        <v/>
      </c>
      <c r="J295" s="6">
        <f>IF(B295&amp;""="",IF(AND(C295&amp;""="",E295&amp;""="",F295&amp;""=""),"","رقم القيد ناقص"),IF(I295=0,"","القيد غير متوازن"))</f>
        <v/>
      </c>
      <c r="K295" s="21">
        <f>IF(C295&amp;""="","",COUNTIF($C$7:C295,C295&amp;""))</f>
        <v/>
      </c>
      <c r="L295" s="6">
        <f>IF(K295="","",C295&amp;"-"&amp;K295)</f>
        <v/>
      </c>
      <c r="M295" s="21">
        <f>IF(J295&lt;&gt;"القيد غير متوازن","",IF(COUNTIF($B$7:B295,B295&amp;"")=1,1,""))</f>
        <v/>
      </c>
    </row>
    <row r="296">
      <c r="A296" s="20" t="n"/>
      <c r="B296" s="16" t="n"/>
      <c r="C296" s="16" t="n"/>
      <c r="D296" s="5" t="n"/>
      <c r="E296" s="17" t="n"/>
      <c r="F296" s="17" t="n"/>
      <c r="G296" s="6">
        <f>IF(AND(C296&amp;""="",E296&amp;""="",F296&amp;""=""),"",IF(C296&amp;""="","كود ناقص",IFERROR(INDEX('دليل الحسابات'!$B$6:$B$205,MATCH(C296,'دليل الحسابات'!$A$6:$A$205,0)),"كود غير موجود")))</f>
        <v/>
      </c>
      <c r="H296" s="6">
        <f>IF(AND(C296&amp;""="",E296&amp;""="",F296&amp;""=""),"",IF(AND(E296&amp;""&lt;&gt;"",F296&amp;""&lt;&gt;""),"خطأ: مدين ودائن معًا",IF(AND(E296&amp;""="",F296&amp;""=""),"سطر بلا مبلغ","")))</f>
        <v/>
      </c>
      <c r="I296" s="19">
        <f>IF(B296&amp;""="","",ROUND(SUMIFS($E$7:$E$3006,$B$7:$B$3006,B296&amp;"")-SUMIFS($F$7:$F$3006,$B$7:$B$3006,B296&amp;""),2))</f>
        <v/>
      </c>
      <c r="J296" s="6">
        <f>IF(B296&amp;""="",IF(AND(C296&amp;""="",E296&amp;""="",F296&amp;""=""),"","رقم القيد ناقص"),IF(I296=0,"","القيد غير متوازن"))</f>
        <v/>
      </c>
      <c r="K296" s="21">
        <f>IF(C296&amp;""="","",COUNTIF($C$7:C296,C296&amp;""))</f>
        <v/>
      </c>
      <c r="L296" s="6">
        <f>IF(K296="","",C296&amp;"-"&amp;K296)</f>
        <v/>
      </c>
      <c r="M296" s="21">
        <f>IF(J296&lt;&gt;"القيد غير متوازن","",IF(COUNTIF($B$7:B296,B296&amp;"")=1,1,""))</f>
        <v/>
      </c>
    </row>
    <row r="297">
      <c r="A297" s="20" t="n"/>
      <c r="B297" s="16" t="n"/>
      <c r="C297" s="16" t="n"/>
      <c r="D297" s="5" t="n"/>
      <c r="E297" s="17" t="n"/>
      <c r="F297" s="17" t="n"/>
      <c r="G297" s="6">
        <f>IF(AND(C297&amp;""="",E297&amp;""="",F297&amp;""=""),"",IF(C297&amp;""="","كود ناقص",IFERROR(INDEX('دليل الحسابات'!$B$6:$B$205,MATCH(C297,'دليل الحسابات'!$A$6:$A$205,0)),"كود غير موجود")))</f>
        <v/>
      </c>
      <c r="H297" s="6">
        <f>IF(AND(C297&amp;""="",E297&amp;""="",F297&amp;""=""),"",IF(AND(E297&amp;""&lt;&gt;"",F297&amp;""&lt;&gt;""),"خطأ: مدين ودائن معًا",IF(AND(E297&amp;""="",F297&amp;""=""),"سطر بلا مبلغ","")))</f>
        <v/>
      </c>
      <c r="I297" s="19">
        <f>IF(B297&amp;""="","",ROUND(SUMIFS($E$7:$E$3006,$B$7:$B$3006,B297&amp;"")-SUMIFS($F$7:$F$3006,$B$7:$B$3006,B297&amp;""),2))</f>
        <v/>
      </c>
      <c r="J297" s="6">
        <f>IF(B297&amp;""="",IF(AND(C297&amp;""="",E297&amp;""="",F297&amp;""=""),"","رقم القيد ناقص"),IF(I297=0,"","القيد غير متوازن"))</f>
        <v/>
      </c>
      <c r="K297" s="21">
        <f>IF(C297&amp;""="","",COUNTIF($C$7:C297,C297&amp;""))</f>
        <v/>
      </c>
      <c r="L297" s="6">
        <f>IF(K297="","",C297&amp;"-"&amp;K297)</f>
        <v/>
      </c>
      <c r="M297" s="21">
        <f>IF(J297&lt;&gt;"القيد غير متوازن","",IF(COUNTIF($B$7:B297,B297&amp;"")=1,1,""))</f>
        <v/>
      </c>
    </row>
    <row r="298">
      <c r="A298" s="20" t="n"/>
      <c r="B298" s="16" t="n"/>
      <c r="C298" s="16" t="n"/>
      <c r="D298" s="5" t="n"/>
      <c r="E298" s="17" t="n"/>
      <c r="F298" s="17" t="n"/>
      <c r="G298" s="6">
        <f>IF(AND(C298&amp;""="",E298&amp;""="",F298&amp;""=""),"",IF(C298&amp;""="","كود ناقص",IFERROR(INDEX('دليل الحسابات'!$B$6:$B$205,MATCH(C298,'دليل الحسابات'!$A$6:$A$205,0)),"كود غير موجود")))</f>
        <v/>
      </c>
      <c r="H298" s="6">
        <f>IF(AND(C298&amp;""="",E298&amp;""="",F298&amp;""=""),"",IF(AND(E298&amp;""&lt;&gt;"",F298&amp;""&lt;&gt;""),"خطأ: مدين ودائن معًا",IF(AND(E298&amp;""="",F298&amp;""=""),"سطر بلا مبلغ","")))</f>
        <v/>
      </c>
      <c r="I298" s="19">
        <f>IF(B298&amp;""="","",ROUND(SUMIFS($E$7:$E$3006,$B$7:$B$3006,B298&amp;"")-SUMIFS($F$7:$F$3006,$B$7:$B$3006,B298&amp;""),2))</f>
        <v/>
      </c>
      <c r="J298" s="6">
        <f>IF(B298&amp;""="",IF(AND(C298&amp;""="",E298&amp;""="",F298&amp;""=""),"","رقم القيد ناقص"),IF(I298=0,"","القيد غير متوازن"))</f>
        <v/>
      </c>
      <c r="K298" s="21">
        <f>IF(C298&amp;""="","",COUNTIF($C$7:C298,C298&amp;""))</f>
        <v/>
      </c>
      <c r="L298" s="6">
        <f>IF(K298="","",C298&amp;"-"&amp;K298)</f>
        <v/>
      </c>
      <c r="M298" s="21">
        <f>IF(J298&lt;&gt;"القيد غير متوازن","",IF(COUNTIF($B$7:B298,B298&amp;"")=1,1,""))</f>
        <v/>
      </c>
    </row>
    <row r="299">
      <c r="A299" s="20" t="n"/>
      <c r="B299" s="16" t="n"/>
      <c r="C299" s="16" t="n"/>
      <c r="D299" s="5" t="n"/>
      <c r="E299" s="17" t="n"/>
      <c r="F299" s="17" t="n"/>
      <c r="G299" s="6">
        <f>IF(AND(C299&amp;""="",E299&amp;""="",F299&amp;""=""),"",IF(C299&amp;""="","كود ناقص",IFERROR(INDEX('دليل الحسابات'!$B$6:$B$205,MATCH(C299,'دليل الحسابات'!$A$6:$A$205,0)),"كود غير موجود")))</f>
        <v/>
      </c>
      <c r="H299" s="6">
        <f>IF(AND(C299&amp;""="",E299&amp;""="",F299&amp;""=""),"",IF(AND(E299&amp;""&lt;&gt;"",F299&amp;""&lt;&gt;""),"خطأ: مدين ودائن معًا",IF(AND(E299&amp;""="",F299&amp;""=""),"سطر بلا مبلغ","")))</f>
        <v/>
      </c>
      <c r="I299" s="19">
        <f>IF(B299&amp;""="","",ROUND(SUMIFS($E$7:$E$3006,$B$7:$B$3006,B299&amp;"")-SUMIFS($F$7:$F$3006,$B$7:$B$3006,B299&amp;""),2))</f>
        <v/>
      </c>
      <c r="J299" s="6">
        <f>IF(B299&amp;""="",IF(AND(C299&amp;""="",E299&amp;""="",F299&amp;""=""),"","رقم القيد ناقص"),IF(I299=0,"","القيد غير متوازن"))</f>
        <v/>
      </c>
      <c r="K299" s="21">
        <f>IF(C299&amp;""="","",COUNTIF($C$7:C299,C299&amp;""))</f>
        <v/>
      </c>
      <c r="L299" s="6">
        <f>IF(K299="","",C299&amp;"-"&amp;K299)</f>
        <v/>
      </c>
      <c r="M299" s="21">
        <f>IF(J299&lt;&gt;"القيد غير متوازن","",IF(COUNTIF($B$7:B299,B299&amp;"")=1,1,""))</f>
        <v/>
      </c>
    </row>
    <row r="300">
      <c r="A300" s="20" t="n"/>
      <c r="B300" s="16" t="n"/>
      <c r="C300" s="16" t="n"/>
      <c r="D300" s="5" t="n"/>
      <c r="E300" s="17" t="n"/>
      <c r="F300" s="17" t="n"/>
      <c r="G300" s="6">
        <f>IF(AND(C300&amp;""="",E300&amp;""="",F300&amp;""=""),"",IF(C300&amp;""="","كود ناقص",IFERROR(INDEX('دليل الحسابات'!$B$6:$B$205,MATCH(C300,'دليل الحسابات'!$A$6:$A$205,0)),"كود غير موجود")))</f>
        <v/>
      </c>
      <c r="H300" s="6">
        <f>IF(AND(C300&amp;""="",E300&amp;""="",F300&amp;""=""),"",IF(AND(E300&amp;""&lt;&gt;"",F300&amp;""&lt;&gt;""),"خطأ: مدين ودائن معًا",IF(AND(E300&amp;""="",F300&amp;""=""),"سطر بلا مبلغ","")))</f>
        <v/>
      </c>
      <c r="I300" s="19">
        <f>IF(B300&amp;""="","",ROUND(SUMIFS($E$7:$E$3006,$B$7:$B$3006,B300&amp;"")-SUMIFS($F$7:$F$3006,$B$7:$B$3006,B300&amp;""),2))</f>
        <v/>
      </c>
      <c r="J300" s="6">
        <f>IF(B300&amp;""="",IF(AND(C300&amp;""="",E300&amp;""="",F300&amp;""=""),"","رقم القيد ناقص"),IF(I300=0,"","القيد غير متوازن"))</f>
        <v/>
      </c>
      <c r="K300" s="21">
        <f>IF(C300&amp;""="","",COUNTIF($C$7:C300,C300&amp;""))</f>
        <v/>
      </c>
      <c r="L300" s="6">
        <f>IF(K300="","",C300&amp;"-"&amp;K300)</f>
        <v/>
      </c>
      <c r="M300" s="21">
        <f>IF(J300&lt;&gt;"القيد غير متوازن","",IF(COUNTIF($B$7:B300,B300&amp;"")=1,1,""))</f>
        <v/>
      </c>
    </row>
    <row r="301">
      <c r="A301" s="20" t="n"/>
      <c r="B301" s="16" t="n"/>
      <c r="C301" s="16" t="n"/>
      <c r="D301" s="5" t="n"/>
      <c r="E301" s="17" t="n"/>
      <c r="F301" s="17" t="n"/>
      <c r="G301" s="6">
        <f>IF(AND(C301&amp;""="",E301&amp;""="",F301&amp;""=""),"",IF(C301&amp;""="","كود ناقص",IFERROR(INDEX('دليل الحسابات'!$B$6:$B$205,MATCH(C301,'دليل الحسابات'!$A$6:$A$205,0)),"كود غير موجود")))</f>
        <v/>
      </c>
      <c r="H301" s="6">
        <f>IF(AND(C301&amp;""="",E301&amp;""="",F301&amp;""=""),"",IF(AND(E301&amp;""&lt;&gt;"",F301&amp;""&lt;&gt;""),"خطأ: مدين ودائن معًا",IF(AND(E301&amp;""="",F301&amp;""=""),"سطر بلا مبلغ","")))</f>
        <v/>
      </c>
      <c r="I301" s="19">
        <f>IF(B301&amp;""="","",ROUND(SUMIFS($E$7:$E$3006,$B$7:$B$3006,B301&amp;"")-SUMIFS($F$7:$F$3006,$B$7:$B$3006,B301&amp;""),2))</f>
        <v/>
      </c>
      <c r="J301" s="6">
        <f>IF(B301&amp;""="",IF(AND(C301&amp;""="",E301&amp;""="",F301&amp;""=""),"","رقم القيد ناقص"),IF(I301=0,"","القيد غير متوازن"))</f>
        <v/>
      </c>
      <c r="K301" s="21">
        <f>IF(C301&amp;""="","",COUNTIF($C$7:C301,C301&amp;""))</f>
        <v/>
      </c>
      <c r="L301" s="6">
        <f>IF(K301="","",C301&amp;"-"&amp;K301)</f>
        <v/>
      </c>
      <c r="M301" s="21">
        <f>IF(J301&lt;&gt;"القيد غير متوازن","",IF(COUNTIF($B$7:B301,B301&amp;"")=1,1,""))</f>
        <v/>
      </c>
    </row>
    <row r="302">
      <c r="A302" s="20" t="n"/>
      <c r="B302" s="16" t="n"/>
      <c r="C302" s="16" t="n"/>
      <c r="D302" s="5" t="n"/>
      <c r="E302" s="17" t="n"/>
      <c r="F302" s="17" t="n"/>
      <c r="G302" s="6">
        <f>IF(AND(C302&amp;""="",E302&amp;""="",F302&amp;""=""),"",IF(C302&amp;""="","كود ناقص",IFERROR(INDEX('دليل الحسابات'!$B$6:$B$205,MATCH(C302,'دليل الحسابات'!$A$6:$A$205,0)),"كود غير موجود")))</f>
        <v/>
      </c>
      <c r="H302" s="6">
        <f>IF(AND(C302&amp;""="",E302&amp;""="",F302&amp;""=""),"",IF(AND(E302&amp;""&lt;&gt;"",F302&amp;""&lt;&gt;""),"خطأ: مدين ودائن معًا",IF(AND(E302&amp;""="",F302&amp;""=""),"سطر بلا مبلغ","")))</f>
        <v/>
      </c>
      <c r="I302" s="19">
        <f>IF(B302&amp;""="","",ROUND(SUMIFS($E$7:$E$3006,$B$7:$B$3006,B302&amp;"")-SUMIFS($F$7:$F$3006,$B$7:$B$3006,B302&amp;""),2))</f>
        <v/>
      </c>
      <c r="J302" s="6">
        <f>IF(B302&amp;""="",IF(AND(C302&amp;""="",E302&amp;""="",F302&amp;""=""),"","رقم القيد ناقص"),IF(I302=0,"","القيد غير متوازن"))</f>
        <v/>
      </c>
      <c r="K302" s="21">
        <f>IF(C302&amp;""="","",COUNTIF($C$7:C302,C302&amp;""))</f>
        <v/>
      </c>
      <c r="L302" s="6">
        <f>IF(K302="","",C302&amp;"-"&amp;K302)</f>
        <v/>
      </c>
      <c r="M302" s="21">
        <f>IF(J302&lt;&gt;"القيد غير متوازن","",IF(COUNTIF($B$7:B302,B302&amp;"")=1,1,""))</f>
        <v/>
      </c>
    </row>
    <row r="303">
      <c r="A303" s="20" t="n"/>
      <c r="B303" s="16" t="n"/>
      <c r="C303" s="16" t="n"/>
      <c r="D303" s="5" t="n"/>
      <c r="E303" s="17" t="n"/>
      <c r="F303" s="17" t="n"/>
      <c r="G303" s="6">
        <f>IF(AND(C303&amp;""="",E303&amp;""="",F303&amp;""=""),"",IF(C303&amp;""="","كود ناقص",IFERROR(INDEX('دليل الحسابات'!$B$6:$B$205,MATCH(C303,'دليل الحسابات'!$A$6:$A$205,0)),"كود غير موجود")))</f>
        <v/>
      </c>
      <c r="H303" s="6">
        <f>IF(AND(C303&amp;""="",E303&amp;""="",F303&amp;""=""),"",IF(AND(E303&amp;""&lt;&gt;"",F303&amp;""&lt;&gt;""),"خطأ: مدين ودائن معًا",IF(AND(E303&amp;""="",F303&amp;""=""),"سطر بلا مبلغ","")))</f>
        <v/>
      </c>
      <c r="I303" s="19">
        <f>IF(B303&amp;""="","",ROUND(SUMIFS($E$7:$E$3006,$B$7:$B$3006,B303&amp;"")-SUMIFS($F$7:$F$3006,$B$7:$B$3006,B303&amp;""),2))</f>
        <v/>
      </c>
      <c r="J303" s="6">
        <f>IF(B303&amp;""="",IF(AND(C303&amp;""="",E303&amp;""="",F303&amp;""=""),"","رقم القيد ناقص"),IF(I303=0,"","القيد غير متوازن"))</f>
        <v/>
      </c>
      <c r="K303" s="21">
        <f>IF(C303&amp;""="","",COUNTIF($C$7:C303,C303&amp;""))</f>
        <v/>
      </c>
      <c r="L303" s="6">
        <f>IF(K303="","",C303&amp;"-"&amp;K303)</f>
        <v/>
      </c>
      <c r="M303" s="21">
        <f>IF(J303&lt;&gt;"القيد غير متوازن","",IF(COUNTIF($B$7:B303,B303&amp;"")=1,1,""))</f>
        <v/>
      </c>
    </row>
    <row r="304">
      <c r="A304" s="20" t="n"/>
      <c r="B304" s="16" t="n"/>
      <c r="C304" s="16" t="n"/>
      <c r="D304" s="5" t="n"/>
      <c r="E304" s="17" t="n"/>
      <c r="F304" s="17" t="n"/>
      <c r="G304" s="6">
        <f>IF(AND(C304&amp;""="",E304&amp;""="",F304&amp;""=""),"",IF(C304&amp;""="","كود ناقص",IFERROR(INDEX('دليل الحسابات'!$B$6:$B$205,MATCH(C304,'دليل الحسابات'!$A$6:$A$205,0)),"كود غير موجود")))</f>
        <v/>
      </c>
      <c r="H304" s="6">
        <f>IF(AND(C304&amp;""="",E304&amp;""="",F304&amp;""=""),"",IF(AND(E304&amp;""&lt;&gt;"",F304&amp;""&lt;&gt;""),"خطأ: مدين ودائن معًا",IF(AND(E304&amp;""="",F304&amp;""=""),"سطر بلا مبلغ","")))</f>
        <v/>
      </c>
      <c r="I304" s="19">
        <f>IF(B304&amp;""="","",ROUND(SUMIFS($E$7:$E$3006,$B$7:$B$3006,B304&amp;"")-SUMIFS($F$7:$F$3006,$B$7:$B$3006,B304&amp;""),2))</f>
        <v/>
      </c>
      <c r="J304" s="6">
        <f>IF(B304&amp;""="",IF(AND(C304&amp;""="",E304&amp;""="",F304&amp;""=""),"","رقم القيد ناقص"),IF(I304=0,"","القيد غير متوازن"))</f>
        <v/>
      </c>
      <c r="K304" s="21">
        <f>IF(C304&amp;""="","",COUNTIF($C$7:C304,C304&amp;""))</f>
        <v/>
      </c>
      <c r="L304" s="6">
        <f>IF(K304="","",C304&amp;"-"&amp;K304)</f>
        <v/>
      </c>
      <c r="M304" s="21">
        <f>IF(J304&lt;&gt;"القيد غير متوازن","",IF(COUNTIF($B$7:B304,B304&amp;"")=1,1,""))</f>
        <v/>
      </c>
    </row>
    <row r="305">
      <c r="A305" s="20" t="n"/>
      <c r="B305" s="16" t="n"/>
      <c r="C305" s="16" t="n"/>
      <c r="D305" s="5" t="n"/>
      <c r="E305" s="17" t="n"/>
      <c r="F305" s="17" t="n"/>
      <c r="G305" s="6">
        <f>IF(AND(C305&amp;""="",E305&amp;""="",F305&amp;""=""),"",IF(C305&amp;""="","كود ناقص",IFERROR(INDEX('دليل الحسابات'!$B$6:$B$205,MATCH(C305,'دليل الحسابات'!$A$6:$A$205,0)),"كود غير موجود")))</f>
        <v/>
      </c>
      <c r="H305" s="6">
        <f>IF(AND(C305&amp;""="",E305&amp;""="",F305&amp;""=""),"",IF(AND(E305&amp;""&lt;&gt;"",F305&amp;""&lt;&gt;""),"خطأ: مدين ودائن معًا",IF(AND(E305&amp;""="",F305&amp;""=""),"سطر بلا مبلغ","")))</f>
        <v/>
      </c>
      <c r="I305" s="19">
        <f>IF(B305&amp;""="","",ROUND(SUMIFS($E$7:$E$3006,$B$7:$B$3006,B305&amp;"")-SUMIFS($F$7:$F$3006,$B$7:$B$3006,B305&amp;""),2))</f>
        <v/>
      </c>
      <c r="J305" s="6">
        <f>IF(B305&amp;""="",IF(AND(C305&amp;""="",E305&amp;""="",F305&amp;""=""),"","رقم القيد ناقص"),IF(I305=0,"","القيد غير متوازن"))</f>
        <v/>
      </c>
      <c r="K305" s="21">
        <f>IF(C305&amp;""="","",COUNTIF($C$7:C305,C305&amp;""))</f>
        <v/>
      </c>
      <c r="L305" s="6">
        <f>IF(K305="","",C305&amp;"-"&amp;K305)</f>
        <v/>
      </c>
      <c r="M305" s="21">
        <f>IF(J305&lt;&gt;"القيد غير متوازن","",IF(COUNTIF($B$7:B305,B305&amp;"")=1,1,""))</f>
        <v/>
      </c>
    </row>
    <row r="306">
      <c r="A306" s="20" t="n"/>
      <c r="B306" s="16" t="n"/>
      <c r="C306" s="16" t="n"/>
      <c r="D306" s="5" t="n"/>
      <c r="E306" s="17" t="n"/>
      <c r="F306" s="17" t="n"/>
      <c r="G306" s="6">
        <f>IF(AND(C306&amp;""="",E306&amp;""="",F306&amp;""=""),"",IF(C306&amp;""="","كود ناقص",IFERROR(INDEX('دليل الحسابات'!$B$6:$B$205,MATCH(C306,'دليل الحسابات'!$A$6:$A$205,0)),"كود غير موجود")))</f>
        <v/>
      </c>
      <c r="H306" s="6">
        <f>IF(AND(C306&amp;""="",E306&amp;""="",F306&amp;""=""),"",IF(AND(E306&amp;""&lt;&gt;"",F306&amp;""&lt;&gt;""),"خطأ: مدين ودائن معًا",IF(AND(E306&amp;""="",F306&amp;""=""),"سطر بلا مبلغ","")))</f>
        <v/>
      </c>
      <c r="I306" s="19">
        <f>IF(B306&amp;""="","",ROUND(SUMIFS($E$7:$E$3006,$B$7:$B$3006,B306&amp;"")-SUMIFS($F$7:$F$3006,$B$7:$B$3006,B306&amp;""),2))</f>
        <v/>
      </c>
      <c r="J306" s="6">
        <f>IF(B306&amp;""="",IF(AND(C306&amp;""="",E306&amp;""="",F306&amp;""=""),"","رقم القيد ناقص"),IF(I306=0,"","القيد غير متوازن"))</f>
        <v/>
      </c>
      <c r="K306" s="21">
        <f>IF(C306&amp;""="","",COUNTIF($C$7:C306,C306&amp;""))</f>
        <v/>
      </c>
      <c r="L306" s="6">
        <f>IF(K306="","",C306&amp;"-"&amp;K306)</f>
        <v/>
      </c>
      <c r="M306" s="21">
        <f>IF(J306&lt;&gt;"القيد غير متوازن","",IF(COUNTIF($B$7:B306,B306&amp;"")=1,1,""))</f>
        <v/>
      </c>
    </row>
    <row r="307">
      <c r="A307" s="20" t="n"/>
      <c r="B307" s="16" t="n"/>
      <c r="C307" s="16" t="n"/>
      <c r="D307" s="5" t="n"/>
      <c r="E307" s="17" t="n"/>
      <c r="F307" s="17" t="n"/>
      <c r="G307" s="6">
        <f>IF(AND(C307&amp;""="",E307&amp;""="",F307&amp;""=""),"",IF(C307&amp;""="","كود ناقص",IFERROR(INDEX('دليل الحسابات'!$B$6:$B$205,MATCH(C307,'دليل الحسابات'!$A$6:$A$205,0)),"كود غير موجود")))</f>
        <v/>
      </c>
      <c r="H307" s="6">
        <f>IF(AND(C307&amp;""="",E307&amp;""="",F307&amp;""=""),"",IF(AND(E307&amp;""&lt;&gt;"",F307&amp;""&lt;&gt;""),"خطأ: مدين ودائن معًا",IF(AND(E307&amp;""="",F307&amp;""=""),"سطر بلا مبلغ","")))</f>
        <v/>
      </c>
      <c r="I307" s="19">
        <f>IF(B307&amp;""="","",ROUND(SUMIFS($E$7:$E$3006,$B$7:$B$3006,B307&amp;"")-SUMIFS($F$7:$F$3006,$B$7:$B$3006,B307&amp;""),2))</f>
        <v/>
      </c>
      <c r="J307" s="6">
        <f>IF(B307&amp;""="",IF(AND(C307&amp;""="",E307&amp;""="",F307&amp;""=""),"","رقم القيد ناقص"),IF(I307=0,"","القيد غير متوازن"))</f>
        <v/>
      </c>
      <c r="K307" s="21">
        <f>IF(C307&amp;""="","",COUNTIF($C$7:C307,C307&amp;""))</f>
        <v/>
      </c>
      <c r="L307" s="6">
        <f>IF(K307="","",C307&amp;"-"&amp;K307)</f>
        <v/>
      </c>
      <c r="M307" s="21">
        <f>IF(J307&lt;&gt;"القيد غير متوازن","",IF(COUNTIF($B$7:B307,B307&amp;"")=1,1,""))</f>
        <v/>
      </c>
    </row>
    <row r="308">
      <c r="A308" s="20" t="n"/>
      <c r="B308" s="16" t="n"/>
      <c r="C308" s="16" t="n"/>
      <c r="D308" s="5" t="n"/>
      <c r="E308" s="17" t="n"/>
      <c r="F308" s="17" t="n"/>
      <c r="G308" s="6">
        <f>IF(AND(C308&amp;""="",E308&amp;""="",F308&amp;""=""),"",IF(C308&amp;""="","كود ناقص",IFERROR(INDEX('دليل الحسابات'!$B$6:$B$205,MATCH(C308,'دليل الحسابات'!$A$6:$A$205,0)),"كود غير موجود")))</f>
        <v/>
      </c>
      <c r="H308" s="6">
        <f>IF(AND(C308&amp;""="",E308&amp;""="",F308&amp;""=""),"",IF(AND(E308&amp;""&lt;&gt;"",F308&amp;""&lt;&gt;""),"خطأ: مدين ودائن معًا",IF(AND(E308&amp;""="",F308&amp;""=""),"سطر بلا مبلغ","")))</f>
        <v/>
      </c>
      <c r="I308" s="19">
        <f>IF(B308&amp;""="","",ROUND(SUMIFS($E$7:$E$3006,$B$7:$B$3006,B308&amp;"")-SUMIFS($F$7:$F$3006,$B$7:$B$3006,B308&amp;""),2))</f>
        <v/>
      </c>
      <c r="J308" s="6">
        <f>IF(B308&amp;""="",IF(AND(C308&amp;""="",E308&amp;""="",F308&amp;""=""),"","رقم القيد ناقص"),IF(I308=0,"","القيد غير متوازن"))</f>
        <v/>
      </c>
      <c r="K308" s="21">
        <f>IF(C308&amp;""="","",COUNTIF($C$7:C308,C308&amp;""))</f>
        <v/>
      </c>
      <c r="L308" s="6">
        <f>IF(K308="","",C308&amp;"-"&amp;K308)</f>
        <v/>
      </c>
      <c r="M308" s="21">
        <f>IF(J308&lt;&gt;"القيد غير متوازن","",IF(COUNTIF($B$7:B308,B308&amp;"")=1,1,""))</f>
        <v/>
      </c>
    </row>
    <row r="309">
      <c r="A309" s="20" t="n"/>
      <c r="B309" s="16" t="n"/>
      <c r="C309" s="16" t="n"/>
      <c r="D309" s="5" t="n"/>
      <c r="E309" s="17" t="n"/>
      <c r="F309" s="17" t="n"/>
      <c r="G309" s="6">
        <f>IF(AND(C309&amp;""="",E309&amp;""="",F309&amp;""=""),"",IF(C309&amp;""="","كود ناقص",IFERROR(INDEX('دليل الحسابات'!$B$6:$B$205,MATCH(C309,'دليل الحسابات'!$A$6:$A$205,0)),"كود غير موجود")))</f>
        <v/>
      </c>
      <c r="H309" s="6">
        <f>IF(AND(C309&amp;""="",E309&amp;""="",F309&amp;""=""),"",IF(AND(E309&amp;""&lt;&gt;"",F309&amp;""&lt;&gt;""),"خطأ: مدين ودائن معًا",IF(AND(E309&amp;""="",F309&amp;""=""),"سطر بلا مبلغ","")))</f>
        <v/>
      </c>
      <c r="I309" s="19">
        <f>IF(B309&amp;""="","",ROUND(SUMIFS($E$7:$E$3006,$B$7:$B$3006,B309&amp;"")-SUMIFS($F$7:$F$3006,$B$7:$B$3006,B309&amp;""),2))</f>
        <v/>
      </c>
      <c r="J309" s="6">
        <f>IF(B309&amp;""="",IF(AND(C309&amp;""="",E309&amp;""="",F309&amp;""=""),"","رقم القيد ناقص"),IF(I309=0,"","القيد غير متوازن"))</f>
        <v/>
      </c>
      <c r="K309" s="21">
        <f>IF(C309&amp;""="","",COUNTIF($C$7:C309,C309&amp;""))</f>
        <v/>
      </c>
      <c r="L309" s="6">
        <f>IF(K309="","",C309&amp;"-"&amp;K309)</f>
        <v/>
      </c>
      <c r="M309" s="21">
        <f>IF(J309&lt;&gt;"القيد غير متوازن","",IF(COUNTIF($B$7:B309,B309&amp;"")=1,1,""))</f>
        <v/>
      </c>
    </row>
    <row r="310">
      <c r="A310" s="20" t="n"/>
      <c r="B310" s="16" t="n"/>
      <c r="C310" s="16" t="n"/>
      <c r="D310" s="5" t="n"/>
      <c r="E310" s="17" t="n"/>
      <c r="F310" s="17" t="n"/>
      <c r="G310" s="6">
        <f>IF(AND(C310&amp;""="",E310&amp;""="",F310&amp;""=""),"",IF(C310&amp;""="","كود ناقص",IFERROR(INDEX('دليل الحسابات'!$B$6:$B$205,MATCH(C310,'دليل الحسابات'!$A$6:$A$205,0)),"كود غير موجود")))</f>
        <v/>
      </c>
      <c r="H310" s="6">
        <f>IF(AND(C310&amp;""="",E310&amp;""="",F310&amp;""=""),"",IF(AND(E310&amp;""&lt;&gt;"",F310&amp;""&lt;&gt;""),"خطأ: مدين ودائن معًا",IF(AND(E310&amp;""="",F310&amp;""=""),"سطر بلا مبلغ","")))</f>
        <v/>
      </c>
      <c r="I310" s="19">
        <f>IF(B310&amp;""="","",ROUND(SUMIFS($E$7:$E$3006,$B$7:$B$3006,B310&amp;"")-SUMIFS($F$7:$F$3006,$B$7:$B$3006,B310&amp;""),2))</f>
        <v/>
      </c>
      <c r="J310" s="6">
        <f>IF(B310&amp;""="",IF(AND(C310&amp;""="",E310&amp;""="",F310&amp;""=""),"","رقم القيد ناقص"),IF(I310=0,"","القيد غير متوازن"))</f>
        <v/>
      </c>
      <c r="K310" s="21">
        <f>IF(C310&amp;""="","",COUNTIF($C$7:C310,C310&amp;""))</f>
        <v/>
      </c>
      <c r="L310" s="6">
        <f>IF(K310="","",C310&amp;"-"&amp;K310)</f>
        <v/>
      </c>
      <c r="M310" s="21">
        <f>IF(J310&lt;&gt;"القيد غير متوازن","",IF(COUNTIF($B$7:B310,B310&amp;"")=1,1,""))</f>
        <v/>
      </c>
    </row>
    <row r="311">
      <c r="A311" s="20" t="n"/>
      <c r="B311" s="16" t="n"/>
      <c r="C311" s="16" t="n"/>
      <c r="D311" s="5" t="n"/>
      <c r="E311" s="17" t="n"/>
      <c r="F311" s="17" t="n"/>
      <c r="G311" s="6">
        <f>IF(AND(C311&amp;""="",E311&amp;""="",F311&amp;""=""),"",IF(C311&amp;""="","كود ناقص",IFERROR(INDEX('دليل الحسابات'!$B$6:$B$205,MATCH(C311,'دليل الحسابات'!$A$6:$A$205,0)),"كود غير موجود")))</f>
        <v/>
      </c>
      <c r="H311" s="6">
        <f>IF(AND(C311&amp;""="",E311&amp;""="",F311&amp;""=""),"",IF(AND(E311&amp;""&lt;&gt;"",F311&amp;""&lt;&gt;""),"خطأ: مدين ودائن معًا",IF(AND(E311&amp;""="",F311&amp;""=""),"سطر بلا مبلغ","")))</f>
        <v/>
      </c>
      <c r="I311" s="19">
        <f>IF(B311&amp;""="","",ROUND(SUMIFS($E$7:$E$3006,$B$7:$B$3006,B311&amp;"")-SUMIFS($F$7:$F$3006,$B$7:$B$3006,B311&amp;""),2))</f>
        <v/>
      </c>
      <c r="J311" s="6">
        <f>IF(B311&amp;""="",IF(AND(C311&amp;""="",E311&amp;""="",F311&amp;""=""),"","رقم القيد ناقص"),IF(I311=0,"","القيد غير متوازن"))</f>
        <v/>
      </c>
      <c r="K311" s="21">
        <f>IF(C311&amp;""="","",COUNTIF($C$7:C311,C311&amp;""))</f>
        <v/>
      </c>
      <c r="L311" s="6">
        <f>IF(K311="","",C311&amp;"-"&amp;K311)</f>
        <v/>
      </c>
      <c r="M311" s="21">
        <f>IF(J311&lt;&gt;"القيد غير متوازن","",IF(COUNTIF($B$7:B311,B311&amp;"")=1,1,""))</f>
        <v/>
      </c>
    </row>
    <row r="312">
      <c r="A312" s="20" t="n"/>
      <c r="B312" s="16" t="n"/>
      <c r="C312" s="16" t="n"/>
      <c r="D312" s="5" t="n"/>
      <c r="E312" s="17" t="n"/>
      <c r="F312" s="17" t="n"/>
      <c r="G312" s="6">
        <f>IF(AND(C312&amp;""="",E312&amp;""="",F312&amp;""=""),"",IF(C312&amp;""="","كود ناقص",IFERROR(INDEX('دليل الحسابات'!$B$6:$B$205,MATCH(C312,'دليل الحسابات'!$A$6:$A$205,0)),"كود غير موجود")))</f>
        <v/>
      </c>
      <c r="H312" s="6">
        <f>IF(AND(C312&amp;""="",E312&amp;""="",F312&amp;""=""),"",IF(AND(E312&amp;""&lt;&gt;"",F312&amp;""&lt;&gt;""),"خطأ: مدين ودائن معًا",IF(AND(E312&amp;""="",F312&amp;""=""),"سطر بلا مبلغ","")))</f>
        <v/>
      </c>
      <c r="I312" s="19">
        <f>IF(B312&amp;""="","",ROUND(SUMIFS($E$7:$E$3006,$B$7:$B$3006,B312&amp;"")-SUMIFS($F$7:$F$3006,$B$7:$B$3006,B312&amp;""),2))</f>
        <v/>
      </c>
      <c r="J312" s="6">
        <f>IF(B312&amp;""="",IF(AND(C312&amp;""="",E312&amp;""="",F312&amp;""=""),"","رقم القيد ناقص"),IF(I312=0,"","القيد غير متوازن"))</f>
        <v/>
      </c>
      <c r="K312" s="21">
        <f>IF(C312&amp;""="","",COUNTIF($C$7:C312,C312&amp;""))</f>
        <v/>
      </c>
      <c r="L312" s="6">
        <f>IF(K312="","",C312&amp;"-"&amp;K312)</f>
        <v/>
      </c>
      <c r="M312" s="21">
        <f>IF(J312&lt;&gt;"القيد غير متوازن","",IF(COUNTIF($B$7:B312,B312&amp;"")=1,1,""))</f>
        <v/>
      </c>
    </row>
    <row r="313">
      <c r="A313" s="20" t="n"/>
      <c r="B313" s="16" t="n"/>
      <c r="C313" s="16" t="n"/>
      <c r="D313" s="5" t="n"/>
      <c r="E313" s="17" t="n"/>
      <c r="F313" s="17" t="n"/>
      <c r="G313" s="6">
        <f>IF(AND(C313&amp;""="",E313&amp;""="",F313&amp;""=""),"",IF(C313&amp;""="","كود ناقص",IFERROR(INDEX('دليل الحسابات'!$B$6:$B$205,MATCH(C313,'دليل الحسابات'!$A$6:$A$205,0)),"كود غير موجود")))</f>
        <v/>
      </c>
      <c r="H313" s="6">
        <f>IF(AND(C313&amp;""="",E313&amp;""="",F313&amp;""=""),"",IF(AND(E313&amp;""&lt;&gt;"",F313&amp;""&lt;&gt;""),"خطأ: مدين ودائن معًا",IF(AND(E313&amp;""="",F313&amp;""=""),"سطر بلا مبلغ","")))</f>
        <v/>
      </c>
      <c r="I313" s="19">
        <f>IF(B313&amp;""="","",ROUND(SUMIFS($E$7:$E$3006,$B$7:$B$3006,B313&amp;"")-SUMIFS($F$7:$F$3006,$B$7:$B$3006,B313&amp;""),2))</f>
        <v/>
      </c>
      <c r="J313" s="6">
        <f>IF(B313&amp;""="",IF(AND(C313&amp;""="",E313&amp;""="",F313&amp;""=""),"","رقم القيد ناقص"),IF(I313=0,"","القيد غير متوازن"))</f>
        <v/>
      </c>
      <c r="K313" s="21">
        <f>IF(C313&amp;""="","",COUNTIF($C$7:C313,C313&amp;""))</f>
        <v/>
      </c>
      <c r="L313" s="6">
        <f>IF(K313="","",C313&amp;"-"&amp;K313)</f>
        <v/>
      </c>
      <c r="M313" s="21">
        <f>IF(J313&lt;&gt;"القيد غير متوازن","",IF(COUNTIF($B$7:B313,B313&amp;"")=1,1,""))</f>
        <v/>
      </c>
    </row>
    <row r="314">
      <c r="A314" s="20" t="n"/>
      <c r="B314" s="16" t="n"/>
      <c r="C314" s="16" t="n"/>
      <c r="D314" s="5" t="n"/>
      <c r="E314" s="17" t="n"/>
      <c r="F314" s="17" t="n"/>
      <c r="G314" s="6">
        <f>IF(AND(C314&amp;""="",E314&amp;""="",F314&amp;""=""),"",IF(C314&amp;""="","كود ناقص",IFERROR(INDEX('دليل الحسابات'!$B$6:$B$205,MATCH(C314,'دليل الحسابات'!$A$6:$A$205,0)),"كود غير موجود")))</f>
        <v/>
      </c>
      <c r="H314" s="6">
        <f>IF(AND(C314&amp;""="",E314&amp;""="",F314&amp;""=""),"",IF(AND(E314&amp;""&lt;&gt;"",F314&amp;""&lt;&gt;""),"خطأ: مدين ودائن معًا",IF(AND(E314&amp;""="",F314&amp;""=""),"سطر بلا مبلغ","")))</f>
        <v/>
      </c>
      <c r="I314" s="19">
        <f>IF(B314&amp;""="","",ROUND(SUMIFS($E$7:$E$3006,$B$7:$B$3006,B314&amp;"")-SUMIFS($F$7:$F$3006,$B$7:$B$3006,B314&amp;""),2))</f>
        <v/>
      </c>
      <c r="J314" s="6">
        <f>IF(B314&amp;""="",IF(AND(C314&amp;""="",E314&amp;""="",F314&amp;""=""),"","رقم القيد ناقص"),IF(I314=0,"","القيد غير متوازن"))</f>
        <v/>
      </c>
      <c r="K314" s="21">
        <f>IF(C314&amp;""="","",COUNTIF($C$7:C314,C314&amp;""))</f>
        <v/>
      </c>
      <c r="L314" s="6">
        <f>IF(K314="","",C314&amp;"-"&amp;K314)</f>
        <v/>
      </c>
      <c r="M314" s="21">
        <f>IF(J314&lt;&gt;"القيد غير متوازن","",IF(COUNTIF($B$7:B314,B314&amp;"")=1,1,""))</f>
        <v/>
      </c>
    </row>
    <row r="315">
      <c r="A315" s="20" t="n"/>
      <c r="B315" s="16" t="n"/>
      <c r="C315" s="16" t="n"/>
      <c r="D315" s="5" t="n"/>
      <c r="E315" s="17" t="n"/>
      <c r="F315" s="17" t="n"/>
      <c r="G315" s="6">
        <f>IF(AND(C315&amp;""="",E315&amp;""="",F315&amp;""=""),"",IF(C315&amp;""="","كود ناقص",IFERROR(INDEX('دليل الحسابات'!$B$6:$B$205,MATCH(C315,'دليل الحسابات'!$A$6:$A$205,0)),"كود غير موجود")))</f>
        <v/>
      </c>
      <c r="H315" s="6">
        <f>IF(AND(C315&amp;""="",E315&amp;""="",F315&amp;""=""),"",IF(AND(E315&amp;""&lt;&gt;"",F315&amp;""&lt;&gt;""),"خطأ: مدين ودائن معًا",IF(AND(E315&amp;""="",F315&amp;""=""),"سطر بلا مبلغ","")))</f>
        <v/>
      </c>
      <c r="I315" s="19">
        <f>IF(B315&amp;""="","",ROUND(SUMIFS($E$7:$E$3006,$B$7:$B$3006,B315&amp;"")-SUMIFS($F$7:$F$3006,$B$7:$B$3006,B315&amp;""),2))</f>
        <v/>
      </c>
      <c r="J315" s="6">
        <f>IF(B315&amp;""="",IF(AND(C315&amp;""="",E315&amp;""="",F315&amp;""=""),"","رقم القيد ناقص"),IF(I315=0,"","القيد غير متوازن"))</f>
        <v/>
      </c>
      <c r="K315" s="21">
        <f>IF(C315&amp;""="","",COUNTIF($C$7:C315,C315&amp;""))</f>
        <v/>
      </c>
      <c r="L315" s="6">
        <f>IF(K315="","",C315&amp;"-"&amp;K315)</f>
        <v/>
      </c>
      <c r="M315" s="21">
        <f>IF(J315&lt;&gt;"القيد غير متوازن","",IF(COUNTIF($B$7:B315,B315&amp;"")=1,1,""))</f>
        <v/>
      </c>
    </row>
    <row r="316">
      <c r="A316" s="20" t="n"/>
      <c r="B316" s="16" t="n"/>
      <c r="C316" s="16" t="n"/>
      <c r="D316" s="5" t="n"/>
      <c r="E316" s="17" t="n"/>
      <c r="F316" s="17" t="n"/>
      <c r="G316" s="6">
        <f>IF(AND(C316&amp;""="",E316&amp;""="",F316&amp;""=""),"",IF(C316&amp;""="","كود ناقص",IFERROR(INDEX('دليل الحسابات'!$B$6:$B$205,MATCH(C316,'دليل الحسابات'!$A$6:$A$205,0)),"كود غير موجود")))</f>
        <v/>
      </c>
      <c r="H316" s="6">
        <f>IF(AND(C316&amp;""="",E316&amp;""="",F316&amp;""=""),"",IF(AND(E316&amp;""&lt;&gt;"",F316&amp;""&lt;&gt;""),"خطأ: مدين ودائن معًا",IF(AND(E316&amp;""="",F316&amp;""=""),"سطر بلا مبلغ","")))</f>
        <v/>
      </c>
      <c r="I316" s="19">
        <f>IF(B316&amp;""="","",ROUND(SUMIFS($E$7:$E$3006,$B$7:$B$3006,B316&amp;"")-SUMIFS($F$7:$F$3006,$B$7:$B$3006,B316&amp;""),2))</f>
        <v/>
      </c>
      <c r="J316" s="6">
        <f>IF(B316&amp;""="",IF(AND(C316&amp;""="",E316&amp;""="",F316&amp;""=""),"","رقم القيد ناقص"),IF(I316=0,"","القيد غير متوازن"))</f>
        <v/>
      </c>
      <c r="K316" s="21">
        <f>IF(C316&amp;""="","",COUNTIF($C$7:C316,C316&amp;""))</f>
        <v/>
      </c>
      <c r="L316" s="6">
        <f>IF(K316="","",C316&amp;"-"&amp;K316)</f>
        <v/>
      </c>
      <c r="M316" s="21">
        <f>IF(J316&lt;&gt;"القيد غير متوازن","",IF(COUNTIF($B$7:B316,B316&amp;"")=1,1,""))</f>
        <v/>
      </c>
    </row>
    <row r="317">
      <c r="A317" s="20" t="n"/>
      <c r="B317" s="16" t="n"/>
      <c r="C317" s="16" t="n"/>
      <c r="D317" s="5" t="n"/>
      <c r="E317" s="17" t="n"/>
      <c r="F317" s="17" t="n"/>
      <c r="G317" s="6">
        <f>IF(AND(C317&amp;""="",E317&amp;""="",F317&amp;""=""),"",IF(C317&amp;""="","كود ناقص",IFERROR(INDEX('دليل الحسابات'!$B$6:$B$205,MATCH(C317,'دليل الحسابات'!$A$6:$A$205,0)),"كود غير موجود")))</f>
        <v/>
      </c>
      <c r="H317" s="6">
        <f>IF(AND(C317&amp;""="",E317&amp;""="",F317&amp;""=""),"",IF(AND(E317&amp;""&lt;&gt;"",F317&amp;""&lt;&gt;""),"خطأ: مدين ودائن معًا",IF(AND(E317&amp;""="",F317&amp;""=""),"سطر بلا مبلغ","")))</f>
        <v/>
      </c>
      <c r="I317" s="19">
        <f>IF(B317&amp;""="","",ROUND(SUMIFS($E$7:$E$3006,$B$7:$B$3006,B317&amp;"")-SUMIFS($F$7:$F$3006,$B$7:$B$3006,B317&amp;""),2))</f>
        <v/>
      </c>
      <c r="J317" s="6">
        <f>IF(B317&amp;""="",IF(AND(C317&amp;""="",E317&amp;""="",F317&amp;""=""),"","رقم القيد ناقص"),IF(I317=0,"","القيد غير متوازن"))</f>
        <v/>
      </c>
      <c r="K317" s="21">
        <f>IF(C317&amp;""="","",COUNTIF($C$7:C317,C317&amp;""))</f>
        <v/>
      </c>
      <c r="L317" s="6">
        <f>IF(K317="","",C317&amp;"-"&amp;K317)</f>
        <v/>
      </c>
      <c r="M317" s="21">
        <f>IF(J317&lt;&gt;"القيد غير متوازن","",IF(COUNTIF($B$7:B317,B317&amp;"")=1,1,""))</f>
        <v/>
      </c>
    </row>
    <row r="318">
      <c r="A318" s="20" t="n"/>
      <c r="B318" s="16" t="n"/>
      <c r="C318" s="16" t="n"/>
      <c r="D318" s="5" t="n"/>
      <c r="E318" s="17" t="n"/>
      <c r="F318" s="17" t="n"/>
      <c r="G318" s="6">
        <f>IF(AND(C318&amp;""="",E318&amp;""="",F318&amp;""=""),"",IF(C318&amp;""="","كود ناقص",IFERROR(INDEX('دليل الحسابات'!$B$6:$B$205,MATCH(C318,'دليل الحسابات'!$A$6:$A$205,0)),"كود غير موجود")))</f>
        <v/>
      </c>
      <c r="H318" s="6">
        <f>IF(AND(C318&amp;""="",E318&amp;""="",F318&amp;""=""),"",IF(AND(E318&amp;""&lt;&gt;"",F318&amp;""&lt;&gt;""),"خطأ: مدين ودائن معًا",IF(AND(E318&amp;""="",F318&amp;""=""),"سطر بلا مبلغ","")))</f>
        <v/>
      </c>
      <c r="I318" s="19">
        <f>IF(B318&amp;""="","",ROUND(SUMIFS($E$7:$E$3006,$B$7:$B$3006,B318&amp;"")-SUMIFS($F$7:$F$3006,$B$7:$B$3006,B318&amp;""),2))</f>
        <v/>
      </c>
      <c r="J318" s="6">
        <f>IF(B318&amp;""="",IF(AND(C318&amp;""="",E318&amp;""="",F318&amp;""=""),"","رقم القيد ناقص"),IF(I318=0,"","القيد غير متوازن"))</f>
        <v/>
      </c>
      <c r="K318" s="21">
        <f>IF(C318&amp;""="","",COUNTIF($C$7:C318,C318&amp;""))</f>
        <v/>
      </c>
      <c r="L318" s="6">
        <f>IF(K318="","",C318&amp;"-"&amp;K318)</f>
        <v/>
      </c>
      <c r="M318" s="21">
        <f>IF(J318&lt;&gt;"القيد غير متوازن","",IF(COUNTIF($B$7:B318,B318&amp;"")=1,1,""))</f>
        <v/>
      </c>
    </row>
    <row r="319">
      <c r="A319" s="20" t="n"/>
      <c r="B319" s="16" t="n"/>
      <c r="C319" s="16" t="n"/>
      <c r="D319" s="5" t="n"/>
      <c r="E319" s="17" t="n"/>
      <c r="F319" s="17" t="n"/>
      <c r="G319" s="6">
        <f>IF(AND(C319&amp;""="",E319&amp;""="",F319&amp;""=""),"",IF(C319&amp;""="","كود ناقص",IFERROR(INDEX('دليل الحسابات'!$B$6:$B$205,MATCH(C319,'دليل الحسابات'!$A$6:$A$205,0)),"كود غير موجود")))</f>
        <v/>
      </c>
      <c r="H319" s="6">
        <f>IF(AND(C319&amp;""="",E319&amp;""="",F319&amp;""=""),"",IF(AND(E319&amp;""&lt;&gt;"",F319&amp;""&lt;&gt;""),"خطأ: مدين ودائن معًا",IF(AND(E319&amp;""="",F319&amp;""=""),"سطر بلا مبلغ","")))</f>
        <v/>
      </c>
      <c r="I319" s="19">
        <f>IF(B319&amp;""="","",ROUND(SUMIFS($E$7:$E$3006,$B$7:$B$3006,B319&amp;"")-SUMIFS($F$7:$F$3006,$B$7:$B$3006,B319&amp;""),2))</f>
        <v/>
      </c>
      <c r="J319" s="6">
        <f>IF(B319&amp;""="",IF(AND(C319&amp;""="",E319&amp;""="",F319&amp;""=""),"","رقم القيد ناقص"),IF(I319=0,"","القيد غير متوازن"))</f>
        <v/>
      </c>
      <c r="K319" s="21">
        <f>IF(C319&amp;""="","",COUNTIF($C$7:C319,C319&amp;""))</f>
        <v/>
      </c>
      <c r="L319" s="6">
        <f>IF(K319="","",C319&amp;"-"&amp;K319)</f>
        <v/>
      </c>
      <c r="M319" s="21">
        <f>IF(J319&lt;&gt;"القيد غير متوازن","",IF(COUNTIF($B$7:B319,B319&amp;"")=1,1,""))</f>
        <v/>
      </c>
    </row>
    <row r="320">
      <c r="A320" s="20" t="n"/>
      <c r="B320" s="16" t="n"/>
      <c r="C320" s="16" t="n"/>
      <c r="D320" s="5" t="n"/>
      <c r="E320" s="17" t="n"/>
      <c r="F320" s="17" t="n"/>
      <c r="G320" s="6">
        <f>IF(AND(C320&amp;""="",E320&amp;""="",F320&amp;""=""),"",IF(C320&amp;""="","كود ناقص",IFERROR(INDEX('دليل الحسابات'!$B$6:$B$205,MATCH(C320,'دليل الحسابات'!$A$6:$A$205,0)),"كود غير موجود")))</f>
        <v/>
      </c>
      <c r="H320" s="6">
        <f>IF(AND(C320&amp;""="",E320&amp;""="",F320&amp;""=""),"",IF(AND(E320&amp;""&lt;&gt;"",F320&amp;""&lt;&gt;""),"خطأ: مدين ودائن معًا",IF(AND(E320&amp;""="",F320&amp;""=""),"سطر بلا مبلغ","")))</f>
        <v/>
      </c>
      <c r="I320" s="19">
        <f>IF(B320&amp;""="","",ROUND(SUMIFS($E$7:$E$3006,$B$7:$B$3006,B320&amp;"")-SUMIFS($F$7:$F$3006,$B$7:$B$3006,B320&amp;""),2))</f>
        <v/>
      </c>
      <c r="J320" s="6">
        <f>IF(B320&amp;""="",IF(AND(C320&amp;""="",E320&amp;""="",F320&amp;""=""),"","رقم القيد ناقص"),IF(I320=0,"","القيد غير متوازن"))</f>
        <v/>
      </c>
      <c r="K320" s="21">
        <f>IF(C320&amp;""="","",COUNTIF($C$7:C320,C320&amp;""))</f>
        <v/>
      </c>
      <c r="L320" s="6">
        <f>IF(K320="","",C320&amp;"-"&amp;K320)</f>
        <v/>
      </c>
      <c r="M320" s="21">
        <f>IF(J320&lt;&gt;"القيد غير متوازن","",IF(COUNTIF($B$7:B320,B320&amp;"")=1,1,""))</f>
        <v/>
      </c>
    </row>
    <row r="321">
      <c r="A321" s="20" t="n"/>
      <c r="B321" s="16" t="n"/>
      <c r="C321" s="16" t="n"/>
      <c r="D321" s="5" t="n"/>
      <c r="E321" s="17" t="n"/>
      <c r="F321" s="17" t="n"/>
      <c r="G321" s="6">
        <f>IF(AND(C321&amp;""="",E321&amp;""="",F321&amp;""=""),"",IF(C321&amp;""="","كود ناقص",IFERROR(INDEX('دليل الحسابات'!$B$6:$B$205,MATCH(C321,'دليل الحسابات'!$A$6:$A$205,0)),"كود غير موجود")))</f>
        <v/>
      </c>
      <c r="H321" s="6">
        <f>IF(AND(C321&amp;""="",E321&amp;""="",F321&amp;""=""),"",IF(AND(E321&amp;""&lt;&gt;"",F321&amp;""&lt;&gt;""),"خطأ: مدين ودائن معًا",IF(AND(E321&amp;""="",F321&amp;""=""),"سطر بلا مبلغ","")))</f>
        <v/>
      </c>
      <c r="I321" s="19">
        <f>IF(B321&amp;""="","",ROUND(SUMIFS($E$7:$E$3006,$B$7:$B$3006,B321&amp;"")-SUMIFS($F$7:$F$3006,$B$7:$B$3006,B321&amp;""),2))</f>
        <v/>
      </c>
      <c r="J321" s="6">
        <f>IF(B321&amp;""="",IF(AND(C321&amp;""="",E321&amp;""="",F321&amp;""=""),"","رقم القيد ناقص"),IF(I321=0,"","القيد غير متوازن"))</f>
        <v/>
      </c>
      <c r="K321" s="21">
        <f>IF(C321&amp;""="","",COUNTIF($C$7:C321,C321&amp;""))</f>
        <v/>
      </c>
      <c r="L321" s="6">
        <f>IF(K321="","",C321&amp;"-"&amp;K321)</f>
        <v/>
      </c>
      <c r="M321" s="21">
        <f>IF(J321&lt;&gt;"القيد غير متوازن","",IF(COUNTIF($B$7:B321,B321&amp;"")=1,1,""))</f>
        <v/>
      </c>
    </row>
    <row r="322">
      <c r="A322" s="20" t="n"/>
      <c r="B322" s="16" t="n"/>
      <c r="C322" s="16" t="n"/>
      <c r="D322" s="5" t="n"/>
      <c r="E322" s="17" t="n"/>
      <c r="F322" s="17" t="n"/>
      <c r="G322" s="6">
        <f>IF(AND(C322&amp;""="",E322&amp;""="",F322&amp;""=""),"",IF(C322&amp;""="","كود ناقص",IFERROR(INDEX('دليل الحسابات'!$B$6:$B$205,MATCH(C322,'دليل الحسابات'!$A$6:$A$205,0)),"كود غير موجود")))</f>
        <v/>
      </c>
      <c r="H322" s="6">
        <f>IF(AND(C322&amp;""="",E322&amp;""="",F322&amp;""=""),"",IF(AND(E322&amp;""&lt;&gt;"",F322&amp;""&lt;&gt;""),"خطأ: مدين ودائن معًا",IF(AND(E322&amp;""="",F322&amp;""=""),"سطر بلا مبلغ","")))</f>
        <v/>
      </c>
      <c r="I322" s="19">
        <f>IF(B322&amp;""="","",ROUND(SUMIFS($E$7:$E$3006,$B$7:$B$3006,B322&amp;"")-SUMIFS($F$7:$F$3006,$B$7:$B$3006,B322&amp;""),2))</f>
        <v/>
      </c>
      <c r="J322" s="6">
        <f>IF(B322&amp;""="",IF(AND(C322&amp;""="",E322&amp;""="",F322&amp;""=""),"","رقم القيد ناقص"),IF(I322=0,"","القيد غير متوازن"))</f>
        <v/>
      </c>
      <c r="K322" s="21">
        <f>IF(C322&amp;""="","",COUNTIF($C$7:C322,C322&amp;""))</f>
        <v/>
      </c>
      <c r="L322" s="6">
        <f>IF(K322="","",C322&amp;"-"&amp;K322)</f>
        <v/>
      </c>
      <c r="M322" s="21">
        <f>IF(J322&lt;&gt;"القيد غير متوازن","",IF(COUNTIF($B$7:B322,B322&amp;"")=1,1,""))</f>
        <v/>
      </c>
    </row>
    <row r="323">
      <c r="A323" s="20" t="n"/>
      <c r="B323" s="16" t="n"/>
      <c r="C323" s="16" t="n"/>
      <c r="D323" s="5" t="n"/>
      <c r="E323" s="17" t="n"/>
      <c r="F323" s="17" t="n"/>
      <c r="G323" s="6">
        <f>IF(AND(C323&amp;""="",E323&amp;""="",F323&amp;""=""),"",IF(C323&amp;""="","كود ناقص",IFERROR(INDEX('دليل الحسابات'!$B$6:$B$205,MATCH(C323,'دليل الحسابات'!$A$6:$A$205,0)),"كود غير موجود")))</f>
        <v/>
      </c>
      <c r="H323" s="6">
        <f>IF(AND(C323&amp;""="",E323&amp;""="",F323&amp;""=""),"",IF(AND(E323&amp;""&lt;&gt;"",F323&amp;""&lt;&gt;""),"خطأ: مدين ودائن معًا",IF(AND(E323&amp;""="",F323&amp;""=""),"سطر بلا مبلغ","")))</f>
        <v/>
      </c>
      <c r="I323" s="19">
        <f>IF(B323&amp;""="","",ROUND(SUMIFS($E$7:$E$3006,$B$7:$B$3006,B323&amp;"")-SUMIFS($F$7:$F$3006,$B$7:$B$3006,B323&amp;""),2))</f>
        <v/>
      </c>
      <c r="J323" s="6">
        <f>IF(B323&amp;""="",IF(AND(C323&amp;""="",E323&amp;""="",F323&amp;""=""),"","رقم القيد ناقص"),IF(I323=0,"","القيد غير متوازن"))</f>
        <v/>
      </c>
      <c r="K323" s="21">
        <f>IF(C323&amp;""="","",COUNTIF($C$7:C323,C323&amp;""))</f>
        <v/>
      </c>
      <c r="L323" s="6">
        <f>IF(K323="","",C323&amp;"-"&amp;K323)</f>
        <v/>
      </c>
      <c r="M323" s="21">
        <f>IF(J323&lt;&gt;"القيد غير متوازن","",IF(COUNTIF($B$7:B323,B323&amp;"")=1,1,""))</f>
        <v/>
      </c>
    </row>
    <row r="324">
      <c r="A324" s="20" t="n"/>
      <c r="B324" s="16" t="n"/>
      <c r="C324" s="16" t="n"/>
      <c r="D324" s="5" t="n"/>
      <c r="E324" s="17" t="n"/>
      <c r="F324" s="17" t="n"/>
      <c r="G324" s="6">
        <f>IF(AND(C324&amp;""="",E324&amp;""="",F324&amp;""=""),"",IF(C324&amp;""="","كود ناقص",IFERROR(INDEX('دليل الحسابات'!$B$6:$B$205,MATCH(C324,'دليل الحسابات'!$A$6:$A$205,0)),"كود غير موجود")))</f>
        <v/>
      </c>
      <c r="H324" s="6">
        <f>IF(AND(C324&amp;""="",E324&amp;""="",F324&amp;""=""),"",IF(AND(E324&amp;""&lt;&gt;"",F324&amp;""&lt;&gt;""),"خطأ: مدين ودائن معًا",IF(AND(E324&amp;""="",F324&amp;""=""),"سطر بلا مبلغ","")))</f>
        <v/>
      </c>
      <c r="I324" s="19">
        <f>IF(B324&amp;""="","",ROUND(SUMIFS($E$7:$E$3006,$B$7:$B$3006,B324&amp;"")-SUMIFS($F$7:$F$3006,$B$7:$B$3006,B324&amp;""),2))</f>
        <v/>
      </c>
      <c r="J324" s="6">
        <f>IF(B324&amp;""="",IF(AND(C324&amp;""="",E324&amp;""="",F324&amp;""=""),"","رقم القيد ناقص"),IF(I324=0,"","القيد غير متوازن"))</f>
        <v/>
      </c>
      <c r="K324" s="21">
        <f>IF(C324&amp;""="","",COUNTIF($C$7:C324,C324&amp;""))</f>
        <v/>
      </c>
      <c r="L324" s="6">
        <f>IF(K324="","",C324&amp;"-"&amp;K324)</f>
        <v/>
      </c>
      <c r="M324" s="21">
        <f>IF(J324&lt;&gt;"القيد غير متوازن","",IF(COUNTIF($B$7:B324,B324&amp;"")=1,1,""))</f>
        <v/>
      </c>
    </row>
    <row r="325">
      <c r="A325" s="20" t="n"/>
      <c r="B325" s="16" t="n"/>
      <c r="C325" s="16" t="n"/>
      <c r="D325" s="5" t="n"/>
      <c r="E325" s="17" t="n"/>
      <c r="F325" s="17" t="n"/>
      <c r="G325" s="6">
        <f>IF(AND(C325&amp;""="",E325&amp;""="",F325&amp;""=""),"",IF(C325&amp;""="","كود ناقص",IFERROR(INDEX('دليل الحسابات'!$B$6:$B$205,MATCH(C325,'دليل الحسابات'!$A$6:$A$205,0)),"كود غير موجود")))</f>
        <v/>
      </c>
      <c r="H325" s="6">
        <f>IF(AND(C325&amp;""="",E325&amp;""="",F325&amp;""=""),"",IF(AND(E325&amp;""&lt;&gt;"",F325&amp;""&lt;&gt;""),"خطأ: مدين ودائن معًا",IF(AND(E325&amp;""="",F325&amp;""=""),"سطر بلا مبلغ","")))</f>
        <v/>
      </c>
      <c r="I325" s="19">
        <f>IF(B325&amp;""="","",ROUND(SUMIFS($E$7:$E$3006,$B$7:$B$3006,B325&amp;"")-SUMIFS($F$7:$F$3006,$B$7:$B$3006,B325&amp;""),2))</f>
        <v/>
      </c>
      <c r="J325" s="6">
        <f>IF(B325&amp;""="",IF(AND(C325&amp;""="",E325&amp;""="",F325&amp;""=""),"","رقم القيد ناقص"),IF(I325=0,"","القيد غير متوازن"))</f>
        <v/>
      </c>
      <c r="K325" s="21">
        <f>IF(C325&amp;""="","",COUNTIF($C$7:C325,C325&amp;""))</f>
        <v/>
      </c>
      <c r="L325" s="6">
        <f>IF(K325="","",C325&amp;"-"&amp;K325)</f>
        <v/>
      </c>
      <c r="M325" s="21">
        <f>IF(J325&lt;&gt;"القيد غير متوازن","",IF(COUNTIF($B$7:B325,B325&amp;"")=1,1,""))</f>
        <v/>
      </c>
    </row>
    <row r="326">
      <c r="A326" s="20" t="n"/>
      <c r="B326" s="16" t="n"/>
      <c r="C326" s="16" t="n"/>
      <c r="D326" s="5" t="n"/>
      <c r="E326" s="17" t="n"/>
      <c r="F326" s="17" t="n"/>
      <c r="G326" s="6">
        <f>IF(AND(C326&amp;""="",E326&amp;""="",F326&amp;""=""),"",IF(C326&amp;""="","كود ناقص",IFERROR(INDEX('دليل الحسابات'!$B$6:$B$205,MATCH(C326,'دليل الحسابات'!$A$6:$A$205,0)),"كود غير موجود")))</f>
        <v/>
      </c>
      <c r="H326" s="6">
        <f>IF(AND(C326&amp;""="",E326&amp;""="",F326&amp;""=""),"",IF(AND(E326&amp;""&lt;&gt;"",F326&amp;""&lt;&gt;""),"خطأ: مدين ودائن معًا",IF(AND(E326&amp;""="",F326&amp;""=""),"سطر بلا مبلغ","")))</f>
        <v/>
      </c>
      <c r="I326" s="19">
        <f>IF(B326&amp;""="","",ROUND(SUMIFS($E$7:$E$3006,$B$7:$B$3006,B326&amp;"")-SUMIFS($F$7:$F$3006,$B$7:$B$3006,B326&amp;""),2))</f>
        <v/>
      </c>
      <c r="J326" s="6">
        <f>IF(B326&amp;""="",IF(AND(C326&amp;""="",E326&amp;""="",F326&amp;""=""),"","رقم القيد ناقص"),IF(I326=0,"","القيد غير متوازن"))</f>
        <v/>
      </c>
      <c r="K326" s="21">
        <f>IF(C326&amp;""="","",COUNTIF($C$7:C326,C326&amp;""))</f>
        <v/>
      </c>
      <c r="L326" s="6">
        <f>IF(K326="","",C326&amp;"-"&amp;K326)</f>
        <v/>
      </c>
      <c r="M326" s="21">
        <f>IF(J326&lt;&gt;"القيد غير متوازن","",IF(COUNTIF($B$7:B326,B326&amp;"")=1,1,""))</f>
        <v/>
      </c>
    </row>
    <row r="327">
      <c r="A327" s="20" t="n"/>
      <c r="B327" s="16" t="n"/>
      <c r="C327" s="16" t="n"/>
      <c r="D327" s="5" t="n"/>
      <c r="E327" s="17" t="n"/>
      <c r="F327" s="17" t="n"/>
      <c r="G327" s="6">
        <f>IF(AND(C327&amp;""="",E327&amp;""="",F327&amp;""=""),"",IF(C327&amp;""="","كود ناقص",IFERROR(INDEX('دليل الحسابات'!$B$6:$B$205,MATCH(C327,'دليل الحسابات'!$A$6:$A$205,0)),"كود غير موجود")))</f>
        <v/>
      </c>
      <c r="H327" s="6">
        <f>IF(AND(C327&amp;""="",E327&amp;""="",F327&amp;""=""),"",IF(AND(E327&amp;""&lt;&gt;"",F327&amp;""&lt;&gt;""),"خطأ: مدين ودائن معًا",IF(AND(E327&amp;""="",F327&amp;""=""),"سطر بلا مبلغ","")))</f>
        <v/>
      </c>
      <c r="I327" s="19">
        <f>IF(B327&amp;""="","",ROUND(SUMIFS($E$7:$E$3006,$B$7:$B$3006,B327&amp;"")-SUMIFS($F$7:$F$3006,$B$7:$B$3006,B327&amp;""),2))</f>
        <v/>
      </c>
      <c r="J327" s="6">
        <f>IF(B327&amp;""="",IF(AND(C327&amp;""="",E327&amp;""="",F327&amp;""=""),"","رقم القيد ناقص"),IF(I327=0,"","القيد غير متوازن"))</f>
        <v/>
      </c>
      <c r="K327" s="21">
        <f>IF(C327&amp;""="","",COUNTIF($C$7:C327,C327&amp;""))</f>
        <v/>
      </c>
      <c r="L327" s="6">
        <f>IF(K327="","",C327&amp;"-"&amp;K327)</f>
        <v/>
      </c>
      <c r="M327" s="21">
        <f>IF(J327&lt;&gt;"القيد غير متوازن","",IF(COUNTIF($B$7:B327,B327&amp;"")=1,1,""))</f>
        <v/>
      </c>
    </row>
    <row r="328">
      <c r="A328" s="20" t="n"/>
      <c r="B328" s="16" t="n"/>
      <c r="C328" s="16" t="n"/>
      <c r="D328" s="5" t="n"/>
      <c r="E328" s="17" t="n"/>
      <c r="F328" s="17" t="n"/>
      <c r="G328" s="6">
        <f>IF(AND(C328&amp;""="",E328&amp;""="",F328&amp;""=""),"",IF(C328&amp;""="","كود ناقص",IFERROR(INDEX('دليل الحسابات'!$B$6:$B$205,MATCH(C328,'دليل الحسابات'!$A$6:$A$205,0)),"كود غير موجود")))</f>
        <v/>
      </c>
      <c r="H328" s="6">
        <f>IF(AND(C328&amp;""="",E328&amp;""="",F328&amp;""=""),"",IF(AND(E328&amp;""&lt;&gt;"",F328&amp;""&lt;&gt;""),"خطأ: مدين ودائن معًا",IF(AND(E328&amp;""="",F328&amp;""=""),"سطر بلا مبلغ","")))</f>
        <v/>
      </c>
      <c r="I328" s="19">
        <f>IF(B328&amp;""="","",ROUND(SUMIFS($E$7:$E$3006,$B$7:$B$3006,B328&amp;"")-SUMIFS($F$7:$F$3006,$B$7:$B$3006,B328&amp;""),2))</f>
        <v/>
      </c>
      <c r="J328" s="6">
        <f>IF(B328&amp;""="",IF(AND(C328&amp;""="",E328&amp;""="",F328&amp;""=""),"","رقم القيد ناقص"),IF(I328=0,"","القيد غير متوازن"))</f>
        <v/>
      </c>
      <c r="K328" s="21">
        <f>IF(C328&amp;""="","",COUNTIF($C$7:C328,C328&amp;""))</f>
        <v/>
      </c>
      <c r="L328" s="6">
        <f>IF(K328="","",C328&amp;"-"&amp;K328)</f>
        <v/>
      </c>
      <c r="M328" s="21">
        <f>IF(J328&lt;&gt;"القيد غير متوازن","",IF(COUNTIF($B$7:B328,B328&amp;"")=1,1,""))</f>
        <v/>
      </c>
    </row>
    <row r="329">
      <c r="A329" s="20" t="n"/>
      <c r="B329" s="16" t="n"/>
      <c r="C329" s="16" t="n"/>
      <c r="D329" s="5" t="n"/>
      <c r="E329" s="17" t="n"/>
      <c r="F329" s="17" t="n"/>
      <c r="G329" s="6">
        <f>IF(AND(C329&amp;""="",E329&amp;""="",F329&amp;""=""),"",IF(C329&amp;""="","كود ناقص",IFERROR(INDEX('دليل الحسابات'!$B$6:$B$205,MATCH(C329,'دليل الحسابات'!$A$6:$A$205,0)),"كود غير موجود")))</f>
        <v/>
      </c>
      <c r="H329" s="6">
        <f>IF(AND(C329&amp;""="",E329&amp;""="",F329&amp;""=""),"",IF(AND(E329&amp;""&lt;&gt;"",F329&amp;""&lt;&gt;""),"خطأ: مدين ودائن معًا",IF(AND(E329&amp;""="",F329&amp;""=""),"سطر بلا مبلغ","")))</f>
        <v/>
      </c>
      <c r="I329" s="19">
        <f>IF(B329&amp;""="","",ROUND(SUMIFS($E$7:$E$3006,$B$7:$B$3006,B329&amp;"")-SUMIFS($F$7:$F$3006,$B$7:$B$3006,B329&amp;""),2))</f>
        <v/>
      </c>
      <c r="J329" s="6">
        <f>IF(B329&amp;""="",IF(AND(C329&amp;""="",E329&amp;""="",F329&amp;""=""),"","رقم القيد ناقص"),IF(I329=0,"","القيد غير متوازن"))</f>
        <v/>
      </c>
      <c r="K329" s="21">
        <f>IF(C329&amp;""="","",COUNTIF($C$7:C329,C329&amp;""))</f>
        <v/>
      </c>
      <c r="L329" s="6">
        <f>IF(K329="","",C329&amp;"-"&amp;K329)</f>
        <v/>
      </c>
      <c r="M329" s="21">
        <f>IF(J329&lt;&gt;"القيد غير متوازن","",IF(COUNTIF($B$7:B329,B329&amp;"")=1,1,""))</f>
        <v/>
      </c>
    </row>
    <row r="330">
      <c r="A330" s="20" t="n"/>
      <c r="B330" s="16" t="n"/>
      <c r="C330" s="16" t="n"/>
      <c r="D330" s="5" t="n"/>
      <c r="E330" s="17" t="n"/>
      <c r="F330" s="17" t="n"/>
      <c r="G330" s="6">
        <f>IF(AND(C330&amp;""="",E330&amp;""="",F330&amp;""=""),"",IF(C330&amp;""="","كود ناقص",IFERROR(INDEX('دليل الحسابات'!$B$6:$B$205,MATCH(C330,'دليل الحسابات'!$A$6:$A$205,0)),"كود غير موجود")))</f>
        <v/>
      </c>
      <c r="H330" s="6">
        <f>IF(AND(C330&amp;""="",E330&amp;""="",F330&amp;""=""),"",IF(AND(E330&amp;""&lt;&gt;"",F330&amp;""&lt;&gt;""),"خطأ: مدين ودائن معًا",IF(AND(E330&amp;""="",F330&amp;""=""),"سطر بلا مبلغ","")))</f>
        <v/>
      </c>
      <c r="I330" s="19">
        <f>IF(B330&amp;""="","",ROUND(SUMIFS($E$7:$E$3006,$B$7:$B$3006,B330&amp;"")-SUMIFS($F$7:$F$3006,$B$7:$B$3006,B330&amp;""),2))</f>
        <v/>
      </c>
      <c r="J330" s="6">
        <f>IF(B330&amp;""="",IF(AND(C330&amp;""="",E330&amp;""="",F330&amp;""=""),"","رقم القيد ناقص"),IF(I330=0,"","القيد غير متوازن"))</f>
        <v/>
      </c>
      <c r="K330" s="21">
        <f>IF(C330&amp;""="","",COUNTIF($C$7:C330,C330&amp;""))</f>
        <v/>
      </c>
      <c r="L330" s="6">
        <f>IF(K330="","",C330&amp;"-"&amp;K330)</f>
        <v/>
      </c>
      <c r="M330" s="21">
        <f>IF(J330&lt;&gt;"القيد غير متوازن","",IF(COUNTIF($B$7:B330,B330&amp;"")=1,1,""))</f>
        <v/>
      </c>
    </row>
    <row r="331">
      <c r="A331" s="20" t="n"/>
      <c r="B331" s="16" t="n"/>
      <c r="C331" s="16" t="n"/>
      <c r="D331" s="5" t="n"/>
      <c r="E331" s="17" t="n"/>
      <c r="F331" s="17" t="n"/>
      <c r="G331" s="6">
        <f>IF(AND(C331&amp;""="",E331&amp;""="",F331&amp;""=""),"",IF(C331&amp;""="","كود ناقص",IFERROR(INDEX('دليل الحسابات'!$B$6:$B$205,MATCH(C331,'دليل الحسابات'!$A$6:$A$205,0)),"كود غير موجود")))</f>
        <v/>
      </c>
      <c r="H331" s="6">
        <f>IF(AND(C331&amp;""="",E331&amp;""="",F331&amp;""=""),"",IF(AND(E331&amp;""&lt;&gt;"",F331&amp;""&lt;&gt;""),"خطأ: مدين ودائن معًا",IF(AND(E331&amp;""="",F331&amp;""=""),"سطر بلا مبلغ","")))</f>
        <v/>
      </c>
      <c r="I331" s="19">
        <f>IF(B331&amp;""="","",ROUND(SUMIFS($E$7:$E$3006,$B$7:$B$3006,B331&amp;"")-SUMIFS($F$7:$F$3006,$B$7:$B$3006,B331&amp;""),2))</f>
        <v/>
      </c>
      <c r="J331" s="6">
        <f>IF(B331&amp;""="",IF(AND(C331&amp;""="",E331&amp;""="",F331&amp;""=""),"","رقم القيد ناقص"),IF(I331=0,"","القيد غير متوازن"))</f>
        <v/>
      </c>
      <c r="K331" s="21">
        <f>IF(C331&amp;""="","",COUNTIF($C$7:C331,C331&amp;""))</f>
        <v/>
      </c>
      <c r="L331" s="6">
        <f>IF(K331="","",C331&amp;"-"&amp;K331)</f>
        <v/>
      </c>
      <c r="M331" s="21">
        <f>IF(J331&lt;&gt;"القيد غير متوازن","",IF(COUNTIF($B$7:B331,B331&amp;"")=1,1,""))</f>
        <v/>
      </c>
    </row>
    <row r="332">
      <c r="A332" s="20" t="n"/>
      <c r="B332" s="16" t="n"/>
      <c r="C332" s="16" t="n"/>
      <c r="D332" s="5" t="n"/>
      <c r="E332" s="17" t="n"/>
      <c r="F332" s="17" t="n"/>
      <c r="G332" s="6">
        <f>IF(AND(C332&amp;""="",E332&amp;""="",F332&amp;""=""),"",IF(C332&amp;""="","كود ناقص",IFERROR(INDEX('دليل الحسابات'!$B$6:$B$205,MATCH(C332,'دليل الحسابات'!$A$6:$A$205,0)),"كود غير موجود")))</f>
        <v/>
      </c>
      <c r="H332" s="6">
        <f>IF(AND(C332&amp;""="",E332&amp;""="",F332&amp;""=""),"",IF(AND(E332&amp;""&lt;&gt;"",F332&amp;""&lt;&gt;""),"خطأ: مدين ودائن معًا",IF(AND(E332&amp;""="",F332&amp;""=""),"سطر بلا مبلغ","")))</f>
        <v/>
      </c>
      <c r="I332" s="19">
        <f>IF(B332&amp;""="","",ROUND(SUMIFS($E$7:$E$3006,$B$7:$B$3006,B332&amp;"")-SUMIFS($F$7:$F$3006,$B$7:$B$3006,B332&amp;""),2))</f>
        <v/>
      </c>
      <c r="J332" s="6">
        <f>IF(B332&amp;""="",IF(AND(C332&amp;""="",E332&amp;""="",F332&amp;""=""),"","رقم القيد ناقص"),IF(I332=0,"","القيد غير متوازن"))</f>
        <v/>
      </c>
      <c r="K332" s="21">
        <f>IF(C332&amp;""="","",COUNTIF($C$7:C332,C332&amp;""))</f>
        <v/>
      </c>
      <c r="L332" s="6">
        <f>IF(K332="","",C332&amp;"-"&amp;K332)</f>
        <v/>
      </c>
      <c r="M332" s="21">
        <f>IF(J332&lt;&gt;"القيد غير متوازن","",IF(COUNTIF($B$7:B332,B332&amp;"")=1,1,""))</f>
        <v/>
      </c>
    </row>
    <row r="333">
      <c r="A333" s="20" t="n"/>
      <c r="B333" s="16" t="n"/>
      <c r="C333" s="16" t="n"/>
      <c r="D333" s="5" t="n"/>
      <c r="E333" s="17" t="n"/>
      <c r="F333" s="17" t="n"/>
      <c r="G333" s="6">
        <f>IF(AND(C333&amp;""="",E333&amp;""="",F333&amp;""=""),"",IF(C333&amp;""="","كود ناقص",IFERROR(INDEX('دليل الحسابات'!$B$6:$B$205,MATCH(C333,'دليل الحسابات'!$A$6:$A$205,0)),"كود غير موجود")))</f>
        <v/>
      </c>
      <c r="H333" s="6">
        <f>IF(AND(C333&amp;""="",E333&amp;""="",F333&amp;""=""),"",IF(AND(E333&amp;""&lt;&gt;"",F333&amp;""&lt;&gt;""),"خطأ: مدين ودائن معًا",IF(AND(E333&amp;""="",F333&amp;""=""),"سطر بلا مبلغ","")))</f>
        <v/>
      </c>
      <c r="I333" s="19">
        <f>IF(B333&amp;""="","",ROUND(SUMIFS($E$7:$E$3006,$B$7:$B$3006,B333&amp;"")-SUMIFS($F$7:$F$3006,$B$7:$B$3006,B333&amp;""),2))</f>
        <v/>
      </c>
      <c r="J333" s="6">
        <f>IF(B333&amp;""="",IF(AND(C333&amp;""="",E333&amp;""="",F333&amp;""=""),"","رقم القيد ناقص"),IF(I333=0,"","القيد غير متوازن"))</f>
        <v/>
      </c>
      <c r="K333" s="21">
        <f>IF(C333&amp;""="","",COUNTIF($C$7:C333,C333&amp;""))</f>
        <v/>
      </c>
      <c r="L333" s="6">
        <f>IF(K333="","",C333&amp;"-"&amp;K333)</f>
        <v/>
      </c>
      <c r="M333" s="21">
        <f>IF(J333&lt;&gt;"القيد غير متوازن","",IF(COUNTIF($B$7:B333,B333&amp;"")=1,1,""))</f>
        <v/>
      </c>
    </row>
    <row r="334">
      <c r="A334" s="20" t="n"/>
      <c r="B334" s="16" t="n"/>
      <c r="C334" s="16" t="n"/>
      <c r="D334" s="5" t="n"/>
      <c r="E334" s="17" t="n"/>
      <c r="F334" s="17" t="n"/>
      <c r="G334" s="6">
        <f>IF(AND(C334&amp;""="",E334&amp;""="",F334&amp;""=""),"",IF(C334&amp;""="","كود ناقص",IFERROR(INDEX('دليل الحسابات'!$B$6:$B$205,MATCH(C334,'دليل الحسابات'!$A$6:$A$205,0)),"كود غير موجود")))</f>
        <v/>
      </c>
      <c r="H334" s="6">
        <f>IF(AND(C334&amp;""="",E334&amp;""="",F334&amp;""=""),"",IF(AND(E334&amp;""&lt;&gt;"",F334&amp;""&lt;&gt;""),"خطأ: مدين ودائن معًا",IF(AND(E334&amp;""="",F334&amp;""=""),"سطر بلا مبلغ","")))</f>
        <v/>
      </c>
      <c r="I334" s="19">
        <f>IF(B334&amp;""="","",ROUND(SUMIFS($E$7:$E$3006,$B$7:$B$3006,B334&amp;"")-SUMIFS($F$7:$F$3006,$B$7:$B$3006,B334&amp;""),2))</f>
        <v/>
      </c>
      <c r="J334" s="6">
        <f>IF(B334&amp;""="",IF(AND(C334&amp;""="",E334&amp;""="",F334&amp;""=""),"","رقم القيد ناقص"),IF(I334=0,"","القيد غير متوازن"))</f>
        <v/>
      </c>
      <c r="K334" s="21">
        <f>IF(C334&amp;""="","",COUNTIF($C$7:C334,C334&amp;""))</f>
        <v/>
      </c>
      <c r="L334" s="6">
        <f>IF(K334="","",C334&amp;"-"&amp;K334)</f>
        <v/>
      </c>
      <c r="M334" s="21">
        <f>IF(J334&lt;&gt;"القيد غير متوازن","",IF(COUNTIF($B$7:B334,B334&amp;"")=1,1,""))</f>
        <v/>
      </c>
    </row>
    <row r="335">
      <c r="A335" s="20" t="n"/>
      <c r="B335" s="16" t="n"/>
      <c r="C335" s="16" t="n"/>
      <c r="D335" s="5" t="n"/>
      <c r="E335" s="17" t="n"/>
      <c r="F335" s="17" t="n"/>
      <c r="G335" s="6">
        <f>IF(AND(C335&amp;""="",E335&amp;""="",F335&amp;""=""),"",IF(C335&amp;""="","كود ناقص",IFERROR(INDEX('دليل الحسابات'!$B$6:$B$205,MATCH(C335,'دليل الحسابات'!$A$6:$A$205,0)),"كود غير موجود")))</f>
        <v/>
      </c>
      <c r="H335" s="6">
        <f>IF(AND(C335&amp;""="",E335&amp;""="",F335&amp;""=""),"",IF(AND(E335&amp;""&lt;&gt;"",F335&amp;""&lt;&gt;""),"خطأ: مدين ودائن معًا",IF(AND(E335&amp;""="",F335&amp;""=""),"سطر بلا مبلغ","")))</f>
        <v/>
      </c>
      <c r="I335" s="19">
        <f>IF(B335&amp;""="","",ROUND(SUMIFS($E$7:$E$3006,$B$7:$B$3006,B335&amp;"")-SUMIFS($F$7:$F$3006,$B$7:$B$3006,B335&amp;""),2))</f>
        <v/>
      </c>
      <c r="J335" s="6">
        <f>IF(B335&amp;""="",IF(AND(C335&amp;""="",E335&amp;""="",F335&amp;""=""),"","رقم القيد ناقص"),IF(I335=0,"","القيد غير متوازن"))</f>
        <v/>
      </c>
      <c r="K335" s="21">
        <f>IF(C335&amp;""="","",COUNTIF($C$7:C335,C335&amp;""))</f>
        <v/>
      </c>
      <c r="L335" s="6">
        <f>IF(K335="","",C335&amp;"-"&amp;K335)</f>
        <v/>
      </c>
      <c r="M335" s="21">
        <f>IF(J335&lt;&gt;"القيد غير متوازن","",IF(COUNTIF($B$7:B335,B335&amp;"")=1,1,""))</f>
        <v/>
      </c>
    </row>
    <row r="336">
      <c r="A336" s="20" t="n"/>
      <c r="B336" s="16" t="n"/>
      <c r="C336" s="16" t="n"/>
      <c r="D336" s="5" t="n"/>
      <c r="E336" s="17" t="n"/>
      <c r="F336" s="17" t="n"/>
      <c r="G336" s="6">
        <f>IF(AND(C336&amp;""="",E336&amp;""="",F336&amp;""=""),"",IF(C336&amp;""="","كود ناقص",IFERROR(INDEX('دليل الحسابات'!$B$6:$B$205,MATCH(C336,'دليل الحسابات'!$A$6:$A$205,0)),"كود غير موجود")))</f>
        <v/>
      </c>
      <c r="H336" s="6">
        <f>IF(AND(C336&amp;""="",E336&amp;""="",F336&amp;""=""),"",IF(AND(E336&amp;""&lt;&gt;"",F336&amp;""&lt;&gt;""),"خطأ: مدين ودائن معًا",IF(AND(E336&amp;""="",F336&amp;""=""),"سطر بلا مبلغ","")))</f>
        <v/>
      </c>
      <c r="I336" s="19">
        <f>IF(B336&amp;""="","",ROUND(SUMIFS($E$7:$E$3006,$B$7:$B$3006,B336&amp;"")-SUMIFS($F$7:$F$3006,$B$7:$B$3006,B336&amp;""),2))</f>
        <v/>
      </c>
      <c r="J336" s="6">
        <f>IF(B336&amp;""="",IF(AND(C336&amp;""="",E336&amp;""="",F336&amp;""=""),"","رقم القيد ناقص"),IF(I336=0,"","القيد غير متوازن"))</f>
        <v/>
      </c>
      <c r="K336" s="21">
        <f>IF(C336&amp;""="","",COUNTIF($C$7:C336,C336&amp;""))</f>
        <v/>
      </c>
      <c r="L336" s="6">
        <f>IF(K336="","",C336&amp;"-"&amp;K336)</f>
        <v/>
      </c>
      <c r="M336" s="21">
        <f>IF(J336&lt;&gt;"القيد غير متوازن","",IF(COUNTIF($B$7:B336,B336&amp;"")=1,1,""))</f>
        <v/>
      </c>
    </row>
    <row r="337">
      <c r="A337" s="20" t="n"/>
      <c r="B337" s="16" t="n"/>
      <c r="C337" s="16" t="n"/>
      <c r="D337" s="5" t="n"/>
      <c r="E337" s="17" t="n"/>
      <c r="F337" s="17" t="n"/>
      <c r="G337" s="6">
        <f>IF(AND(C337&amp;""="",E337&amp;""="",F337&amp;""=""),"",IF(C337&amp;""="","كود ناقص",IFERROR(INDEX('دليل الحسابات'!$B$6:$B$205,MATCH(C337,'دليل الحسابات'!$A$6:$A$205,0)),"كود غير موجود")))</f>
        <v/>
      </c>
      <c r="H337" s="6">
        <f>IF(AND(C337&amp;""="",E337&amp;""="",F337&amp;""=""),"",IF(AND(E337&amp;""&lt;&gt;"",F337&amp;""&lt;&gt;""),"خطأ: مدين ودائن معًا",IF(AND(E337&amp;""="",F337&amp;""=""),"سطر بلا مبلغ","")))</f>
        <v/>
      </c>
      <c r="I337" s="19">
        <f>IF(B337&amp;""="","",ROUND(SUMIFS($E$7:$E$3006,$B$7:$B$3006,B337&amp;"")-SUMIFS($F$7:$F$3006,$B$7:$B$3006,B337&amp;""),2))</f>
        <v/>
      </c>
      <c r="J337" s="6">
        <f>IF(B337&amp;""="",IF(AND(C337&amp;""="",E337&amp;""="",F337&amp;""=""),"","رقم القيد ناقص"),IF(I337=0,"","القيد غير متوازن"))</f>
        <v/>
      </c>
      <c r="K337" s="21">
        <f>IF(C337&amp;""="","",COUNTIF($C$7:C337,C337&amp;""))</f>
        <v/>
      </c>
      <c r="L337" s="6">
        <f>IF(K337="","",C337&amp;"-"&amp;K337)</f>
        <v/>
      </c>
      <c r="M337" s="21">
        <f>IF(J337&lt;&gt;"القيد غير متوازن","",IF(COUNTIF($B$7:B337,B337&amp;"")=1,1,""))</f>
        <v/>
      </c>
    </row>
    <row r="338">
      <c r="A338" s="20" t="n"/>
      <c r="B338" s="16" t="n"/>
      <c r="C338" s="16" t="n"/>
      <c r="D338" s="5" t="n"/>
      <c r="E338" s="17" t="n"/>
      <c r="F338" s="17" t="n"/>
      <c r="G338" s="6">
        <f>IF(AND(C338&amp;""="",E338&amp;""="",F338&amp;""=""),"",IF(C338&amp;""="","كود ناقص",IFERROR(INDEX('دليل الحسابات'!$B$6:$B$205,MATCH(C338,'دليل الحسابات'!$A$6:$A$205,0)),"كود غير موجود")))</f>
        <v/>
      </c>
      <c r="H338" s="6">
        <f>IF(AND(C338&amp;""="",E338&amp;""="",F338&amp;""=""),"",IF(AND(E338&amp;""&lt;&gt;"",F338&amp;""&lt;&gt;""),"خطأ: مدين ودائن معًا",IF(AND(E338&amp;""="",F338&amp;""=""),"سطر بلا مبلغ","")))</f>
        <v/>
      </c>
      <c r="I338" s="19">
        <f>IF(B338&amp;""="","",ROUND(SUMIFS($E$7:$E$3006,$B$7:$B$3006,B338&amp;"")-SUMIFS($F$7:$F$3006,$B$7:$B$3006,B338&amp;""),2))</f>
        <v/>
      </c>
      <c r="J338" s="6">
        <f>IF(B338&amp;""="",IF(AND(C338&amp;""="",E338&amp;""="",F338&amp;""=""),"","رقم القيد ناقص"),IF(I338=0,"","القيد غير متوازن"))</f>
        <v/>
      </c>
      <c r="K338" s="21">
        <f>IF(C338&amp;""="","",COUNTIF($C$7:C338,C338&amp;""))</f>
        <v/>
      </c>
      <c r="L338" s="6">
        <f>IF(K338="","",C338&amp;"-"&amp;K338)</f>
        <v/>
      </c>
      <c r="M338" s="21">
        <f>IF(J338&lt;&gt;"القيد غير متوازن","",IF(COUNTIF($B$7:B338,B338&amp;"")=1,1,""))</f>
        <v/>
      </c>
    </row>
    <row r="339">
      <c r="A339" s="20" t="n"/>
      <c r="B339" s="16" t="n"/>
      <c r="C339" s="16" t="n"/>
      <c r="D339" s="5" t="n"/>
      <c r="E339" s="17" t="n"/>
      <c r="F339" s="17" t="n"/>
      <c r="G339" s="6">
        <f>IF(AND(C339&amp;""="",E339&amp;""="",F339&amp;""=""),"",IF(C339&amp;""="","كود ناقص",IFERROR(INDEX('دليل الحسابات'!$B$6:$B$205,MATCH(C339,'دليل الحسابات'!$A$6:$A$205,0)),"كود غير موجود")))</f>
        <v/>
      </c>
      <c r="H339" s="6">
        <f>IF(AND(C339&amp;""="",E339&amp;""="",F339&amp;""=""),"",IF(AND(E339&amp;""&lt;&gt;"",F339&amp;""&lt;&gt;""),"خطأ: مدين ودائن معًا",IF(AND(E339&amp;""="",F339&amp;""=""),"سطر بلا مبلغ","")))</f>
        <v/>
      </c>
      <c r="I339" s="19">
        <f>IF(B339&amp;""="","",ROUND(SUMIFS($E$7:$E$3006,$B$7:$B$3006,B339&amp;"")-SUMIFS($F$7:$F$3006,$B$7:$B$3006,B339&amp;""),2))</f>
        <v/>
      </c>
      <c r="J339" s="6">
        <f>IF(B339&amp;""="",IF(AND(C339&amp;""="",E339&amp;""="",F339&amp;""=""),"","رقم القيد ناقص"),IF(I339=0,"","القيد غير متوازن"))</f>
        <v/>
      </c>
      <c r="K339" s="21">
        <f>IF(C339&amp;""="","",COUNTIF($C$7:C339,C339&amp;""))</f>
        <v/>
      </c>
      <c r="L339" s="6">
        <f>IF(K339="","",C339&amp;"-"&amp;K339)</f>
        <v/>
      </c>
      <c r="M339" s="21">
        <f>IF(J339&lt;&gt;"القيد غير متوازن","",IF(COUNTIF($B$7:B339,B339&amp;"")=1,1,""))</f>
        <v/>
      </c>
    </row>
    <row r="340">
      <c r="A340" s="20" t="n"/>
      <c r="B340" s="16" t="n"/>
      <c r="C340" s="16" t="n"/>
      <c r="D340" s="5" t="n"/>
      <c r="E340" s="17" t="n"/>
      <c r="F340" s="17" t="n"/>
      <c r="G340" s="6">
        <f>IF(AND(C340&amp;""="",E340&amp;""="",F340&amp;""=""),"",IF(C340&amp;""="","كود ناقص",IFERROR(INDEX('دليل الحسابات'!$B$6:$B$205,MATCH(C340,'دليل الحسابات'!$A$6:$A$205,0)),"كود غير موجود")))</f>
        <v/>
      </c>
      <c r="H340" s="6">
        <f>IF(AND(C340&amp;""="",E340&amp;""="",F340&amp;""=""),"",IF(AND(E340&amp;""&lt;&gt;"",F340&amp;""&lt;&gt;""),"خطأ: مدين ودائن معًا",IF(AND(E340&amp;""="",F340&amp;""=""),"سطر بلا مبلغ","")))</f>
        <v/>
      </c>
      <c r="I340" s="19">
        <f>IF(B340&amp;""="","",ROUND(SUMIFS($E$7:$E$3006,$B$7:$B$3006,B340&amp;"")-SUMIFS($F$7:$F$3006,$B$7:$B$3006,B340&amp;""),2))</f>
        <v/>
      </c>
      <c r="J340" s="6">
        <f>IF(B340&amp;""="",IF(AND(C340&amp;""="",E340&amp;""="",F340&amp;""=""),"","رقم القيد ناقص"),IF(I340=0,"","القيد غير متوازن"))</f>
        <v/>
      </c>
      <c r="K340" s="21">
        <f>IF(C340&amp;""="","",COUNTIF($C$7:C340,C340&amp;""))</f>
        <v/>
      </c>
      <c r="L340" s="6">
        <f>IF(K340="","",C340&amp;"-"&amp;K340)</f>
        <v/>
      </c>
      <c r="M340" s="21">
        <f>IF(J340&lt;&gt;"القيد غير متوازن","",IF(COUNTIF($B$7:B340,B340&amp;"")=1,1,""))</f>
        <v/>
      </c>
    </row>
    <row r="341">
      <c r="A341" s="20" t="n"/>
      <c r="B341" s="16" t="n"/>
      <c r="C341" s="16" t="n"/>
      <c r="D341" s="5" t="n"/>
      <c r="E341" s="17" t="n"/>
      <c r="F341" s="17" t="n"/>
      <c r="G341" s="6">
        <f>IF(AND(C341&amp;""="",E341&amp;""="",F341&amp;""=""),"",IF(C341&amp;""="","كود ناقص",IFERROR(INDEX('دليل الحسابات'!$B$6:$B$205,MATCH(C341,'دليل الحسابات'!$A$6:$A$205,0)),"كود غير موجود")))</f>
        <v/>
      </c>
      <c r="H341" s="6">
        <f>IF(AND(C341&amp;""="",E341&amp;""="",F341&amp;""=""),"",IF(AND(E341&amp;""&lt;&gt;"",F341&amp;""&lt;&gt;""),"خطأ: مدين ودائن معًا",IF(AND(E341&amp;""="",F341&amp;""=""),"سطر بلا مبلغ","")))</f>
        <v/>
      </c>
      <c r="I341" s="19">
        <f>IF(B341&amp;""="","",ROUND(SUMIFS($E$7:$E$3006,$B$7:$B$3006,B341&amp;"")-SUMIFS($F$7:$F$3006,$B$7:$B$3006,B341&amp;""),2))</f>
        <v/>
      </c>
      <c r="J341" s="6">
        <f>IF(B341&amp;""="",IF(AND(C341&amp;""="",E341&amp;""="",F341&amp;""=""),"","رقم القيد ناقص"),IF(I341=0,"","القيد غير متوازن"))</f>
        <v/>
      </c>
      <c r="K341" s="21">
        <f>IF(C341&amp;""="","",COUNTIF($C$7:C341,C341&amp;""))</f>
        <v/>
      </c>
      <c r="L341" s="6">
        <f>IF(K341="","",C341&amp;"-"&amp;K341)</f>
        <v/>
      </c>
      <c r="M341" s="21">
        <f>IF(J341&lt;&gt;"القيد غير متوازن","",IF(COUNTIF($B$7:B341,B341&amp;"")=1,1,""))</f>
        <v/>
      </c>
    </row>
    <row r="342">
      <c r="A342" s="20" t="n"/>
      <c r="B342" s="16" t="n"/>
      <c r="C342" s="16" t="n"/>
      <c r="D342" s="5" t="n"/>
      <c r="E342" s="17" t="n"/>
      <c r="F342" s="17" t="n"/>
      <c r="G342" s="6">
        <f>IF(AND(C342&amp;""="",E342&amp;""="",F342&amp;""=""),"",IF(C342&amp;""="","كود ناقص",IFERROR(INDEX('دليل الحسابات'!$B$6:$B$205,MATCH(C342,'دليل الحسابات'!$A$6:$A$205,0)),"كود غير موجود")))</f>
        <v/>
      </c>
      <c r="H342" s="6">
        <f>IF(AND(C342&amp;""="",E342&amp;""="",F342&amp;""=""),"",IF(AND(E342&amp;""&lt;&gt;"",F342&amp;""&lt;&gt;""),"خطأ: مدين ودائن معًا",IF(AND(E342&amp;""="",F342&amp;""=""),"سطر بلا مبلغ","")))</f>
        <v/>
      </c>
      <c r="I342" s="19">
        <f>IF(B342&amp;""="","",ROUND(SUMIFS($E$7:$E$3006,$B$7:$B$3006,B342&amp;"")-SUMIFS($F$7:$F$3006,$B$7:$B$3006,B342&amp;""),2))</f>
        <v/>
      </c>
      <c r="J342" s="6">
        <f>IF(B342&amp;""="",IF(AND(C342&amp;""="",E342&amp;""="",F342&amp;""=""),"","رقم القيد ناقص"),IF(I342=0,"","القيد غير متوازن"))</f>
        <v/>
      </c>
      <c r="K342" s="21">
        <f>IF(C342&amp;""="","",COUNTIF($C$7:C342,C342&amp;""))</f>
        <v/>
      </c>
      <c r="L342" s="6">
        <f>IF(K342="","",C342&amp;"-"&amp;K342)</f>
        <v/>
      </c>
      <c r="M342" s="21">
        <f>IF(J342&lt;&gt;"القيد غير متوازن","",IF(COUNTIF($B$7:B342,B342&amp;"")=1,1,""))</f>
        <v/>
      </c>
    </row>
    <row r="343">
      <c r="A343" s="20" t="n"/>
      <c r="B343" s="16" t="n"/>
      <c r="C343" s="16" t="n"/>
      <c r="D343" s="5" t="n"/>
      <c r="E343" s="17" t="n"/>
      <c r="F343" s="17" t="n"/>
      <c r="G343" s="6">
        <f>IF(AND(C343&amp;""="",E343&amp;""="",F343&amp;""=""),"",IF(C343&amp;""="","كود ناقص",IFERROR(INDEX('دليل الحسابات'!$B$6:$B$205,MATCH(C343,'دليل الحسابات'!$A$6:$A$205,0)),"كود غير موجود")))</f>
        <v/>
      </c>
      <c r="H343" s="6">
        <f>IF(AND(C343&amp;""="",E343&amp;""="",F343&amp;""=""),"",IF(AND(E343&amp;""&lt;&gt;"",F343&amp;""&lt;&gt;""),"خطأ: مدين ودائن معًا",IF(AND(E343&amp;""="",F343&amp;""=""),"سطر بلا مبلغ","")))</f>
        <v/>
      </c>
      <c r="I343" s="19">
        <f>IF(B343&amp;""="","",ROUND(SUMIFS($E$7:$E$3006,$B$7:$B$3006,B343&amp;"")-SUMIFS($F$7:$F$3006,$B$7:$B$3006,B343&amp;""),2))</f>
        <v/>
      </c>
      <c r="J343" s="6">
        <f>IF(B343&amp;""="",IF(AND(C343&amp;""="",E343&amp;""="",F343&amp;""=""),"","رقم القيد ناقص"),IF(I343=0,"","القيد غير متوازن"))</f>
        <v/>
      </c>
      <c r="K343" s="21">
        <f>IF(C343&amp;""="","",COUNTIF($C$7:C343,C343&amp;""))</f>
        <v/>
      </c>
      <c r="L343" s="6">
        <f>IF(K343="","",C343&amp;"-"&amp;K343)</f>
        <v/>
      </c>
      <c r="M343" s="21">
        <f>IF(J343&lt;&gt;"القيد غير متوازن","",IF(COUNTIF($B$7:B343,B343&amp;"")=1,1,""))</f>
        <v/>
      </c>
    </row>
    <row r="344">
      <c r="A344" s="20" t="n"/>
      <c r="B344" s="16" t="n"/>
      <c r="C344" s="16" t="n"/>
      <c r="D344" s="5" t="n"/>
      <c r="E344" s="17" t="n"/>
      <c r="F344" s="17" t="n"/>
      <c r="G344" s="6">
        <f>IF(AND(C344&amp;""="",E344&amp;""="",F344&amp;""=""),"",IF(C344&amp;""="","كود ناقص",IFERROR(INDEX('دليل الحسابات'!$B$6:$B$205,MATCH(C344,'دليل الحسابات'!$A$6:$A$205,0)),"كود غير موجود")))</f>
        <v/>
      </c>
      <c r="H344" s="6">
        <f>IF(AND(C344&amp;""="",E344&amp;""="",F344&amp;""=""),"",IF(AND(E344&amp;""&lt;&gt;"",F344&amp;""&lt;&gt;""),"خطأ: مدين ودائن معًا",IF(AND(E344&amp;""="",F344&amp;""=""),"سطر بلا مبلغ","")))</f>
        <v/>
      </c>
      <c r="I344" s="19">
        <f>IF(B344&amp;""="","",ROUND(SUMIFS($E$7:$E$3006,$B$7:$B$3006,B344&amp;"")-SUMIFS($F$7:$F$3006,$B$7:$B$3006,B344&amp;""),2))</f>
        <v/>
      </c>
      <c r="J344" s="6">
        <f>IF(B344&amp;""="",IF(AND(C344&amp;""="",E344&amp;""="",F344&amp;""=""),"","رقم القيد ناقص"),IF(I344=0,"","القيد غير متوازن"))</f>
        <v/>
      </c>
      <c r="K344" s="21">
        <f>IF(C344&amp;""="","",COUNTIF($C$7:C344,C344&amp;""))</f>
        <v/>
      </c>
      <c r="L344" s="6">
        <f>IF(K344="","",C344&amp;"-"&amp;K344)</f>
        <v/>
      </c>
      <c r="M344" s="21">
        <f>IF(J344&lt;&gt;"القيد غير متوازن","",IF(COUNTIF($B$7:B344,B344&amp;"")=1,1,""))</f>
        <v/>
      </c>
    </row>
    <row r="345">
      <c r="A345" s="20" t="n"/>
      <c r="B345" s="16" t="n"/>
      <c r="C345" s="16" t="n"/>
      <c r="D345" s="5" t="n"/>
      <c r="E345" s="17" t="n"/>
      <c r="F345" s="17" t="n"/>
      <c r="G345" s="6">
        <f>IF(AND(C345&amp;""="",E345&amp;""="",F345&amp;""=""),"",IF(C345&amp;""="","كود ناقص",IFERROR(INDEX('دليل الحسابات'!$B$6:$B$205,MATCH(C345,'دليل الحسابات'!$A$6:$A$205,0)),"كود غير موجود")))</f>
        <v/>
      </c>
      <c r="H345" s="6">
        <f>IF(AND(C345&amp;""="",E345&amp;""="",F345&amp;""=""),"",IF(AND(E345&amp;""&lt;&gt;"",F345&amp;""&lt;&gt;""),"خطأ: مدين ودائن معًا",IF(AND(E345&amp;""="",F345&amp;""=""),"سطر بلا مبلغ","")))</f>
        <v/>
      </c>
      <c r="I345" s="19">
        <f>IF(B345&amp;""="","",ROUND(SUMIFS($E$7:$E$3006,$B$7:$B$3006,B345&amp;"")-SUMIFS($F$7:$F$3006,$B$7:$B$3006,B345&amp;""),2))</f>
        <v/>
      </c>
      <c r="J345" s="6">
        <f>IF(B345&amp;""="",IF(AND(C345&amp;""="",E345&amp;""="",F345&amp;""=""),"","رقم القيد ناقص"),IF(I345=0,"","القيد غير متوازن"))</f>
        <v/>
      </c>
      <c r="K345" s="21">
        <f>IF(C345&amp;""="","",COUNTIF($C$7:C345,C345&amp;""))</f>
        <v/>
      </c>
      <c r="L345" s="6">
        <f>IF(K345="","",C345&amp;"-"&amp;K345)</f>
        <v/>
      </c>
      <c r="M345" s="21">
        <f>IF(J345&lt;&gt;"القيد غير متوازن","",IF(COUNTIF($B$7:B345,B345&amp;"")=1,1,""))</f>
        <v/>
      </c>
    </row>
    <row r="346">
      <c r="A346" s="20" t="n"/>
      <c r="B346" s="16" t="n"/>
      <c r="C346" s="16" t="n"/>
      <c r="D346" s="5" t="n"/>
      <c r="E346" s="17" t="n"/>
      <c r="F346" s="17" t="n"/>
      <c r="G346" s="6">
        <f>IF(AND(C346&amp;""="",E346&amp;""="",F346&amp;""=""),"",IF(C346&amp;""="","كود ناقص",IFERROR(INDEX('دليل الحسابات'!$B$6:$B$205,MATCH(C346,'دليل الحسابات'!$A$6:$A$205,0)),"كود غير موجود")))</f>
        <v/>
      </c>
      <c r="H346" s="6">
        <f>IF(AND(C346&amp;""="",E346&amp;""="",F346&amp;""=""),"",IF(AND(E346&amp;""&lt;&gt;"",F346&amp;""&lt;&gt;""),"خطأ: مدين ودائن معًا",IF(AND(E346&amp;""="",F346&amp;""=""),"سطر بلا مبلغ","")))</f>
        <v/>
      </c>
      <c r="I346" s="19">
        <f>IF(B346&amp;""="","",ROUND(SUMIFS($E$7:$E$3006,$B$7:$B$3006,B346&amp;"")-SUMIFS($F$7:$F$3006,$B$7:$B$3006,B346&amp;""),2))</f>
        <v/>
      </c>
      <c r="J346" s="6">
        <f>IF(B346&amp;""="",IF(AND(C346&amp;""="",E346&amp;""="",F346&amp;""=""),"","رقم القيد ناقص"),IF(I346=0,"","القيد غير متوازن"))</f>
        <v/>
      </c>
      <c r="K346" s="21">
        <f>IF(C346&amp;""="","",COUNTIF($C$7:C346,C346&amp;""))</f>
        <v/>
      </c>
      <c r="L346" s="6">
        <f>IF(K346="","",C346&amp;"-"&amp;K346)</f>
        <v/>
      </c>
      <c r="M346" s="21">
        <f>IF(J346&lt;&gt;"القيد غير متوازن","",IF(COUNTIF($B$7:B346,B346&amp;"")=1,1,""))</f>
        <v/>
      </c>
    </row>
    <row r="347">
      <c r="A347" s="20" t="n"/>
      <c r="B347" s="16" t="n"/>
      <c r="C347" s="16" t="n"/>
      <c r="D347" s="5" t="n"/>
      <c r="E347" s="17" t="n"/>
      <c r="F347" s="17" t="n"/>
      <c r="G347" s="6">
        <f>IF(AND(C347&amp;""="",E347&amp;""="",F347&amp;""=""),"",IF(C347&amp;""="","كود ناقص",IFERROR(INDEX('دليل الحسابات'!$B$6:$B$205,MATCH(C347,'دليل الحسابات'!$A$6:$A$205,0)),"كود غير موجود")))</f>
        <v/>
      </c>
      <c r="H347" s="6">
        <f>IF(AND(C347&amp;""="",E347&amp;""="",F347&amp;""=""),"",IF(AND(E347&amp;""&lt;&gt;"",F347&amp;""&lt;&gt;""),"خطأ: مدين ودائن معًا",IF(AND(E347&amp;""="",F347&amp;""=""),"سطر بلا مبلغ","")))</f>
        <v/>
      </c>
      <c r="I347" s="19">
        <f>IF(B347&amp;""="","",ROUND(SUMIFS($E$7:$E$3006,$B$7:$B$3006,B347&amp;"")-SUMIFS($F$7:$F$3006,$B$7:$B$3006,B347&amp;""),2))</f>
        <v/>
      </c>
      <c r="J347" s="6">
        <f>IF(B347&amp;""="",IF(AND(C347&amp;""="",E347&amp;""="",F347&amp;""=""),"","رقم القيد ناقص"),IF(I347=0,"","القيد غير متوازن"))</f>
        <v/>
      </c>
      <c r="K347" s="21">
        <f>IF(C347&amp;""="","",COUNTIF($C$7:C347,C347&amp;""))</f>
        <v/>
      </c>
      <c r="L347" s="6">
        <f>IF(K347="","",C347&amp;"-"&amp;K347)</f>
        <v/>
      </c>
      <c r="M347" s="21">
        <f>IF(J347&lt;&gt;"القيد غير متوازن","",IF(COUNTIF($B$7:B347,B347&amp;"")=1,1,""))</f>
        <v/>
      </c>
    </row>
    <row r="348">
      <c r="A348" s="20" t="n"/>
      <c r="B348" s="16" t="n"/>
      <c r="C348" s="16" t="n"/>
      <c r="D348" s="5" t="n"/>
      <c r="E348" s="17" t="n"/>
      <c r="F348" s="17" t="n"/>
      <c r="G348" s="6">
        <f>IF(AND(C348&amp;""="",E348&amp;""="",F348&amp;""=""),"",IF(C348&amp;""="","كود ناقص",IFERROR(INDEX('دليل الحسابات'!$B$6:$B$205,MATCH(C348,'دليل الحسابات'!$A$6:$A$205,0)),"كود غير موجود")))</f>
        <v/>
      </c>
      <c r="H348" s="6">
        <f>IF(AND(C348&amp;""="",E348&amp;""="",F348&amp;""=""),"",IF(AND(E348&amp;""&lt;&gt;"",F348&amp;""&lt;&gt;""),"خطأ: مدين ودائن معًا",IF(AND(E348&amp;""="",F348&amp;""=""),"سطر بلا مبلغ","")))</f>
        <v/>
      </c>
      <c r="I348" s="19">
        <f>IF(B348&amp;""="","",ROUND(SUMIFS($E$7:$E$3006,$B$7:$B$3006,B348&amp;"")-SUMIFS($F$7:$F$3006,$B$7:$B$3006,B348&amp;""),2))</f>
        <v/>
      </c>
      <c r="J348" s="6">
        <f>IF(B348&amp;""="",IF(AND(C348&amp;""="",E348&amp;""="",F348&amp;""=""),"","رقم القيد ناقص"),IF(I348=0,"","القيد غير متوازن"))</f>
        <v/>
      </c>
      <c r="K348" s="21">
        <f>IF(C348&amp;""="","",COUNTIF($C$7:C348,C348&amp;""))</f>
        <v/>
      </c>
      <c r="L348" s="6">
        <f>IF(K348="","",C348&amp;"-"&amp;K348)</f>
        <v/>
      </c>
      <c r="M348" s="21">
        <f>IF(J348&lt;&gt;"القيد غير متوازن","",IF(COUNTIF($B$7:B348,B348&amp;"")=1,1,""))</f>
        <v/>
      </c>
    </row>
    <row r="349">
      <c r="A349" s="20" t="n"/>
      <c r="B349" s="16" t="n"/>
      <c r="C349" s="16" t="n"/>
      <c r="D349" s="5" t="n"/>
      <c r="E349" s="17" t="n"/>
      <c r="F349" s="17" t="n"/>
      <c r="G349" s="6">
        <f>IF(AND(C349&amp;""="",E349&amp;""="",F349&amp;""=""),"",IF(C349&amp;""="","كود ناقص",IFERROR(INDEX('دليل الحسابات'!$B$6:$B$205,MATCH(C349,'دليل الحسابات'!$A$6:$A$205,0)),"كود غير موجود")))</f>
        <v/>
      </c>
      <c r="H349" s="6">
        <f>IF(AND(C349&amp;""="",E349&amp;""="",F349&amp;""=""),"",IF(AND(E349&amp;""&lt;&gt;"",F349&amp;""&lt;&gt;""),"خطأ: مدين ودائن معًا",IF(AND(E349&amp;""="",F349&amp;""=""),"سطر بلا مبلغ","")))</f>
        <v/>
      </c>
      <c r="I349" s="19">
        <f>IF(B349&amp;""="","",ROUND(SUMIFS($E$7:$E$3006,$B$7:$B$3006,B349&amp;"")-SUMIFS($F$7:$F$3006,$B$7:$B$3006,B349&amp;""),2))</f>
        <v/>
      </c>
      <c r="J349" s="6">
        <f>IF(B349&amp;""="",IF(AND(C349&amp;""="",E349&amp;""="",F349&amp;""=""),"","رقم القيد ناقص"),IF(I349=0,"","القيد غير متوازن"))</f>
        <v/>
      </c>
      <c r="K349" s="21">
        <f>IF(C349&amp;""="","",COUNTIF($C$7:C349,C349&amp;""))</f>
        <v/>
      </c>
      <c r="L349" s="6">
        <f>IF(K349="","",C349&amp;"-"&amp;K349)</f>
        <v/>
      </c>
      <c r="M349" s="21">
        <f>IF(J349&lt;&gt;"القيد غير متوازن","",IF(COUNTIF($B$7:B349,B349&amp;"")=1,1,""))</f>
        <v/>
      </c>
    </row>
    <row r="350">
      <c r="A350" s="20" t="n"/>
      <c r="B350" s="16" t="n"/>
      <c r="C350" s="16" t="n"/>
      <c r="D350" s="5" t="n"/>
      <c r="E350" s="17" t="n"/>
      <c r="F350" s="17" t="n"/>
      <c r="G350" s="6">
        <f>IF(AND(C350&amp;""="",E350&amp;""="",F350&amp;""=""),"",IF(C350&amp;""="","كود ناقص",IFERROR(INDEX('دليل الحسابات'!$B$6:$B$205,MATCH(C350,'دليل الحسابات'!$A$6:$A$205,0)),"كود غير موجود")))</f>
        <v/>
      </c>
      <c r="H350" s="6">
        <f>IF(AND(C350&amp;""="",E350&amp;""="",F350&amp;""=""),"",IF(AND(E350&amp;""&lt;&gt;"",F350&amp;""&lt;&gt;""),"خطأ: مدين ودائن معًا",IF(AND(E350&amp;""="",F350&amp;""=""),"سطر بلا مبلغ","")))</f>
        <v/>
      </c>
      <c r="I350" s="19">
        <f>IF(B350&amp;""="","",ROUND(SUMIFS($E$7:$E$3006,$B$7:$B$3006,B350&amp;"")-SUMIFS($F$7:$F$3006,$B$7:$B$3006,B350&amp;""),2))</f>
        <v/>
      </c>
      <c r="J350" s="6">
        <f>IF(B350&amp;""="",IF(AND(C350&amp;""="",E350&amp;""="",F350&amp;""=""),"","رقم القيد ناقص"),IF(I350=0,"","القيد غير متوازن"))</f>
        <v/>
      </c>
      <c r="K350" s="21">
        <f>IF(C350&amp;""="","",COUNTIF($C$7:C350,C350&amp;""))</f>
        <v/>
      </c>
      <c r="L350" s="6">
        <f>IF(K350="","",C350&amp;"-"&amp;K350)</f>
        <v/>
      </c>
      <c r="M350" s="21">
        <f>IF(J350&lt;&gt;"القيد غير متوازن","",IF(COUNTIF($B$7:B350,B350&amp;"")=1,1,""))</f>
        <v/>
      </c>
    </row>
    <row r="351">
      <c r="A351" s="20" t="n"/>
      <c r="B351" s="16" t="n"/>
      <c r="C351" s="16" t="n"/>
      <c r="D351" s="5" t="n"/>
      <c r="E351" s="17" t="n"/>
      <c r="F351" s="17" t="n"/>
      <c r="G351" s="6">
        <f>IF(AND(C351&amp;""="",E351&amp;""="",F351&amp;""=""),"",IF(C351&amp;""="","كود ناقص",IFERROR(INDEX('دليل الحسابات'!$B$6:$B$205,MATCH(C351,'دليل الحسابات'!$A$6:$A$205,0)),"كود غير موجود")))</f>
        <v/>
      </c>
      <c r="H351" s="6">
        <f>IF(AND(C351&amp;""="",E351&amp;""="",F351&amp;""=""),"",IF(AND(E351&amp;""&lt;&gt;"",F351&amp;""&lt;&gt;""),"خطأ: مدين ودائن معًا",IF(AND(E351&amp;""="",F351&amp;""=""),"سطر بلا مبلغ","")))</f>
        <v/>
      </c>
      <c r="I351" s="19">
        <f>IF(B351&amp;""="","",ROUND(SUMIFS($E$7:$E$3006,$B$7:$B$3006,B351&amp;"")-SUMIFS($F$7:$F$3006,$B$7:$B$3006,B351&amp;""),2))</f>
        <v/>
      </c>
      <c r="J351" s="6">
        <f>IF(B351&amp;""="",IF(AND(C351&amp;""="",E351&amp;""="",F351&amp;""=""),"","رقم القيد ناقص"),IF(I351=0,"","القيد غير متوازن"))</f>
        <v/>
      </c>
      <c r="K351" s="21">
        <f>IF(C351&amp;""="","",COUNTIF($C$7:C351,C351&amp;""))</f>
        <v/>
      </c>
      <c r="L351" s="6">
        <f>IF(K351="","",C351&amp;"-"&amp;K351)</f>
        <v/>
      </c>
      <c r="M351" s="21">
        <f>IF(J351&lt;&gt;"القيد غير متوازن","",IF(COUNTIF($B$7:B351,B351&amp;"")=1,1,""))</f>
        <v/>
      </c>
    </row>
    <row r="352">
      <c r="A352" s="20" t="n"/>
      <c r="B352" s="16" t="n"/>
      <c r="C352" s="16" t="n"/>
      <c r="D352" s="5" t="n"/>
      <c r="E352" s="17" t="n"/>
      <c r="F352" s="17" t="n"/>
      <c r="G352" s="6">
        <f>IF(AND(C352&amp;""="",E352&amp;""="",F352&amp;""=""),"",IF(C352&amp;""="","كود ناقص",IFERROR(INDEX('دليل الحسابات'!$B$6:$B$205,MATCH(C352,'دليل الحسابات'!$A$6:$A$205,0)),"كود غير موجود")))</f>
        <v/>
      </c>
      <c r="H352" s="6">
        <f>IF(AND(C352&amp;""="",E352&amp;""="",F352&amp;""=""),"",IF(AND(E352&amp;""&lt;&gt;"",F352&amp;""&lt;&gt;""),"خطأ: مدين ودائن معًا",IF(AND(E352&amp;""="",F352&amp;""=""),"سطر بلا مبلغ","")))</f>
        <v/>
      </c>
      <c r="I352" s="19">
        <f>IF(B352&amp;""="","",ROUND(SUMIFS($E$7:$E$3006,$B$7:$B$3006,B352&amp;"")-SUMIFS($F$7:$F$3006,$B$7:$B$3006,B352&amp;""),2))</f>
        <v/>
      </c>
      <c r="J352" s="6">
        <f>IF(B352&amp;""="",IF(AND(C352&amp;""="",E352&amp;""="",F352&amp;""=""),"","رقم القيد ناقص"),IF(I352=0,"","القيد غير متوازن"))</f>
        <v/>
      </c>
      <c r="K352" s="21">
        <f>IF(C352&amp;""="","",COUNTIF($C$7:C352,C352&amp;""))</f>
        <v/>
      </c>
      <c r="L352" s="6">
        <f>IF(K352="","",C352&amp;"-"&amp;K352)</f>
        <v/>
      </c>
      <c r="M352" s="21">
        <f>IF(J352&lt;&gt;"القيد غير متوازن","",IF(COUNTIF($B$7:B352,B352&amp;"")=1,1,""))</f>
        <v/>
      </c>
    </row>
    <row r="353">
      <c r="A353" s="20" t="n"/>
      <c r="B353" s="16" t="n"/>
      <c r="C353" s="16" t="n"/>
      <c r="D353" s="5" t="n"/>
      <c r="E353" s="17" t="n"/>
      <c r="F353" s="17" t="n"/>
      <c r="G353" s="6">
        <f>IF(AND(C353&amp;""="",E353&amp;""="",F353&amp;""=""),"",IF(C353&amp;""="","كود ناقص",IFERROR(INDEX('دليل الحسابات'!$B$6:$B$205,MATCH(C353,'دليل الحسابات'!$A$6:$A$205,0)),"كود غير موجود")))</f>
        <v/>
      </c>
      <c r="H353" s="6">
        <f>IF(AND(C353&amp;""="",E353&amp;""="",F353&amp;""=""),"",IF(AND(E353&amp;""&lt;&gt;"",F353&amp;""&lt;&gt;""),"خطأ: مدين ودائن معًا",IF(AND(E353&amp;""="",F353&amp;""=""),"سطر بلا مبلغ","")))</f>
        <v/>
      </c>
      <c r="I353" s="19">
        <f>IF(B353&amp;""="","",ROUND(SUMIFS($E$7:$E$3006,$B$7:$B$3006,B353&amp;"")-SUMIFS($F$7:$F$3006,$B$7:$B$3006,B353&amp;""),2))</f>
        <v/>
      </c>
      <c r="J353" s="6">
        <f>IF(B353&amp;""="",IF(AND(C353&amp;""="",E353&amp;""="",F353&amp;""=""),"","رقم القيد ناقص"),IF(I353=0,"","القيد غير متوازن"))</f>
        <v/>
      </c>
      <c r="K353" s="21">
        <f>IF(C353&amp;""="","",COUNTIF($C$7:C353,C353&amp;""))</f>
        <v/>
      </c>
      <c r="L353" s="6">
        <f>IF(K353="","",C353&amp;"-"&amp;K353)</f>
        <v/>
      </c>
      <c r="M353" s="21">
        <f>IF(J353&lt;&gt;"القيد غير متوازن","",IF(COUNTIF($B$7:B353,B353&amp;"")=1,1,""))</f>
        <v/>
      </c>
    </row>
    <row r="354">
      <c r="A354" s="20" t="n"/>
      <c r="B354" s="16" t="n"/>
      <c r="C354" s="16" t="n"/>
      <c r="D354" s="5" t="n"/>
      <c r="E354" s="17" t="n"/>
      <c r="F354" s="17" t="n"/>
      <c r="G354" s="6">
        <f>IF(AND(C354&amp;""="",E354&amp;""="",F354&amp;""=""),"",IF(C354&amp;""="","كود ناقص",IFERROR(INDEX('دليل الحسابات'!$B$6:$B$205,MATCH(C354,'دليل الحسابات'!$A$6:$A$205,0)),"كود غير موجود")))</f>
        <v/>
      </c>
      <c r="H354" s="6">
        <f>IF(AND(C354&amp;""="",E354&amp;""="",F354&amp;""=""),"",IF(AND(E354&amp;""&lt;&gt;"",F354&amp;""&lt;&gt;""),"خطأ: مدين ودائن معًا",IF(AND(E354&amp;""="",F354&amp;""=""),"سطر بلا مبلغ","")))</f>
        <v/>
      </c>
      <c r="I354" s="19">
        <f>IF(B354&amp;""="","",ROUND(SUMIFS($E$7:$E$3006,$B$7:$B$3006,B354&amp;"")-SUMIFS($F$7:$F$3006,$B$7:$B$3006,B354&amp;""),2))</f>
        <v/>
      </c>
      <c r="J354" s="6">
        <f>IF(B354&amp;""="",IF(AND(C354&amp;""="",E354&amp;""="",F354&amp;""=""),"","رقم القيد ناقص"),IF(I354=0,"","القيد غير متوازن"))</f>
        <v/>
      </c>
      <c r="K354" s="21">
        <f>IF(C354&amp;""="","",COUNTIF($C$7:C354,C354&amp;""))</f>
        <v/>
      </c>
      <c r="L354" s="6">
        <f>IF(K354="","",C354&amp;"-"&amp;K354)</f>
        <v/>
      </c>
      <c r="M354" s="21">
        <f>IF(J354&lt;&gt;"القيد غير متوازن","",IF(COUNTIF($B$7:B354,B354&amp;"")=1,1,""))</f>
        <v/>
      </c>
    </row>
    <row r="355">
      <c r="A355" s="20" t="n"/>
      <c r="B355" s="16" t="n"/>
      <c r="C355" s="16" t="n"/>
      <c r="D355" s="5" t="n"/>
      <c r="E355" s="17" t="n"/>
      <c r="F355" s="17" t="n"/>
      <c r="G355" s="6">
        <f>IF(AND(C355&amp;""="",E355&amp;""="",F355&amp;""=""),"",IF(C355&amp;""="","كود ناقص",IFERROR(INDEX('دليل الحسابات'!$B$6:$B$205,MATCH(C355,'دليل الحسابات'!$A$6:$A$205,0)),"كود غير موجود")))</f>
        <v/>
      </c>
      <c r="H355" s="6">
        <f>IF(AND(C355&amp;""="",E355&amp;""="",F355&amp;""=""),"",IF(AND(E355&amp;""&lt;&gt;"",F355&amp;""&lt;&gt;""),"خطأ: مدين ودائن معًا",IF(AND(E355&amp;""="",F355&amp;""=""),"سطر بلا مبلغ","")))</f>
        <v/>
      </c>
      <c r="I355" s="19">
        <f>IF(B355&amp;""="","",ROUND(SUMIFS($E$7:$E$3006,$B$7:$B$3006,B355&amp;"")-SUMIFS($F$7:$F$3006,$B$7:$B$3006,B355&amp;""),2))</f>
        <v/>
      </c>
      <c r="J355" s="6">
        <f>IF(B355&amp;""="",IF(AND(C355&amp;""="",E355&amp;""="",F355&amp;""=""),"","رقم القيد ناقص"),IF(I355=0,"","القيد غير متوازن"))</f>
        <v/>
      </c>
      <c r="K355" s="21">
        <f>IF(C355&amp;""="","",COUNTIF($C$7:C355,C355&amp;""))</f>
        <v/>
      </c>
      <c r="L355" s="6">
        <f>IF(K355="","",C355&amp;"-"&amp;K355)</f>
        <v/>
      </c>
      <c r="M355" s="21">
        <f>IF(J355&lt;&gt;"القيد غير متوازن","",IF(COUNTIF($B$7:B355,B355&amp;"")=1,1,""))</f>
        <v/>
      </c>
    </row>
    <row r="356">
      <c r="A356" s="20" t="n"/>
      <c r="B356" s="16" t="n"/>
      <c r="C356" s="16" t="n"/>
      <c r="D356" s="5" t="n"/>
      <c r="E356" s="17" t="n"/>
      <c r="F356" s="17" t="n"/>
      <c r="G356" s="6">
        <f>IF(AND(C356&amp;""="",E356&amp;""="",F356&amp;""=""),"",IF(C356&amp;""="","كود ناقص",IFERROR(INDEX('دليل الحسابات'!$B$6:$B$205,MATCH(C356,'دليل الحسابات'!$A$6:$A$205,0)),"كود غير موجود")))</f>
        <v/>
      </c>
      <c r="H356" s="6">
        <f>IF(AND(C356&amp;""="",E356&amp;""="",F356&amp;""=""),"",IF(AND(E356&amp;""&lt;&gt;"",F356&amp;""&lt;&gt;""),"خطأ: مدين ودائن معًا",IF(AND(E356&amp;""="",F356&amp;""=""),"سطر بلا مبلغ","")))</f>
        <v/>
      </c>
      <c r="I356" s="19">
        <f>IF(B356&amp;""="","",ROUND(SUMIFS($E$7:$E$3006,$B$7:$B$3006,B356&amp;"")-SUMIFS($F$7:$F$3006,$B$7:$B$3006,B356&amp;""),2))</f>
        <v/>
      </c>
      <c r="J356" s="6">
        <f>IF(B356&amp;""="",IF(AND(C356&amp;""="",E356&amp;""="",F356&amp;""=""),"","رقم القيد ناقص"),IF(I356=0,"","القيد غير متوازن"))</f>
        <v/>
      </c>
      <c r="K356" s="21">
        <f>IF(C356&amp;""="","",COUNTIF($C$7:C356,C356&amp;""))</f>
        <v/>
      </c>
      <c r="L356" s="6">
        <f>IF(K356="","",C356&amp;"-"&amp;K356)</f>
        <v/>
      </c>
      <c r="M356" s="21">
        <f>IF(J356&lt;&gt;"القيد غير متوازن","",IF(COUNTIF($B$7:B356,B356&amp;"")=1,1,""))</f>
        <v/>
      </c>
    </row>
    <row r="357">
      <c r="A357" s="20" t="n"/>
      <c r="B357" s="16" t="n"/>
      <c r="C357" s="16" t="n"/>
      <c r="D357" s="5" t="n"/>
      <c r="E357" s="17" t="n"/>
      <c r="F357" s="17" t="n"/>
      <c r="G357" s="6">
        <f>IF(AND(C357&amp;""="",E357&amp;""="",F357&amp;""=""),"",IF(C357&amp;""="","كود ناقص",IFERROR(INDEX('دليل الحسابات'!$B$6:$B$205,MATCH(C357,'دليل الحسابات'!$A$6:$A$205,0)),"كود غير موجود")))</f>
        <v/>
      </c>
      <c r="H357" s="6">
        <f>IF(AND(C357&amp;""="",E357&amp;""="",F357&amp;""=""),"",IF(AND(E357&amp;""&lt;&gt;"",F357&amp;""&lt;&gt;""),"خطأ: مدين ودائن معًا",IF(AND(E357&amp;""="",F357&amp;""=""),"سطر بلا مبلغ","")))</f>
        <v/>
      </c>
      <c r="I357" s="19">
        <f>IF(B357&amp;""="","",ROUND(SUMIFS($E$7:$E$3006,$B$7:$B$3006,B357&amp;"")-SUMIFS($F$7:$F$3006,$B$7:$B$3006,B357&amp;""),2))</f>
        <v/>
      </c>
      <c r="J357" s="6">
        <f>IF(B357&amp;""="",IF(AND(C357&amp;""="",E357&amp;""="",F357&amp;""=""),"","رقم القيد ناقص"),IF(I357=0,"","القيد غير متوازن"))</f>
        <v/>
      </c>
      <c r="K357" s="21">
        <f>IF(C357&amp;""="","",COUNTIF($C$7:C357,C357&amp;""))</f>
        <v/>
      </c>
      <c r="L357" s="6">
        <f>IF(K357="","",C357&amp;"-"&amp;K357)</f>
        <v/>
      </c>
      <c r="M357" s="21">
        <f>IF(J357&lt;&gt;"القيد غير متوازن","",IF(COUNTIF($B$7:B357,B357&amp;"")=1,1,""))</f>
        <v/>
      </c>
    </row>
    <row r="358">
      <c r="A358" s="20" t="n"/>
      <c r="B358" s="16" t="n"/>
      <c r="C358" s="16" t="n"/>
      <c r="D358" s="5" t="n"/>
      <c r="E358" s="17" t="n"/>
      <c r="F358" s="17" t="n"/>
      <c r="G358" s="6">
        <f>IF(AND(C358&amp;""="",E358&amp;""="",F358&amp;""=""),"",IF(C358&amp;""="","كود ناقص",IFERROR(INDEX('دليل الحسابات'!$B$6:$B$205,MATCH(C358,'دليل الحسابات'!$A$6:$A$205,0)),"كود غير موجود")))</f>
        <v/>
      </c>
      <c r="H358" s="6">
        <f>IF(AND(C358&amp;""="",E358&amp;""="",F358&amp;""=""),"",IF(AND(E358&amp;""&lt;&gt;"",F358&amp;""&lt;&gt;""),"خطأ: مدين ودائن معًا",IF(AND(E358&amp;""="",F358&amp;""=""),"سطر بلا مبلغ","")))</f>
        <v/>
      </c>
      <c r="I358" s="19">
        <f>IF(B358&amp;""="","",ROUND(SUMIFS($E$7:$E$3006,$B$7:$B$3006,B358&amp;"")-SUMIFS($F$7:$F$3006,$B$7:$B$3006,B358&amp;""),2))</f>
        <v/>
      </c>
      <c r="J358" s="6">
        <f>IF(B358&amp;""="",IF(AND(C358&amp;""="",E358&amp;""="",F358&amp;""=""),"","رقم القيد ناقص"),IF(I358=0,"","القيد غير متوازن"))</f>
        <v/>
      </c>
      <c r="K358" s="21">
        <f>IF(C358&amp;""="","",COUNTIF($C$7:C358,C358&amp;""))</f>
        <v/>
      </c>
      <c r="L358" s="6">
        <f>IF(K358="","",C358&amp;"-"&amp;K358)</f>
        <v/>
      </c>
      <c r="M358" s="21">
        <f>IF(J358&lt;&gt;"القيد غير متوازن","",IF(COUNTIF($B$7:B358,B358&amp;"")=1,1,""))</f>
        <v/>
      </c>
    </row>
    <row r="359">
      <c r="A359" s="20" t="n"/>
      <c r="B359" s="16" t="n"/>
      <c r="C359" s="16" t="n"/>
      <c r="D359" s="5" t="n"/>
      <c r="E359" s="17" t="n"/>
      <c r="F359" s="17" t="n"/>
      <c r="G359" s="6">
        <f>IF(AND(C359&amp;""="",E359&amp;""="",F359&amp;""=""),"",IF(C359&amp;""="","كود ناقص",IFERROR(INDEX('دليل الحسابات'!$B$6:$B$205,MATCH(C359,'دليل الحسابات'!$A$6:$A$205,0)),"كود غير موجود")))</f>
        <v/>
      </c>
      <c r="H359" s="6">
        <f>IF(AND(C359&amp;""="",E359&amp;""="",F359&amp;""=""),"",IF(AND(E359&amp;""&lt;&gt;"",F359&amp;""&lt;&gt;""),"خطأ: مدين ودائن معًا",IF(AND(E359&amp;""="",F359&amp;""=""),"سطر بلا مبلغ","")))</f>
        <v/>
      </c>
      <c r="I359" s="19">
        <f>IF(B359&amp;""="","",ROUND(SUMIFS($E$7:$E$3006,$B$7:$B$3006,B359&amp;"")-SUMIFS($F$7:$F$3006,$B$7:$B$3006,B359&amp;""),2))</f>
        <v/>
      </c>
      <c r="J359" s="6">
        <f>IF(B359&amp;""="",IF(AND(C359&amp;""="",E359&amp;""="",F359&amp;""=""),"","رقم القيد ناقص"),IF(I359=0,"","القيد غير متوازن"))</f>
        <v/>
      </c>
      <c r="K359" s="21">
        <f>IF(C359&amp;""="","",COUNTIF($C$7:C359,C359&amp;""))</f>
        <v/>
      </c>
      <c r="L359" s="6">
        <f>IF(K359="","",C359&amp;"-"&amp;K359)</f>
        <v/>
      </c>
      <c r="M359" s="21">
        <f>IF(J359&lt;&gt;"القيد غير متوازن","",IF(COUNTIF($B$7:B359,B359&amp;"")=1,1,""))</f>
        <v/>
      </c>
    </row>
    <row r="360">
      <c r="A360" s="20" t="n"/>
      <c r="B360" s="16" t="n"/>
      <c r="C360" s="16" t="n"/>
      <c r="D360" s="5" t="n"/>
      <c r="E360" s="17" t="n"/>
      <c r="F360" s="17" t="n"/>
      <c r="G360" s="6">
        <f>IF(AND(C360&amp;""="",E360&amp;""="",F360&amp;""=""),"",IF(C360&amp;""="","كود ناقص",IFERROR(INDEX('دليل الحسابات'!$B$6:$B$205,MATCH(C360,'دليل الحسابات'!$A$6:$A$205,0)),"كود غير موجود")))</f>
        <v/>
      </c>
      <c r="H360" s="6">
        <f>IF(AND(C360&amp;""="",E360&amp;""="",F360&amp;""=""),"",IF(AND(E360&amp;""&lt;&gt;"",F360&amp;""&lt;&gt;""),"خطأ: مدين ودائن معًا",IF(AND(E360&amp;""="",F360&amp;""=""),"سطر بلا مبلغ","")))</f>
        <v/>
      </c>
      <c r="I360" s="19">
        <f>IF(B360&amp;""="","",ROUND(SUMIFS($E$7:$E$3006,$B$7:$B$3006,B360&amp;"")-SUMIFS($F$7:$F$3006,$B$7:$B$3006,B360&amp;""),2))</f>
        <v/>
      </c>
      <c r="J360" s="6">
        <f>IF(B360&amp;""="",IF(AND(C360&amp;""="",E360&amp;""="",F360&amp;""=""),"","رقم القيد ناقص"),IF(I360=0,"","القيد غير متوازن"))</f>
        <v/>
      </c>
      <c r="K360" s="21">
        <f>IF(C360&amp;""="","",COUNTIF($C$7:C360,C360&amp;""))</f>
        <v/>
      </c>
      <c r="L360" s="6">
        <f>IF(K360="","",C360&amp;"-"&amp;K360)</f>
        <v/>
      </c>
      <c r="M360" s="21">
        <f>IF(J360&lt;&gt;"القيد غير متوازن","",IF(COUNTIF($B$7:B360,B360&amp;"")=1,1,""))</f>
        <v/>
      </c>
    </row>
    <row r="361">
      <c r="A361" s="20" t="n"/>
      <c r="B361" s="16" t="n"/>
      <c r="C361" s="16" t="n"/>
      <c r="D361" s="5" t="n"/>
      <c r="E361" s="17" t="n"/>
      <c r="F361" s="17" t="n"/>
      <c r="G361" s="6">
        <f>IF(AND(C361&amp;""="",E361&amp;""="",F361&amp;""=""),"",IF(C361&amp;""="","كود ناقص",IFERROR(INDEX('دليل الحسابات'!$B$6:$B$205,MATCH(C361,'دليل الحسابات'!$A$6:$A$205,0)),"كود غير موجود")))</f>
        <v/>
      </c>
      <c r="H361" s="6">
        <f>IF(AND(C361&amp;""="",E361&amp;""="",F361&amp;""=""),"",IF(AND(E361&amp;""&lt;&gt;"",F361&amp;""&lt;&gt;""),"خطأ: مدين ودائن معًا",IF(AND(E361&amp;""="",F361&amp;""=""),"سطر بلا مبلغ","")))</f>
        <v/>
      </c>
      <c r="I361" s="19">
        <f>IF(B361&amp;""="","",ROUND(SUMIFS($E$7:$E$3006,$B$7:$B$3006,B361&amp;"")-SUMIFS($F$7:$F$3006,$B$7:$B$3006,B361&amp;""),2))</f>
        <v/>
      </c>
      <c r="J361" s="6">
        <f>IF(B361&amp;""="",IF(AND(C361&amp;""="",E361&amp;""="",F361&amp;""=""),"","رقم القيد ناقص"),IF(I361=0,"","القيد غير متوازن"))</f>
        <v/>
      </c>
      <c r="K361" s="21">
        <f>IF(C361&amp;""="","",COUNTIF($C$7:C361,C361&amp;""))</f>
        <v/>
      </c>
      <c r="L361" s="6">
        <f>IF(K361="","",C361&amp;"-"&amp;K361)</f>
        <v/>
      </c>
      <c r="M361" s="21">
        <f>IF(J361&lt;&gt;"القيد غير متوازن","",IF(COUNTIF($B$7:B361,B361&amp;"")=1,1,""))</f>
        <v/>
      </c>
    </row>
    <row r="362">
      <c r="A362" s="20" t="n"/>
      <c r="B362" s="16" t="n"/>
      <c r="C362" s="16" t="n"/>
      <c r="D362" s="5" t="n"/>
      <c r="E362" s="17" t="n"/>
      <c r="F362" s="17" t="n"/>
      <c r="G362" s="6">
        <f>IF(AND(C362&amp;""="",E362&amp;""="",F362&amp;""=""),"",IF(C362&amp;""="","كود ناقص",IFERROR(INDEX('دليل الحسابات'!$B$6:$B$205,MATCH(C362,'دليل الحسابات'!$A$6:$A$205,0)),"كود غير موجود")))</f>
        <v/>
      </c>
      <c r="H362" s="6">
        <f>IF(AND(C362&amp;""="",E362&amp;""="",F362&amp;""=""),"",IF(AND(E362&amp;""&lt;&gt;"",F362&amp;""&lt;&gt;""),"خطأ: مدين ودائن معًا",IF(AND(E362&amp;""="",F362&amp;""=""),"سطر بلا مبلغ","")))</f>
        <v/>
      </c>
      <c r="I362" s="19">
        <f>IF(B362&amp;""="","",ROUND(SUMIFS($E$7:$E$3006,$B$7:$B$3006,B362&amp;"")-SUMIFS($F$7:$F$3006,$B$7:$B$3006,B362&amp;""),2))</f>
        <v/>
      </c>
      <c r="J362" s="6">
        <f>IF(B362&amp;""="",IF(AND(C362&amp;""="",E362&amp;""="",F362&amp;""=""),"","رقم القيد ناقص"),IF(I362=0,"","القيد غير متوازن"))</f>
        <v/>
      </c>
      <c r="K362" s="21">
        <f>IF(C362&amp;""="","",COUNTIF($C$7:C362,C362&amp;""))</f>
        <v/>
      </c>
      <c r="L362" s="6">
        <f>IF(K362="","",C362&amp;"-"&amp;K362)</f>
        <v/>
      </c>
      <c r="M362" s="21">
        <f>IF(J362&lt;&gt;"القيد غير متوازن","",IF(COUNTIF($B$7:B362,B362&amp;"")=1,1,""))</f>
        <v/>
      </c>
    </row>
    <row r="363">
      <c r="A363" s="20" t="n"/>
      <c r="B363" s="16" t="n"/>
      <c r="C363" s="16" t="n"/>
      <c r="D363" s="5" t="n"/>
      <c r="E363" s="17" t="n"/>
      <c r="F363" s="17" t="n"/>
      <c r="G363" s="6">
        <f>IF(AND(C363&amp;""="",E363&amp;""="",F363&amp;""=""),"",IF(C363&amp;""="","كود ناقص",IFERROR(INDEX('دليل الحسابات'!$B$6:$B$205,MATCH(C363,'دليل الحسابات'!$A$6:$A$205,0)),"كود غير موجود")))</f>
        <v/>
      </c>
      <c r="H363" s="6">
        <f>IF(AND(C363&amp;""="",E363&amp;""="",F363&amp;""=""),"",IF(AND(E363&amp;""&lt;&gt;"",F363&amp;""&lt;&gt;""),"خطأ: مدين ودائن معًا",IF(AND(E363&amp;""="",F363&amp;""=""),"سطر بلا مبلغ","")))</f>
        <v/>
      </c>
      <c r="I363" s="19">
        <f>IF(B363&amp;""="","",ROUND(SUMIFS($E$7:$E$3006,$B$7:$B$3006,B363&amp;"")-SUMIFS($F$7:$F$3006,$B$7:$B$3006,B363&amp;""),2))</f>
        <v/>
      </c>
      <c r="J363" s="6">
        <f>IF(B363&amp;""="",IF(AND(C363&amp;""="",E363&amp;""="",F363&amp;""=""),"","رقم القيد ناقص"),IF(I363=0,"","القيد غير متوازن"))</f>
        <v/>
      </c>
      <c r="K363" s="21">
        <f>IF(C363&amp;""="","",COUNTIF($C$7:C363,C363&amp;""))</f>
        <v/>
      </c>
      <c r="L363" s="6">
        <f>IF(K363="","",C363&amp;"-"&amp;K363)</f>
        <v/>
      </c>
      <c r="M363" s="21">
        <f>IF(J363&lt;&gt;"القيد غير متوازن","",IF(COUNTIF($B$7:B363,B363&amp;"")=1,1,""))</f>
        <v/>
      </c>
    </row>
    <row r="364">
      <c r="A364" s="20" t="n"/>
      <c r="B364" s="16" t="n"/>
      <c r="C364" s="16" t="n"/>
      <c r="D364" s="5" t="n"/>
      <c r="E364" s="17" t="n"/>
      <c r="F364" s="17" t="n"/>
      <c r="G364" s="6">
        <f>IF(AND(C364&amp;""="",E364&amp;""="",F364&amp;""=""),"",IF(C364&amp;""="","كود ناقص",IFERROR(INDEX('دليل الحسابات'!$B$6:$B$205,MATCH(C364,'دليل الحسابات'!$A$6:$A$205,0)),"كود غير موجود")))</f>
        <v/>
      </c>
      <c r="H364" s="6">
        <f>IF(AND(C364&amp;""="",E364&amp;""="",F364&amp;""=""),"",IF(AND(E364&amp;""&lt;&gt;"",F364&amp;""&lt;&gt;""),"خطأ: مدين ودائن معًا",IF(AND(E364&amp;""="",F364&amp;""=""),"سطر بلا مبلغ","")))</f>
        <v/>
      </c>
      <c r="I364" s="19">
        <f>IF(B364&amp;""="","",ROUND(SUMIFS($E$7:$E$3006,$B$7:$B$3006,B364&amp;"")-SUMIFS($F$7:$F$3006,$B$7:$B$3006,B364&amp;""),2))</f>
        <v/>
      </c>
      <c r="J364" s="6">
        <f>IF(B364&amp;""="",IF(AND(C364&amp;""="",E364&amp;""="",F364&amp;""=""),"","رقم القيد ناقص"),IF(I364=0,"","القيد غير متوازن"))</f>
        <v/>
      </c>
      <c r="K364" s="21">
        <f>IF(C364&amp;""="","",COUNTIF($C$7:C364,C364&amp;""))</f>
        <v/>
      </c>
      <c r="L364" s="6">
        <f>IF(K364="","",C364&amp;"-"&amp;K364)</f>
        <v/>
      </c>
      <c r="M364" s="21">
        <f>IF(J364&lt;&gt;"القيد غير متوازن","",IF(COUNTIF($B$7:B364,B364&amp;"")=1,1,""))</f>
        <v/>
      </c>
    </row>
    <row r="365">
      <c r="A365" s="20" t="n"/>
      <c r="B365" s="16" t="n"/>
      <c r="C365" s="16" t="n"/>
      <c r="D365" s="5" t="n"/>
      <c r="E365" s="17" t="n"/>
      <c r="F365" s="17" t="n"/>
      <c r="G365" s="6">
        <f>IF(AND(C365&amp;""="",E365&amp;""="",F365&amp;""=""),"",IF(C365&amp;""="","كود ناقص",IFERROR(INDEX('دليل الحسابات'!$B$6:$B$205,MATCH(C365,'دليل الحسابات'!$A$6:$A$205,0)),"كود غير موجود")))</f>
        <v/>
      </c>
      <c r="H365" s="6">
        <f>IF(AND(C365&amp;""="",E365&amp;""="",F365&amp;""=""),"",IF(AND(E365&amp;""&lt;&gt;"",F365&amp;""&lt;&gt;""),"خطأ: مدين ودائن معًا",IF(AND(E365&amp;""="",F365&amp;""=""),"سطر بلا مبلغ","")))</f>
        <v/>
      </c>
      <c r="I365" s="19">
        <f>IF(B365&amp;""="","",ROUND(SUMIFS($E$7:$E$3006,$B$7:$B$3006,B365&amp;"")-SUMIFS($F$7:$F$3006,$B$7:$B$3006,B365&amp;""),2))</f>
        <v/>
      </c>
      <c r="J365" s="6">
        <f>IF(B365&amp;""="",IF(AND(C365&amp;""="",E365&amp;""="",F365&amp;""=""),"","رقم القيد ناقص"),IF(I365=0,"","القيد غير متوازن"))</f>
        <v/>
      </c>
      <c r="K365" s="21">
        <f>IF(C365&amp;""="","",COUNTIF($C$7:C365,C365&amp;""))</f>
        <v/>
      </c>
      <c r="L365" s="6">
        <f>IF(K365="","",C365&amp;"-"&amp;K365)</f>
        <v/>
      </c>
      <c r="M365" s="21">
        <f>IF(J365&lt;&gt;"القيد غير متوازن","",IF(COUNTIF($B$7:B365,B365&amp;"")=1,1,""))</f>
        <v/>
      </c>
    </row>
    <row r="366">
      <c r="A366" s="20" t="n"/>
      <c r="B366" s="16" t="n"/>
      <c r="C366" s="16" t="n"/>
      <c r="D366" s="5" t="n"/>
      <c r="E366" s="17" t="n"/>
      <c r="F366" s="17" t="n"/>
      <c r="G366" s="6">
        <f>IF(AND(C366&amp;""="",E366&amp;""="",F366&amp;""=""),"",IF(C366&amp;""="","كود ناقص",IFERROR(INDEX('دليل الحسابات'!$B$6:$B$205,MATCH(C366,'دليل الحسابات'!$A$6:$A$205,0)),"كود غير موجود")))</f>
        <v/>
      </c>
      <c r="H366" s="6">
        <f>IF(AND(C366&amp;""="",E366&amp;""="",F366&amp;""=""),"",IF(AND(E366&amp;""&lt;&gt;"",F366&amp;""&lt;&gt;""),"خطأ: مدين ودائن معًا",IF(AND(E366&amp;""="",F366&amp;""=""),"سطر بلا مبلغ","")))</f>
        <v/>
      </c>
      <c r="I366" s="19">
        <f>IF(B366&amp;""="","",ROUND(SUMIFS($E$7:$E$3006,$B$7:$B$3006,B366&amp;"")-SUMIFS($F$7:$F$3006,$B$7:$B$3006,B366&amp;""),2))</f>
        <v/>
      </c>
      <c r="J366" s="6">
        <f>IF(B366&amp;""="",IF(AND(C366&amp;""="",E366&amp;""="",F366&amp;""=""),"","رقم القيد ناقص"),IF(I366=0,"","القيد غير متوازن"))</f>
        <v/>
      </c>
      <c r="K366" s="21">
        <f>IF(C366&amp;""="","",COUNTIF($C$7:C366,C366&amp;""))</f>
        <v/>
      </c>
      <c r="L366" s="6">
        <f>IF(K366="","",C366&amp;"-"&amp;K366)</f>
        <v/>
      </c>
      <c r="M366" s="21">
        <f>IF(J366&lt;&gt;"القيد غير متوازن","",IF(COUNTIF($B$7:B366,B366&amp;"")=1,1,""))</f>
        <v/>
      </c>
    </row>
    <row r="367">
      <c r="A367" s="20" t="n"/>
      <c r="B367" s="16" t="n"/>
      <c r="C367" s="16" t="n"/>
      <c r="D367" s="5" t="n"/>
      <c r="E367" s="17" t="n"/>
      <c r="F367" s="17" t="n"/>
      <c r="G367" s="6">
        <f>IF(AND(C367&amp;""="",E367&amp;""="",F367&amp;""=""),"",IF(C367&amp;""="","كود ناقص",IFERROR(INDEX('دليل الحسابات'!$B$6:$B$205,MATCH(C367,'دليل الحسابات'!$A$6:$A$205,0)),"كود غير موجود")))</f>
        <v/>
      </c>
      <c r="H367" s="6">
        <f>IF(AND(C367&amp;""="",E367&amp;""="",F367&amp;""=""),"",IF(AND(E367&amp;""&lt;&gt;"",F367&amp;""&lt;&gt;""),"خطأ: مدين ودائن معًا",IF(AND(E367&amp;""="",F367&amp;""=""),"سطر بلا مبلغ","")))</f>
        <v/>
      </c>
      <c r="I367" s="19">
        <f>IF(B367&amp;""="","",ROUND(SUMIFS($E$7:$E$3006,$B$7:$B$3006,B367&amp;"")-SUMIFS($F$7:$F$3006,$B$7:$B$3006,B367&amp;""),2))</f>
        <v/>
      </c>
      <c r="J367" s="6">
        <f>IF(B367&amp;""="",IF(AND(C367&amp;""="",E367&amp;""="",F367&amp;""=""),"","رقم القيد ناقص"),IF(I367=0,"","القيد غير متوازن"))</f>
        <v/>
      </c>
      <c r="K367" s="21">
        <f>IF(C367&amp;""="","",COUNTIF($C$7:C367,C367&amp;""))</f>
        <v/>
      </c>
      <c r="L367" s="6">
        <f>IF(K367="","",C367&amp;"-"&amp;K367)</f>
        <v/>
      </c>
      <c r="M367" s="21">
        <f>IF(J367&lt;&gt;"القيد غير متوازن","",IF(COUNTIF($B$7:B367,B367&amp;"")=1,1,""))</f>
        <v/>
      </c>
    </row>
    <row r="368">
      <c r="A368" s="20" t="n"/>
      <c r="B368" s="16" t="n"/>
      <c r="C368" s="16" t="n"/>
      <c r="D368" s="5" t="n"/>
      <c r="E368" s="17" t="n"/>
      <c r="F368" s="17" t="n"/>
      <c r="G368" s="6">
        <f>IF(AND(C368&amp;""="",E368&amp;""="",F368&amp;""=""),"",IF(C368&amp;""="","كود ناقص",IFERROR(INDEX('دليل الحسابات'!$B$6:$B$205,MATCH(C368,'دليل الحسابات'!$A$6:$A$205,0)),"كود غير موجود")))</f>
        <v/>
      </c>
      <c r="H368" s="6">
        <f>IF(AND(C368&amp;""="",E368&amp;""="",F368&amp;""=""),"",IF(AND(E368&amp;""&lt;&gt;"",F368&amp;""&lt;&gt;""),"خطأ: مدين ودائن معًا",IF(AND(E368&amp;""="",F368&amp;""=""),"سطر بلا مبلغ","")))</f>
        <v/>
      </c>
      <c r="I368" s="19">
        <f>IF(B368&amp;""="","",ROUND(SUMIFS($E$7:$E$3006,$B$7:$B$3006,B368&amp;"")-SUMIFS($F$7:$F$3006,$B$7:$B$3006,B368&amp;""),2))</f>
        <v/>
      </c>
      <c r="J368" s="6">
        <f>IF(B368&amp;""="",IF(AND(C368&amp;""="",E368&amp;""="",F368&amp;""=""),"","رقم القيد ناقص"),IF(I368=0,"","القيد غير متوازن"))</f>
        <v/>
      </c>
      <c r="K368" s="21">
        <f>IF(C368&amp;""="","",COUNTIF($C$7:C368,C368&amp;""))</f>
        <v/>
      </c>
      <c r="L368" s="6">
        <f>IF(K368="","",C368&amp;"-"&amp;K368)</f>
        <v/>
      </c>
      <c r="M368" s="21">
        <f>IF(J368&lt;&gt;"القيد غير متوازن","",IF(COUNTIF($B$7:B368,B368&amp;"")=1,1,""))</f>
        <v/>
      </c>
    </row>
    <row r="369">
      <c r="A369" s="20" t="n"/>
      <c r="B369" s="16" t="n"/>
      <c r="C369" s="16" t="n"/>
      <c r="D369" s="5" t="n"/>
      <c r="E369" s="17" t="n"/>
      <c r="F369" s="17" t="n"/>
      <c r="G369" s="6">
        <f>IF(AND(C369&amp;""="",E369&amp;""="",F369&amp;""=""),"",IF(C369&amp;""="","كود ناقص",IFERROR(INDEX('دليل الحسابات'!$B$6:$B$205,MATCH(C369,'دليل الحسابات'!$A$6:$A$205,0)),"كود غير موجود")))</f>
        <v/>
      </c>
      <c r="H369" s="6">
        <f>IF(AND(C369&amp;""="",E369&amp;""="",F369&amp;""=""),"",IF(AND(E369&amp;""&lt;&gt;"",F369&amp;""&lt;&gt;""),"خطأ: مدين ودائن معًا",IF(AND(E369&amp;""="",F369&amp;""=""),"سطر بلا مبلغ","")))</f>
        <v/>
      </c>
      <c r="I369" s="19">
        <f>IF(B369&amp;""="","",ROUND(SUMIFS($E$7:$E$3006,$B$7:$B$3006,B369&amp;"")-SUMIFS($F$7:$F$3006,$B$7:$B$3006,B369&amp;""),2))</f>
        <v/>
      </c>
      <c r="J369" s="6">
        <f>IF(B369&amp;""="",IF(AND(C369&amp;""="",E369&amp;""="",F369&amp;""=""),"","رقم القيد ناقص"),IF(I369=0,"","القيد غير متوازن"))</f>
        <v/>
      </c>
      <c r="K369" s="21">
        <f>IF(C369&amp;""="","",COUNTIF($C$7:C369,C369&amp;""))</f>
        <v/>
      </c>
      <c r="L369" s="6">
        <f>IF(K369="","",C369&amp;"-"&amp;K369)</f>
        <v/>
      </c>
      <c r="M369" s="21">
        <f>IF(J369&lt;&gt;"القيد غير متوازن","",IF(COUNTIF($B$7:B369,B369&amp;"")=1,1,""))</f>
        <v/>
      </c>
    </row>
    <row r="370">
      <c r="A370" s="20" t="n"/>
      <c r="B370" s="16" t="n"/>
      <c r="C370" s="16" t="n"/>
      <c r="D370" s="5" t="n"/>
      <c r="E370" s="17" t="n"/>
      <c r="F370" s="17" t="n"/>
      <c r="G370" s="6">
        <f>IF(AND(C370&amp;""="",E370&amp;""="",F370&amp;""=""),"",IF(C370&amp;""="","كود ناقص",IFERROR(INDEX('دليل الحسابات'!$B$6:$B$205,MATCH(C370,'دليل الحسابات'!$A$6:$A$205,0)),"كود غير موجود")))</f>
        <v/>
      </c>
      <c r="H370" s="6">
        <f>IF(AND(C370&amp;""="",E370&amp;""="",F370&amp;""=""),"",IF(AND(E370&amp;""&lt;&gt;"",F370&amp;""&lt;&gt;""),"خطأ: مدين ودائن معًا",IF(AND(E370&amp;""="",F370&amp;""=""),"سطر بلا مبلغ","")))</f>
        <v/>
      </c>
      <c r="I370" s="19">
        <f>IF(B370&amp;""="","",ROUND(SUMIFS($E$7:$E$3006,$B$7:$B$3006,B370&amp;"")-SUMIFS($F$7:$F$3006,$B$7:$B$3006,B370&amp;""),2))</f>
        <v/>
      </c>
      <c r="J370" s="6">
        <f>IF(B370&amp;""="",IF(AND(C370&amp;""="",E370&amp;""="",F370&amp;""=""),"","رقم القيد ناقص"),IF(I370=0,"","القيد غير متوازن"))</f>
        <v/>
      </c>
      <c r="K370" s="21">
        <f>IF(C370&amp;""="","",COUNTIF($C$7:C370,C370&amp;""))</f>
        <v/>
      </c>
      <c r="L370" s="6">
        <f>IF(K370="","",C370&amp;"-"&amp;K370)</f>
        <v/>
      </c>
      <c r="M370" s="21">
        <f>IF(J370&lt;&gt;"القيد غير متوازن","",IF(COUNTIF($B$7:B370,B370&amp;"")=1,1,""))</f>
        <v/>
      </c>
    </row>
    <row r="371">
      <c r="A371" s="20" t="n"/>
      <c r="B371" s="16" t="n"/>
      <c r="C371" s="16" t="n"/>
      <c r="D371" s="5" t="n"/>
      <c r="E371" s="17" t="n"/>
      <c r="F371" s="17" t="n"/>
      <c r="G371" s="6">
        <f>IF(AND(C371&amp;""="",E371&amp;""="",F371&amp;""=""),"",IF(C371&amp;""="","كود ناقص",IFERROR(INDEX('دليل الحسابات'!$B$6:$B$205,MATCH(C371,'دليل الحسابات'!$A$6:$A$205,0)),"كود غير موجود")))</f>
        <v/>
      </c>
      <c r="H371" s="6">
        <f>IF(AND(C371&amp;""="",E371&amp;""="",F371&amp;""=""),"",IF(AND(E371&amp;""&lt;&gt;"",F371&amp;""&lt;&gt;""),"خطأ: مدين ودائن معًا",IF(AND(E371&amp;""="",F371&amp;""=""),"سطر بلا مبلغ","")))</f>
        <v/>
      </c>
      <c r="I371" s="19">
        <f>IF(B371&amp;""="","",ROUND(SUMIFS($E$7:$E$3006,$B$7:$B$3006,B371&amp;"")-SUMIFS($F$7:$F$3006,$B$7:$B$3006,B371&amp;""),2))</f>
        <v/>
      </c>
      <c r="J371" s="6">
        <f>IF(B371&amp;""="",IF(AND(C371&amp;""="",E371&amp;""="",F371&amp;""=""),"","رقم القيد ناقص"),IF(I371=0,"","القيد غير متوازن"))</f>
        <v/>
      </c>
      <c r="K371" s="21">
        <f>IF(C371&amp;""="","",COUNTIF($C$7:C371,C371&amp;""))</f>
        <v/>
      </c>
      <c r="L371" s="6">
        <f>IF(K371="","",C371&amp;"-"&amp;K371)</f>
        <v/>
      </c>
      <c r="M371" s="21">
        <f>IF(J371&lt;&gt;"القيد غير متوازن","",IF(COUNTIF($B$7:B371,B371&amp;"")=1,1,""))</f>
        <v/>
      </c>
    </row>
    <row r="372">
      <c r="A372" s="20" t="n"/>
      <c r="B372" s="16" t="n"/>
      <c r="C372" s="16" t="n"/>
      <c r="D372" s="5" t="n"/>
      <c r="E372" s="17" t="n"/>
      <c r="F372" s="17" t="n"/>
      <c r="G372" s="6">
        <f>IF(AND(C372&amp;""="",E372&amp;""="",F372&amp;""=""),"",IF(C372&amp;""="","كود ناقص",IFERROR(INDEX('دليل الحسابات'!$B$6:$B$205,MATCH(C372,'دليل الحسابات'!$A$6:$A$205,0)),"كود غير موجود")))</f>
        <v/>
      </c>
      <c r="H372" s="6">
        <f>IF(AND(C372&amp;""="",E372&amp;""="",F372&amp;""=""),"",IF(AND(E372&amp;""&lt;&gt;"",F372&amp;""&lt;&gt;""),"خطأ: مدين ودائن معًا",IF(AND(E372&amp;""="",F372&amp;""=""),"سطر بلا مبلغ","")))</f>
        <v/>
      </c>
      <c r="I372" s="19">
        <f>IF(B372&amp;""="","",ROUND(SUMIFS($E$7:$E$3006,$B$7:$B$3006,B372&amp;"")-SUMIFS($F$7:$F$3006,$B$7:$B$3006,B372&amp;""),2))</f>
        <v/>
      </c>
      <c r="J372" s="6">
        <f>IF(B372&amp;""="",IF(AND(C372&amp;""="",E372&amp;""="",F372&amp;""=""),"","رقم القيد ناقص"),IF(I372=0,"","القيد غير متوازن"))</f>
        <v/>
      </c>
      <c r="K372" s="21">
        <f>IF(C372&amp;""="","",COUNTIF($C$7:C372,C372&amp;""))</f>
        <v/>
      </c>
      <c r="L372" s="6">
        <f>IF(K372="","",C372&amp;"-"&amp;K372)</f>
        <v/>
      </c>
      <c r="M372" s="21">
        <f>IF(J372&lt;&gt;"القيد غير متوازن","",IF(COUNTIF($B$7:B372,B372&amp;"")=1,1,""))</f>
        <v/>
      </c>
    </row>
    <row r="373">
      <c r="A373" s="20" t="n"/>
      <c r="B373" s="16" t="n"/>
      <c r="C373" s="16" t="n"/>
      <c r="D373" s="5" t="n"/>
      <c r="E373" s="17" t="n"/>
      <c r="F373" s="17" t="n"/>
      <c r="G373" s="6">
        <f>IF(AND(C373&amp;""="",E373&amp;""="",F373&amp;""=""),"",IF(C373&amp;""="","كود ناقص",IFERROR(INDEX('دليل الحسابات'!$B$6:$B$205,MATCH(C373,'دليل الحسابات'!$A$6:$A$205,0)),"كود غير موجود")))</f>
        <v/>
      </c>
      <c r="H373" s="6">
        <f>IF(AND(C373&amp;""="",E373&amp;""="",F373&amp;""=""),"",IF(AND(E373&amp;""&lt;&gt;"",F373&amp;""&lt;&gt;""),"خطأ: مدين ودائن معًا",IF(AND(E373&amp;""="",F373&amp;""=""),"سطر بلا مبلغ","")))</f>
        <v/>
      </c>
      <c r="I373" s="19">
        <f>IF(B373&amp;""="","",ROUND(SUMIFS($E$7:$E$3006,$B$7:$B$3006,B373&amp;"")-SUMIFS($F$7:$F$3006,$B$7:$B$3006,B373&amp;""),2))</f>
        <v/>
      </c>
      <c r="J373" s="6">
        <f>IF(B373&amp;""="",IF(AND(C373&amp;""="",E373&amp;""="",F373&amp;""=""),"","رقم القيد ناقص"),IF(I373=0,"","القيد غير متوازن"))</f>
        <v/>
      </c>
      <c r="K373" s="21">
        <f>IF(C373&amp;""="","",COUNTIF($C$7:C373,C373&amp;""))</f>
        <v/>
      </c>
      <c r="L373" s="6">
        <f>IF(K373="","",C373&amp;"-"&amp;K373)</f>
        <v/>
      </c>
      <c r="M373" s="21">
        <f>IF(J373&lt;&gt;"القيد غير متوازن","",IF(COUNTIF($B$7:B373,B373&amp;"")=1,1,""))</f>
        <v/>
      </c>
    </row>
    <row r="374">
      <c r="A374" s="20" t="n"/>
      <c r="B374" s="16" t="n"/>
      <c r="C374" s="16" t="n"/>
      <c r="D374" s="5" t="n"/>
      <c r="E374" s="17" t="n"/>
      <c r="F374" s="17" t="n"/>
      <c r="G374" s="6">
        <f>IF(AND(C374&amp;""="",E374&amp;""="",F374&amp;""=""),"",IF(C374&amp;""="","كود ناقص",IFERROR(INDEX('دليل الحسابات'!$B$6:$B$205,MATCH(C374,'دليل الحسابات'!$A$6:$A$205,0)),"كود غير موجود")))</f>
        <v/>
      </c>
      <c r="H374" s="6">
        <f>IF(AND(C374&amp;""="",E374&amp;""="",F374&amp;""=""),"",IF(AND(E374&amp;""&lt;&gt;"",F374&amp;""&lt;&gt;""),"خطأ: مدين ودائن معًا",IF(AND(E374&amp;""="",F374&amp;""=""),"سطر بلا مبلغ","")))</f>
        <v/>
      </c>
      <c r="I374" s="19">
        <f>IF(B374&amp;""="","",ROUND(SUMIFS($E$7:$E$3006,$B$7:$B$3006,B374&amp;"")-SUMIFS($F$7:$F$3006,$B$7:$B$3006,B374&amp;""),2))</f>
        <v/>
      </c>
      <c r="J374" s="6">
        <f>IF(B374&amp;""="",IF(AND(C374&amp;""="",E374&amp;""="",F374&amp;""=""),"","رقم القيد ناقص"),IF(I374=0,"","القيد غير متوازن"))</f>
        <v/>
      </c>
      <c r="K374" s="21">
        <f>IF(C374&amp;""="","",COUNTIF($C$7:C374,C374&amp;""))</f>
        <v/>
      </c>
      <c r="L374" s="6">
        <f>IF(K374="","",C374&amp;"-"&amp;K374)</f>
        <v/>
      </c>
      <c r="M374" s="21">
        <f>IF(J374&lt;&gt;"القيد غير متوازن","",IF(COUNTIF($B$7:B374,B374&amp;"")=1,1,""))</f>
        <v/>
      </c>
    </row>
    <row r="375">
      <c r="A375" s="20" t="n"/>
      <c r="B375" s="16" t="n"/>
      <c r="C375" s="16" t="n"/>
      <c r="D375" s="5" t="n"/>
      <c r="E375" s="17" t="n"/>
      <c r="F375" s="17" t="n"/>
      <c r="G375" s="6">
        <f>IF(AND(C375&amp;""="",E375&amp;""="",F375&amp;""=""),"",IF(C375&amp;""="","كود ناقص",IFERROR(INDEX('دليل الحسابات'!$B$6:$B$205,MATCH(C375,'دليل الحسابات'!$A$6:$A$205,0)),"كود غير موجود")))</f>
        <v/>
      </c>
      <c r="H375" s="6">
        <f>IF(AND(C375&amp;""="",E375&amp;""="",F375&amp;""=""),"",IF(AND(E375&amp;""&lt;&gt;"",F375&amp;""&lt;&gt;""),"خطأ: مدين ودائن معًا",IF(AND(E375&amp;""="",F375&amp;""=""),"سطر بلا مبلغ","")))</f>
        <v/>
      </c>
      <c r="I375" s="19">
        <f>IF(B375&amp;""="","",ROUND(SUMIFS($E$7:$E$3006,$B$7:$B$3006,B375&amp;"")-SUMIFS($F$7:$F$3006,$B$7:$B$3006,B375&amp;""),2))</f>
        <v/>
      </c>
      <c r="J375" s="6">
        <f>IF(B375&amp;""="",IF(AND(C375&amp;""="",E375&amp;""="",F375&amp;""=""),"","رقم القيد ناقص"),IF(I375=0,"","القيد غير متوازن"))</f>
        <v/>
      </c>
      <c r="K375" s="21">
        <f>IF(C375&amp;""="","",COUNTIF($C$7:C375,C375&amp;""))</f>
        <v/>
      </c>
      <c r="L375" s="6">
        <f>IF(K375="","",C375&amp;"-"&amp;K375)</f>
        <v/>
      </c>
      <c r="M375" s="21">
        <f>IF(J375&lt;&gt;"القيد غير متوازن","",IF(COUNTIF($B$7:B375,B375&amp;"")=1,1,""))</f>
        <v/>
      </c>
    </row>
    <row r="376">
      <c r="A376" s="20" t="n"/>
      <c r="B376" s="16" t="n"/>
      <c r="C376" s="16" t="n"/>
      <c r="D376" s="5" t="n"/>
      <c r="E376" s="17" t="n"/>
      <c r="F376" s="17" t="n"/>
      <c r="G376" s="6">
        <f>IF(AND(C376&amp;""="",E376&amp;""="",F376&amp;""=""),"",IF(C376&amp;""="","كود ناقص",IFERROR(INDEX('دليل الحسابات'!$B$6:$B$205,MATCH(C376,'دليل الحسابات'!$A$6:$A$205,0)),"كود غير موجود")))</f>
        <v/>
      </c>
      <c r="H376" s="6">
        <f>IF(AND(C376&amp;""="",E376&amp;""="",F376&amp;""=""),"",IF(AND(E376&amp;""&lt;&gt;"",F376&amp;""&lt;&gt;""),"خطأ: مدين ودائن معًا",IF(AND(E376&amp;""="",F376&amp;""=""),"سطر بلا مبلغ","")))</f>
        <v/>
      </c>
      <c r="I376" s="19">
        <f>IF(B376&amp;""="","",ROUND(SUMIFS($E$7:$E$3006,$B$7:$B$3006,B376&amp;"")-SUMIFS($F$7:$F$3006,$B$7:$B$3006,B376&amp;""),2))</f>
        <v/>
      </c>
      <c r="J376" s="6">
        <f>IF(B376&amp;""="",IF(AND(C376&amp;""="",E376&amp;""="",F376&amp;""=""),"","رقم القيد ناقص"),IF(I376=0,"","القيد غير متوازن"))</f>
        <v/>
      </c>
      <c r="K376" s="21">
        <f>IF(C376&amp;""="","",COUNTIF($C$7:C376,C376&amp;""))</f>
        <v/>
      </c>
      <c r="L376" s="6">
        <f>IF(K376="","",C376&amp;"-"&amp;K376)</f>
        <v/>
      </c>
      <c r="M376" s="21">
        <f>IF(J376&lt;&gt;"القيد غير متوازن","",IF(COUNTIF($B$7:B376,B376&amp;"")=1,1,""))</f>
        <v/>
      </c>
    </row>
    <row r="377">
      <c r="A377" s="20" t="n"/>
      <c r="B377" s="16" t="n"/>
      <c r="C377" s="16" t="n"/>
      <c r="D377" s="5" t="n"/>
      <c r="E377" s="17" t="n"/>
      <c r="F377" s="17" t="n"/>
      <c r="G377" s="6">
        <f>IF(AND(C377&amp;""="",E377&amp;""="",F377&amp;""=""),"",IF(C377&amp;""="","كود ناقص",IFERROR(INDEX('دليل الحسابات'!$B$6:$B$205,MATCH(C377,'دليل الحسابات'!$A$6:$A$205,0)),"كود غير موجود")))</f>
        <v/>
      </c>
      <c r="H377" s="6">
        <f>IF(AND(C377&amp;""="",E377&amp;""="",F377&amp;""=""),"",IF(AND(E377&amp;""&lt;&gt;"",F377&amp;""&lt;&gt;""),"خطأ: مدين ودائن معًا",IF(AND(E377&amp;""="",F377&amp;""=""),"سطر بلا مبلغ","")))</f>
        <v/>
      </c>
      <c r="I377" s="19">
        <f>IF(B377&amp;""="","",ROUND(SUMIFS($E$7:$E$3006,$B$7:$B$3006,B377&amp;"")-SUMIFS($F$7:$F$3006,$B$7:$B$3006,B377&amp;""),2))</f>
        <v/>
      </c>
      <c r="J377" s="6">
        <f>IF(B377&amp;""="",IF(AND(C377&amp;""="",E377&amp;""="",F377&amp;""=""),"","رقم القيد ناقص"),IF(I377=0,"","القيد غير متوازن"))</f>
        <v/>
      </c>
      <c r="K377" s="21">
        <f>IF(C377&amp;""="","",COUNTIF($C$7:C377,C377&amp;""))</f>
        <v/>
      </c>
      <c r="L377" s="6">
        <f>IF(K377="","",C377&amp;"-"&amp;K377)</f>
        <v/>
      </c>
      <c r="M377" s="21">
        <f>IF(J377&lt;&gt;"القيد غير متوازن","",IF(COUNTIF($B$7:B377,B377&amp;"")=1,1,""))</f>
        <v/>
      </c>
    </row>
    <row r="378">
      <c r="A378" s="20" t="n"/>
      <c r="B378" s="16" t="n"/>
      <c r="C378" s="16" t="n"/>
      <c r="D378" s="5" t="n"/>
      <c r="E378" s="17" t="n"/>
      <c r="F378" s="17" t="n"/>
      <c r="G378" s="6">
        <f>IF(AND(C378&amp;""="",E378&amp;""="",F378&amp;""=""),"",IF(C378&amp;""="","كود ناقص",IFERROR(INDEX('دليل الحسابات'!$B$6:$B$205,MATCH(C378,'دليل الحسابات'!$A$6:$A$205,0)),"كود غير موجود")))</f>
        <v/>
      </c>
      <c r="H378" s="6">
        <f>IF(AND(C378&amp;""="",E378&amp;""="",F378&amp;""=""),"",IF(AND(E378&amp;""&lt;&gt;"",F378&amp;""&lt;&gt;""),"خطأ: مدين ودائن معًا",IF(AND(E378&amp;""="",F378&amp;""=""),"سطر بلا مبلغ","")))</f>
        <v/>
      </c>
      <c r="I378" s="19">
        <f>IF(B378&amp;""="","",ROUND(SUMIFS($E$7:$E$3006,$B$7:$B$3006,B378&amp;"")-SUMIFS($F$7:$F$3006,$B$7:$B$3006,B378&amp;""),2))</f>
        <v/>
      </c>
      <c r="J378" s="6">
        <f>IF(B378&amp;""="",IF(AND(C378&amp;""="",E378&amp;""="",F378&amp;""=""),"","رقم القيد ناقص"),IF(I378=0,"","القيد غير متوازن"))</f>
        <v/>
      </c>
      <c r="K378" s="21">
        <f>IF(C378&amp;""="","",COUNTIF($C$7:C378,C378&amp;""))</f>
        <v/>
      </c>
      <c r="L378" s="6">
        <f>IF(K378="","",C378&amp;"-"&amp;K378)</f>
        <v/>
      </c>
      <c r="M378" s="21">
        <f>IF(J378&lt;&gt;"القيد غير متوازن","",IF(COUNTIF($B$7:B378,B378&amp;"")=1,1,""))</f>
        <v/>
      </c>
    </row>
    <row r="379">
      <c r="A379" s="20" t="n"/>
      <c r="B379" s="16" t="n"/>
      <c r="C379" s="16" t="n"/>
      <c r="D379" s="5" t="n"/>
      <c r="E379" s="17" t="n"/>
      <c r="F379" s="17" t="n"/>
      <c r="G379" s="6">
        <f>IF(AND(C379&amp;""="",E379&amp;""="",F379&amp;""=""),"",IF(C379&amp;""="","كود ناقص",IFERROR(INDEX('دليل الحسابات'!$B$6:$B$205,MATCH(C379,'دليل الحسابات'!$A$6:$A$205,0)),"كود غير موجود")))</f>
        <v/>
      </c>
      <c r="H379" s="6">
        <f>IF(AND(C379&amp;""="",E379&amp;""="",F379&amp;""=""),"",IF(AND(E379&amp;""&lt;&gt;"",F379&amp;""&lt;&gt;""),"خطأ: مدين ودائن معًا",IF(AND(E379&amp;""="",F379&amp;""=""),"سطر بلا مبلغ","")))</f>
        <v/>
      </c>
      <c r="I379" s="19">
        <f>IF(B379&amp;""="","",ROUND(SUMIFS($E$7:$E$3006,$B$7:$B$3006,B379&amp;"")-SUMIFS($F$7:$F$3006,$B$7:$B$3006,B379&amp;""),2))</f>
        <v/>
      </c>
      <c r="J379" s="6">
        <f>IF(B379&amp;""="",IF(AND(C379&amp;""="",E379&amp;""="",F379&amp;""=""),"","رقم القيد ناقص"),IF(I379=0,"","القيد غير متوازن"))</f>
        <v/>
      </c>
      <c r="K379" s="21">
        <f>IF(C379&amp;""="","",COUNTIF($C$7:C379,C379&amp;""))</f>
        <v/>
      </c>
      <c r="L379" s="6">
        <f>IF(K379="","",C379&amp;"-"&amp;K379)</f>
        <v/>
      </c>
      <c r="M379" s="21">
        <f>IF(J379&lt;&gt;"القيد غير متوازن","",IF(COUNTIF($B$7:B379,B379&amp;"")=1,1,""))</f>
        <v/>
      </c>
    </row>
    <row r="380">
      <c r="A380" s="20" t="n"/>
      <c r="B380" s="16" t="n"/>
      <c r="C380" s="16" t="n"/>
      <c r="D380" s="5" t="n"/>
      <c r="E380" s="17" t="n"/>
      <c r="F380" s="17" t="n"/>
      <c r="G380" s="6">
        <f>IF(AND(C380&amp;""="",E380&amp;""="",F380&amp;""=""),"",IF(C380&amp;""="","كود ناقص",IFERROR(INDEX('دليل الحسابات'!$B$6:$B$205,MATCH(C380,'دليل الحسابات'!$A$6:$A$205,0)),"كود غير موجود")))</f>
        <v/>
      </c>
      <c r="H380" s="6">
        <f>IF(AND(C380&amp;""="",E380&amp;""="",F380&amp;""=""),"",IF(AND(E380&amp;""&lt;&gt;"",F380&amp;""&lt;&gt;""),"خطأ: مدين ودائن معًا",IF(AND(E380&amp;""="",F380&amp;""=""),"سطر بلا مبلغ","")))</f>
        <v/>
      </c>
      <c r="I380" s="19">
        <f>IF(B380&amp;""="","",ROUND(SUMIFS($E$7:$E$3006,$B$7:$B$3006,B380&amp;"")-SUMIFS($F$7:$F$3006,$B$7:$B$3006,B380&amp;""),2))</f>
        <v/>
      </c>
      <c r="J380" s="6">
        <f>IF(B380&amp;""="",IF(AND(C380&amp;""="",E380&amp;""="",F380&amp;""=""),"","رقم القيد ناقص"),IF(I380=0,"","القيد غير متوازن"))</f>
        <v/>
      </c>
      <c r="K380" s="21">
        <f>IF(C380&amp;""="","",COUNTIF($C$7:C380,C380&amp;""))</f>
        <v/>
      </c>
      <c r="L380" s="6">
        <f>IF(K380="","",C380&amp;"-"&amp;K380)</f>
        <v/>
      </c>
      <c r="M380" s="21">
        <f>IF(J380&lt;&gt;"القيد غير متوازن","",IF(COUNTIF($B$7:B380,B380&amp;"")=1,1,""))</f>
        <v/>
      </c>
    </row>
    <row r="381">
      <c r="A381" s="20" t="n"/>
      <c r="B381" s="16" t="n"/>
      <c r="C381" s="16" t="n"/>
      <c r="D381" s="5" t="n"/>
      <c r="E381" s="17" t="n"/>
      <c r="F381" s="17" t="n"/>
      <c r="G381" s="6">
        <f>IF(AND(C381&amp;""="",E381&amp;""="",F381&amp;""=""),"",IF(C381&amp;""="","كود ناقص",IFERROR(INDEX('دليل الحسابات'!$B$6:$B$205,MATCH(C381,'دليل الحسابات'!$A$6:$A$205,0)),"كود غير موجود")))</f>
        <v/>
      </c>
      <c r="H381" s="6">
        <f>IF(AND(C381&amp;""="",E381&amp;""="",F381&amp;""=""),"",IF(AND(E381&amp;""&lt;&gt;"",F381&amp;""&lt;&gt;""),"خطأ: مدين ودائن معًا",IF(AND(E381&amp;""="",F381&amp;""=""),"سطر بلا مبلغ","")))</f>
        <v/>
      </c>
      <c r="I381" s="19">
        <f>IF(B381&amp;""="","",ROUND(SUMIFS($E$7:$E$3006,$B$7:$B$3006,B381&amp;"")-SUMIFS($F$7:$F$3006,$B$7:$B$3006,B381&amp;""),2))</f>
        <v/>
      </c>
      <c r="J381" s="6">
        <f>IF(B381&amp;""="",IF(AND(C381&amp;""="",E381&amp;""="",F381&amp;""=""),"","رقم القيد ناقص"),IF(I381=0,"","القيد غير متوازن"))</f>
        <v/>
      </c>
      <c r="K381" s="21">
        <f>IF(C381&amp;""="","",COUNTIF($C$7:C381,C381&amp;""))</f>
        <v/>
      </c>
      <c r="L381" s="6">
        <f>IF(K381="","",C381&amp;"-"&amp;K381)</f>
        <v/>
      </c>
      <c r="M381" s="21">
        <f>IF(J381&lt;&gt;"القيد غير متوازن","",IF(COUNTIF($B$7:B381,B381&amp;"")=1,1,""))</f>
        <v/>
      </c>
    </row>
    <row r="382">
      <c r="A382" s="20" t="n"/>
      <c r="B382" s="16" t="n"/>
      <c r="C382" s="16" t="n"/>
      <c r="D382" s="5" t="n"/>
      <c r="E382" s="17" t="n"/>
      <c r="F382" s="17" t="n"/>
      <c r="G382" s="6">
        <f>IF(AND(C382&amp;""="",E382&amp;""="",F382&amp;""=""),"",IF(C382&amp;""="","كود ناقص",IFERROR(INDEX('دليل الحسابات'!$B$6:$B$205,MATCH(C382,'دليل الحسابات'!$A$6:$A$205,0)),"كود غير موجود")))</f>
        <v/>
      </c>
      <c r="H382" s="6">
        <f>IF(AND(C382&amp;""="",E382&amp;""="",F382&amp;""=""),"",IF(AND(E382&amp;""&lt;&gt;"",F382&amp;""&lt;&gt;""),"خطأ: مدين ودائن معًا",IF(AND(E382&amp;""="",F382&amp;""=""),"سطر بلا مبلغ","")))</f>
        <v/>
      </c>
      <c r="I382" s="19">
        <f>IF(B382&amp;""="","",ROUND(SUMIFS($E$7:$E$3006,$B$7:$B$3006,B382&amp;"")-SUMIFS($F$7:$F$3006,$B$7:$B$3006,B382&amp;""),2))</f>
        <v/>
      </c>
      <c r="J382" s="6">
        <f>IF(B382&amp;""="",IF(AND(C382&amp;""="",E382&amp;""="",F382&amp;""=""),"","رقم القيد ناقص"),IF(I382=0,"","القيد غير متوازن"))</f>
        <v/>
      </c>
      <c r="K382" s="21">
        <f>IF(C382&amp;""="","",COUNTIF($C$7:C382,C382&amp;""))</f>
        <v/>
      </c>
      <c r="L382" s="6">
        <f>IF(K382="","",C382&amp;"-"&amp;K382)</f>
        <v/>
      </c>
      <c r="M382" s="21">
        <f>IF(J382&lt;&gt;"القيد غير متوازن","",IF(COUNTIF($B$7:B382,B382&amp;"")=1,1,""))</f>
        <v/>
      </c>
    </row>
    <row r="383">
      <c r="A383" s="20" t="n"/>
      <c r="B383" s="16" t="n"/>
      <c r="C383" s="16" t="n"/>
      <c r="D383" s="5" t="n"/>
      <c r="E383" s="17" t="n"/>
      <c r="F383" s="17" t="n"/>
      <c r="G383" s="6">
        <f>IF(AND(C383&amp;""="",E383&amp;""="",F383&amp;""=""),"",IF(C383&amp;""="","كود ناقص",IFERROR(INDEX('دليل الحسابات'!$B$6:$B$205,MATCH(C383,'دليل الحسابات'!$A$6:$A$205,0)),"كود غير موجود")))</f>
        <v/>
      </c>
      <c r="H383" s="6">
        <f>IF(AND(C383&amp;""="",E383&amp;""="",F383&amp;""=""),"",IF(AND(E383&amp;""&lt;&gt;"",F383&amp;""&lt;&gt;""),"خطأ: مدين ودائن معًا",IF(AND(E383&amp;""="",F383&amp;""=""),"سطر بلا مبلغ","")))</f>
        <v/>
      </c>
      <c r="I383" s="19">
        <f>IF(B383&amp;""="","",ROUND(SUMIFS($E$7:$E$3006,$B$7:$B$3006,B383&amp;"")-SUMIFS($F$7:$F$3006,$B$7:$B$3006,B383&amp;""),2))</f>
        <v/>
      </c>
      <c r="J383" s="6">
        <f>IF(B383&amp;""="",IF(AND(C383&amp;""="",E383&amp;""="",F383&amp;""=""),"","رقم القيد ناقص"),IF(I383=0,"","القيد غير متوازن"))</f>
        <v/>
      </c>
      <c r="K383" s="21">
        <f>IF(C383&amp;""="","",COUNTIF($C$7:C383,C383&amp;""))</f>
        <v/>
      </c>
      <c r="L383" s="6">
        <f>IF(K383="","",C383&amp;"-"&amp;K383)</f>
        <v/>
      </c>
      <c r="M383" s="21">
        <f>IF(J383&lt;&gt;"القيد غير متوازن","",IF(COUNTIF($B$7:B383,B383&amp;"")=1,1,""))</f>
        <v/>
      </c>
    </row>
    <row r="384">
      <c r="A384" s="20" t="n"/>
      <c r="B384" s="16" t="n"/>
      <c r="C384" s="16" t="n"/>
      <c r="D384" s="5" t="n"/>
      <c r="E384" s="17" t="n"/>
      <c r="F384" s="17" t="n"/>
      <c r="G384" s="6">
        <f>IF(AND(C384&amp;""="",E384&amp;""="",F384&amp;""=""),"",IF(C384&amp;""="","كود ناقص",IFERROR(INDEX('دليل الحسابات'!$B$6:$B$205,MATCH(C384,'دليل الحسابات'!$A$6:$A$205,0)),"كود غير موجود")))</f>
        <v/>
      </c>
      <c r="H384" s="6">
        <f>IF(AND(C384&amp;""="",E384&amp;""="",F384&amp;""=""),"",IF(AND(E384&amp;""&lt;&gt;"",F384&amp;""&lt;&gt;""),"خطأ: مدين ودائن معًا",IF(AND(E384&amp;""="",F384&amp;""=""),"سطر بلا مبلغ","")))</f>
        <v/>
      </c>
      <c r="I384" s="19">
        <f>IF(B384&amp;""="","",ROUND(SUMIFS($E$7:$E$3006,$B$7:$B$3006,B384&amp;"")-SUMIFS($F$7:$F$3006,$B$7:$B$3006,B384&amp;""),2))</f>
        <v/>
      </c>
      <c r="J384" s="6">
        <f>IF(B384&amp;""="",IF(AND(C384&amp;""="",E384&amp;""="",F384&amp;""=""),"","رقم القيد ناقص"),IF(I384=0,"","القيد غير متوازن"))</f>
        <v/>
      </c>
      <c r="K384" s="21">
        <f>IF(C384&amp;""="","",COUNTIF($C$7:C384,C384&amp;""))</f>
        <v/>
      </c>
      <c r="L384" s="6">
        <f>IF(K384="","",C384&amp;"-"&amp;K384)</f>
        <v/>
      </c>
      <c r="M384" s="21">
        <f>IF(J384&lt;&gt;"القيد غير متوازن","",IF(COUNTIF($B$7:B384,B384&amp;"")=1,1,""))</f>
        <v/>
      </c>
    </row>
    <row r="385">
      <c r="A385" s="20" t="n"/>
      <c r="B385" s="16" t="n"/>
      <c r="C385" s="16" t="n"/>
      <c r="D385" s="5" t="n"/>
      <c r="E385" s="17" t="n"/>
      <c r="F385" s="17" t="n"/>
      <c r="G385" s="6">
        <f>IF(AND(C385&amp;""="",E385&amp;""="",F385&amp;""=""),"",IF(C385&amp;""="","كود ناقص",IFERROR(INDEX('دليل الحسابات'!$B$6:$B$205,MATCH(C385,'دليل الحسابات'!$A$6:$A$205,0)),"كود غير موجود")))</f>
        <v/>
      </c>
      <c r="H385" s="6">
        <f>IF(AND(C385&amp;""="",E385&amp;""="",F385&amp;""=""),"",IF(AND(E385&amp;""&lt;&gt;"",F385&amp;""&lt;&gt;""),"خطأ: مدين ودائن معًا",IF(AND(E385&amp;""="",F385&amp;""=""),"سطر بلا مبلغ","")))</f>
        <v/>
      </c>
      <c r="I385" s="19">
        <f>IF(B385&amp;""="","",ROUND(SUMIFS($E$7:$E$3006,$B$7:$B$3006,B385&amp;"")-SUMIFS($F$7:$F$3006,$B$7:$B$3006,B385&amp;""),2))</f>
        <v/>
      </c>
      <c r="J385" s="6">
        <f>IF(B385&amp;""="",IF(AND(C385&amp;""="",E385&amp;""="",F385&amp;""=""),"","رقم القيد ناقص"),IF(I385=0,"","القيد غير متوازن"))</f>
        <v/>
      </c>
      <c r="K385" s="21">
        <f>IF(C385&amp;""="","",COUNTIF($C$7:C385,C385&amp;""))</f>
        <v/>
      </c>
      <c r="L385" s="6">
        <f>IF(K385="","",C385&amp;"-"&amp;K385)</f>
        <v/>
      </c>
      <c r="M385" s="21">
        <f>IF(J385&lt;&gt;"القيد غير متوازن","",IF(COUNTIF($B$7:B385,B385&amp;"")=1,1,""))</f>
        <v/>
      </c>
    </row>
    <row r="386">
      <c r="A386" s="20" t="n"/>
      <c r="B386" s="16" t="n"/>
      <c r="C386" s="16" t="n"/>
      <c r="D386" s="5" t="n"/>
      <c r="E386" s="17" t="n"/>
      <c r="F386" s="17" t="n"/>
      <c r="G386" s="6">
        <f>IF(AND(C386&amp;""="",E386&amp;""="",F386&amp;""=""),"",IF(C386&amp;""="","كود ناقص",IFERROR(INDEX('دليل الحسابات'!$B$6:$B$205,MATCH(C386,'دليل الحسابات'!$A$6:$A$205,0)),"كود غير موجود")))</f>
        <v/>
      </c>
      <c r="H386" s="6">
        <f>IF(AND(C386&amp;""="",E386&amp;""="",F386&amp;""=""),"",IF(AND(E386&amp;""&lt;&gt;"",F386&amp;""&lt;&gt;""),"خطأ: مدين ودائن معًا",IF(AND(E386&amp;""="",F386&amp;""=""),"سطر بلا مبلغ","")))</f>
        <v/>
      </c>
      <c r="I386" s="19">
        <f>IF(B386&amp;""="","",ROUND(SUMIFS($E$7:$E$3006,$B$7:$B$3006,B386&amp;"")-SUMIFS($F$7:$F$3006,$B$7:$B$3006,B386&amp;""),2))</f>
        <v/>
      </c>
      <c r="J386" s="6">
        <f>IF(B386&amp;""="",IF(AND(C386&amp;""="",E386&amp;""="",F386&amp;""=""),"","رقم القيد ناقص"),IF(I386=0,"","القيد غير متوازن"))</f>
        <v/>
      </c>
      <c r="K386" s="21">
        <f>IF(C386&amp;""="","",COUNTIF($C$7:C386,C386&amp;""))</f>
        <v/>
      </c>
      <c r="L386" s="6">
        <f>IF(K386="","",C386&amp;"-"&amp;K386)</f>
        <v/>
      </c>
      <c r="M386" s="21">
        <f>IF(J386&lt;&gt;"القيد غير متوازن","",IF(COUNTIF($B$7:B386,B386&amp;"")=1,1,""))</f>
        <v/>
      </c>
    </row>
    <row r="387">
      <c r="A387" s="20" t="n"/>
      <c r="B387" s="16" t="n"/>
      <c r="C387" s="16" t="n"/>
      <c r="D387" s="5" t="n"/>
      <c r="E387" s="17" t="n"/>
      <c r="F387" s="17" t="n"/>
      <c r="G387" s="6">
        <f>IF(AND(C387&amp;""="",E387&amp;""="",F387&amp;""=""),"",IF(C387&amp;""="","كود ناقص",IFERROR(INDEX('دليل الحسابات'!$B$6:$B$205,MATCH(C387,'دليل الحسابات'!$A$6:$A$205,0)),"كود غير موجود")))</f>
        <v/>
      </c>
      <c r="H387" s="6">
        <f>IF(AND(C387&amp;""="",E387&amp;""="",F387&amp;""=""),"",IF(AND(E387&amp;""&lt;&gt;"",F387&amp;""&lt;&gt;""),"خطأ: مدين ودائن معًا",IF(AND(E387&amp;""="",F387&amp;""=""),"سطر بلا مبلغ","")))</f>
        <v/>
      </c>
      <c r="I387" s="19">
        <f>IF(B387&amp;""="","",ROUND(SUMIFS($E$7:$E$3006,$B$7:$B$3006,B387&amp;"")-SUMIFS($F$7:$F$3006,$B$7:$B$3006,B387&amp;""),2))</f>
        <v/>
      </c>
      <c r="J387" s="6">
        <f>IF(B387&amp;""="",IF(AND(C387&amp;""="",E387&amp;""="",F387&amp;""=""),"","رقم القيد ناقص"),IF(I387=0,"","القيد غير متوازن"))</f>
        <v/>
      </c>
      <c r="K387" s="21">
        <f>IF(C387&amp;""="","",COUNTIF($C$7:C387,C387&amp;""))</f>
        <v/>
      </c>
      <c r="L387" s="6">
        <f>IF(K387="","",C387&amp;"-"&amp;K387)</f>
        <v/>
      </c>
      <c r="M387" s="21">
        <f>IF(J387&lt;&gt;"القيد غير متوازن","",IF(COUNTIF($B$7:B387,B387&amp;"")=1,1,""))</f>
        <v/>
      </c>
    </row>
    <row r="388">
      <c r="A388" s="20" t="n"/>
      <c r="B388" s="16" t="n"/>
      <c r="C388" s="16" t="n"/>
      <c r="D388" s="5" t="n"/>
      <c r="E388" s="17" t="n"/>
      <c r="F388" s="17" t="n"/>
      <c r="G388" s="6">
        <f>IF(AND(C388&amp;""="",E388&amp;""="",F388&amp;""=""),"",IF(C388&amp;""="","كود ناقص",IFERROR(INDEX('دليل الحسابات'!$B$6:$B$205,MATCH(C388,'دليل الحسابات'!$A$6:$A$205,0)),"كود غير موجود")))</f>
        <v/>
      </c>
      <c r="H388" s="6">
        <f>IF(AND(C388&amp;""="",E388&amp;""="",F388&amp;""=""),"",IF(AND(E388&amp;""&lt;&gt;"",F388&amp;""&lt;&gt;""),"خطأ: مدين ودائن معًا",IF(AND(E388&amp;""="",F388&amp;""=""),"سطر بلا مبلغ","")))</f>
        <v/>
      </c>
      <c r="I388" s="19">
        <f>IF(B388&amp;""="","",ROUND(SUMIFS($E$7:$E$3006,$B$7:$B$3006,B388&amp;"")-SUMIFS($F$7:$F$3006,$B$7:$B$3006,B388&amp;""),2))</f>
        <v/>
      </c>
      <c r="J388" s="6">
        <f>IF(B388&amp;""="",IF(AND(C388&amp;""="",E388&amp;""="",F388&amp;""=""),"","رقم القيد ناقص"),IF(I388=0,"","القيد غير متوازن"))</f>
        <v/>
      </c>
      <c r="K388" s="21">
        <f>IF(C388&amp;""="","",COUNTIF($C$7:C388,C388&amp;""))</f>
        <v/>
      </c>
      <c r="L388" s="6">
        <f>IF(K388="","",C388&amp;"-"&amp;K388)</f>
        <v/>
      </c>
      <c r="M388" s="21">
        <f>IF(J388&lt;&gt;"القيد غير متوازن","",IF(COUNTIF($B$7:B388,B388&amp;"")=1,1,""))</f>
        <v/>
      </c>
    </row>
    <row r="389">
      <c r="A389" s="20" t="n"/>
      <c r="B389" s="16" t="n"/>
      <c r="C389" s="16" t="n"/>
      <c r="D389" s="5" t="n"/>
      <c r="E389" s="17" t="n"/>
      <c r="F389" s="17" t="n"/>
      <c r="G389" s="6">
        <f>IF(AND(C389&amp;""="",E389&amp;""="",F389&amp;""=""),"",IF(C389&amp;""="","كود ناقص",IFERROR(INDEX('دليل الحسابات'!$B$6:$B$205,MATCH(C389,'دليل الحسابات'!$A$6:$A$205,0)),"كود غير موجود")))</f>
        <v/>
      </c>
      <c r="H389" s="6">
        <f>IF(AND(C389&amp;""="",E389&amp;""="",F389&amp;""=""),"",IF(AND(E389&amp;""&lt;&gt;"",F389&amp;""&lt;&gt;""),"خطأ: مدين ودائن معًا",IF(AND(E389&amp;""="",F389&amp;""=""),"سطر بلا مبلغ","")))</f>
        <v/>
      </c>
      <c r="I389" s="19">
        <f>IF(B389&amp;""="","",ROUND(SUMIFS($E$7:$E$3006,$B$7:$B$3006,B389&amp;"")-SUMIFS($F$7:$F$3006,$B$7:$B$3006,B389&amp;""),2))</f>
        <v/>
      </c>
      <c r="J389" s="6">
        <f>IF(B389&amp;""="",IF(AND(C389&amp;""="",E389&amp;""="",F389&amp;""=""),"","رقم القيد ناقص"),IF(I389=0,"","القيد غير متوازن"))</f>
        <v/>
      </c>
      <c r="K389" s="21">
        <f>IF(C389&amp;""="","",COUNTIF($C$7:C389,C389&amp;""))</f>
        <v/>
      </c>
      <c r="L389" s="6">
        <f>IF(K389="","",C389&amp;"-"&amp;K389)</f>
        <v/>
      </c>
      <c r="M389" s="21">
        <f>IF(J389&lt;&gt;"القيد غير متوازن","",IF(COUNTIF($B$7:B389,B389&amp;"")=1,1,""))</f>
        <v/>
      </c>
    </row>
    <row r="390">
      <c r="A390" s="20" t="n"/>
      <c r="B390" s="16" t="n"/>
      <c r="C390" s="16" t="n"/>
      <c r="D390" s="5" t="n"/>
      <c r="E390" s="17" t="n"/>
      <c r="F390" s="17" t="n"/>
      <c r="G390" s="6">
        <f>IF(AND(C390&amp;""="",E390&amp;""="",F390&amp;""=""),"",IF(C390&amp;""="","كود ناقص",IFERROR(INDEX('دليل الحسابات'!$B$6:$B$205,MATCH(C390,'دليل الحسابات'!$A$6:$A$205,0)),"كود غير موجود")))</f>
        <v/>
      </c>
      <c r="H390" s="6">
        <f>IF(AND(C390&amp;""="",E390&amp;""="",F390&amp;""=""),"",IF(AND(E390&amp;""&lt;&gt;"",F390&amp;""&lt;&gt;""),"خطأ: مدين ودائن معًا",IF(AND(E390&amp;""="",F390&amp;""=""),"سطر بلا مبلغ","")))</f>
        <v/>
      </c>
      <c r="I390" s="19">
        <f>IF(B390&amp;""="","",ROUND(SUMIFS($E$7:$E$3006,$B$7:$B$3006,B390&amp;"")-SUMIFS($F$7:$F$3006,$B$7:$B$3006,B390&amp;""),2))</f>
        <v/>
      </c>
      <c r="J390" s="6">
        <f>IF(B390&amp;""="",IF(AND(C390&amp;""="",E390&amp;""="",F390&amp;""=""),"","رقم القيد ناقص"),IF(I390=0,"","القيد غير متوازن"))</f>
        <v/>
      </c>
      <c r="K390" s="21">
        <f>IF(C390&amp;""="","",COUNTIF($C$7:C390,C390&amp;""))</f>
        <v/>
      </c>
      <c r="L390" s="6">
        <f>IF(K390="","",C390&amp;"-"&amp;K390)</f>
        <v/>
      </c>
      <c r="M390" s="21">
        <f>IF(J390&lt;&gt;"القيد غير متوازن","",IF(COUNTIF($B$7:B390,B390&amp;"")=1,1,""))</f>
        <v/>
      </c>
    </row>
    <row r="391">
      <c r="A391" s="20" t="n"/>
      <c r="B391" s="16" t="n"/>
      <c r="C391" s="16" t="n"/>
      <c r="D391" s="5" t="n"/>
      <c r="E391" s="17" t="n"/>
      <c r="F391" s="17" t="n"/>
      <c r="G391" s="6">
        <f>IF(AND(C391&amp;""="",E391&amp;""="",F391&amp;""=""),"",IF(C391&amp;""="","كود ناقص",IFERROR(INDEX('دليل الحسابات'!$B$6:$B$205,MATCH(C391,'دليل الحسابات'!$A$6:$A$205,0)),"كود غير موجود")))</f>
        <v/>
      </c>
      <c r="H391" s="6">
        <f>IF(AND(C391&amp;""="",E391&amp;""="",F391&amp;""=""),"",IF(AND(E391&amp;""&lt;&gt;"",F391&amp;""&lt;&gt;""),"خطأ: مدين ودائن معًا",IF(AND(E391&amp;""="",F391&amp;""=""),"سطر بلا مبلغ","")))</f>
        <v/>
      </c>
      <c r="I391" s="19">
        <f>IF(B391&amp;""="","",ROUND(SUMIFS($E$7:$E$3006,$B$7:$B$3006,B391&amp;"")-SUMIFS($F$7:$F$3006,$B$7:$B$3006,B391&amp;""),2))</f>
        <v/>
      </c>
      <c r="J391" s="6">
        <f>IF(B391&amp;""="",IF(AND(C391&amp;""="",E391&amp;""="",F391&amp;""=""),"","رقم القيد ناقص"),IF(I391=0,"","القيد غير متوازن"))</f>
        <v/>
      </c>
      <c r="K391" s="21">
        <f>IF(C391&amp;""="","",COUNTIF($C$7:C391,C391&amp;""))</f>
        <v/>
      </c>
      <c r="L391" s="6">
        <f>IF(K391="","",C391&amp;"-"&amp;K391)</f>
        <v/>
      </c>
      <c r="M391" s="21">
        <f>IF(J391&lt;&gt;"القيد غير متوازن","",IF(COUNTIF($B$7:B391,B391&amp;"")=1,1,""))</f>
        <v/>
      </c>
    </row>
    <row r="392">
      <c r="A392" s="20" t="n"/>
      <c r="B392" s="16" t="n"/>
      <c r="C392" s="16" t="n"/>
      <c r="D392" s="5" t="n"/>
      <c r="E392" s="17" t="n"/>
      <c r="F392" s="17" t="n"/>
      <c r="G392" s="6">
        <f>IF(AND(C392&amp;""="",E392&amp;""="",F392&amp;""=""),"",IF(C392&amp;""="","كود ناقص",IFERROR(INDEX('دليل الحسابات'!$B$6:$B$205,MATCH(C392,'دليل الحسابات'!$A$6:$A$205,0)),"كود غير موجود")))</f>
        <v/>
      </c>
      <c r="H392" s="6">
        <f>IF(AND(C392&amp;""="",E392&amp;""="",F392&amp;""=""),"",IF(AND(E392&amp;""&lt;&gt;"",F392&amp;""&lt;&gt;""),"خطأ: مدين ودائن معًا",IF(AND(E392&amp;""="",F392&amp;""=""),"سطر بلا مبلغ","")))</f>
        <v/>
      </c>
      <c r="I392" s="19">
        <f>IF(B392&amp;""="","",ROUND(SUMIFS($E$7:$E$3006,$B$7:$B$3006,B392&amp;"")-SUMIFS($F$7:$F$3006,$B$7:$B$3006,B392&amp;""),2))</f>
        <v/>
      </c>
      <c r="J392" s="6">
        <f>IF(B392&amp;""="",IF(AND(C392&amp;""="",E392&amp;""="",F392&amp;""=""),"","رقم القيد ناقص"),IF(I392=0,"","القيد غير متوازن"))</f>
        <v/>
      </c>
      <c r="K392" s="21">
        <f>IF(C392&amp;""="","",COUNTIF($C$7:C392,C392&amp;""))</f>
        <v/>
      </c>
      <c r="L392" s="6">
        <f>IF(K392="","",C392&amp;"-"&amp;K392)</f>
        <v/>
      </c>
      <c r="M392" s="21">
        <f>IF(J392&lt;&gt;"القيد غير متوازن","",IF(COUNTIF($B$7:B392,B392&amp;"")=1,1,""))</f>
        <v/>
      </c>
    </row>
    <row r="393">
      <c r="A393" s="20" t="n"/>
      <c r="B393" s="16" t="n"/>
      <c r="C393" s="16" t="n"/>
      <c r="D393" s="5" t="n"/>
      <c r="E393" s="17" t="n"/>
      <c r="F393" s="17" t="n"/>
      <c r="G393" s="6">
        <f>IF(AND(C393&amp;""="",E393&amp;""="",F393&amp;""=""),"",IF(C393&amp;""="","كود ناقص",IFERROR(INDEX('دليل الحسابات'!$B$6:$B$205,MATCH(C393,'دليل الحسابات'!$A$6:$A$205,0)),"كود غير موجود")))</f>
        <v/>
      </c>
      <c r="H393" s="6">
        <f>IF(AND(C393&amp;""="",E393&amp;""="",F393&amp;""=""),"",IF(AND(E393&amp;""&lt;&gt;"",F393&amp;""&lt;&gt;""),"خطأ: مدين ودائن معًا",IF(AND(E393&amp;""="",F393&amp;""=""),"سطر بلا مبلغ","")))</f>
        <v/>
      </c>
      <c r="I393" s="19">
        <f>IF(B393&amp;""="","",ROUND(SUMIFS($E$7:$E$3006,$B$7:$B$3006,B393&amp;"")-SUMIFS($F$7:$F$3006,$B$7:$B$3006,B393&amp;""),2))</f>
        <v/>
      </c>
      <c r="J393" s="6">
        <f>IF(B393&amp;""="",IF(AND(C393&amp;""="",E393&amp;""="",F393&amp;""=""),"","رقم القيد ناقص"),IF(I393=0,"","القيد غير متوازن"))</f>
        <v/>
      </c>
      <c r="K393" s="21">
        <f>IF(C393&amp;""="","",COUNTIF($C$7:C393,C393&amp;""))</f>
        <v/>
      </c>
      <c r="L393" s="6">
        <f>IF(K393="","",C393&amp;"-"&amp;K393)</f>
        <v/>
      </c>
      <c r="M393" s="21">
        <f>IF(J393&lt;&gt;"القيد غير متوازن","",IF(COUNTIF($B$7:B393,B393&amp;"")=1,1,""))</f>
        <v/>
      </c>
    </row>
    <row r="394">
      <c r="A394" s="20" t="n"/>
      <c r="B394" s="16" t="n"/>
      <c r="C394" s="16" t="n"/>
      <c r="D394" s="5" t="n"/>
      <c r="E394" s="17" t="n"/>
      <c r="F394" s="17" t="n"/>
      <c r="G394" s="6">
        <f>IF(AND(C394&amp;""="",E394&amp;""="",F394&amp;""=""),"",IF(C394&amp;""="","كود ناقص",IFERROR(INDEX('دليل الحسابات'!$B$6:$B$205,MATCH(C394,'دليل الحسابات'!$A$6:$A$205,0)),"كود غير موجود")))</f>
        <v/>
      </c>
      <c r="H394" s="6">
        <f>IF(AND(C394&amp;""="",E394&amp;""="",F394&amp;""=""),"",IF(AND(E394&amp;""&lt;&gt;"",F394&amp;""&lt;&gt;""),"خطأ: مدين ودائن معًا",IF(AND(E394&amp;""="",F394&amp;""=""),"سطر بلا مبلغ","")))</f>
        <v/>
      </c>
      <c r="I394" s="19">
        <f>IF(B394&amp;""="","",ROUND(SUMIFS($E$7:$E$3006,$B$7:$B$3006,B394&amp;"")-SUMIFS($F$7:$F$3006,$B$7:$B$3006,B394&amp;""),2))</f>
        <v/>
      </c>
      <c r="J394" s="6">
        <f>IF(B394&amp;""="",IF(AND(C394&amp;""="",E394&amp;""="",F394&amp;""=""),"","رقم القيد ناقص"),IF(I394=0,"","القيد غير متوازن"))</f>
        <v/>
      </c>
      <c r="K394" s="21">
        <f>IF(C394&amp;""="","",COUNTIF($C$7:C394,C394&amp;""))</f>
        <v/>
      </c>
      <c r="L394" s="6">
        <f>IF(K394="","",C394&amp;"-"&amp;K394)</f>
        <v/>
      </c>
      <c r="M394" s="21">
        <f>IF(J394&lt;&gt;"القيد غير متوازن","",IF(COUNTIF($B$7:B394,B394&amp;"")=1,1,""))</f>
        <v/>
      </c>
    </row>
    <row r="395">
      <c r="A395" s="20" t="n"/>
      <c r="B395" s="16" t="n"/>
      <c r="C395" s="16" t="n"/>
      <c r="D395" s="5" t="n"/>
      <c r="E395" s="17" t="n"/>
      <c r="F395" s="17" t="n"/>
      <c r="G395" s="6">
        <f>IF(AND(C395&amp;""="",E395&amp;""="",F395&amp;""=""),"",IF(C395&amp;""="","كود ناقص",IFERROR(INDEX('دليل الحسابات'!$B$6:$B$205,MATCH(C395,'دليل الحسابات'!$A$6:$A$205,0)),"كود غير موجود")))</f>
        <v/>
      </c>
      <c r="H395" s="6">
        <f>IF(AND(C395&amp;""="",E395&amp;""="",F395&amp;""=""),"",IF(AND(E395&amp;""&lt;&gt;"",F395&amp;""&lt;&gt;""),"خطأ: مدين ودائن معًا",IF(AND(E395&amp;""="",F395&amp;""=""),"سطر بلا مبلغ","")))</f>
        <v/>
      </c>
      <c r="I395" s="19">
        <f>IF(B395&amp;""="","",ROUND(SUMIFS($E$7:$E$3006,$B$7:$B$3006,B395&amp;"")-SUMIFS($F$7:$F$3006,$B$7:$B$3006,B395&amp;""),2))</f>
        <v/>
      </c>
      <c r="J395" s="6">
        <f>IF(B395&amp;""="",IF(AND(C395&amp;""="",E395&amp;""="",F395&amp;""=""),"","رقم القيد ناقص"),IF(I395=0,"","القيد غير متوازن"))</f>
        <v/>
      </c>
      <c r="K395" s="21">
        <f>IF(C395&amp;""="","",COUNTIF($C$7:C395,C395&amp;""))</f>
        <v/>
      </c>
      <c r="L395" s="6">
        <f>IF(K395="","",C395&amp;"-"&amp;K395)</f>
        <v/>
      </c>
      <c r="M395" s="21">
        <f>IF(J395&lt;&gt;"القيد غير متوازن","",IF(COUNTIF($B$7:B395,B395&amp;"")=1,1,""))</f>
        <v/>
      </c>
    </row>
    <row r="396">
      <c r="A396" s="20" t="n"/>
      <c r="B396" s="16" t="n"/>
      <c r="C396" s="16" t="n"/>
      <c r="D396" s="5" t="n"/>
      <c r="E396" s="17" t="n"/>
      <c r="F396" s="17" t="n"/>
      <c r="G396" s="6">
        <f>IF(AND(C396&amp;""="",E396&amp;""="",F396&amp;""=""),"",IF(C396&amp;""="","كود ناقص",IFERROR(INDEX('دليل الحسابات'!$B$6:$B$205,MATCH(C396,'دليل الحسابات'!$A$6:$A$205,0)),"كود غير موجود")))</f>
        <v/>
      </c>
      <c r="H396" s="6">
        <f>IF(AND(C396&amp;""="",E396&amp;""="",F396&amp;""=""),"",IF(AND(E396&amp;""&lt;&gt;"",F396&amp;""&lt;&gt;""),"خطأ: مدين ودائن معًا",IF(AND(E396&amp;""="",F396&amp;""=""),"سطر بلا مبلغ","")))</f>
        <v/>
      </c>
      <c r="I396" s="19">
        <f>IF(B396&amp;""="","",ROUND(SUMIFS($E$7:$E$3006,$B$7:$B$3006,B396&amp;"")-SUMIFS($F$7:$F$3006,$B$7:$B$3006,B396&amp;""),2))</f>
        <v/>
      </c>
      <c r="J396" s="6">
        <f>IF(B396&amp;""="",IF(AND(C396&amp;""="",E396&amp;""="",F396&amp;""=""),"","رقم القيد ناقص"),IF(I396=0,"","القيد غير متوازن"))</f>
        <v/>
      </c>
      <c r="K396" s="21">
        <f>IF(C396&amp;""="","",COUNTIF($C$7:C396,C396&amp;""))</f>
        <v/>
      </c>
      <c r="L396" s="6">
        <f>IF(K396="","",C396&amp;"-"&amp;K396)</f>
        <v/>
      </c>
      <c r="M396" s="21">
        <f>IF(J396&lt;&gt;"القيد غير متوازن","",IF(COUNTIF($B$7:B396,B396&amp;"")=1,1,""))</f>
        <v/>
      </c>
    </row>
    <row r="397">
      <c r="A397" s="20" t="n"/>
      <c r="B397" s="16" t="n"/>
      <c r="C397" s="16" t="n"/>
      <c r="D397" s="5" t="n"/>
      <c r="E397" s="17" t="n"/>
      <c r="F397" s="17" t="n"/>
      <c r="G397" s="6">
        <f>IF(AND(C397&amp;""="",E397&amp;""="",F397&amp;""=""),"",IF(C397&amp;""="","كود ناقص",IFERROR(INDEX('دليل الحسابات'!$B$6:$B$205,MATCH(C397,'دليل الحسابات'!$A$6:$A$205,0)),"كود غير موجود")))</f>
        <v/>
      </c>
      <c r="H397" s="6">
        <f>IF(AND(C397&amp;""="",E397&amp;""="",F397&amp;""=""),"",IF(AND(E397&amp;""&lt;&gt;"",F397&amp;""&lt;&gt;""),"خطأ: مدين ودائن معًا",IF(AND(E397&amp;""="",F397&amp;""=""),"سطر بلا مبلغ","")))</f>
        <v/>
      </c>
      <c r="I397" s="19">
        <f>IF(B397&amp;""="","",ROUND(SUMIFS($E$7:$E$3006,$B$7:$B$3006,B397&amp;"")-SUMIFS($F$7:$F$3006,$B$7:$B$3006,B397&amp;""),2))</f>
        <v/>
      </c>
      <c r="J397" s="6">
        <f>IF(B397&amp;""="",IF(AND(C397&amp;""="",E397&amp;""="",F397&amp;""=""),"","رقم القيد ناقص"),IF(I397=0,"","القيد غير متوازن"))</f>
        <v/>
      </c>
      <c r="K397" s="21">
        <f>IF(C397&amp;""="","",COUNTIF($C$7:C397,C397&amp;""))</f>
        <v/>
      </c>
      <c r="L397" s="6">
        <f>IF(K397="","",C397&amp;"-"&amp;K397)</f>
        <v/>
      </c>
      <c r="M397" s="21">
        <f>IF(J397&lt;&gt;"القيد غير متوازن","",IF(COUNTIF($B$7:B397,B397&amp;"")=1,1,""))</f>
        <v/>
      </c>
    </row>
    <row r="398">
      <c r="A398" s="20" t="n"/>
      <c r="B398" s="16" t="n"/>
      <c r="C398" s="16" t="n"/>
      <c r="D398" s="5" t="n"/>
      <c r="E398" s="17" t="n"/>
      <c r="F398" s="17" t="n"/>
      <c r="G398" s="6">
        <f>IF(AND(C398&amp;""="",E398&amp;""="",F398&amp;""=""),"",IF(C398&amp;""="","كود ناقص",IFERROR(INDEX('دليل الحسابات'!$B$6:$B$205,MATCH(C398,'دليل الحسابات'!$A$6:$A$205,0)),"كود غير موجود")))</f>
        <v/>
      </c>
      <c r="H398" s="6">
        <f>IF(AND(C398&amp;""="",E398&amp;""="",F398&amp;""=""),"",IF(AND(E398&amp;""&lt;&gt;"",F398&amp;""&lt;&gt;""),"خطأ: مدين ودائن معًا",IF(AND(E398&amp;""="",F398&amp;""=""),"سطر بلا مبلغ","")))</f>
        <v/>
      </c>
      <c r="I398" s="19">
        <f>IF(B398&amp;""="","",ROUND(SUMIFS($E$7:$E$3006,$B$7:$B$3006,B398&amp;"")-SUMIFS($F$7:$F$3006,$B$7:$B$3006,B398&amp;""),2))</f>
        <v/>
      </c>
      <c r="J398" s="6">
        <f>IF(B398&amp;""="",IF(AND(C398&amp;""="",E398&amp;""="",F398&amp;""=""),"","رقم القيد ناقص"),IF(I398=0,"","القيد غير متوازن"))</f>
        <v/>
      </c>
      <c r="K398" s="21">
        <f>IF(C398&amp;""="","",COUNTIF($C$7:C398,C398&amp;""))</f>
        <v/>
      </c>
      <c r="L398" s="6">
        <f>IF(K398="","",C398&amp;"-"&amp;K398)</f>
        <v/>
      </c>
      <c r="M398" s="21">
        <f>IF(J398&lt;&gt;"القيد غير متوازن","",IF(COUNTIF($B$7:B398,B398&amp;"")=1,1,""))</f>
        <v/>
      </c>
    </row>
    <row r="399">
      <c r="A399" s="20" t="n"/>
      <c r="B399" s="16" t="n"/>
      <c r="C399" s="16" t="n"/>
      <c r="D399" s="5" t="n"/>
      <c r="E399" s="17" t="n"/>
      <c r="F399" s="17" t="n"/>
      <c r="G399" s="6">
        <f>IF(AND(C399&amp;""="",E399&amp;""="",F399&amp;""=""),"",IF(C399&amp;""="","كود ناقص",IFERROR(INDEX('دليل الحسابات'!$B$6:$B$205,MATCH(C399,'دليل الحسابات'!$A$6:$A$205,0)),"كود غير موجود")))</f>
        <v/>
      </c>
      <c r="H399" s="6">
        <f>IF(AND(C399&amp;""="",E399&amp;""="",F399&amp;""=""),"",IF(AND(E399&amp;""&lt;&gt;"",F399&amp;""&lt;&gt;""),"خطأ: مدين ودائن معًا",IF(AND(E399&amp;""="",F399&amp;""=""),"سطر بلا مبلغ","")))</f>
        <v/>
      </c>
      <c r="I399" s="19">
        <f>IF(B399&amp;""="","",ROUND(SUMIFS($E$7:$E$3006,$B$7:$B$3006,B399&amp;"")-SUMIFS($F$7:$F$3006,$B$7:$B$3006,B399&amp;""),2))</f>
        <v/>
      </c>
      <c r="J399" s="6">
        <f>IF(B399&amp;""="",IF(AND(C399&amp;""="",E399&amp;""="",F399&amp;""=""),"","رقم القيد ناقص"),IF(I399=0,"","القيد غير متوازن"))</f>
        <v/>
      </c>
      <c r="K399" s="21">
        <f>IF(C399&amp;""="","",COUNTIF($C$7:C399,C399&amp;""))</f>
        <v/>
      </c>
      <c r="L399" s="6">
        <f>IF(K399="","",C399&amp;"-"&amp;K399)</f>
        <v/>
      </c>
      <c r="M399" s="21">
        <f>IF(J399&lt;&gt;"القيد غير متوازن","",IF(COUNTIF($B$7:B399,B399&amp;"")=1,1,""))</f>
        <v/>
      </c>
    </row>
    <row r="400">
      <c r="A400" s="20" t="n"/>
      <c r="B400" s="16" t="n"/>
      <c r="C400" s="16" t="n"/>
      <c r="D400" s="5" t="n"/>
      <c r="E400" s="17" t="n"/>
      <c r="F400" s="17" t="n"/>
      <c r="G400" s="6">
        <f>IF(AND(C400&amp;""="",E400&amp;""="",F400&amp;""=""),"",IF(C400&amp;""="","كود ناقص",IFERROR(INDEX('دليل الحسابات'!$B$6:$B$205,MATCH(C400,'دليل الحسابات'!$A$6:$A$205,0)),"كود غير موجود")))</f>
        <v/>
      </c>
      <c r="H400" s="6">
        <f>IF(AND(C400&amp;""="",E400&amp;""="",F400&amp;""=""),"",IF(AND(E400&amp;""&lt;&gt;"",F400&amp;""&lt;&gt;""),"خطأ: مدين ودائن معًا",IF(AND(E400&amp;""="",F400&amp;""=""),"سطر بلا مبلغ","")))</f>
        <v/>
      </c>
      <c r="I400" s="19">
        <f>IF(B400&amp;""="","",ROUND(SUMIFS($E$7:$E$3006,$B$7:$B$3006,B400&amp;"")-SUMIFS($F$7:$F$3006,$B$7:$B$3006,B400&amp;""),2))</f>
        <v/>
      </c>
      <c r="J400" s="6">
        <f>IF(B400&amp;""="",IF(AND(C400&amp;""="",E400&amp;""="",F400&amp;""=""),"","رقم القيد ناقص"),IF(I400=0,"","القيد غير متوازن"))</f>
        <v/>
      </c>
      <c r="K400" s="21">
        <f>IF(C400&amp;""="","",COUNTIF($C$7:C400,C400&amp;""))</f>
        <v/>
      </c>
      <c r="L400" s="6">
        <f>IF(K400="","",C400&amp;"-"&amp;K400)</f>
        <v/>
      </c>
      <c r="M400" s="21">
        <f>IF(J400&lt;&gt;"القيد غير متوازن","",IF(COUNTIF($B$7:B400,B400&amp;"")=1,1,""))</f>
        <v/>
      </c>
    </row>
    <row r="401">
      <c r="A401" s="20" t="n"/>
      <c r="B401" s="16" t="n"/>
      <c r="C401" s="16" t="n"/>
      <c r="D401" s="5" t="n"/>
      <c r="E401" s="17" t="n"/>
      <c r="F401" s="17" t="n"/>
      <c r="G401" s="6">
        <f>IF(AND(C401&amp;""="",E401&amp;""="",F401&amp;""=""),"",IF(C401&amp;""="","كود ناقص",IFERROR(INDEX('دليل الحسابات'!$B$6:$B$205,MATCH(C401,'دليل الحسابات'!$A$6:$A$205,0)),"كود غير موجود")))</f>
        <v/>
      </c>
      <c r="H401" s="6">
        <f>IF(AND(C401&amp;""="",E401&amp;""="",F401&amp;""=""),"",IF(AND(E401&amp;""&lt;&gt;"",F401&amp;""&lt;&gt;""),"خطأ: مدين ودائن معًا",IF(AND(E401&amp;""="",F401&amp;""=""),"سطر بلا مبلغ","")))</f>
        <v/>
      </c>
      <c r="I401" s="19">
        <f>IF(B401&amp;""="","",ROUND(SUMIFS($E$7:$E$3006,$B$7:$B$3006,B401&amp;"")-SUMIFS($F$7:$F$3006,$B$7:$B$3006,B401&amp;""),2))</f>
        <v/>
      </c>
      <c r="J401" s="6">
        <f>IF(B401&amp;""="",IF(AND(C401&amp;""="",E401&amp;""="",F401&amp;""=""),"","رقم القيد ناقص"),IF(I401=0,"","القيد غير متوازن"))</f>
        <v/>
      </c>
      <c r="K401" s="21">
        <f>IF(C401&amp;""="","",COUNTIF($C$7:C401,C401&amp;""))</f>
        <v/>
      </c>
      <c r="L401" s="6">
        <f>IF(K401="","",C401&amp;"-"&amp;K401)</f>
        <v/>
      </c>
      <c r="M401" s="21">
        <f>IF(J401&lt;&gt;"القيد غير متوازن","",IF(COUNTIF($B$7:B401,B401&amp;"")=1,1,""))</f>
        <v/>
      </c>
    </row>
    <row r="402">
      <c r="A402" s="20" t="n"/>
      <c r="B402" s="16" t="n"/>
      <c r="C402" s="16" t="n"/>
      <c r="D402" s="5" t="n"/>
      <c r="E402" s="17" t="n"/>
      <c r="F402" s="17" t="n"/>
      <c r="G402" s="6">
        <f>IF(AND(C402&amp;""="",E402&amp;""="",F402&amp;""=""),"",IF(C402&amp;""="","كود ناقص",IFERROR(INDEX('دليل الحسابات'!$B$6:$B$205,MATCH(C402,'دليل الحسابات'!$A$6:$A$205,0)),"كود غير موجود")))</f>
        <v/>
      </c>
      <c r="H402" s="6">
        <f>IF(AND(C402&amp;""="",E402&amp;""="",F402&amp;""=""),"",IF(AND(E402&amp;""&lt;&gt;"",F402&amp;""&lt;&gt;""),"خطأ: مدين ودائن معًا",IF(AND(E402&amp;""="",F402&amp;""=""),"سطر بلا مبلغ","")))</f>
        <v/>
      </c>
      <c r="I402" s="19">
        <f>IF(B402&amp;""="","",ROUND(SUMIFS($E$7:$E$3006,$B$7:$B$3006,B402&amp;"")-SUMIFS($F$7:$F$3006,$B$7:$B$3006,B402&amp;""),2))</f>
        <v/>
      </c>
      <c r="J402" s="6">
        <f>IF(B402&amp;""="",IF(AND(C402&amp;""="",E402&amp;""="",F402&amp;""=""),"","رقم القيد ناقص"),IF(I402=0,"","القيد غير متوازن"))</f>
        <v/>
      </c>
      <c r="K402" s="21">
        <f>IF(C402&amp;""="","",COUNTIF($C$7:C402,C402&amp;""))</f>
        <v/>
      </c>
      <c r="L402" s="6">
        <f>IF(K402="","",C402&amp;"-"&amp;K402)</f>
        <v/>
      </c>
      <c r="M402" s="21">
        <f>IF(J402&lt;&gt;"القيد غير متوازن","",IF(COUNTIF($B$7:B402,B402&amp;"")=1,1,""))</f>
        <v/>
      </c>
    </row>
    <row r="403">
      <c r="A403" s="20" t="n"/>
      <c r="B403" s="16" t="n"/>
      <c r="C403" s="16" t="n"/>
      <c r="D403" s="5" t="n"/>
      <c r="E403" s="17" t="n"/>
      <c r="F403" s="17" t="n"/>
      <c r="G403" s="6">
        <f>IF(AND(C403&amp;""="",E403&amp;""="",F403&amp;""=""),"",IF(C403&amp;""="","كود ناقص",IFERROR(INDEX('دليل الحسابات'!$B$6:$B$205,MATCH(C403,'دليل الحسابات'!$A$6:$A$205,0)),"كود غير موجود")))</f>
        <v/>
      </c>
      <c r="H403" s="6">
        <f>IF(AND(C403&amp;""="",E403&amp;""="",F403&amp;""=""),"",IF(AND(E403&amp;""&lt;&gt;"",F403&amp;""&lt;&gt;""),"خطأ: مدين ودائن معًا",IF(AND(E403&amp;""="",F403&amp;""=""),"سطر بلا مبلغ","")))</f>
        <v/>
      </c>
      <c r="I403" s="19">
        <f>IF(B403&amp;""="","",ROUND(SUMIFS($E$7:$E$3006,$B$7:$B$3006,B403&amp;"")-SUMIFS($F$7:$F$3006,$B$7:$B$3006,B403&amp;""),2))</f>
        <v/>
      </c>
      <c r="J403" s="6">
        <f>IF(B403&amp;""="",IF(AND(C403&amp;""="",E403&amp;""="",F403&amp;""=""),"","رقم القيد ناقص"),IF(I403=0,"","القيد غير متوازن"))</f>
        <v/>
      </c>
      <c r="K403" s="21">
        <f>IF(C403&amp;""="","",COUNTIF($C$7:C403,C403&amp;""))</f>
        <v/>
      </c>
      <c r="L403" s="6">
        <f>IF(K403="","",C403&amp;"-"&amp;K403)</f>
        <v/>
      </c>
      <c r="M403" s="21">
        <f>IF(J403&lt;&gt;"القيد غير متوازن","",IF(COUNTIF($B$7:B403,B403&amp;"")=1,1,""))</f>
        <v/>
      </c>
    </row>
    <row r="404">
      <c r="A404" s="20" t="n"/>
      <c r="B404" s="16" t="n"/>
      <c r="C404" s="16" t="n"/>
      <c r="D404" s="5" t="n"/>
      <c r="E404" s="17" t="n"/>
      <c r="F404" s="17" t="n"/>
      <c r="G404" s="6">
        <f>IF(AND(C404&amp;""="",E404&amp;""="",F404&amp;""=""),"",IF(C404&amp;""="","كود ناقص",IFERROR(INDEX('دليل الحسابات'!$B$6:$B$205,MATCH(C404,'دليل الحسابات'!$A$6:$A$205,0)),"كود غير موجود")))</f>
        <v/>
      </c>
      <c r="H404" s="6">
        <f>IF(AND(C404&amp;""="",E404&amp;""="",F404&amp;""=""),"",IF(AND(E404&amp;""&lt;&gt;"",F404&amp;""&lt;&gt;""),"خطأ: مدين ودائن معًا",IF(AND(E404&amp;""="",F404&amp;""=""),"سطر بلا مبلغ","")))</f>
        <v/>
      </c>
      <c r="I404" s="19">
        <f>IF(B404&amp;""="","",ROUND(SUMIFS($E$7:$E$3006,$B$7:$B$3006,B404&amp;"")-SUMIFS($F$7:$F$3006,$B$7:$B$3006,B404&amp;""),2))</f>
        <v/>
      </c>
      <c r="J404" s="6">
        <f>IF(B404&amp;""="",IF(AND(C404&amp;""="",E404&amp;""="",F404&amp;""=""),"","رقم القيد ناقص"),IF(I404=0,"","القيد غير متوازن"))</f>
        <v/>
      </c>
      <c r="K404" s="21">
        <f>IF(C404&amp;""="","",COUNTIF($C$7:C404,C404&amp;""))</f>
        <v/>
      </c>
      <c r="L404" s="6">
        <f>IF(K404="","",C404&amp;"-"&amp;K404)</f>
        <v/>
      </c>
      <c r="M404" s="21">
        <f>IF(J404&lt;&gt;"القيد غير متوازن","",IF(COUNTIF($B$7:B404,B404&amp;"")=1,1,""))</f>
        <v/>
      </c>
    </row>
    <row r="405">
      <c r="A405" s="20" t="n"/>
      <c r="B405" s="16" t="n"/>
      <c r="C405" s="16" t="n"/>
      <c r="D405" s="5" t="n"/>
      <c r="E405" s="17" t="n"/>
      <c r="F405" s="17" t="n"/>
      <c r="G405" s="6">
        <f>IF(AND(C405&amp;""="",E405&amp;""="",F405&amp;""=""),"",IF(C405&amp;""="","كود ناقص",IFERROR(INDEX('دليل الحسابات'!$B$6:$B$205,MATCH(C405,'دليل الحسابات'!$A$6:$A$205,0)),"كود غير موجود")))</f>
        <v/>
      </c>
      <c r="H405" s="6">
        <f>IF(AND(C405&amp;""="",E405&amp;""="",F405&amp;""=""),"",IF(AND(E405&amp;""&lt;&gt;"",F405&amp;""&lt;&gt;""),"خطأ: مدين ودائن معًا",IF(AND(E405&amp;""="",F405&amp;""=""),"سطر بلا مبلغ","")))</f>
        <v/>
      </c>
      <c r="I405" s="19">
        <f>IF(B405&amp;""="","",ROUND(SUMIFS($E$7:$E$3006,$B$7:$B$3006,B405&amp;"")-SUMIFS($F$7:$F$3006,$B$7:$B$3006,B405&amp;""),2))</f>
        <v/>
      </c>
      <c r="J405" s="6">
        <f>IF(B405&amp;""="",IF(AND(C405&amp;""="",E405&amp;""="",F405&amp;""=""),"","رقم القيد ناقص"),IF(I405=0,"","القيد غير متوازن"))</f>
        <v/>
      </c>
      <c r="K405" s="21">
        <f>IF(C405&amp;""="","",COUNTIF($C$7:C405,C405&amp;""))</f>
        <v/>
      </c>
      <c r="L405" s="6">
        <f>IF(K405="","",C405&amp;"-"&amp;K405)</f>
        <v/>
      </c>
      <c r="M405" s="21">
        <f>IF(J405&lt;&gt;"القيد غير متوازن","",IF(COUNTIF($B$7:B405,B405&amp;"")=1,1,""))</f>
        <v/>
      </c>
    </row>
    <row r="406">
      <c r="A406" s="20" t="n"/>
      <c r="B406" s="16" t="n"/>
      <c r="C406" s="16" t="n"/>
      <c r="D406" s="5" t="n"/>
      <c r="E406" s="17" t="n"/>
      <c r="F406" s="17" t="n"/>
      <c r="G406" s="6">
        <f>IF(AND(C406&amp;""="",E406&amp;""="",F406&amp;""=""),"",IF(C406&amp;""="","كود ناقص",IFERROR(INDEX('دليل الحسابات'!$B$6:$B$205,MATCH(C406,'دليل الحسابات'!$A$6:$A$205,0)),"كود غير موجود")))</f>
        <v/>
      </c>
      <c r="H406" s="6">
        <f>IF(AND(C406&amp;""="",E406&amp;""="",F406&amp;""=""),"",IF(AND(E406&amp;""&lt;&gt;"",F406&amp;""&lt;&gt;""),"خطأ: مدين ودائن معًا",IF(AND(E406&amp;""="",F406&amp;""=""),"سطر بلا مبلغ","")))</f>
        <v/>
      </c>
      <c r="I406" s="19">
        <f>IF(B406&amp;""="","",ROUND(SUMIFS($E$7:$E$3006,$B$7:$B$3006,B406&amp;"")-SUMIFS($F$7:$F$3006,$B$7:$B$3006,B406&amp;""),2))</f>
        <v/>
      </c>
      <c r="J406" s="6">
        <f>IF(B406&amp;""="",IF(AND(C406&amp;""="",E406&amp;""="",F406&amp;""=""),"","رقم القيد ناقص"),IF(I406=0,"","القيد غير متوازن"))</f>
        <v/>
      </c>
      <c r="K406" s="21">
        <f>IF(C406&amp;""="","",COUNTIF($C$7:C406,C406&amp;""))</f>
        <v/>
      </c>
      <c r="L406" s="6">
        <f>IF(K406="","",C406&amp;"-"&amp;K406)</f>
        <v/>
      </c>
      <c r="M406" s="21">
        <f>IF(J406&lt;&gt;"القيد غير متوازن","",IF(COUNTIF($B$7:B406,B406&amp;"")=1,1,""))</f>
        <v/>
      </c>
    </row>
    <row r="407">
      <c r="A407" s="20" t="n"/>
      <c r="B407" s="16" t="n"/>
      <c r="C407" s="16" t="n"/>
      <c r="D407" s="5" t="n"/>
      <c r="E407" s="17" t="n"/>
      <c r="F407" s="17" t="n"/>
      <c r="G407" s="6">
        <f>IF(AND(C407&amp;""="",E407&amp;""="",F407&amp;""=""),"",IF(C407&amp;""="","كود ناقص",IFERROR(INDEX('دليل الحسابات'!$B$6:$B$205,MATCH(C407,'دليل الحسابات'!$A$6:$A$205,0)),"كود غير موجود")))</f>
        <v/>
      </c>
      <c r="H407" s="6">
        <f>IF(AND(C407&amp;""="",E407&amp;""="",F407&amp;""=""),"",IF(AND(E407&amp;""&lt;&gt;"",F407&amp;""&lt;&gt;""),"خطأ: مدين ودائن معًا",IF(AND(E407&amp;""="",F407&amp;""=""),"سطر بلا مبلغ","")))</f>
        <v/>
      </c>
      <c r="I407" s="19">
        <f>IF(B407&amp;""="","",ROUND(SUMIFS($E$7:$E$3006,$B$7:$B$3006,B407&amp;"")-SUMIFS($F$7:$F$3006,$B$7:$B$3006,B407&amp;""),2))</f>
        <v/>
      </c>
      <c r="J407" s="6">
        <f>IF(B407&amp;""="",IF(AND(C407&amp;""="",E407&amp;""="",F407&amp;""=""),"","رقم القيد ناقص"),IF(I407=0,"","القيد غير متوازن"))</f>
        <v/>
      </c>
      <c r="K407" s="21">
        <f>IF(C407&amp;""="","",COUNTIF($C$7:C407,C407&amp;""))</f>
        <v/>
      </c>
      <c r="L407" s="6">
        <f>IF(K407="","",C407&amp;"-"&amp;K407)</f>
        <v/>
      </c>
      <c r="M407" s="21">
        <f>IF(J407&lt;&gt;"القيد غير متوازن","",IF(COUNTIF($B$7:B407,B407&amp;"")=1,1,""))</f>
        <v/>
      </c>
    </row>
    <row r="408">
      <c r="A408" s="20" t="n"/>
      <c r="B408" s="16" t="n"/>
      <c r="C408" s="16" t="n"/>
      <c r="D408" s="5" t="n"/>
      <c r="E408" s="17" t="n"/>
      <c r="F408" s="17" t="n"/>
      <c r="G408" s="6">
        <f>IF(AND(C408&amp;""="",E408&amp;""="",F408&amp;""=""),"",IF(C408&amp;""="","كود ناقص",IFERROR(INDEX('دليل الحسابات'!$B$6:$B$205,MATCH(C408,'دليل الحسابات'!$A$6:$A$205,0)),"كود غير موجود")))</f>
        <v/>
      </c>
      <c r="H408" s="6">
        <f>IF(AND(C408&amp;""="",E408&amp;""="",F408&amp;""=""),"",IF(AND(E408&amp;""&lt;&gt;"",F408&amp;""&lt;&gt;""),"خطأ: مدين ودائن معًا",IF(AND(E408&amp;""="",F408&amp;""=""),"سطر بلا مبلغ","")))</f>
        <v/>
      </c>
      <c r="I408" s="19">
        <f>IF(B408&amp;""="","",ROUND(SUMIFS($E$7:$E$3006,$B$7:$B$3006,B408&amp;"")-SUMIFS($F$7:$F$3006,$B$7:$B$3006,B408&amp;""),2))</f>
        <v/>
      </c>
      <c r="J408" s="6">
        <f>IF(B408&amp;""="",IF(AND(C408&amp;""="",E408&amp;""="",F408&amp;""=""),"","رقم القيد ناقص"),IF(I408=0,"","القيد غير متوازن"))</f>
        <v/>
      </c>
      <c r="K408" s="21">
        <f>IF(C408&amp;""="","",COUNTIF($C$7:C408,C408&amp;""))</f>
        <v/>
      </c>
      <c r="L408" s="6">
        <f>IF(K408="","",C408&amp;"-"&amp;K408)</f>
        <v/>
      </c>
      <c r="M408" s="21">
        <f>IF(J408&lt;&gt;"القيد غير متوازن","",IF(COUNTIF($B$7:B408,B408&amp;"")=1,1,""))</f>
        <v/>
      </c>
    </row>
    <row r="409">
      <c r="A409" s="20" t="n"/>
      <c r="B409" s="16" t="n"/>
      <c r="C409" s="16" t="n"/>
      <c r="D409" s="5" t="n"/>
      <c r="E409" s="17" t="n"/>
      <c r="F409" s="17" t="n"/>
      <c r="G409" s="6">
        <f>IF(AND(C409&amp;""="",E409&amp;""="",F409&amp;""=""),"",IF(C409&amp;""="","كود ناقص",IFERROR(INDEX('دليل الحسابات'!$B$6:$B$205,MATCH(C409,'دليل الحسابات'!$A$6:$A$205,0)),"كود غير موجود")))</f>
        <v/>
      </c>
      <c r="H409" s="6">
        <f>IF(AND(C409&amp;""="",E409&amp;""="",F409&amp;""=""),"",IF(AND(E409&amp;""&lt;&gt;"",F409&amp;""&lt;&gt;""),"خطأ: مدين ودائن معًا",IF(AND(E409&amp;""="",F409&amp;""=""),"سطر بلا مبلغ","")))</f>
        <v/>
      </c>
      <c r="I409" s="19">
        <f>IF(B409&amp;""="","",ROUND(SUMIFS($E$7:$E$3006,$B$7:$B$3006,B409&amp;"")-SUMIFS($F$7:$F$3006,$B$7:$B$3006,B409&amp;""),2))</f>
        <v/>
      </c>
      <c r="J409" s="6">
        <f>IF(B409&amp;""="",IF(AND(C409&amp;""="",E409&amp;""="",F409&amp;""=""),"","رقم القيد ناقص"),IF(I409=0,"","القيد غير متوازن"))</f>
        <v/>
      </c>
      <c r="K409" s="21">
        <f>IF(C409&amp;""="","",COUNTIF($C$7:C409,C409&amp;""))</f>
        <v/>
      </c>
      <c r="L409" s="6">
        <f>IF(K409="","",C409&amp;"-"&amp;K409)</f>
        <v/>
      </c>
      <c r="M409" s="21">
        <f>IF(J409&lt;&gt;"القيد غير متوازن","",IF(COUNTIF($B$7:B409,B409&amp;"")=1,1,""))</f>
        <v/>
      </c>
    </row>
    <row r="410">
      <c r="A410" s="20" t="n"/>
      <c r="B410" s="16" t="n"/>
      <c r="C410" s="16" t="n"/>
      <c r="D410" s="5" t="n"/>
      <c r="E410" s="17" t="n"/>
      <c r="F410" s="17" t="n"/>
      <c r="G410" s="6">
        <f>IF(AND(C410&amp;""="",E410&amp;""="",F410&amp;""=""),"",IF(C410&amp;""="","كود ناقص",IFERROR(INDEX('دليل الحسابات'!$B$6:$B$205,MATCH(C410,'دليل الحسابات'!$A$6:$A$205,0)),"كود غير موجود")))</f>
        <v/>
      </c>
      <c r="H410" s="6">
        <f>IF(AND(C410&amp;""="",E410&amp;""="",F410&amp;""=""),"",IF(AND(E410&amp;""&lt;&gt;"",F410&amp;""&lt;&gt;""),"خطأ: مدين ودائن معًا",IF(AND(E410&amp;""="",F410&amp;""=""),"سطر بلا مبلغ","")))</f>
        <v/>
      </c>
      <c r="I410" s="19">
        <f>IF(B410&amp;""="","",ROUND(SUMIFS($E$7:$E$3006,$B$7:$B$3006,B410&amp;"")-SUMIFS($F$7:$F$3006,$B$7:$B$3006,B410&amp;""),2))</f>
        <v/>
      </c>
      <c r="J410" s="6">
        <f>IF(B410&amp;""="",IF(AND(C410&amp;""="",E410&amp;""="",F410&amp;""=""),"","رقم القيد ناقص"),IF(I410=0,"","القيد غير متوازن"))</f>
        <v/>
      </c>
      <c r="K410" s="21">
        <f>IF(C410&amp;""="","",COUNTIF($C$7:C410,C410&amp;""))</f>
        <v/>
      </c>
      <c r="L410" s="6">
        <f>IF(K410="","",C410&amp;"-"&amp;K410)</f>
        <v/>
      </c>
      <c r="M410" s="21">
        <f>IF(J410&lt;&gt;"القيد غير متوازن","",IF(COUNTIF($B$7:B410,B410&amp;"")=1,1,""))</f>
        <v/>
      </c>
    </row>
    <row r="411">
      <c r="A411" s="20" t="n"/>
      <c r="B411" s="16" t="n"/>
      <c r="C411" s="16" t="n"/>
      <c r="D411" s="5" t="n"/>
      <c r="E411" s="17" t="n"/>
      <c r="F411" s="17" t="n"/>
      <c r="G411" s="6">
        <f>IF(AND(C411&amp;""="",E411&amp;""="",F411&amp;""=""),"",IF(C411&amp;""="","كود ناقص",IFERROR(INDEX('دليل الحسابات'!$B$6:$B$205,MATCH(C411,'دليل الحسابات'!$A$6:$A$205,0)),"كود غير موجود")))</f>
        <v/>
      </c>
      <c r="H411" s="6">
        <f>IF(AND(C411&amp;""="",E411&amp;""="",F411&amp;""=""),"",IF(AND(E411&amp;""&lt;&gt;"",F411&amp;""&lt;&gt;""),"خطأ: مدين ودائن معًا",IF(AND(E411&amp;""="",F411&amp;""=""),"سطر بلا مبلغ","")))</f>
        <v/>
      </c>
      <c r="I411" s="19">
        <f>IF(B411&amp;""="","",ROUND(SUMIFS($E$7:$E$3006,$B$7:$B$3006,B411&amp;"")-SUMIFS($F$7:$F$3006,$B$7:$B$3006,B411&amp;""),2))</f>
        <v/>
      </c>
      <c r="J411" s="6">
        <f>IF(B411&amp;""="",IF(AND(C411&amp;""="",E411&amp;""="",F411&amp;""=""),"","رقم القيد ناقص"),IF(I411=0,"","القيد غير متوازن"))</f>
        <v/>
      </c>
      <c r="K411" s="21">
        <f>IF(C411&amp;""="","",COUNTIF($C$7:C411,C411&amp;""))</f>
        <v/>
      </c>
      <c r="L411" s="6">
        <f>IF(K411="","",C411&amp;"-"&amp;K411)</f>
        <v/>
      </c>
      <c r="M411" s="21">
        <f>IF(J411&lt;&gt;"القيد غير متوازن","",IF(COUNTIF($B$7:B411,B411&amp;"")=1,1,""))</f>
        <v/>
      </c>
    </row>
    <row r="412">
      <c r="A412" s="20" t="n"/>
      <c r="B412" s="16" t="n"/>
      <c r="C412" s="16" t="n"/>
      <c r="D412" s="5" t="n"/>
      <c r="E412" s="17" t="n"/>
      <c r="F412" s="17" t="n"/>
      <c r="G412" s="6">
        <f>IF(AND(C412&amp;""="",E412&amp;""="",F412&amp;""=""),"",IF(C412&amp;""="","كود ناقص",IFERROR(INDEX('دليل الحسابات'!$B$6:$B$205,MATCH(C412,'دليل الحسابات'!$A$6:$A$205,0)),"كود غير موجود")))</f>
        <v/>
      </c>
      <c r="H412" s="6">
        <f>IF(AND(C412&amp;""="",E412&amp;""="",F412&amp;""=""),"",IF(AND(E412&amp;""&lt;&gt;"",F412&amp;""&lt;&gt;""),"خطأ: مدين ودائن معًا",IF(AND(E412&amp;""="",F412&amp;""=""),"سطر بلا مبلغ","")))</f>
        <v/>
      </c>
      <c r="I412" s="19">
        <f>IF(B412&amp;""="","",ROUND(SUMIFS($E$7:$E$3006,$B$7:$B$3006,B412&amp;"")-SUMIFS($F$7:$F$3006,$B$7:$B$3006,B412&amp;""),2))</f>
        <v/>
      </c>
      <c r="J412" s="6">
        <f>IF(B412&amp;""="",IF(AND(C412&amp;""="",E412&amp;""="",F412&amp;""=""),"","رقم القيد ناقص"),IF(I412=0,"","القيد غير متوازن"))</f>
        <v/>
      </c>
      <c r="K412" s="21">
        <f>IF(C412&amp;""="","",COUNTIF($C$7:C412,C412&amp;""))</f>
        <v/>
      </c>
      <c r="L412" s="6">
        <f>IF(K412="","",C412&amp;"-"&amp;K412)</f>
        <v/>
      </c>
      <c r="M412" s="21">
        <f>IF(J412&lt;&gt;"القيد غير متوازن","",IF(COUNTIF($B$7:B412,B412&amp;"")=1,1,""))</f>
        <v/>
      </c>
    </row>
    <row r="413">
      <c r="A413" s="20" t="n"/>
      <c r="B413" s="16" t="n"/>
      <c r="C413" s="16" t="n"/>
      <c r="D413" s="5" t="n"/>
      <c r="E413" s="17" t="n"/>
      <c r="F413" s="17" t="n"/>
      <c r="G413" s="6">
        <f>IF(AND(C413&amp;""="",E413&amp;""="",F413&amp;""=""),"",IF(C413&amp;""="","كود ناقص",IFERROR(INDEX('دليل الحسابات'!$B$6:$B$205,MATCH(C413,'دليل الحسابات'!$A$6:$A$205,0)),"كود غير موجود")))</f>
        <v/>
      </c>
      <c r="H413" s="6">
        <f>IF(AND(C413&amp;""="",E413&amp;""="",F413&amp;""=""),"",IF(AND(E413&amp;""&lt;&gt;"",F413&amp;""&lt;&gt;""),"خطأ: مدين ودائن معًا",IF(AND(E413&amp;""="",F413&amp;""=""),"سطر بلا مبلغ","")))</f>
        <v/>
      </c>
      <c r="I413" s="19">
        <f>IF(B413&amp;""="","",ROUND(SUMIFS($E$7:$E$3006,$B$7:$B$3006,B413&amp;"")-SUMIFS($F$7:$F$3006,$B$7:$B$3006,B413&amp;""),2))</f>
        <v/>
      </c>
      <c r="J413" s="6">
        <f>IF(B413&amp;""="",IF(AND(C413&amp;""="",E413&amp;""="",F413&amp;""=""),"","رقم القيد ناقص"),IF(I413=0,"","القيد غير متوازن"))</f>
        <v/>
      </c>
      <c r="K413" s="21">
        <f>IF(C413&amp;""="","",COUNTIF($C$7:C413,C413&amp;""))</f>
        <v/>
      </c>
      <c r="L413" s="6">
        <f>IF(K413="","",C413&amp;"-"&amp;K413)</f>
        <v/>
      </c>
      <c r="M413" s="21">
        <f>IF(J413&lt;&gt;"القيد غير متوازن","",IF(COUNTIF($B$7:B413,B413&amp;"")=1,1,""))</f>
        <v/>
      </c>
    </row>
    <row r="414">
      <c r="A414" s="20" t="n"/>
      <c r="B414" s="16" t="n"/>
      <c r="C414" s="16" t="n"/>
      <c r="D414" s="5" t="n"/>
      <c r="E414" s="17" t="n"/>
      <c r="F414" s="17" t="n"/>
      <c r="G414" s="6">
        <f>IF(AND(C414&amp;""="",E414&amp;""="",F414&amp;""=""),"",IF(C414&amp;""="","كود ناقص",IFERROR(INDEX('دليل الحسابات'!$B$6:$B$205,MATCH(C414,'دليل الحسابات'!$A$6:$A$205,0)),"كود غير موجود")))</f>
        <v/>
      </c>
      <c r="H414" s="6">
        <f>IF(AND(C414&amp;""="",E414&amp;""="",F414&amp;""=""),"",IF(AND(E414&amp;""&lt;&gt;"",F414&amp;""&lt;&gt;""),"خطأ: مدين ودائن معًا",IF(AND(E414&amp;""="",F414&amp;""=""),"سطر بلا مبلغ","")))</f>
        <v/>
      </c>
      <c r="I414" s="19">
        <f>IF(B414&amp;""="","",ROUND(SUMIFS($E$7:$E$3006,$B$7:$B$3006,B414&amp;"")-SUMIFS($F$7:$F$3006,$B$7:$B$3006,B414&amp;""),2))</f>
        <v/>
      </c>
      <c r="J414" s="6">
        <f>IF(B414&amp;""="",IF(AND(C414&amp;""="",E414&amp;""="",F414&amp;""=""),"","رقم القيد ناقص"),IF(I414=0,"","القيد غير متوازن"))</f>
        <v/>
      </c>
      <c r="K414" s="21">
        <f>IF(C414&amp;""="","",COUNTIF($C$7:C414,C414&amp;""))</f>
        <v/>
      </c>
      <c r="L414" s="6">
        <f>IF(K414="","",C414&amp;"-"&amp;K414)</f>
        <v/>
      </c>
      <c r="M414" s="21">
        <f>IF(J414&lt;&gt;"القيد غير متوازن","",IF(COUNTIF($B$7:B414,B414&amp;"")=1,1,""))</f>
        <v/>
      </c>
    </row>
    <row r="415">
      <c r="A415" s="20" t="n"/>
      <c r="B415" s="16" t="n"/>
      <c r="C415" s="16" t="n"/>
      <c r="D415" s="5" t="n"/>
      <c r="E415" s="17" t="n"/>
      <c r="F415" s="17" t="n"/>
      <c r="G415" s="6">
        <f>IF(AND(C415&amp;""="",E415&amp;""="",F415&amp;""=""),"",IF(C415&amp;""="","كود ناقص",IFERROR(INDEX('دليل الحسابات'!$B$6:$B$205,MATCH(C415,'دليل الحسابات'!$A$6:$A$205,0)),"كود غير موجود")))</f>
        <v/>
      </c>
      <c r="H415" s="6">
        <f>IF(AND(C415&amp;""="",E415&amp;""="",F415&amp;""=""),"",IF(AND(E415&amp;""&lt;&gt;"",F415&amp;""&lt;&gt;""),"خطأ: مدين ودائن معًا",IF(AND(E415&amp;""="",F415&amp;""=""),"سطر بلا مبلغ","")))</f>
        <v/>
      </c>
      <c r="I415" s="19">
        <f>IF(B415&amp;""="","",ROUND(SUMIFS($E$7:$E$3006,$B$7:$B$3006,B415&amp;"")-SUMIFS($F$7:$F$3006,$B$7:$B$3006,B415&amp;""),2))</f>
        <v/>
      </c>
      <c r="J415" s="6">
        <f>IF(B415&amp;""="",IF(AND(C415&amp;""="",E415&amp;""="",F415&amp;""=""),"","رقم القيد ناقص"),IF(I415=0,"","القيد غير متوازن"))</f>
        <v/>
      </c>
      <c r="K415" s="21">
        <f>IF(C415&amp;""="","",COUNTIF($C$7:C415,C415&amp;""))</f>
        <v/>
      </c>
      <c r="L415" s="6">
        <f>IF(K415="","",C415&amp;"-"&amp;K415)</f>
        <v/>
      </c>
      <c r="M415" s="21">
        <f>IF(J415&lt;&gt;"القيد غير متوازن","",IF(COUNTIF($B$7:B415,B415&amp;"")=1,1,""))</f>
        <v/>
      </c>
    </row>
    <row r="416">
      <c r="A416" s="20" t="n"/>
      <c r="B416" s="16" t="n"/>
      <c r="C416" s="16" t="n"/>
      <c r="D416" s="5" t="n"/>
      <c r="E416" s="17" t="n"/>
      <c r="F416" s="17" t="n"/>
      <c r="G416" s="6">
        <f>IF(AND(C416&amp;""="",E416&amp;""="",F416&amp;""=""),"",IF(C416&amp;""="","كود ناقص",IFERROR(INDEX('دليل الحسابات'!$B$6:$B$205,MATCH(C416,'دليل الحسابات'!$A$6:$A$205,0)),"كود غير موجود")))</f>
        <v/>
      </c>
      <c r="H416" s="6">
        <f>IF(AND(C416&amp;""="",E416&amp;""="",F416&amp;""=""),"",IF(AND(E416&amp;""&lt;&gt;"",F416&amp;""&lt;&gt;""),"خطأ: مدين ودائن معًا",IF(AND(E416&amp;""="",F416&amp;""=""),"سطر بلا مبلغ","")))</f>
        <v/>
      </c>
      <c r="I416" s="19">
        <f>IF(B416&amp;""="","",ROUND(SUMIFS($E$7:$E$3006,$B$7:$B$3006,B416&amp;"")-SUMIFS($F$7:$F$3006,$B$7:$B$3006,B416&amp;""),2))</f>
        <v/>
      </c>
      <c r="J416" s="6">
        <f>IF(B416&amp;""="",IF(AND(C416&amp;""="",E416&amp;""="",F416&amp;""=""),"","رقم القيد ناقص"),IF(I416=0,"","القيد غير متوازن"))</f>
        <v/>
      </c>
      <c r="K416" s="21">
        <f>IF(C416&amp;""="","",COUNTIF($C$7:C416,C416&amp;""))</f>
        <v/>
      </c>
      <c r="L416" s="6">
        <f>IF(K416="","",C416&amp;"-"&amp;K416)</f>
        <v/>
      </c>
      <c r="M416" s="21">
        <f>IF(J416&lt;&gt;"القيد غير متوازن","",IF(COUNTIF($B$7:B416,B416&amp;"")=1,1,""))</f>
        <v/>
      </c>
    </row>
    <row r="417">
      <c r="A417" s="20" t="n"/>
      <c r="B417" s="16" t="n"/>
      <c r="C417" s="16" t="n"/>
      <c r="D417" s="5" t="n"/>
      <c r="E417" s="17" t="n"/>
      <c r="F417" s="17" t="n"/>
      <c r="G417" s="6">
        <f>IF(AND(C417&amp;""="",E417&amp;""="",F417&amp;""=""),"",IF(C417&amp;""="","كود ناقص",IFERROR(INDEX('دليل الحسابات'!$B$6:$B$205,MATCH(C417,'دليل الحسابات'!$A$6:$A$205,0)),"كود غير موجود")))</f>
        <v/>
      </c>
      <c r="H417" s="6">
        <f>IF(AND(C417&amp;""="",E417&amp;""="",F417&amp;""=""),"",IF(AND(E417&amp;""&lt;&gt;"",F417&amp;""&lt;&gt;""),"خطأ: مدين ودائن معًا",IF(AND(E417&amp;""="",F417&amp;""=""),"سطر بلا مبلغ","")))</f>
        <v/>
      </c>
      <c r="I417" s="19">
        <f>IF(B417&amp;""="","",ROUND(SUMIFS($E$7:$E$3006,$B$7:$B$3006,B417&amp;"")-SUMIFS($F$7:$F$3006,$B$7:$B$3006,B417&amp;""),2))</f>
        <v/>
      </c>
      <c r="J417" s="6">
        <f>IF(B417&amp;""="",IF(AND(C417&amp;""="",E417&amp;""="",F417&amp;""=""),"","رقم القيد ناقص"),IF(I417=0,"","القيد غير متوازن"))</f>
        <v/>
      </c>
      <c r="K417" s="21">
        <f>IF(C417&amp;""="","",COUNTIF($C$7:C417,C417&amp;""))</f>
        <v/>
      </c>
      <c r="L417" s="6">
        <f>IF(K417="","",C417&amp;"-"&amp;K417)</f>
        <v/>
      </c>
      <c r="M417" s="21">
        <f>IF(J417&lt;&gt;"القيد غير متوازن","",IF(COUNTIF($B$7:B417,B417&amp;"")=1,1,""))</f>
        <v/>
      </c>
    </row>
    <row r="418">
      <c r="A418" s="20" t="n"/>
      <c r="B418" s="16" t="n"/>
      <c r="C418" s="16" t="n"/>
      <c r="D418" s="5" t="n"/>
      <c r="E418" s="17" t="n"/>
      <c r="F418" s="17" t="n"/>
      <c r="G418" s="6">
        <f>IF(AND(C418&amp;""="",E418&amp;""="",F418&amp;""=""),"",IF(C418&amp;""="","كود ناقص",IFERROR(INDEX('دليل الحسابات'!$B$6:$B$205,MATCH(C418,'دليل الحسابات'!$A$6:$A$205,0)),"كود غير موجود")))</f>
        <v/>
      </c>
      <c r="H418" s="6">
        <f>IF(AND(C418&amp;""="",E418&amp;""="",F418&amp;""=""),"",IF(AND(E418&amp;""&lt;&gt;"",F418&amp;""&lt;&gt;""),"خطأ: مدين ودائن معًا",IF(AND(E418&amp;""="",F418&amp;""=""),"سطر بلا مبلغ","")))</f>
        <v/>
      </c>
      <c r="I418" s="19">
        <f>IF(B418&amp;""="","",ROUND(SUMIFS($E$7:$E$3006,$B$7:$B$3006,B418&amp;"")-SUMIFS($F$7:$F$3006,$B$7:$B$3006,B418&amp;""),2))</f>
        <v/>
      </c>
      <c r="J418" s="6">
        <f>IF(B418&amp;""="",IF(AND(C418&amp;""="",E418&amp;""="",F418&amp;""=""),"","رقم القيد ناقص"),IF(I418=0,"","القيد غير متوازن"))</f>
        <v/>
      </c>
      <c r="K418" s="21">
        <f>IF(C418&amp;""="","",COUNTIF($C$7:C418,C418&amp;""))</f>
        <v/>
      </c>
      <c r="L418" s="6">
        <f>IF(K418="","",C418&amp;"-"&amp;K418)</f>
        <v/>
      </c>
      <c r="M418" s="21">
        <f>IF(J418&lt;&gt;"القيد غير متوازن","",IF(COUNTIF($B$7:B418,B418&amp;"")=1,1,""))</f>
        <v/>
      </c>
    </row>
    <row r="419">
      <c r="A419" s="20" t="n"/>
      <c r="B419" s="16" t="n"/>
      <c r="C419" s="16" t="n"/>
      <c r="D419" s="5" t="n"/>
      <c r="E419" s="17" t="n"/>
      <c r="F419" s="17" t="n"/>
      <c r="G419" s="6">
        <f>IF(AND(C419&amp;""="",E419&amp;""="",F419&amp;""=""),"",IF(C419&amp;""="","كود ناقص",IFERROR(INDEX('دليل الحسابات'!$B$6:$B$205,MATCH(C419,'دليل الحسابات'!$A$6:$A$205,0)),"كود غير موجود")))</f>
        <v/>
      </c>
      <c r="H419" s="6">
        <f>IF(AND(C419&amp;""="",E419&amp;""="",F419&amp;""=""),"",IF(AND(E419&amp;""&lt;&gt;"",F419&amp;""&lt;&gt;""),"خطأ: مدين ودائن معًا",IF(AND(E419&amp;""="",F419&amp;""=""),"سطر بلا مبلغ","")))</f>
        <v/>
      </c>
      <c r="I419" s="19">
        <f>IF(B419&amp;""="","",ROUND(SUMIFS($E$7:$E$3006,$B$7:$B$3006,B419&amp;"")-SUMIFS($F$7:$F$3006,$B$7:$B$3006,B419&amp;""),2))</f>
        <v/>
      </c>
      <c r="J419" s="6">
        <f>IF(B419&amp;""="",IF(AND(C419&amp;""="",E419&amp;""="",F419&amp;""=""),"","رقم القيد ناقص"),IF(I419=0,"","القيد غير متوازن"))</f>
        <v/>
      </c>
      <c r="K419" s="21">
        <f>IF(C419&amp;""="","",COUNTIF($C$7:C419,C419&amp;""))</f>
        <v/>
      </c>
      <c r="L419" s="6">
        <f>IF(K419="","",C419&amp;"-"&amp;K419)</f>
        <v/>
      </c>
      <c r="M419" s="21">
        <f>IF(J419&lt;&gt;"القيد غير متوازن","",IF(COUNTIF($B$7:B419,B419&amp;"")=1,1,""))</f>
        <v/>
      </c>
    </row>
    <row r="420">
      <c r="A420" s="20" t="n"/>
      <c r="B420" s="16" t="n"/>
      <c r="C420" s="16" t="n"/>
      <c r="D420" s="5" t="n"/>
      <c r="E420" s="17" t="n"/>
      <c r="F420" s="17" t="n"/>
      <c r="G420" s="6">
        <f>IF(AND(C420&amp;""="",E420&amp;""="",F420&amp;""=""),"",IF(C420&amp;""="","كود ناقص",IFERROR(INDEX('دليل الحسابات'!$B$6:$B$205,MATCH(C420,'دليل الحسابات'!$A$6:$A$205,0)),"كود غير موجود")))</f>
        <v/>
      </c>
      <c r="H420" s="6">
        <f>IF(AND(C420&amp;""="",E420&amp;""="",F420&amp;""=""),"",IF(AND(E420&amp;""&lt;&gt;"",F420&amp;""&lt;&gt;""),"خطأ: مدين ودائن معًا",IF(AND(E420&amp;""="",F420&amp;""=""),"سطر بلا مبلغ","")))</f>
        <v/>
      </c>
      <c r="I420" s="19">
        <f>IF(B420&amp;""="","",ROUND(SUMIFS($E$7:$E$3006,$B$7:$B$3006,B420&amp;"")-SUMIFS($F$7:$F$3006,$B$7:$B$3006,B420&amp;""),2))</f>
        <v/>
      </c>
      <c r="J420" s="6">
        <f>IF(B420&amp;""="",IF(AND(C420&amp;""="",E420&amp;""="",F420&amp;""=""),"","رقم القيد ناقص"),IF(I420=0,"","القيد غير متوازن"))</f>
        <v/>
      </c>
      <c r="K420" s="21">
        <f>IF(C420&amp;""="","",COUNTIF($C$7:C420,C420&amp;""))</f>
        <v/>
      </c>
      <c r="L420" s="6">
        <f>IF(K420="","",C420&amp;"-"&amp;K420)</f>
        <v/>
      </c>
      <c r="M420" s="21">
        <f>IF(J420&lt;&gt;"القيد غير متوازن","",IF(COUNTIF($B$7:B420,B420&amp;"")=1,1,""))</f>
        <v/>
      </c>
    </row>
    <row r="421">
      <c r="A421" s="20" t="n"/>
      <c r="B421" s="16" t="n"/>
      <c r="C421" s="16" t="n"/>
      <c r="D421" s="5" t="n"/>
      <c r="E421" s="17" t="n"/>
      <c r="F421" s="17" t="n"/>
      <c r="G421" s="6">
        <f>IF(AND(C421&amp;""="",E421&amp;""="",F421&amp;""=""),"",IF(C421&amp;""="","كود ناقص",IFERROR(INDEX('دليل الحسابات'!$B$6:$B$205,MATCH(C421,'دليل الحسابات'!$A$6:$A$205,0)),"كود غير موجود")))</f>
        <v/>
      </c>
      <c r="H421" s="6">
        <f>IF(AND(C421&amp;""="",E421&amp;""="",F421&amp;""=""),"",IF(AND(E421&amp;""&lt;&gt;"",F421&amp;""&lt;&gt;""),"خطأ: مدين ودائن معًا",IF(AND(E421&amp;""="",F421&amp;""=""),"سطر بلا مبلغ","")))</f>
        <v/>
      </c>
      <c r="I421" s="19">
        <f>IF(B421&amp;""="","",ROUND(SUMIFS($E$7:$E$3006,$B$7:$B$3006,B421&amp;"")-SUMIFS($F$7:$F$3006,$B$7:$B$3006,B421&amp;""),2))</f>
        <v/>
      </c>
      <c r="J421" s="6">
        <f>IF(B421&amp;""="",IF(AND(C421&amp;""="",E421&amp;""="",F421&amp;""=""),"","رقم القيد ناقص"),IF(I421=0,"","القيد غير متوازن"))</f>
        <v/>
      </c>
      <c r="K421" s="21">
        <f>IF(C421&amp;""="","",COUNTIF($C$7:C421,C421&amp;""))</f>
        <v/>
      </c>
      <c r="L421" s="6">
        <f>IF(K421="","",C421&amp;"-"&amp;K421)</f>
        <v/>
      </c>
      <c r="M421" s="21">
        <f>IF(J421&lt;&gt;"القيد غير متوازن","",IF(COUNTIF($B$7:B421,B421&amp;"")=1,1,""))</f>
        <v/>
      </c>
    </row>
    <row r="422">
      <c r="A422" s="20" t="n"/>
      <c r="B422" s="16" t="n"/>
      <c r="C422" s="16" t="n"/>
      <c r="D422" s="5" t="n"/>
      <c r="E422" s="17" t="n"/>
      <c r="F422" s="17" t="n"/>
      <c r="G422" s="6">
        <f>IF(AND(C422&amp;""="",E422&amp;""="",F422&amp;""=""),"",IF(C422&amp;""="","كود ناقص",IFERROR(INDEX('دليل الحسابات'!$B$6:$B$205,MATCH(C422,'دليل الحسابات'!$A$6:$A$205,0)),"كود غير موجود")))</f>
        <v/>
      </c>
      <c r="H422" s="6">
        <f>IF(AND(C422&amp;""="",E422&amp;""="",F422&amp;""=""),"",IF(AND(E422&amp;""&lt;&gt;"",F422&amp;""&lt;&gt;""),"خطأ: مدين ودائن معًا",IF(AND(E422&amp;""="",F422&amp;""=""),"سطر بلا مبلغ","")))</f>
        <v/>
      </c>
      <c r="I422" s="19">
        <f>IF(B422&amp;""="","",ROUND(SUMIFS($E$7:$E$3006,$B$7:$B$3006,B422&amp;"")-SUMIFS($F$7:$F$3006,$B$7:$B$3006,B422&amp;""),2))</f>
        <v/>
      </c>
      <c r="J422" s="6">
        <f>IF(B422&amp;""="",IF(AND(C422&amp;""="",E422&amp;""="",F422&amp;""=""),"","رقم القيد ناقص"),IF(I422=0,"","القيد غير متوازن"))</f>
        <v/>
      </c>
      <c r="K422" s="21">
        <f>IF(C422&amp;""="","",COUNTIF($C$7:C422,C422&amp;""))</f>
        <v/>
      </c>
      <c r="L422" s="6">
        <f>IF(K422="","",C422&amp;"-"&amp;K422)</f>
        <v/>
      </c>
      <c r="M422" s="21">
        <f>IF(J422&lt;&gt;"القيد غير متوازن","",IF(COUNTIF($B$7:B422,B422&amp;"")=1,1,""))</f>
        <v/>
      </c>
    </row>
    <row r="423">
      <c r="A423" s="20" t="n"/>
      <c r="B423" s="16" t="n"/>
      <c r="C423" s="16" t="n"/>
      <c r="D423" s="5" t="n"/>
      <c r="E423" s="17" t="n"/>
      <c r="F423" s="17" t="n"/>
      <c r="G423" s="6">
        <f>IF(AND(C423&amp;""="",E423&amp;""="",F423&amp;""=""),"",IF(C423&amp;""="","كود ناقص",IFERROR(INDEX('دليل الحسابات'!$B$6:$B$205,MATCH(C423,'دليل الحسابات'!$A$6:$A$205,0)),"كود غير موجود")))</f>
        <v/>
      </c>
      <c r="H423" s="6">
        <f>IF(AND(C423&amp;""="",E423&amp;""="",F423&amp;""=""),"",IF(AND(E423&amp;""&lt;&gt;"",F423&amp;""&lt;&gt;""),"خطأ: مدين ودائن معًا",IF(AND(E423&amp;""="",F423&amp;""=""),"سطر بلا مبلغ","")))</f>
        <v/>
      </c>
      <c r="I423" s="19">
        <f>IF(B423&amp;""="","",ROUND(SUMIFS($E$7:$E$3006,$B$7:$B$3006,B423&amp;"")-SUMIFS($F$7:$F$3006,$B$7:$B$3006,B423&amp;""),2))</f>
        <v/>
      </c>
      <c r="J423" s="6">
        <f>IF(B423&amp;""="",IF(AND(C423&amp;""="",E423&amp;""="",F423&amp;""=""),"","رقم القيد ناقص"),IF(I423=0,"","القيد غير متوازن"))</f>
        <v/>
      </c>
      <c r="K423" s="21">
        <f>IF(C423&amp;""="","",COUNTIF($C$7:C423,C423&amp;""))</f>
        <v/>
      </c>
      <c r="L423" s="6">
        <f>IF(K423="","",C423&amp;"-"&amp;K423)</f>
        <v/>
      </c>
      <c r="M423" s="21">
        <f>IF(J423&lt;&gt;"القيد غير متوازن","",IF(COUNTIF($B$7:B423,B423&amp;"")=1,1,""))</f>
        <v/>
      </c>
    </row>
    <row r="424">
      <c r="A424" s="20" t="n"/>
      <c r="B424" s="16" t="n"/>
      <c r="C424" s="16" t="n"/>
      <c r="D424" s="5" t="n"/>
      <c r="E424" s="17" t="n"/>
      <c r="F424" s="17" t="n"/>
      <c r="G424" s="6">
        <f>IF(AND(C424&amp;""="",E424&amp;""="",F424&amp;""=""),"",IF(C424&amp;""="","كود ناقص",IFERROR(INDEX('دليل الحسابات'!$B$6:$B$205,MATCH(C424,'دليل الحسابات'!$A$6:$A$205,0)),"كود غير موجود")))</f>
        <v/>
      </c>
      <c r="H424" s="6">
        <f>IF(AND(C424&amp;""="",E424&amp;""="",F424&amp;""=""),"",IF(AND(E424&amp;""&lt;&gt;"",F424&amp;""&lt;&gt;""),"خطأ: مدين ودائن معًا",IF(AND(E424&amp;""="",F424&amp;""=""),"سطر بلا مبلغ","")))</f>
        <v/>
      </c>
      <c r="I424" s="19">
        <f>IF(B424&amp;""="","",ROUND(SUMIFS($E$7:$E$3006,$B$7:$B$3006,B424&amp;"")-SUMIFS($F$7:$F$3006,$B$7:$B$3006,B424&amp;""),2))</f>
        <v/>
      </c>
      <c r="J424" s="6">
        <f>IF(B424&amp;""="",IF(AND(C424&amp;""="",E424&amp;""="",F424&amp;""=""),"","رقم القيد ناقص"),IF(I424=0,"","القيد غير متوازن"))</f>
        <v/>
      </c>
      <c r="K424" s="21">
        <f>IF(C424&amp;""="","",COUNTIF($C$7:C424,C424&amp;""))</f>
        <v/>
      </c>
      <c r="L424" s="6">
        <f>IF(K424="","",C424&amp;"-"&amp;K424)</f>
        <v/>
      </c>
      <c r="M424" s="21">
        <f>IF(J424&lt;&gt;"القيد غير متوازن","",IF(COUNTIF($B$7:B424,B424&amp;"")=1,1,""))</f>
        <v/>
      </c>
    </row>
    <row r="425">
      <c r="A425" s="20" t="n"/>
      <c r="B425" s="16" t="n"/>
      <c r="C425" s="16" t="n"/>
      <c r="D425" s="5" t="n"/>
      <c r="E425" s="17" t="n"/>
      <c r="F425" s="17" t="n"/>
      <c r="G425" s="6">
        <f>IF(AND(C425&amp;""="",E425&amp;""="",F425&amp;""=""),"",IF(C425&amp;""="","كود ناقص",IFERROR(INDEX('دليل الحسابات'!$B$6:$B$205,MATCH(C425,'دليل الحسابات'!$A$6:$A$205,0)),"كود غير موجود")))</f>
        <v/>
      </c>
      <c r="H425" s="6">
        <f>IF(AND(C425&amp;""="",E425&amp;""="",F425&amp;""=""),"",IF(AND(E425&amp;""&lt;&gt;"",F425&amp;""&lt;&gt;""),"خطأ: مدين ودائن معًا",IF(AND(E425&amp;""="",F425&amp;""=""),"سطر بلا مبلغ","")))</f>
        <v/>
      </c>
      <c r="I425" s="19">
        <f>IF(B425&amp;""="","",ROUND(SUMIFS($E$7:$E$3006,$B$7:$B$3006,B425&amp;"")-SUMIFS($F$7:$F$3006,$B$7:$B$3006,B425&amp;""),2))</f>
        <v/>
      </c>
      <c r="J425" s="6">
        <f>IF(B425&amp;""="",IF(AND(C425&amp;""="",E425&amp;""="",F425&amp;""=""),"","رقم القيد ناقص"),IF(I425=0,"","القيد غير متوازن"))</f>
        <v/>
      </c>
      <c r="K425" s="21">
        <f>IF(C425&amp;""="","",COUNTIF($C$7:C425,C425&amp;""))</f>
        <v/>
      </c>
      <c r="L425" s="6">
        <f>IF(K425="","",C425&amp;"-"&amp;K425)</f>
        <v/>
      </c>
      <c r="M425" s="21">
        <f>IF(J425&lt;&gt;"القيد غير متوازن","",IF(COUNTIF($B$7:B425,B425&amp;"")=1,1,""))</f>
        <v/>
      </c>
    </row>
    <row r="426">
      <c r="A426" s="20" t="n"/>
      <c r="B426" s="16" t="n"/>
      <c r="C426" s="16" t="n"/>
      <c r="D426" s="5" t="n"/>
      <c r="E426" s="17" t="n"/>
      <c r="F426" s="17" t="n"/>
      <c r="G426" s="6">
        <f>IF(AND(C426&amp;""="",E426&amp;""="",F426&amp;""=""),"",IF(C426&amp;""="","كود ناقص",IFERROR(INDEX('دليل الحسابات'!$B$6:$B$205,MATCH(C426,'دليل الحسابات'!$A$6:$A$205,0)),"كود غير موجود")))</f>
        <v/>
      </c>
      <c r="H426" s="6">
        <f>IF(AND(C426&amp;""="",E426&amp;""="",F426&amp;""=""),"",IF(AND(E426&amp;""&lt;&gt;"",F426&amp;""&lt;&gt;""),"خطأ: مدين ودائن معًا",IF(AND(E426&amp;""="",F426&amp;""=""),"سطر بلا مبلغ","")))</f>
        <v/>
      </c>
      <c r="I426" s="19">
        <f>IF(B426&amp;""="","",ROUND(SUMIFS($E$7:$E$3006,$B$7:$B$3006,B426&amp;"")-SUMIFS($F$7:$F$3006,$B$7:$B$3006,B426&amp;""),2))</f>
        <v/>
      </c>
      <c r="J426" s="6">
        <f>IF(B426&amp;""="",IF(AND(C426&amp;""="",E426&amp;""="",F426&amp;""=""),"","رقم القيد ناقص"),IF(I426=0,"","القيد غير متوازن"))</f>
        <v/>
      </c>
      <c r="K426" s="21">
        <f>IF(C426&amp;""="","",COUNTIF($C$7:C426,C426&amp;""))</f>
        <v/>
      </c>
      <c r="L426" s="6">
        <f>IF(K426="","",C426&amp;"-"&amp;K426)</f>
        <v/>
      </c>
      <c r="M426" s="21">
        <f>IF(J426&lt;&gt;"القيد غير متوازن","",IF(COUNTIF($B$7:B426,B426&amp;"")=1,1,""))</f>
        <v/>
      </c>
    </row>
    <row r="427">
      <c r="A427" s="20" t="n"/>
      <c r="B427" s="16" t="n"/>
      <c r="C427" s="16" t="n"/>
      <c r="D427" s="5" t="n"/>
      <c r="E427" s="17" t="n"/>
      <c r="F427" s="17" t="n"/>
      <c r="G427" s="6">
        <f>IF(AND(C427&amp;""="",E427&amp;""="",F427&amp;""=""),"",IF(C427&amp;""="","كود ناقص",IFERROR(INDEX('دليل الحسابات'!$B$6:$B$205,MATCH(C427,'دليل الحسابات'!$A$6:$A$205,0)),"كود غير موجود")))</f>
        <v/>
      </c>
      <c r="H427" s="6">
        <f>IF(AND(C427&amp;""="",E427&amp;""="",F427&amp;""=""),"",IF(AND(E427&amp;""&lt;&gt;"",F427&amp;""&lt;&gt;""),"خطأ: مدين ودائن معًا",IF(AND(E427&amp;""="",F427&amp;""=""),"سطر بلا مبلغ","")))</f>
        <v/>
      </c>
      <c r="I427" s="19">
        <f>IF(B427&amp;""="","",ROUND(SUMIFS($E$7:$E$3006,$B$7:$B$3006,B427&amp;"")-SUMIFS($F$7:$F$3006,$B$7:$B$3006,B427&amp;""),2))</f>
        <v/>
      </c>
      <c r="J427" s="6">
        <f>IF(B427&amp;""="",IF(AND(C427&amp;""="",E427&amp;""="",F427&amp;""=""),"","رقم القيد ناقص"),IF(I427=0,"","القيد غير متوازن"))</f>
        <v/>
      </c>
      <c r="K427" s="21">
        <f>IF(C427&amp;""="","",COUNTIF($C$7:C427,C427&amp;""))</f>
        <v/>
      </c>
      <c r="L427" s="6">
        <f>IF(K427="","",C427&amp;"-"&amp;K427)</f>
        <v/>
      </c>
      <c r="M427" s="21">
        <f>IF(J427&lt;&gt;"القيد غير متوازن","",IF(COUNTIF($B$7:B427,B427&amp;"")=1,1,""))</f>
        <v/>
      </c>
    </row>
    <row r="428">
      <c r="A428" s="20" t="n"/>
      <c r="B428" s="16" t="n"/>
      <c r="C428" s="16" t="n"/>
      <c r="D428" s="5" t="n"/>
      <c r="E428" s="17" t="n"/>
      <c r="F428" s="17" t="n"/>
      <c r="G428" s="6">
        <f>IF(AND(C428&amp;""="",E428&amp;""="",F428&amp;""=""),"",IF(C428&amp;""="","كود ناقص",IFERROR(INDEX('دليل الحسابات'!$B$6:$B$205,MATCH(C428,'دليل الحسابات'!$A$6:$A$205,0)),"كود غير موجود")))</f>
        <v/>
      </c>
      <c r="H428" s="6">
        <f>IF(AND(C428&amp;""="",E428&amp;""="",F428&amp;""=""),"",IF(AND(E428&amp;""&lt;&gt;"",F428&amp;""&lt;&gt;""),"خطأ: مدين ودائن معًا",IF(AND(E428&amp;""="",F428&amp;""=""),"سطر بلا مبلغ","")))</f>
        <v/>
      </c>
      <c r="I428" s="19">
        <f>IF(B428&amp;""="","",ROUND(SUMIFS($E$7:$E$3006,$B$7:$B$3006,B428&amp;"")-SUMIFS($F$7:$F$3006,$B$7:$B$3006,B428&amp;""),2))</f>
        <v/>
      </c>
      <c r="J428" s="6">
        <f>IF(B428&amp;""="",IF(AND(C428&amp;""="",E428&amp;""="",F428&amp;""=""),"","رقم القيد ناقص"),IF(I428=0,"","القيد غير متوازن"))</f>
        <v/>
      </c>
      <c r="K428" s="21">
        <f>IF(C428&amp;""="","",COUNTIF($C$7:C428,C428&amp;""))</f>
        <v/>
      </c>
      <c r="L428" s="6">
        <f>IF(K428="","",C428&amp;"-"&amp;K428)</f>
        <v/>
      </c>
      <c r="M428" s="21">
        <f>IF(J428&lt;&gt;"القيد غير متوازن","",IF(COUNTIF($B$7:B428,B428&amp;"")=1,1,""))</f>
        <v/>
      </c>
    </row>
    <row r="429">
      <c r="A429" s="20" t="n"/>
      <c r="B429" s="16" t="n"/>
      <c r="C429" s="16" t="n"/>
      <c r="D429" s="5" t="n"/>
      <c r="E429" s="17" t="n"/>
      <c r="F429" s="17" t="n"/>
      <c r="G429" s="6">
        <f>IF(AND(C429&amp;""="",E429&amp;""="",F429&amp;""=""),"",IF(C429&amp;""="","كود ناقص",IFERROR(INDEX('دليل الحسابات'!$B$6:$B$205,MATCH(C429,'دليل الحسابات'!$A$6:$A$205,0)),"كود غير موجود")))</f>
        <v/>
      </c>
      <c r="H429" s="6">
        <f>IF(AND(C429&amp;""="",E429&amp;""="",F429&amp;""=""),"",IF(AND(E429&amp;""&lt;&gt;"",F429&amp;""&lt;&gt;""),"خطأ: مدين ودائن معًا",IF(AND(E429&amp;""="",F429&amp;""=""),"سطر بلا مبلغ","")))</f>
        <v/>
      </c>
      <c r="I429" s="19">
        <f>IF(B429&amp;""="","",ROUND(SUMIFS($E$7:$E$3006,$B$7:$B$3006,B429&amp;"")-SUMIFS($F$7:$F$3006,$B$7:$B$3006,B429&amp;""),2))</f>
        <v/>
      </c>
      <c r="J429" s="6">
        <f>IF(B429&amp;""="",IF(AND(C429&amp;""="",E429&amp;""="",F429&amp;""=""),"","رقم القيد ناقص"),IF(I429=0,"","القيد غير متوازن"))</f>
        <v/>
      </c>
      <c r="K429" s="21">
        <f>IF(C429&amp;""="","",COUNTIF($C$7:C429,C429&amp;""))</f>
        <v/>
      </c>
      <c r="L429" s="6">
        <f>IF(K429="","",C429&amp;"-"&amp;K429)</f>
        <v/>
      </c>
      <c r="M429" s="21">
        <f>IF(J429&lt;&gt;"القيد غير متوازن","",IF(COUNTIF($B$7:B429,B429&amp;"")=1,1,""))</f>
        <v/>
      </c>
    </row>
    <row r="430">
      <c r="A430" s="20" t="n"/>
      <c r="B430" s="16" t="n"/>
      <c r="C430" s="16" t="n"/>
      <c r="D430" s="5" t="n"/>
      <c r="E430" s="17" t="n"/>
      <c r="F430" s="17" t="n"/>
      <c r="G430" s="6">
        <f>IF(AND(C430&amp;""="",E430&amp;""="",F430&amp;""=""),"",IF(C430&amp;""="","كود ناقص",IFERROR(INDEX('دليل الحسابات'!$B$6:$B$205,MATCH(C430,'دليل الحسابات'!$A$6:$A$205,0)),"كود غير موجود")))</f>
        <v/>
      </c>
      <c r="H430" s="6">
        <f>IF(AND(C430&amp;""="",E430&amp;""="",F430&amp;""=""),"",IF(AND(E430&amp;""&lt;&gt;"",F430&amp;""&lt;&gt;""),"خطأ: مدين ودائن معًا",IF(AND(E430&amp;""="",F430&amp;""=""),"سطر بلا مبلغ","")))</f>
        <v/>
      </c>
      <c r="I430" s="19">
        <f>IF(B430&amp;""="","",ROUND(SUMIFS($E$7:$E$3006,$B$7:$B$3006,B430&amp;"")-SUMIFS($F$7:$F$3006,$B$7:$B$3006,B430&amp;""),2))</f>
        <v/>
      </c>
      <c r="J430" s="6">
        <f>IF(B430&amp;""="",IF(AND(C430&amp;""="",E430&amp;""="",F430&amp;""=""),"","رقم القيد ناقص"),IF(I430=0,"","القيد غير متوازن"))</f>
        <v/>
      </c>
      <c r="K430" s="21">
        <f>IF(C430&amp;""="","",COUNTIF($C$7:C430,C430&amp;""))</f>
        <v/>
      </c>
      <c r="L430" s="6">
        <f>IF(K430="","",C430&amp;"-"&amp;K430)</f>
        <v/>
      </c>
      <c r="M430" s="21">
        <f>IF(J430&lt;&gt;"القيد غير متوازن","",IF(COUNTIF($B$7:B430,B430&amp;"")=1,1,""))</f>
        <v/>
      </c>
    </row>
    <row r="431">
      <c r="A431" s="20" t="n"/>
      <c r="B431" s="16" t="n"/>
      <c r="C431" s="16" t="n"/>
      <c r="D431" s="5" t="n"/>
      <c r="E431" s="17" t="n"/>
      <c r="F431" s="17" t="n"/>
      <c r="G431" s="6">
        <f>IF(AND(C431&amp;""="",E431&amp;""="",F431&amp;""=""),"",IF(C431&amp;""="","كود ناقص",IFERROR(INDEX('دليل الحسابات'!$B$6:$B$205,MATCH(C431,'دليل الحسابات'!$A$6:$A$205,0)),"كود غير موجود")))</f>
        <v/>
      </c>
      <c r="H431" s="6">
        <f>IF(AND(C431&amp;""="",E431&amp;""="",F431&amp;""=""),"",IF(AND(E431&amp;""&lt;&gt;"",F431&amp;""&lt;&gt;""),"خطأ: مدين ودائن معًا",IF(AND(E431&amp;""="",F431&amp;""=""),"سطر بلا مبلغ","")))</f>
        <v/>
      </c>
      <c r="I431" s="19">
        <f>IF(B431&amp;""="","",ROUND(SUMIFS($E$7:$E$3006,$B$7:$B$3006,B431&amp;"")-SUMIFS($F$7:$F$3006,$B$7:$B$3006,B431&amp;""),2))</f>
        <v/>
      </c>
      <c r="J431" s="6">
        <f>IF(B431&amp;""="",IF(AND(C431&amp;""="",E431&amp;""="",F431&amp;""=""),"","رقم القيد ناقص"),IF(I431=0,"","القيد غير متوازن"))</f>
        <v/>
      </c>
      <c r="K431" s="21">
        <f>IF(C431&amp;""="","",COUNTIF($C$7:C431,C431&amp;""))</f>
        <v/>
      </c>
      <c r="L431" s="6">
        <f>IF(K431="","",C431&amp;"-"&amp;K431)</f>
        <v/>
      </c>
      <c r="M431" s="21">
        <f>IF(J431&lt;&gt;"القيد غير متوازن","",IF(COUNTIF($B$7:B431,B431&amp;"")=1,1,""))</f>
        <v/>
      </c>
    </row>
    <row r="432">
      <c r="A432" s="20" t="n"/>
      <c r="B432" s="16" t="n"/>
      <c r="C432" s="16" t="n"/>
      <c r="D432" s="5" t="n"/>
      <c r="E432" s="17" t="n"/>
      <c r="F432" s="17" t="n"/>
      <c r="G432" s="6">
        <f>IF(AND(C432&amp;""="",E432&amp;""="",F432&amp;""=""),"",IF(C432&amp;""="","كود ناقص",IFERROR(INDEX('دليل الحسابات'!$B$6:$B$205,MATCH(C432,'دليل الحسابات'!$A$6:$A$205,0)),"كود غير موجود")))</f>
        <v/>
      </c>
      <c r="H432" s="6">
        <f>IF(AND(C432&amp;""="",E432&amp;""="",F432&amp;""=""),"",IF(AND(E432&amp;""&lt;&gt;"",F432&amp;""&lt;&gt;""),"خطأ: مدين ودائن معًا",IF(AND(E432&amp;""="",F432&amp;""=""),"سطر بلا مبلغ","")))</f>
        <v/>
      </c>
      <c r="I432" s="19">
        <f>IF(B432&amp;""="","",ROUND(SUMIFS($E$7:$E$3006,$B$7:$B$3006,B432&amp;"")-SUMIFS($F$7:$F$3006,$B$7:$B$3006,B432&amp;""),2))</f>
        <v/>
      </c>
      <c r="J432" s="6">
        <f>IF(B432&amp;""="",IF(AND(C432&amp;""="",E432&amp;""="",F432&amp;""=""),"","رقم القيد ناقص"),IF(I432=0,"","القيد غير متوازن"))</f>
        <v/>
      </c>
      <c r="K432" s="21">
        <f>IF(C432&amp;""="","",COUNTIF($C$7:C432,C432&amp;""))</f>
        <v/>
      </c>
      <c r="L432" s="6">
        <f>IF(K432="","",C432&amp;"-"&amp;K432)</f>
        <v/>
      </c>
      <c r="M432" s="21">
        <f>IF(J432&lt;&gt;"القيد غير متوازن","",IF(COUNTIF($B$7:B432,B432&amp;"")=1,1,""))</f>
        <v/>
      </c>
    </row>
    <row r="433">
      <c r="A433" s="20" t="n"/>
      <c r="B433" s="16" t="n"/>
      <c r="C433" s="16" t="n"/>
      <c r="D433" s="5" t="n"/>
      <c r="E433" s="17" t="n"/>
      <c r="F433" s="17" t="n"/>
      <c r="G433" s="6">
        <f>IF(AND(C433&amp;""="",E433&amp;""="",F433&amp;""=""),"",IF(C433&amp;""="","كود ناقص",IFERROR(INDEX('دليل الحسابات'!$B$6:$B$205,MATCH(C433,'دليل الحسابات'!$A$6:$A$205,0)),"كود غير موجود")))</f>
        <v/>
      </c>
      <c r="H433" s="6">
        <f>IF(AND(C433&amp;""="",E433&amp;""="",F433&amp;""=""),"",IF(AND(E433&amp;""&lt;&gt;"",F433&amp;""&lt;&gt;""),"خطأ: مدين ودائن معًا",IF(AND(E433&amp;""="",F433&amp;""=""),"سطر بلا مبلغ","")))</f>
        <v/>
      </c>
      <c r="I433" s="19">
        <f>IF(B433&amp;""="","",ROUND(SUMIFS($E$7:$E$3006,$B$7:$B$3006,B433&amp;"")-SUMIFS($F$7:$F$3006,$B$7:$B$3006,B433&amp;""),2))</f>
        <v/>
      </c>
      <c r="J433" s="6">
        <f>IF(B433&amp;""="",IF(AND(C433&amp;""="",E433&amp;""="",F433&amp;""=""),"","رقم القيد ناقص"),IF(I433=0,"","القيد غير متوازن"))</f>
        <v/>
      </c>
      <c r="K433" s="21">
        <f>IF(C433&amp;""="","",COUNTIF($C$7:C433,C433&amp;""))</f>
        <v/>
      </c>
      <c r="L433" s="6">
        <f>IF(K433="","",C433&amp;"-"&amp;K433)</f>
        <v/>
      </c>
      <c r="M433" s="21">
        <f>IF(J433&lt;&gt;"القيد غير متوازن","",IF(COUNTIF($B$7:B433,B433&amp;"")=1,1,""))</f>
        <v/>
      </c>
    </row>
    <row r="434">
      <c r="A434" s="20" t="n"/>
      <c r="B434" s="16" t="n"/>
      <c r="C434" s="16" t="n"/>
      <c r="D434" s="5" t="n"/>
      <c r="E434" s="17" t="n"/>
      <c r="F434" s="17" t="n"/>
      <c r="G434" s="6">
        <f>IF(AND(C434&amp;""="",E434&amp;""="",F434&amp;""=""),"",IF(C434&amp;""="","كود ناقص",IFERROR(INDEX('دليل الحسابات'!$B$6:$B$205,MATCH(C434,'دليل الحسابات'!$A$6:$A$205,0)),"كود غير موجود")))</f>
        <v/>
      </c>
      <c r="H434" s="6">
        <f>IF(AND(C434&amp;""="",E434&amp;""="",F434&amp;""=""),"",IF(AND(E434&amp;""&lt;&gt;"",F434&amp;""&lt;&gt;""),"خطأ: مدين ودائن معًا",IF(AND(E434&amp;""="",F434&amp;""=""),"سطر بلا مبلغ","")))</f>
        <v/>
      </c>
      <c r="I434" s="19">
        <f>IF(B434&amp;""="","",ROUND(SUMIFS($E$7:$E$3006,$B$7:$B$3006,B434&amp;"")-SUMIFS($F$7:$F$3006,$B$7:$B$3006,B434&amp;""),2))</f>
        <v/>
      </c>
      <c r="J434" s="6">
        <f>IF(B434&amp;""="",IF(AND(C434&amp;""="",E434&amp;""="",F434&amp;""=""),"","رقم القيد ناقص"),IF(I434=0,"","القيد غير متوازن"))</f>
        <v/>
      </c>
      <c r="K434" s="21">
        <f>IF(C434&amp;""="","",COUNTIF($C$7:C434,C434&amp;""))</f>
        <v/>
      </c>
      <c r="L434" s="6">
        <f>IF(K434="","",C434&amp;"-"&amp;K434)</f>
        <v/>
      </c>
      <c r="M434" s="21">
        <f>IF(J434&lt;&gt;"القيد غير متوازن","",IF(COUNTIF($B$7:B434,B434&amp;"")=1,1,""))</f>
        <v/>
      </c>
    </row>
    <row r="435">
      <c r="A435" s="20" t="n"/>
      <c r="B435" s="16" t="n"/>
      <c r="C435" s="16" t="n"/>
      <c r="D435" s="5" t="n"/>
      <c r="E435" s="17" t="n"/>
      <c r="F435" s="17" t="n"/>
      <c r="G435" s="6">
        <f>IF(AND(C435&amp;""="",E435&amp;""="",F435&amp;""=""),"",IF(C435&amp;""="","كود ناقص",IFERROR(INDEX('دليل الحسابات'!$B$6:$B$205,MATCH(C435,'دليل الحسابات'!$A$6:$A$205,0)),"كود غير موجود")))</f>
        <v/>
      </c>
      <c r="H435" s="6">
        <f>IF(AND(C435&amp;""="",E435&amp;""="",F435&amp;""=""),"",IF(AND(E435&amp;""&lt;&gt;"",F435&amp;""&lt;&gt;""),"خطأ: مدين ودائن معًا",IF(AND(E435&amp;""="",F435&amp;""=""),"سطر بلا مبلغ","")))</f>
        <v/>
      </c>
      <c r="I435" s="19">
        <f>IF(B435&amp;""="","",ROUND(SUMIFS($E$7:$E$3006,$B$7:$B$3006,B435&amp;"")-SUMIFS($F$7:$F$3006,$B$7:$B$3006,B435&amp;""),2))</f>
        <v/>
      </c>
      <c r="J435" s="6">
        <f>IF(B435&amp;""="",IF(AND(C435&amp;""="",E435&amp;""="",F435&amp;""=""),"","رقم القيد ناقص"),IF(I435=0,"","القيد غير متوازن"))</f>
        <v/>
      </c>
      <c r="K435" s="21">
        <f>IF(C435&amp;""="","",COUNTIF($C$7:C435,C435&amp;""))</f>
        <v/>
      </c>
      <c r="L435" s="6">
        <f>IF(K435="","",C435&amp;"-"&amp;K435)</f>
        <v/>
      </c>
      <c r="M435" s="21">
        <f>IF(J435&lt;&gt;"القيد غير متوازن","",IF(COUNTIF($B$7:B435,B435&amp;"")=1,1,""))</f>
        <v/>
      </c>
    </row>
    <row r="436">
      <c r="A436" s="20" t="n"/>
      <c r="B436" s="16" t="n"/>
      <c r="C436" s="16" t="n"/>
      <c r="D436" s="5" t="n"/>
      <c r="E436" s="17" t="n"/>
      <c r="F436" s="17" t="n"/>
      <c r="G436" s="6">
        <f>IF(AND(C436&amp;""="",E436&amp;""="",F436&amp;""=""),"",IF(C436&amp;""="","كود ناقص",IFERROR(INDEX('دليل الحسابات'!$B$6:$B$205,MATCH(C436,'دليل الحسابات'!$A$6:$A$205,0)),"كود غير موجود")))</f>
        <v/>
      </c>
      <c r="H436" s="6">
        <f>IF(AND(C436&amp;""="",E436&amp;""="",F436&amp;""=""),"",IF(AND(E436&amp;""&lt;&gt;"",F436&amp;""&lt;&gt;""),"خطأ: مدين ودائن معًا",IF(AND(E436&amp;""="",F436&amp;""=""),"سطر بلا مبلغ","")))</f>
        <v/>
      </c>
      <c r="I436" s="19">
        <f>IF(B436&amp;""="","",ROUND(SUMIFS($E$7:$E$3006,$B$7:$B$3006,B436&amp;"")-SUMIFS($F$7:$F$3006,$B$7:$B$3006,B436&amp;""),2))</f>
        <v/>
      </c>
      <c r="J436" s="6">
        <f>IF(B436&amp;""="",IF(AND(C436&amp;""="",E436&amp;""="",F436&amp;""=""),"","رقم القيد ناقص"),IF(I436=0,"","القيد غير متوازن"))</f>
        <v/>
      </c>
      <c r="K436" s="21">
        <f>IF(C436&amp;""="","",COUNTIF($C$7:C436,C436&amp;""))</f>
        <v/>
      </c>
      <c r="L436" s="6">
        <f>IF(K436="","",C436&amp;"-"&amp;K436)</f>
        <v/>
      </c>
      <c r="M436" s="21">
        <f>IF(J436&lt;&gt;"القيد غير متوازن","",IF(COUNTIF($B$7:B436,B436&amp;"")=1,1,""))</f>
        <v/>
      </c>
    </row>
    <row r="437">
      <c r="A437" s="20" t="n"/>
      <c r="B437" s="16" t="n"/>
      <c r="C437" s="16" t="n"/>
      <c r="D437" s="5" t="n"/>
      <c r="E437" s="17" t="n"/>
      <c r="F437" s="17" t="n"/>
      <c r="G437" s="6">
        <f>IF(AND(C437&amp;""="",E437&amp;""="",F437&amp;""=""),"",IF(C437&amp;""="","كود ناقص",IFERROR(INDEX('دليل الحسابات'!$B$6:$B$205,MATCH(C437,'دليل الحسابات'!$A$6:$A$205,0)),"كود غير موجود")))</f>
        <v/>
      </c>
      <c r="H437" s="6">
        <f>IF(AND(C437&amp;""="",E437&amp;""="",F437&amp;""=""),"",IF(AND(E437&amp;""&lt;&gt;"",F437&amp;""&lt;&gt;""),"خطأ: مدين ودائن معًا",IF(AND(E437&amp;""="",F437&amp;""=""),"سطر بلا مبلغ","")))</f>
        <v/>
      </c>
      <c r="I437" s="19">
        <f>IF(B437&amp;""="","",ROUND(SUMIFS($E$7:$E$3006,$B$7:$B$3006,B437&amp;"")-SUMIFS($F$7:$F$3006,$B$7:$B$3006,B437&amp;""),2))</f>
        <v/>
      </c>
      <c r="J437" s="6">
        <f>IF(B437&amp;""="",IF(AND(C437&amp;""="",E437&amp;""="",F437&amp;""=""),"","رقم القيد ناقص"),IF(I437=0,"","القيد غير متوازن"))</f>
        <v/>
      </c>
      <c r="K437" s="21">
        <f>IF(C437&amp;""="","",COUNTIF($C$7:C437,C437&amp;""))</f>
        <v/>
      </c>
      <c r="L437" s="6">
        <f>IF(K437="","",C437&amp;"-"&amp;K437)</f>
        <v/>
      </c>
      <c r="M437" s="21">
        <f>IF(J437&lt;&gt;"القيد غير متوازن","",IF(COUNTIF($B$7:B437,B437&amp;"")=1,1,""))</f>
        <v/>
      </c>
    </row>
    <row r="438">
      <c r="A438" s="20" t="n"/>
      <c r="B438" s="16" t="n"/>
      <c r="C438" s="16" t="n"/>
      <c r="D438" s="5" t="n"/>
      <c r="E438" s="17" t="n"/>
      <c r="F438" s="17" t="n"/>
      <c r="G438" s="6">
        <f>IF(AND(C438&amp;""="",E438&amp;""="",F438&amp;""=""),"",IF(C438&amp;""="","كود ناقص",IFERROR(INDEX('دليل الحسابات'!$B$6:$B$205,MATCH(C438,'دليل الحسابات'!$A$6:$A$205,0)),"كود غير موجود")))</f>
        <v/>
      </c>
      <c r="H438" s="6">
        <f>IF(AND(C438&amp;""="",E438&amp;""="",F438&amp;""=""),"",IF(AND(E438&amp;""&lt;&gt;"",F438&amp;""&lt;&gt;""),"خطأ: مدين ودائن معًا",IF(AND(E438&amp;""="",F438&amp;""=""),"سطر بلا مبلغ","")))</f>
        <v/>
      </c>
      <c r="I438" s="19">
        <f>IF(B438&amp;""="","",ROUND(SUMIFS($E$7:$E$3006,$B$7:$B$3006,B438&amp;"")-SUMIFS($F$7:$F$3006,$B$7:$B$3006,B438&amp;""),2))</f>
        <v/>
      </c>
      <c r="J438" s="6">
        <f>IF(B438&amp;""="",IF(AND(C438&amp;""="",E438&amp;""="",F438&amp;""=""),"","رقم القيد ناقص"),IF(I438=0,"","القيد غير متوازن"))</f>
        <v/>
      </c>
      <c r="K438" s="21">
        <f>IF(C438&amp;""="","",COUNTIF($C$7:C438,C438&amp;""))</f>
        <v/>
      </c>
      <c r="L438" s="6">
        <f>IF(K438="","",C438&amp;"-"&amp;K438)</f>
        <v/>
      </c>
      <c r="M438" s="21">
        <f>IF(J438&lt;&gt;"القيد غير متوازن","",IF(COUNTIF($B$7:B438,B438&amp;"")=1,1,""))</f>
        <v/>
      </c>
    </row>
    <row r="439">
      <c r="A439" s="20" t="n"/>
      <c r="B439" s="16" t="n"/>
      <c r="C439" s="16" t="n"/>
      <c r="D439" s="5" t="n"/>
      <c r="E439" s="17" t="n"/>
      <c r="F439" s="17" t="n"/>
      <c r="G439" s="6">
        <f>IF(AND(C439&amp;""="",E439&amp;""="",F439&amp;""=""),"",IF(C439&amp;""="","كود ناقص",IFERROR(INDEX('دليل الحسابات'!$B$6:$B$205,MATCH(C439,'دليل الحسابات'!$A$6:$A$205,0)),"كود غير موجود")))</f>
        <v/>
      </c>
      <c r="H439" s="6">
        <f>IF(AND(C439&amp;""="",E439&amp;""="",F439&amp;""=""),"",IF(AND(E439&amp;""&lt;&gt;"",F439&amp;""&lt;&gt;""),"خطأ: مدين ودائن معًا",IF(AND(E439&amp;""="",F439&amp;""=""),"سطر بلا مبلغ","")))</f>
        <v/>
      </c>
      <c r="I439" s="19">
        <f>IF(B439&amp;""="","",ROUND(SUMIFS($E$7:$E$3006,$B$7:$B$3006,B439&amp;"")-SUMIFS($F$7:$F$3006,$B$7:$B$3006,B439&amp;""),2))</f>
        <v/>
      </c>
      <c r="J439" s="6">
        <f>IF(B439&amp;""="",IF(AND(C439&amp;""="",E439&amp;""="",F439&amp;""=""),"","رقم القيد ناقص"),IF(I439=0,"","القيد غير متوازن"))</f>
        <v/>
      </c>
      <c r="K439" s="21">
        <f>IF(C439&amp;""="","",COUNTIF($C$7:C439,C439&amp;""))</f>
        <v/>
      </c>
      <c r="L439" s="6">
        <f>IF(K439="","",C439&amp;"-"&amp;K439)</f>
        <v/>
      </c>
      <c r="M439" s="21">
        <f>IF(J439&lt;&gt;"القيد غير متوازن","",IF(COUNTIF($B$7:B439,B439&amp;"")=1,1,""))</f>
        <v/>
      </c>
    </row>
    <row r="440">
      <c r="A440" s="20" t="n"/>
      <c r="B440" s="16" t="n"/>
      <c r="C440" s="16" t="n"/>
      <c r="D440" s="5" t="n"/>
      <c r="E440" s="17" t="n"/>
      <c r="F440" s="17" t="n"/>
      <c r="G440" s="6">
        <f>IF(AND(C440&amp;""="",E440&amp;""="",F440&amp;""=""),"",IF(C440&amp;""="","كود ناقص",IFERROR(INDEX('دليل الحسابات'!$B$6:$B$205,MATCH(C440,'دليل الحسابات'!$A$6:$A$205,0)),"كود غير موجود")))</f>
        <v/>
      </c>
      <c r="H440" s="6">
        <f>IF(AND(C440&amp;""="",E440&amp;""="",F440&amp;""=""),"",IF(AND(E440&amp;""&lt;&gt;"",F440&amp;""&lt;&gt;""),"خطأ: مدين ودائن معًا",IF(AND(E440&amp;""="",F440&amp;""=""),"سطر بلا مبلغ","")))</f>
        <v/>
      </c>
      <c r="I440" s="19">
        <f>IF(B440&amp;""="","",ROUND(SUMIFS($E$7:$E$3006,$B$7:$B$3006,B440&amp;"")-SUMIFS($F$7:$F$3006,$B$7:$B$3006,B440&amp;""),2))</f>
        <v/>
      </c>
      <c r="J440" s="6">
        <f>IF(B440&amp;""="",IF(AND(C440&amp;""="",E440&amp;""="",F440&amp;""=""),"","رقم القيد ناقص"),IF(I440=0,"","القيد غير متوازن"))</f>
        <v/>
      </c>
      <c r="K440" s="21">
        <f>IF(C440&amp;""="","",COUNTIF($C$7:C440,C440&amp;""))</f>
        <v/>
      </c>
      <c r="L440" s="6">
        <f>IF(K440="","",C440&amp;"-"&amp;K440)</f>
        <v/>
      </c>
      <c r="M440" s="21">
        <f>IF(J440&lt;&gt;"القيد غير متوازن","",IF(COUNTIF($B$7:B440,B440&amp;"")=1,1,""))</f>
        <v/>
      </c>
    </row>
    <row r="441">
      <c r="A441" s="20" t="n"/>
      <c r="B441" s="16" t="n"/>
      <c r="C441" s="16" t="n"/>
      <c r="D441" s="5" t="n"/>
      <c r="E441" s="17" t="n"/>
      <c r="F441" s="17" t="n"/>
      <c r="G441" s="6">
        <f>IF(AND(C441&amp;""="",E441&amp;""="",F441&amp;""=""),"",IF(C441&amp;""="","كود ناقص",IFERROR(INDEX('دليل الحسابات'!$B$6:$B$205,MATCH(C441,'دليل الحسابات'!$A$6:$A$205,0)),"كود غير موجود")))</f>
        <v/>
      </c>
      <c r="H441" s="6">
        <f>IF(AND(C441&amp;""="",E441&amp;""="",F441&amp;""=""),"",IF(AND(E441&amp;""&lt;&gt;"",F441&amp;""&lt;&gt;""),"خطأ: مدين ودائن معًا",IF(AND(E441&amp;""="",F441&amp;""=""),"سطر بلا مبلغ","")))</f>
        <v/>
      </c>
      <c r="I441" s="19">
        <f>IF(B441&amp;""="","",ROUND(SUMIFS($E$7:$E$3006,$B$7:$B$3006,B441&amp;"")-SUMIFS($F$7:$F$3006,$B$7:$B$3006,B441&amp;""),2))</f>
        <v/>
      </c>
      <c r="J441" s="6">
        <f>IF(B441&amp;""="",IF(AND(C441&amp;""="",E441&amp;""="",F441&amp;""=""),"","رقم القيد ناقص"),IF(I441=0,"","القيد غير متوازن"))</f>
        <v/>
      </c>
      <c r="K441" s="21">
        <f>IF(C441&amp;""="","",COUNTIF($C$7:C441,C441&amp;""))</f>
        <v/>
      </c>
      <c r="L441" s="6">
        <f>IF(K441="","",C441&amp;"-"&amp;K441)</f>
        <v/>
      </c>
      <c r="M441" s="21">
        <f>IF(J441&lt;&gt;"القيد غير متوازن","",IF(COUNTIF($B$7:B441,B441&amp;"")=1,1,""))</f>
        <v/>
      </c>
    </row>
    <row r="442">
      <c r="A442" s="20" t="n"/>
      <c r="B442" s="16" t="n"/>
      <c r="C442" s="16" t="n"/>
      <c r="D442" s="5" t="n"/>
      <c r="E442" s="17" t="n"/>
      <c r="F442" s="17" t="n"/>
      <c r="G442" s="6">
        <f>IF(AND(C442&amp;""="",E442&amp;""="",F442&amp;""=""),"",IF(C442&amp;""="","كود ناقص",IFERROR(INDEX('دليل الحسابات'!$B$6:$B$205,MATCH(C442,'دليل الحسابات'!$A$6:$A$205,0)),"كود غير موجود")))</f>
        <v/>
      </c>
      <c r="H442" s="6">
        <f>IF(AND(C442&amp;""="",E442&amp;""="",F442&amp;""=""),"",IF(AND(E442&amp;""&lt;&gt;"",F442&amp;""&lt;&gt;""),"خطأ: مدين ودائن معًا",IF(AND(E442&amp;""="",F442&amp;""=""),"سطر بلا مبلغ","")))</f>
        <v/>
      </c>
      <c r="I442" s="19">
        <f>IF(B442&amp;""="","",ROUND(SUMIFS($E$7:$E$3006,$B$7:$B$3006,B442&amp;"")-SUMIFS($F$7:$F$3006,$B$7:$B$3006,B442&amp;""),2))</f>
        <v/>
      </c>
      <c r="J442" s="6">
        <f>IF(B442&amp;""="",IF(AND(C442&amp;""="",E442&amp;""="",F442&amp;""=""),"","رقم القيد ناقص"),IF(I442=0,"","القيد غير متوازن"))</f>
        <v/>
      </c>
      <c r="K442" s="21">
        <f>IF(C442&amp;""="","",COUNTIF($C$7:C442,C442&amp;""))</f>
        <v/>
      </c>
      <c r="L442" s="6">
        <f>IF(K442="","",C442&amp;"-"&amp;K442)</f>
        <v/>
      </c>
      <c r="M442" s="21">
        <f>IF(J442&lt;&gt;"القيد غير متوازن","",IF(COUNTIF($B$7:B442,B442&amp;"")=1,1,""))</f>
        <v/>
      </c>
    </row>
    <row r="443">
      <c r="A443" s="20" t="n"/>
      <c r="B443" s="16" t="n"/>
      <c r="C443" s="16" t="n"/>
      <c r="D443" s="5" t="n"/>
      <c r="E443" s="17" t="n"/>
      <c r="F443" s="17" t="n"/>
      <c r="G443" s="6">
        <f>IF(AND(C443&amp;""="",E443&amp;""="",F443&amp;""=""),"",IF(C443&amp;""="","كود ناقص",IFERROR(INDEX('دليل الحسابات'!$B$6:$B$205,MATCH(C443,'دليل الحسابات'!$A$6:$A$205,0)),"كود غير موجود")))</f>
        <v/>
      </c>
      <c r="H443" s="6">
        <f>IF(AND(C443&amp;""="",E443&amp;""="",F443&amp;""=""),"",IF(AND(E443&amp;""&lt;&gt;"",F443&amp;""&lt;&gt;""),"خطأ: مدين ودائن معًا",IF(AND(E443&amp;""="",F443&amp;""=""),"سطر بلا مبلغ","")))</f>
        <v/>
      </c>
      <c r="I443" s="19">
        <f>IF(B443&amp;""="","",ROUND(SUMIFS($E$7:$E$3006,$B$7:$B$3006,B443&amp;"")-SUMIFS($F$7:$F$3006,$B$7:$B$3006,B443&amp;""),2))</f>
        <v/>
      </c>
      <c r="J443" s="6">
        <f>IF(B443&amp;""="",IF(AND(C443&amp;""="",E443&amp;""="",F443&amp;""=""),"","رقم القيد ناقص"),IF(I443=0,"","القيد غير متوازن"))</f>
        <v/>
      </c>
      <c r="K443" s="21">
        <f>IF(C443&amp;""="","",COUNTIF($C$7:C443,C443&amp;""))</f>
        <v/>
      </c>
      <c r="L443" s="6">
        <f>IF(K443="","",C443&amp;"-"&amp;K443)</f>
        <v/>
      </c>
      <c r="M443" s="21">
        <f>IF(J443&lt;&gt;"القيد غير متوازن","",IF(COUNTIF($B$7:B443,B443&amp;"")=1,1,""))</f>
        <v/>
      </c>
    </row>
    <row r="444">
      <c r="A444" s="20" t="n"/>
      <c r="B444" s="16" t="n"/>
      <c r="C444" s="16" t="n"/>
      <c r="D444" s="5" t="n"/>
      <c r="E444" s="17" t="n"/>
      <c r="F444" s="17" t="n"/>
      <c r="G444" s="6">
        <f>IF(AND(C444&amp;""="",E444&amp;""="",F444&amp;""=""),"",IF(C444&amp;""="","كود ناقص",IFERROR(INDEX('دليل الحسابات'!$B$6:$B$205,MATCH(C444,'دليل الحسابات'!$A$6:$A$205,0)),"كود غير موجود")))</f>
        <v/>
      </c>
      <c r="H444" s="6">
        <f>IF(AND(C444&amp;""="",E444&amp;""="",F444&amp;""=""),"",IF(AND(E444&amp;""&lt;&gt;"",F444&amp;""&lt;&gt;""),"خطأ: مدين ودائن معًا",IF(AND(E444&amp;""="",F444&amp;""=""),"سطر بلا مبلغ","")))</f>
        <v/>
      </c>
      <c r="I444" s="19">
        <f>IF(B444&amp;""="","",ROUND(SUMIFS($E$7:$E$3006,$B$7:$B$3006,B444&amp;"")-SUMIFS($F$7:$F$3006,$B$7:$B$3006,B444&amp;""),2))</f>
        <v/>
      </c>
      <c r="J444" s="6">
        <f>IF(B444&amp;""="",IF(AND(C444&amp;""="",E444&amp;""="",F444&amp;""=""),"","رقم القيد ناقص"),IF(I444=0,"","القيد غير متوازن"))</f>
        <v/>
      </c>
      <c r="K444" s="21">
        <f>IF(C444&amp;""="","",COUNTIF($C$7:C444,C444&amp;""))</f>
        <v/>
      </c>
      <c r="L444" s="6">
        <f>IF(K444="","",C444&amp;"-"&amp;K444)</f>
        <v/>
      </c>
      <c r="M444" s="21">
        <f>IF(J444&lt;&gt;"القيد غير متوازن","",IF(COUNTIF($B$7:B444,B444&amp;"")=1,1,""))</f>
        <v/>
      </c>
    </row>
    <row r="445">
      <c r="A445" s="20" t="n"/>
      <c r="B445" s="16" t="n"/>
      <c r="C445" s="16" t="n"/>
      <c r="D445" s="5" t="n"/>
      <c r="E445" s="17" t="n"/>
      <c r="F445" s="17" t="n"/>
      <c r="G445" s="6">
        <f>IF(AND(C445&amp;""="",E445&amp;""="",F445&amp;""=""),"",IF(C445&amp;""="","كود ناقص",IFERROR(INDEX('دليل الحسابات'!$B$6:$B$205,MATCH(C445,'دليل الحسابات'!$A$6:$A$205,0)),"كود غير موجود")))</f>
        <v/>
      </c>
      <c r="H445" s="6">
        <f>IF(AND(C445&amp;""="",E445&amp;""="",F445&amp;""=""),"",IF(AND(E445&amp;""&lt;&gt;"",F445&amp;""&lt;&gt;""),"خطأ: مدين ودائن معًا",IF(AND(E445&amp;""="",F445&amp;""=""),"سطر بلا مبلغ","")))</f>
        <v/>
      </c>
      <c r="I445" s="19">
        <f>IF(B445&amp;""="","",ROUND(SUMIFS($E$7:$E$3006,$B$7:$B$3006,B445&amp;"")-SUMIFS($F$7:$F$3006,$B$7:$B$3006,B445&amp;""),2))</f>
        <v/>
      </c>
      <c r="J445" s="6">
        <f>IF(B445&amp;""="",IF(AND(C445&amp;""="",E445&amp;""="",F445&amp;""=""),"","رقم القيد ناقص"),IF(I445=0,"","القيد غير متوازن"))</f>
        <v/>
      </c>
      <c r="K445" s="21">
        <f>IF(C445&amp;""="","",COUNTIF($C$7:C445,C445&amp;""))</f>
        <v/>
      </c>
      <c r="L445" s="6">
        <f>IF(K445="","",C445&amp;"-"&amp;K445)</f>
        <v/>
      </c>
      <c r="M445" s="21">
        <f>IF(J445&lt;&gt;"القيد غير متوازن","",IF(COUNTIF($B$7:B445,B445&amp;"")=1,1,""))</f>
        <v/>
      </c>
    </row>
    <row r="446">
      <c r="A446" s="20" t="n"/>
      <c r="B446" s="16" t="n"/>
      <c r="C446" s="16" t="n"/>
      <c r="D446" s="5" t="n"/>
      <c r="E446" s="17" t="n"/>
      <c r="F446" s="17" t="n"/>
      <c r="G446" s="6">
        <f>IF(AND(C446&amp;""="",E446&amp;""="",F446&amp;""=""),"",IF(C446&amp;""="","كود ناقص",IFERROR(INDEX('دليل الحسابات'!$B$6:$B$205,MATCH(C446,'دليل الحسابات'!$A$6:$A$205,0)),"كود غير موجود")))</f>
        <v/>
      </c>
      <c r="H446" s="6">
        <f>IF(AND(C446&amp;""="",E446&amp;""="",F446&amp;""=""),"",IF(AND(E446&amp;""&lt;&gt;"",F446&amp;""&lt;&gt;""),"خطأ: مدين ودائن معًا",IF(AND(E446&amp;""="",F446&amp;""=""),"سطر بلا مبلغ","")))</f>
        <v/>
      </c>
      <c r="I446" s="19">
        <f>IF(B446&amp;""="","",ROUND(SUMIFS($E$7:$E$3006,$B$7:$B$3006,B446&amp;"")-SUMIFS($F$7:$F$3006,$B$7:$B$3006,B446&amp;""),2))</f>
        <v/>
      </c>
      <c r="J446" s="6">
        <f>IF(B446&amp;""="",IF(AND(C446&amp;""="",E446&amp;""="",F446&amp;""=""),"","رقم القيد ناقص"),IF(I446=0,"","القيد غير متوازن"))</f>
        <v/>
      </c>
      <c r="K446" s="21">
        <f>IF(C446&amp;""="","",COUNTIF($C$7:C446,C446&amp;""))</f>
        <v/>
      </c>
      <c r="L446" s="6">
        <f>IF(K446="","",C446&amp;"-"&amp;K446)</f>
        <v/>
      </c>
      <c r="M446" s="21">
        <f>IF(J446&lt;&gt;"القيد غير متوازن","",IF(COUNTIF($B$7:B446,B446&amp;"")=1,1,""))</f>
        <v/>
      </c>
    </row>
    <row r="447">
      <c r="A447" s="20" t="n"/>
      <c r="B447" s="16" t="n"/>
      <c r="C447" s="16" t="n"/>
      <c r="D447" s="5" t="n"/>
      <c r="E447" s="17" t="n"/>
      <c r="F447" s="17" t="n"/>
      <c r="G447" s="6">
        <f>IF(AND(C447&amp;""="",E447&amp;""="",F447&amp;""=""),"",IF(C447&amp;""="","كود ناقص",IFERROR(INDEX('دليل الحسابات'!$B$6:$B$205,MATCH(C447,'دليل الحسابات'!$A$6:$A$205,0)),"كود غير موجود")))</f>
        <v/>
      </c>
      <c r="H447" s="6">
        <f>IF(AND(C447&amp;""="",E447&amp;""="",F447&amp;""=""),"",IF(AND(E447&amp;""&lt;&gt;"",F447&amp;""&lt;&gt;""),"خطأ: مدين ودائن معًا",IF(AND(E447&amp;""="",F447&amp;""=""),"سطر بلا مبلغ","")))</f>
        <v/>
      </c>
      <c r="I447" s="19">
        <f>IF(B447&amp;""="","",ROUND(SUMIFS($E$7:$E$3006,$B$7:$B$3006,B447&amp;"")-SUMIFS($F$7:$F$3006,$B$7:$B$3006,B447&amp;""),2))</f>
        <v/>
      </c>
      <c r="J447" s="6">
        <f>IF(B447&amp;""="",IF(AND(C447&amp;""="",E447&amp;""="",F447&amp;""=""),"","رقم القيد ناقص"),IF(I447=0,"","القيد غير متوازن"))</f>
        <v/>
      </c>
      <c r="K447" s="21">
        <f>IF(C447&amp;""="","",COUNTIF($C$7:C447,C447&amp;""))</f>
        <v/>
      </c>
      <c r="L447" s="6">
        <f>IF(K447="","",C447&amp;"-"&amp;K447)</f>
        <v/>
      </c>
      <c r="M447" s="21">
        <f>IF(J447&lt;&gt;"القيد غير متوازن","",IF(COUNTIF($B$7:B447,B447&amp;"")=1,1,""))</f>
        <v/>
      </c>
    </row>
    <row r="448">
      <c r="A448" s="20" t="n"/>
      <c r="B448" s="16" t="n"/>
      <c r="C448" s="16" t="n"/>
      <c r="D448" s="5" t="n"/>
      <c r="E448" s="17" t="n"/>
      <c r="F448" s="17" t="n"/>
      <c r="G448" s="6">
        <f>IF(AND(C448&amp;""="",E448&amp;""="",F448&amp;""=""),"",IF(C448&amp;""="","كود ناقص",IFERROR(INDEX('دليل الحسابات'!$B$6:$B$205,MATCH(C448,'دليل الحسابات'!$A$6:$A$205,0)),"كود غير موجود")))</f>
        <v/>
      </c>
      <c r="H448" s="6">
        <f>IF(AND(C448&amp;""="",E448&amp;""="",F448&amp;""=""),"",IF(AND(E448&amp;""&lt;&gt;"",F448&amp;""&lt;&gt;""),"خطأ: مدين ودائن معًا",IF(AND(E448&amp;""="",F448&amp;""=""),"سطر بلا مبلغ","")))</f>
        <v/>
      </c>
      <c r="I448" s="19">
        <f>IF(B448&amp;""="","",ROUND(SUMIFS($E$7:$E$3006,$B$7:$B$3006,B448&amp;"")-SUMIFS($F$7:$F$3006,$B$7:$B$3006,B448&amp;""),2))</f>
        <v/>
      </c>
      <c r="J448" s="6">
        <f>IF(B448&amp;""="",IF(AND(C448&amp;""="",E448&amp;""="",F448&amp;""=""),"","رقم القيد ناقص"),IF(I448=0,"","القيد غير متوازن"))</f>
        <v/>
      </c>
      <c r="K448" s="21">
        <f>IF(C448&amp;""="","",COUNTIF($C$7:C448,C448&amp;""))</f>
        <v/>
      </c>
      <c r="L448" s="6">
        <f>IF(K448="","",C448&amp;"-"&amp;K448)</f>
        <v/>
      </c>
      <c r="M448" s="21">
        <f>IF(J448&lt;&gt;"القيد غير متوازن","",IF(COUNTIF($B$7:B448,B448&amp;"")=1,1,""))</f>
        <v/>
      </c>
    </row>
    <row r="449">
      <c r="A449" s="20" t="n"/>
      <c r="B449" s="16" t="n"/>
      <c r="C449" s="16" t="n"/>
      <c r="D449" s="5" t="n"/>
      <c r="E449" s="17" t="n"/>
      <c r="F449" s="17" t="n"/>
      <c r="G449" s="6">
        <f>IF(AND(C449&amp;""="",E449&amp;""="",F449&amp;""=""),"",IF(C449&amp;""="","كود ناقص",IFERROR(INDEX('دليل الحسابات'!$B$6:$B$205,MATCH(C449,'دليل الحسابات'!$A$6:$A$205,0)),"كود غير موجود")))</f>
        <v/>
      </c>
      <c r="H449" s="6">
        <f>IF(AND(C449&amp;""="",E449&amp;""="",F449&amp;""=""),"",IF(AND(E449&amp;""&lt;&gt;"",F449&amp;""&lt;&gt;""),"خطأ: مدين ودائن معًا",IF(AND(E449&amp;""="",F449&amp;""=""),"سطر بلا مبلغ","")))</f>
        <v/>
      </c>
      <c r="I449" s="19">
        <f>IF(B449&amp;""="","",ROUND(SUMIFS($E$7:$E$3006,$B$7:$B$3006,B449&amp;"")-SUMIFS($F$7:$F$3006,$B$7:$B$3006,B449&amp;""),2))</f>
        <v/>
      </c>
      <c r="J449" s="6">
        <f>IF(B449&amp;""="",IF(AND(C449&amp;""="",E449&amp;""="",F449&amp;""=""),"","رقم القيد ناقص"),IF(I449=0,"","القيد غير متوازن"))</f>
        <v/>
      </c>
      <c r="K449" s="21">
        <f>IF(C449&amp;""="","",COUNTIF($C$7:C449,C449&amp;""))</f>
        <v/>
      </c>
      <c r="L449" s="6">
        <f>IF(K449="","",C449&amp;"-"&amp;K449)</f>
        <v/>
      </c>
      <c r="M449" s="21">
        <f>IF(J449&lt;&gt;"القيد غير متوازن","",IF(COUNTIF($B$7:B449,B449&amp;"")=1,1,""))</f>
        <v/>
      </c>
    </row>
    <row r="450">
      <c r="A450" s="20" t="n"/>
      <c r="B450" s="16" t="n"/>
      <c r="C450" s="16" t="n"/>
      <c r="D450" s="5" t="n"/>
      <c r="E450" s="17" t="n"/>
      <c r="F450" s="17" t="n"/>
      <c r="G450" s="6">
        <f>IF(AND(C450&amp;""="",E450&amp;""="",F450&amp;""=""),"",IF(C450&amp;""="","كود ناقص",IFERROR(INDEX('دليل الحسابات'!$B$6:$B$205,MATCH(C450,'دليل الحسابات'!$A$6:$A$205,0)),"كود غير موجود")))</f>
        <v/>
      </c>
      <c r="H450" s="6">
        <f>IF(AND(C450&amp;""="",E450&amp;""="",F450&amp;""=""),"",IF(AND(E450&amp;""&lt;&gt;"",F450&amp;""&lt;&gt;""),"خطأ: مدين ودائن معًا",IF(AND(E450&amp;""="",F450&amp;""=""),"سطر بلا مبلغ","")))</f>
        <v/>
      </c>
      <c r="I450" s="19">
        <f>IF(B450&amp;""="","",ROUND(SUMIFS($E$7:$E$3006,$B$7:$B$3006,B450&amp;"")-SUMIFS($F$7:$F$3006,$B$7:$B$3006,B450&amp;""),2))</f>
        <v/>
      </c>
      <c r="J450" s="6">
        <f>IF(B450&amp;""="",IF(AND(C450&amp;""="",E450&amp;""="",F450&amp;""=""),"","رقم القيد ناقص"),IF(I450=0,"","القيد غير متوازن"))</f>
        <v/>
      </c>
      <c r="K450" s="21">
        <f>IF(C450&amp;""="","",COUNTIF($C$7:C450,C450&amp;""))</f>
        <v/>
      </c>
      <c r="L450" s="6">
        <f>IF(K450="","",C450&amp;"-"&amp;K450)</f>
        <v/>
      </c>
      <c r="M450" s="21">
        <f>IF(J450&lt;&gt;"القيد غير متوازن","",IF(COUNTIF($B$7:B450,B450&amp;"")=1,1,""))</f>
        <v/>
      </c>
    </row>
    <row r="451">
      <c r="A451" s="20" t="n"/>
      <c r="B451" s="16" t="n"/>
      <c r="C451" s="16" t="n"/>
      <c r="D451" s="5" t="n"/>
      <c r="E451" s="17" t="n"/>
      <c r="F451" s="17" t="n"/>
      <c r="G451" s="6">
        <f>IF(AND(C451&amp;""="",E451&amp;""="",F451&amp;""=""),"",IF(C451&amp;""="","كود ناقص",IFERROR(INDEX('دليل الحسابات'!$B$6:$B$205,MATCH(C451,'دليل الحسابات'!$A$6:$A$205,0)),"كود غير موجود")))</f>
        <v/>
      </c>
      <c r="H451" s="6">
        <f>IF(AND(C451&amp;""="",E451&amp;""="",F451&amp;""=""),"",IF(AND(E451&amp;""&lt;&gt;"",F451&amp;""&lt;&gt;""),"خطأ: مدين ودائن معًا",IF(AND(E451&amp;""="",F451&amp;""=""),"سطر بلا مبلغ","")))</f>
        <v/>
      </c>
      <c r="I451" s="19">
        <f>IF(B451&amp;""="","",ROUND(SUMIFS($E$7:$E$3006,$B$7:$B$3006,B451&amp;"")-SUMIFS($F$7:$F$3006,$B$7:$B$3006,B451&amp;""),2))</f>
        <v/>
      </c>
      <c r="J451" s="6">
        <f>IF(B451&amp;""="",IF(AND(C451&amp;""="",E451&amp;""="",F451&amp;""=""),"","رقم القيد ناقص"),IF(I451=0,"","القيد غير متوازن"))</f>
        <v/>
      </c>
      <c r="K451" s="21">
        <f>IF(C451&amp;""="","",COUNTIF($C$7:C451,C451&amp;""))</f>
        <v/>
      </c>
      <c r="L451" s="6">
        <f>IF(K451="","",C451&amp;"-"&amp;K451)</f>
        <v/>
      </c>
      <c r="M451" s="21">
        <f>IF(J451&lt;&gt;"القيد غير متوازن","",IF(COUNTIF($B$7:B451,B451&amp;"")=1,1,""))</f>
        <v/>
      </c>
    </row>
    <row r="452">
      <c r="A452" s="20" t="n"/>
      <c r="B452" s="16" t="n"/>
      <c r="C452" s="16" t="n"/>
      <c r="D452" s="5" t="n"/>
      <c r="E452" s="17" t="n"/>
      <c r="F452" s="17" t="n"/>
      <c r="G452" s="6">
        <f>IF(AND(C452&amp;""="",E452&amp;""="",F452&amp;""=""),"",IF(C452&amp;""="","كود ناقص",IFERROR(INDEX('دليل الحسابات'!$B$6:$B$205,MATCH(C452,'دليل الحسابات'!$A$6:$A$205,0)),"كود غير موجود")))</f>
        <v/>
      </c>
      <c r="H452" s="6">
        <f>IF(AND(C452&amp;""="",E452&amp;""="",F452&amp;""=""),"",IF(AND(E452&amp;""&lt;&gt;"",F452&amp;""&lt;&gt;""),"خطأ: مدين ودائن معًا",IF(AND(E452&amp;""="",F452&amp;""=""),"سطر بلا مبلغ","")))</f>
        <v/>
      </c>
      <c r="I452" s="19">
        <f>IF(B452&amp;""="","",ROUND(SUMIFS($E$7:$E$3006,$B$7:$B$3006,B452&amp;"")-SUMIFS($F$7:$F$3006,$B$7:$B$3006,B452&amp;""),2))</f>
        <v/>
      </c>
      <c r="J452" s="6">
        <f>IF(B452&amp;""="",IF(AND(C452&amp;""="",E452&amp;""="",F452&amp;""=""),"","رقم القيد ناقص"),IF(I452=0,"","القيد غير متوازن"))</f>
        <v/>
      </c>
      <c r="K452" s="21">
        <f>IF(C452&amp;""="","",COUNTIF($C$7:C452,C452&amp;""))</f>
        <v/>
      </c>
      <c r="L452" s="6">
        <f>IF(K452="","",C452&amp;"-"&amp;K452)</f>
        <v/>
      </c>
      <c r="M452" s="21">
        <f>IF(J452&lt;&gt;"القيد غير متوازن","",IF(COUNTIF($B$7:B452,B452&amp;"")=1,1,""))</f>
        <v/>
      </c>
    </row>
    <row r="453">
      <c r="A453" s="20" t="n"/>
      <c r="B453" s="16" t="n"/>
      <c r="C453" s="16" t="n"/>
      <c r="D453" s="5" t="n"/>
      <c r="E453" s="17" t="n"/>
      <c r="F453" s="17" t="n"/>
      <c r="G453" s="6">
        <f>IF(AND(C453&amp;""="",E453&amp;""="",F453&amp;""=""),"",IF(C453&amp;""="","كود ناقص",IFERROR(INDEX('دليل الحسابات'!$B$6:$B$205,MATCH(C453,'دليل الحسابات'!$A$6:$A$205,0)),"كود غير موجود")))</f>
        <v/>
      </c>
      <c r="H453" s="6">
        <f>IF(AND(C453&amp;""="",E453&amp;""="",F453&amp;""=""),"",IF(AND(E453&amp;""&lt;&gt;"",F453&amp;""&lt;&gt;""),"خطأ: مدين ودائن معًا",IF(AND(E453&amp;""="",F453&amp;""=""),"سطر بلا مبلغ","")))</f>
        <v/>
      </c>
      <c r="I453" s="19">
        <f>IF(B453&amp;""="","",ROUND(SUMIFS($E$7:$E$3006,$B$7:$B$3006,B453&amp;"")-SUMIFS($F$7:$F$3006,$B$7:$B$3006,B453&amp;""),2))</f>
        <v/>
      </c>
      <c r="J453" s="6">
        <f>IF(B453&amp;""="",IF(AND(C453&amp;""="",E453&amp;""="",F453&amp;""=""),"","رقم القيد ناقص"),IF(I453=0,"","القيد غير متوازن"))</f>
        <v/>
      </c>
      <c r="K453" s="21">
        <f>IF(C453&amp;""="","",COUNTIF($C$7:C453,C453&amp;""))</f>
        <v/>
      </c>
      <c r="L453" s="6">
        <f>IF(K453="","",C453&amp;"-"&amp;K453)</f>
        <v/>
      </c>
      <c r="M453" s="21">
        <f>IF(J453&lt;&gt;"القيد غير متوازن","",IF(COUNTIF($B$7:B453,B453&amp;"")=1,1,""))</f>
        <v/>
      </c>
    </row>
    <row r="454">
      <c r="A454" s="20" t="n"/>
      <c r="B454" s="16" t="n"/>
      <c r="C454" s="16" t="n"/>
      <c r="D454" s="5" t="n"/>
      <c r="E454" s="17" t="n"/>
      <c r="F454" s="17" t="n"/>
      <c r="G454" s="6">
        <f>IF(AND(C454&amp;""="",E454&amp;""="",F454&amp;""=""),"",IF(C454&amp;""="","كود ناقص",IFERROR(INDEX('دليل الحسابات'!$B$6:$B$205,MATCH(C454,'دليل الحسابات'!$A$6:$A$205,0)),"كود غير موجود")))</f>
        <v/>
      </c>
      <c r="H454" s="6">
        <f>IF(AND(C454&amp;""="",E454&amp;""="",F454&amp;""=""),"",IF(AND(E454&amp;""&lt;&gt;"",F454&amp;""&lt;&gt;""),"خطأ: مدين ودائن معًا",IF(AND(E454&amp;""="",F454&amp;""=""),"سطر بلا مبلغ","")))</f>
        <v/>
      </c>
      <c r="I454" s="19">
        <f>IF(B454&amp;""="","",ROUND(SUMIFS($E$7:$E$3006,$B$7:$B$3006,B454&amp;"")-SUMIFS($F$7:$F$3006,$B$7:$B$3006,B454&amp;""),2))</f>
        <v/>
      </c>
      <c r="J454" s="6">
        <f>IF(B454&amp;""="",IF(AND(C454&amp;""="",E454&amp;""="",F454&amp;""=""),"","رقم القيد ناقص"),IF(I454=0,"","القيد غير متوازن"))</f>
        <v/>
      </c>
      <c r="K454" s="21">
        <f>IF(C454&amp;""="","",COUNTIF($C$7:C454,C454&amp;""))</f>
        <v/>
      </c>
      <c r="L454" s="6">
        <f>IF(K454="","",C454&amp;"-"&amp;K454)</f>
        <v/>
      </c>
      <c r="M454" s="21">
        <f>IF(J454&lt;&gt;"القيد غير متوازن","",IF(COUNTIF($B$7:B454,B454&amp;"")=1,1,""))</f>
        <v/>
      </c>
    </row>
    <row r="455">
      <c r="A455" s="20" t="n"/>
      <c r="B455" s="16" t="n"/>
      <c r="C455" s="16" t="n"/>
      <c r="D455" s="5" t="n"/>
      <c r="E455" s="17" t="n"/>
      <c r="F455" s="17" t="n"/>
      <c r="G455" s="6">
        <f>IF(AND(C455&amp;""="",E455&amp;""="",F455&amp;""=""),"",IF(C455&amp;""="","كود ناقص",IFERROR(INDEX('دليل الحسابات'!$B$6:$B$205,MATCH(C455,'دليل الحسابات'!$A$6:$A$205,0)),"كود غير موجود")))</f>
        <v/>
      </c>
      <c r="H455" s="6">
        <f>IF(AND(C455&amp;""="",E455&amp;""="",F455&amp;""=""),"",IF(AND(E455&amp;""&lt;&gt;"",F455&amp;""&lt;&gt;""),"خطأ: مدين ودائن معًا",IF(AND(E455&amp;""="",F455&amp;""=""),"سطر بلا مبلغ","")))</f>
        <v/>
      </c>
      <c r="I455" s="19">
        <f>IF(B455&amp;""="","",ROUND(SUMIFS($E$7:$E$3006,$B$7:$B$3006,B455&amp;"")-SUMIFS($F$7:$F$3006,$B$7:$B$3006,B455&amp;""),2))</f>
        <v/>
      </c>
      <c r="J455" s="6">
        <f>IF(B455&amp;""="",IF(AND(C455&amp;""="",E455&amp;""="",F455&amp;""=""),"","رقم القيد ناقص"),IF(I455=0,"","القيد غير متوازن"))</f>
        <v/>
      </c>
      <c r="K455" s="21">
        <f>IF(C455&amp;""="","",COUNTIF($C$7:C455,C455&amp;""))</f>
        <v/>
      </c>
      <c r="L455" s="6">
        <f>IF(K455="","",C455&amp;"-"&amp;K455)</f>
        <v/>
      </c>
      <c r="M455" s="21">
        <f>IF(J455&lt;&gt;"القيد غير متوازن","",IF(COUNTIF($B$7:B455,B455&amp;"")=1,1,""))</f>
        <v/>
      </c>
    </row>
    <row r="456">
      <c r="A456" s="20" t="n"/>
      <c r="B456" s="16" t="n"/>
      <c r="C456" s="16" t="n"/>
      <c r="D456" s="5" t="n"/>
      <c r="E456" s="17" t="n"/>
      <c r="F456" s="17" t="n"/>
      <c r="G456" s="6">
        <f>IF(AND(C456&amp;""="",E456&amp;""="",F456&amp;""=""),"",IF(C456&amp;""="","كود ناقص",IFERROR(INDEX('دليل الحسابات'!$B$6:$B$205,MATCH(C456,'دليل الحسابات'!$A$6:$A$205,0)),"كود غير موجود")))</f>
        <v/>
      </c>
      <c r="H456" s="6">
        <f>IF(AND(C456&amp;""="",E456&amp;""="",F456&amp;""=""),"",IF(AND(E456&amp;""&lt;&gt;"",F456&amp;""&lt;&gt;""),"خطأ: مدين ودائن معًا",IF(AND(E456&amp;""="",F456&amp;""=""),"سطر بلا مبلغ","")))</f>
        <v/>
      </c>
      <c r="I456" s="19">
        <f>IF(B456&amp;""="","",ROUND(SUMIFS($E$7:$E$3006,$B$7:$B$3006,B456&amp;"")-SUMIFS($F$7:$F$3006,$B$7:$B$3006,B456&amp;""),2))</f>
        <v/>
      </c>
      <c r="J456" s="6">
        <f>IF(B456&amp;""="",IF(AND(C456&amp;""="",E456&amp;""="",F456&amp;""=""),"","رقم القيد ناقص"),IF(I456=0,"","القيد غير متوازن"))</f>
        <v/>
      </c>
      <c r="K456" s="21">
        <f>IF(C456&amp;""="","",COUNTIF($C$7:C456,C456&amp;""))</f>
        <v/>
      </c>
      <c r="L456" s="6">
        <f>IF(K456="","",C456&amp;"-"&amp;K456)</f>
        <v/>
      </c>
      <c r="M456" s="21">
        <f>IF(J456&lt;&gt;"القيد غير متوازن","",IF(COUNTIF($B$7:B456,B456&amp;"")=1,1,""))</f>
        <v/>
      </c>
    </row>
    <row r="457">
      <c r="A457" s="20" t="n"/>
      <c r="B457" s="16" t="n"/>
      <c r="C457" s="16" t="n"/>
      <c r="D457" s="5" t="n"/>
      <c r="E457" s="17" t="n"/>
      <c r="F457" s="17" t="n"/>
      <c r="G457" s="6">
        <f>IF(AND(C457&amp;""="",E457&amp;""="",F457&amp;""=""),"",IF(C457&amp;""="","كود ناقص",IFERROR(INDEX('دليل الحسابات'!$B$6:$B$205,MATCH(C457,'دليل الحسابات'!$A$6:$A$205,0)),"كود غير موجود")))</f>
        <v/>
      </c>
      <c r="H457" s="6">
        <f>IF(AND(C457&amp;""="",E457&amp;""="",F457&amp;""=""),"",IF(AND(E457&amp;""&lt;&gt;"",F457&amp;""&lt;&gt;""),"خطأ: مدين ودائن معًا",IF(AND(E457&amp;""="",F457&amp;""=""),"سطر بلا مبلغ","")))</f>
        <v/>
      </c>
      <c r="I457" s="19">
        <f>IF(B457&amp;""="","",ROUND(SUMIFS($E$7:$E$3006,$B$7:$B$3006,B457&amp;"")-SUMIFS($F$7:$F$3006,$B$7:$B$3006,B457&amp;""),2))</f>
        <v/>
      </c>
      <c r="J457" s="6">
        <f>IF(B457&amp;""="",IF(AND(C457&amp;""="",E457&amp;""="",F457&amp;""=""),"","رقم القيد ناقص"),IF(I457=0,"","القيد غير متوازن"))</f>
        <v/>
      </c>
      <c r="K457" s="21">
        <f>IF(C457&amp;""="","",COUNTIF($C$7:C457,C457&amp;""))</f>
        <v/>
      </c>
      <c r="L457" s="6">
        <f>IF(K457="","",C457&amp;"-"&amp;K457)</f>
        <v/>
      </c>
      <c r="M457" s="21">
        <f>IF(J457&lt;&gt;"القيد غير متوازن","",IF(COUNTIF($B$7:B457,B457&amp;"")=1,1,""))</f>
        <v/>
      </c>
    </row>
    <row r="458">
      <c r="A458" s="20" t="n"/>
      <c r="B458" s="16" t="n"/>
      <c r="C458" s="16" t="n"/>
      <c r="D458" s="5" t="n"/>
      <c r="E458" s="17" t="n"/>
      <c r="F458" s="17" t="n"/>
      <c r="G458" s="6">
        <f>IF(AND(C458&amp;""="",E458&amp;""="",F458&amp;""=""),"",IF(C458&amp;""="","كود ناقص",IFERROR(INDEX('دليل الحسابات'!$B$6:$B$205,MATCH(C458,'دليل الحسابات'!$A$6:$A$205,0)),"كود غير موجود")))</f>
        <v/>
      </c>
      <c r="H458" s="6">
        <f>IF(AND(C458&amp;""="",E458&amp;""="",F458&amp;""=""),"",IF(AND(E458&amp;""&lt;&gt;"",F458&amp;""&lt;&gt;""),"خطأ: مدين ودائن معًا",IF(AND(E458&amp;""="",F458&amp;""=""),"سطر بلا مبلغ","")))</f>
        <v/>
      </c>
      <c r="I458" s="19">
        <f>IF(B458&amp;""="","",ROUND(SUMIFS($E$7:$E$3006,$B$7:$B$3006,B458&amp;"")-SUMIFS($F$7:$F$3006,$B$7:$B$3006,B458&amp;""),2))</f>
        <v/>
      </c>
      <c r="J458" s="6">
        <f>IF(B458&amp;""="",IF(AND(C458&amp;""="",E458&amp;""="",F458&amp;""=""),"","رقم القيد ناقص"),IF(I458=0,"","القيد غير متوازن"))</f>
        <v/>
      </c>
      <c r="K458" s="21">
        <f>IF(C458&amp;""="","",COUNTIF($C$7:C458,C458&amp;""))</f>
        <v/>
      </c>
      <c r="L458" s="6">
        <f>IF(K458="","",C458&amp;"-"&amp;K458)</f>
        <v/>
      </c>
      <c r="M458" s="21">
        <f>IF(J458&lt;&gt;"القيد غير متوازن","",IF(COUNTIF($B$7:B458,B458&amp;"")=1,1,""))</f>
        <v/>
      </c>
    </row>
    <row r="459">
      <c r="A459" s="20" t="n"/>
      <c r="B459" s="16" t="n"/>
      <c r="C459" s="16" t="n"/>
      <c r="D459" s="5" t="n"/>
      <c r="E459" s="17" t="n"/>
      <c r="F459" s="17" t="n"/>
      <c r="G459" s="6">
        <f>IF(AND(C459&amp;""="",E459&amp;""="",F459&amp;""=""),"",IF(C459&amp;""="","كود ناقص",IFERROR(INDEX('دليل الحسابات'!$B$6:$B$205,MATCH(C459,'دليل الحسابات'!$A$6:$A$205,0)),"كود غير موجود")))</f>
        <v/>
      </c>
      <c r="H459" s="6">
        <f>IF(AND(C459&amp;""="",E459&amp;""="",F459&amp;""=""),"",IF(AND(E459&amp;""&lt;&gt;"",F459&amp;""&lt;&gt;""),"خطأ: مدين ودائن معًا",IF(AND(E459&amp;""="",F459&amp;""=""),"سطر بلا مبلغ","")))</f>
        <v/>
      </c>
      <c r="I459" s="19">
        <f>IF(B459&amp;""="","",ROUND(SUMIFS($E$7:$E$3006,$B$7:$B$3006,B459&amp;"")-SUMIFS($F$7:$F$3006,$B$7:$B$3006,B459&amp;""),2))</f>
        <v/>
      </c>
      <c r="J459" s="6">
        <f>IF(B459&amp;""="",IF(AND(C459&amp;""="",E459&amp;""="",F459&amp;""=""),"","رقم القيد ناقص"),IF(I459=0,"","القيد غير متوازن"))</f>
        <v/>
      </c>
      <c r="K459" s="21">
        <f>IF(C459&amp;""="","",COUNTIF($C$7:C459,C459&amp;""))</f>
        <v/>
      </c>
      <c r="L459" s="6">
        <f>IF(K459="","",C459&amp;"-"&amp;K459)</f>
        <v/>
      </c>
      <c r="M459" s="21">
        <f>IF(J459&lt;&gt;"القيد غير متوازن","",IF(COUNTIF($B$7:B459,B459&amp;"")=1,1,""))</f>
        <v/>
      </c>
    </row>
    <row r="460">
      <c r="A460" s="20" t="n"/>
      <c r="B460" s="16" t="n"/>
      <c r="C460" s="16" t="n"/>
      <c r="D460" s="5" t="n"/>
      <c r="E460" s="17" t="n"/>
      <c r="F460" s="17" t="n"/>
      <c r="G460" s="6">
        <f>IF(AND(C460&amp;""="",E460&amp;""="",F460&amp;""=""),"",IF(C460&amp;""="","كود ناقص",IFERROR(INDEX('دليل الحسابات'!$B$6:$B$205,MATCH(C460,'دليل الحسابات'!$A$6:$A$205,0)),"كود غير موجود")))</f>
        <v/>
      </c>
      <c r="H460" s="6">
        <f>IF(AND(C460&amp;""="",E460&amp;""="",F460&amp;""=""),"",IF(AND(E460&amp;""&lt;&gt;"",F460&amp;""&lt;&gt;""),"خطأ: مدين ودائن معًا",IF(AND(E460&amp;""="",F460&amp;""=""),"سطر بلا مبلغ","")))</f>
        <v/>
      </c>
      <c r="I460" s="19">
        <f>IF(B460&amp;""="","",ROUND(SUMIFS($E$7:$E$3006,$B$7:$B$3006,B460&amp;"")-SUMIFS($F$7:$F$3006,$B$7:$B$3006,B460&amp;""),2))</f>
        <v/>
      </c>
      <c r="J460" s="6">
        <f>IF(B460&amp;""="",IF(AND(C460&amp;""="",E460&amp;""="",F460&amp;""=""),"","رقم القيد ناقص"),IF(I460=0,"","القيد غير متوازن"))</f>
        <v/>
      </c>
      <c r="K460" s="21">
        <f>IF(C460&amp;""="","",COUNTIF($C$7:C460,C460&amp;""))</f>
        <v/>
      </c>
      <c r="L460" s="6">
        <f>IF(K460="","",C460&amp;"-"&amp;K460)</f>
        <v/>
      </c>
      <c r="M460" s="21">
        <f>IF(J460&lt;&gt;"القيد غير متوازن","",IF(COUNTIF($B$7:B460,B460&amp;"")=1,1,""))</f>
        <v/>
      </c>
    </row>
    <row r="461">
      <c r="A461" s="20" t="n"/>
      <c r="B461" s="16" t="n"/>
      <c r="C461" s="16" t="n"/>
      <c r="D461" s="5" t="n"/>
      <c r="E461" s="17" t="n"/>
      <c r="F461" s="17" t="n"/>
      <c r="G461" s="6">
        <f>IF(AND(C461&amp;""="",E461&amp;""="",F461&amp;""=""),"",IF(C461&amp;""="","كود ناقص",IFERROR(INDEX('دليل الحسابات'!$B$6:$B$205,MATCH(C461,'دليل الحسابات'!$A$6:$A$205,0)),"كود غير موجود")))</f>
        <v/>
      </c>
      <c r="H461" s="6">
        <f>IF(AND(C461&amp;""="",E461&amp;""="",F461&amp;""=""),"",IF(AND(E461&amp;""&lt;&gt;"",F461&amp;""&lt;&gt;""),"خطأ: مدين ودائن معًا",IF(AND(E461&amp;""="",F461&amp;""=""),"سطر بلا مبلغ","")))</f>
        <v/>
      </c>
      <c r="I461" s="19">
        <f>IF(B461&amp;""="","",ROUND(SUMIFS($E$7:$E$3006,$B$7:$B$3006,B461&amp;"")-SUMIFS($F$7:$F$3006,$B$7:$B$3006,B461&amp;""),2))</f>
        <v/>
      </c>
      <c r="J461" s="6">
        <f>IF(B461&amp;""="",IF(AND(C461&amp;""="",E461&amp;""="",F461&amp;""=""),"","رقم القيد ناقص"),IF(I461=0,"","القيد غير متوازن"))</f>
        <v/>
      </c>
      <c r="K461" s="21">
        <f>IF(C461&amp;""="","",COUNTIF($C$7:C461,C461&amp;""))</f>
        <v/>
      </c>
      <c r="L461" s="6">
        <f>IF(K461="","",C461&amp;"-"&amp;K461)</f>
        <v/>
      </c>
      <c r="M461" s="21">
        <f>IF(J461&lt;&gt;"القيد غير متوازن","",IF(COUNTIF($B$7:B461,B461&amp;"")=1,1,""))</f>
        <v/>
      </c>
    </row>
    <row r="462">
      <c r="A462" s="20" t="n"/>
      <c r="B462" s="16" t="n"/>
      <c r="C462" s="16" t="n"/>
      <c r="D462" s="5" t="n"/>
      <c r="E462" s="17" t="n"/>
      <c r="F462" s="17" t="n"/>
      <c r="G462" s="6">
        <f>IF(AND(C462&amp;""="",E462&amp;""="",F462&amp;""=""),"",IF(C462&amp;""="","كود ناقص",IFERROR(INDEX('دليل الحسابات'!$B$6:$B$205,MATCH(C462,'دليل الحسابات'!$A$6:$A$205,0)),"كود غير موجود")))</f>
        <v/>
      </c>
      <c r="H462" s="6">
        <f>IF(AND(C462&amp;""="",E462&amp;""="",F462&amp;""=""),"",IF(AND(E462&amp;""&lt;&gt;"",F462&amp;""&lt;&gt;""),"خطأ: مدين ودائن معًا",IF(AND(E462&amp;""="",F462&amp;""=""),"سطر بلا مبلغ","")))</f>
        <v/>
      </c>
      <c r="I462" s="19">
        <f>IF(B462&amp;""="","",ROUND(SUMIFS($E$7:$E$3006,$B$7:$B$3006,B462&amp;"")-SUMIFS($F$7:$F$3006,$B$7:$B$3006,B462&amp;""),2))</f>
        <v/>
      </c>
      <c r="J462" s="6">
        <f>IF(B462&amp;""="",IF(AND(C462&amp;""="",E462&amp;""="",F462&amp;""=""),"","رقم القيد ناقص"),IF(I462=0,"","القيد غير متوازن"))</f>
        <v/>
      </c>
      <c r="K462" s="21">
        <f>IF(C462&amp;""="","",COUNTIF($C$7:C462,C462&amp;""))</f>
        <v/>
      </c>
      <c r="L462" s="6">
        <f>IF(K462="","",C462&amp;"-"&amp;K462)</f>
        <v/>
      </c>
      <c r="M462" s="21">
        <f>IF(J462&lt;&gt;"القيد غير متوازن","",IF(COUNTIF($B$7:B462,B462&amp;"")=1,1,""))</f>
        <v/>
      </c>
    </row>
    <row r="463">
      <c r="A463" s="20" t="n"/>
      <c r="B463" s="16" t="n"/>
      <c r="C463" s="16" t="n"/>
      <c r="D463" s="5" t="n"/>
      <c r="E463" s="17" t="n"/>
      <c r="F463" s="17" t="n"/>
      <c r="G463" s="6">
        <f>IF(AND(C463&amp;""="",E463&amp;""="",F463&amp;""=""),"",IF(C463&amp;""="","كود ناقص",IFERROR(INDEX('دليل الحسابات'!$B$6:$B$205,MATCH(C463,'دليل الحسابات'!$A$6:$A$205,0)),"كود غير موجود")))</f>
        <v/>
      </c>
      <c r="H463" s="6">
        <f>IF(AND(C463&amp;""="",E463&amp;""="",F463&amp;""=""),"",IF(AND(E463&amp;""&lt;&gt;"",F463&amp;""&lt;&gt;""),"خطأ: مدين ودائن معًا",IF(AND(E463&amp;""="",F463&amp;""=""),"سطر بلا مبلغ","")))</f>
        <v/>
      </c>
      <c r="I463" s="19">
        <f>IF(B463&amp;""="","",ROUND(SUMIFS($E$7:$E$3006,$B$7:$B$3006,B463&amp;"")-SUMIFS($F$7:$F$3006,$B$7:$B$3006,B463&amp;""),2))</f>
        <v/>
      </c>
      <c r="J463" s="6">
        <f>IF(B463&amp;""="",IF(AND(C463&amp;""="",E463&amp;""="",F463&amp;""=""),"","رقم القيد ناقص"),IF(I463=0,"","القيد غير متوازن"))</f>
        <v/>
      </c>
      <c r="K463" s="21">
        <f>IF(C463&amp;""="","",COUNTIF($C$7:C463,C463&amp;""))</f>
        <v/>
      </c>
      <c r="L463" s="6">
        <f>IF(K463="","",C463&amp;"-"&amp;K463)</f>
        <v/>
      </c>
      <c r="M463" s="21">
        <f>IF(J463&lt;&gt;"القيد غير متوازن","",IF(COUNTIF($B$7:B463,B463&amp;"")=1,1,""))</f>
        <v/>
      </c>
    </row>
    <row r="464">
      <c r="A464" s="20" t="n"/>
      <c r="B464" s="16" t="n"/>
      <c r="C464" s="16" t="n"/>
      <c r="D464" s="5" t="n"/>
      <c r="E464" s="17" t="n"/>
      <c r="F464" s="17" t="n"/>
      <c r="G464" s="6">
        <f>IF(AND(C464&amp;""="",E464&amp;""="",F464&amp;""=""),"",IF(C464&amp;""="","كود ناقص",IFERROR(INDEX('دليل الحسابات'!$B$6:$B$205,MATCH(C464,'دليل الحسابات'!$A$6:$A$205,0)),"كود غير موجود")))</f>
        <v/>
      </c>
      <c r="H464" s="6">
        <f>IF(AND(C464&amp;""="",E464&amp;""="",F464&amp;""=""),"",IF(AND(E464&amp;""&lt;&gt;"",F464&amp;""&lt;&gt;""),"خطأ: مدين ودائن معًا",IF(AND(E464&amp;""="",F464&amp;""=""),"سطر بلا مبلغ","")))</f>
        <v/>
      </c>
      <c r="I464" s="19">
        <f>IF(B464&amp;""="","",ROUND(SUMIFS($E$7:$E$3006,$B$7:$B$3006,B464&amp;"")-SUMIFS($F$7:$F$3006,$B$7:$B$3006,B464&amp;""),2))</f>
        <v/>
      </c>
      <c r="J464" s="6">
        <f>IF(B464&amp;""="",IF(AND(C464&amp;""="",E464&amp;""="",F464&amp;""=""),"","رقم القيد ناقص"),IF(I464=0,"","القيد غير متوازن"))</f>
        <v/>
      </c>
      <c r="K464" s="21">
        <f>IF(C464&amp;""="","",COUNTIF($C$7:C464,C464&amp;""))</f>
        <v/>
      </c>
      <c r="L464" s="6">
        <f>IF(K464="","",C464&amp;"-"&amp;K464)</f>
        <v/>
      </c>
      <c r="M464" s="21">
        <f>IF(J464&lt;&gt;"القيد غير متوازن","",IF(COUNTIF($B$7:B464,B464&amp;"")=1,1,""))</f>
        <v/>
      </c>
    </row>
    <row r="465">
      <c r="A465" s="20" t="n"/>
      <c r="B465" s="16" t="n"/>
      <c r="C465" s="16" t="n"/>
      <c r="D465" s="5" t="n"/>
      <c r="E465" s="17" t="n"/>
      <c r="F465" s="17" t="n"/>
      <c r="G465" s="6">
        <f>IF(AND(C465&amp;""="",E465&amp;""="",F465&amp;""=""),"",IF(C465&amp;""="","كود ناقص",IFERROR(INDEX('دليل الحسابات'!$B$6:$B$205,MATCH(C465,'دليل الحسابات'!$A$6:$A$205,0)),"كود غير موجود")))</f>
        <v/>
      </c>
      <c r="H465" s="6">
        <f>IF(AND(C465&amp;""="",E465&amp;""="",F465&amp;""=""),"",IF(AND(E465&amp;""&lt;&gt;"",F465&amp;""&lt;&gt;""),"خطأ: مدين ودائن معًا",IF(AND(E465&amp;""="",F465&amp;""=""),"سطر بلا مبلغ","")))</f>
        <v/>
      </c>
      <c r="I465" s="19">
        <f>IF(B465&amp;""="","",ROUND(SUMIFS($E$7:$E$3006,$B$7:$B$3006,B465&amp;"")-SUMIFS($F$7:$F$3006,$B$7:$B$3006,B465&amp;""),2))</f>
        <v/>
      </c>
      <c r="J465" s="6">
        <f>IF(B465&amp;""="",IF(AND(C465&amp;""="",E465&amp;""="",F465&amp;""=""),"","رقم القيد ناقص"),IF(I465=0,"","القيد غير متوازن"))</f>
        <v/>
      </c>
      <c r="K465" s="21">
        <f>IF(C465&amp;""="","",COUNTIF($C$7:C465,C465&amp;""))</f>
        <v/>
      </c>
      <c r="L465" s="6">
        <f>IF(K465="","",C465&amp;"-"&amp;K465)</f>
        <v/>
      </c>
      <c r="M465" s="21">
        <f>IF(J465&lt;&gt;"القيد غير متوازن","",IF(COUNTIF($B$7:B465,B465&amp;"")=1,1,""))</f>
        <v/>
      </c>
    </row>
    <row r="466">
      <c r="A466" s="20" t="n"/>
      <c r="B466" s="16" t="n"/>
      <c r="C466" s="16" t="n"/>
      <c r="D466" s="5" t="n"/>
      <c r="E466" s="17" t="n"/>
      <c r="F466" s="17" t="n"/>
      <c r="G466" s="6">
        <f>IF(AND(C466&amp;""="",E466&amp;""="",F466&amp;""=""),"",IF(C466&amp;""="","كود ناقص",IFERROR(INDEX('دليل الحسابات'!$B$6:$B$205,MATCH(C466,'دليل الحسابات'!$A$6:$A$205,0)),"كود غير موجود")))</f>
        <v/>
      </c>
      <c r="H466" s="6">
        <f>IF(AND(C466&amp;""="",E466&amp;""="",F466&amp;""=""),"",IF(AND(E466&amp;""&lt;&gt;"",F466&amp;""&lt;&gt;""),"خطأ: مدين ودائن معًا",IF(AND(E466&amp;""="",F466&amp;""=""),"سطر بلا مبلغ","")))</f>
        <v/>
      </c>
      <c r="I466" s="19">
        <f>IF(B466&amp;""="","",ROUND(SUMIFS($E$7:$E$3006,$B$7:$B$3006,B466&amp;"")-SUMIFS($F$7:$F$3006,$B$7:$B$3006,B466&amp;""),2))</f>
        <v/>
      </c>
      <c r="J466" s="6">
        <f>IF(B466&amp;""="",IF(AND(C466&amp;""="",E466&amp;""="",F466&amp;""=""),"","رقم القيد ناقص"),IF(I466=0,"","القيد غير متوازن"))</f>
        <v/>
      </c>
      <c r="K466" s="21">
        <f>IF(C466&amp;""="","",COUNTIF($C$7:C466,C466&amp;""))</f>
        <v/>
      </c>
      <c r="L466" s="6">
        <f>IF(K466="","",C466&amp;"-"&amp;K466)</f>
        <v/>
      </c>
      <c r="M466" s="21">
        <f>IF(J466&lt;&gt;"القيد غير متوازن","",IF(COUNTIF($B$7:B466,B466&amp;"")=1,1,""))</f>
        <v/>
      </c>
    </row>
    <row r="467">
      <c r="A467" s="20" t="n"/>
      <c r="B467" s="16" t="n"/>
      <c r="C467" s="16" t="n"/>
      <c r="D467" s="5" t="n"/>
      <c r="E467" s="17" t="n"/>
      <c r="F467" s="17" t="n"/>
      <c r="G467" s="6">
        <f>IF(AND(C467&amp;""="",E467&amp;""="",F467&amp;""=""),"",IF(C467&amp;""="","كود ناقص",IFERROR(INDEX('دليل الحسابات'!$B$6:$B$205,MATCH(C467,'دليل الحسابات'!$A$6:$A$205,0)),"كود غير موجود")))</f>
        <v/>
      </c>
      <c r="H467" s="6">
        <f>IF(AND(C467&amp;""="",E467&amp;""="",F467&amp;""=""),"",IF(AND(E467&amp;""&lt;&gt;"",F467&amp;""&lt;&gt;""),"خطأ: مدين ودائن معًا",IF(AND(E467&amp;""="",F467&amp;""=""),"سطر بلا مبلغ","")))</f>
        <v/>
      </c>
      <c r="I467" s="19">
        <f>IF(B467&amp;""="","",ROUND(SUMIFS($E$7:$E$3006,$B$7:$B$3006,B467&amp;"")-SUMIFS($F$7:$F$3006,$B$7:$B$3006,B467&amp;""),2))</f>
        <v/>
      </c>
      <c r="J467" s="6">
        <f>IF(B467&amp;""="",IF(AND(C467&amp;""="",E467&amp;""="",F467&amp;""=""),"","رقم القيد ناقص"),IF(I467=0,"","القيد غير متوازن"))</f>
        <v/>
      </c>
      <c r="K467" s="21">
        <f>IF(C467&amp;""="","",COUNTIF($C$7:C467,C467&amp;""))</f>
        <v/>
      </c>
      <c r="L467" s="6">
        <f>IF(K467="","",C467&amp;"-"&amp;K467)</f>
        <v/>
      </c>
      <c r="M467" s="21">
        <f>IF(J467&lt;&gt;"القيد غير متوازن","",IF(COUNTIF($B$7:B467,B467&amp;"")=1,1,""))</f>
        <v/>
      </c>
    </row>
    <row r="468">
      <c r="A468" s="20" t="n"/>
      <c r="B468" s="16" t="n"/>
      <c r="C468" s="16" t="n"/>
      <c r="D468" s="5" t="n"/>
      <c r="E468" s="17" t="n"/>
      <c r="F468" s="17" t="n"/>
      <c r="G468" s="6">
        <f>IF(AND(C468&amp;""="",E468&amp;""="",F468&amp;""=""),"",IF(C468&amp;""="","كود ناقص",IFERROR(INDEX('دليل الحسابات'!$B$6:$B$205,MATCH(C468,'دليل الحسابات'!$A$6:$A$205,0)),"كود غير موجود")))</f>
        <v/>
      </c>
      <c r="H468" s="6">
        <f>IF(AND(C468&amp;""="",E468&amp;""="",F468&amp;""=""),"",IF(AND(E468&amp;""&lt;&gt;"",F468&amp;""&lt;&gt;""),"خطأ: مدين ودائن معًا",IF(AND(E468&amp;""="",F468&amp;""=""),"سطر بلا مبلغ","")))</f>
        <v/>
      </c>
      <c r="I468" s="19">
        <f>IF(B468&amp;""="","",ROUND(SUMIFS($E$7:$E$3006,$B$7:$B$3006,B468&amp;"")-SUMIFS($F$7:$F$3006,$B$7:$B$3006,B468&amp;""),2))</f>
        <v/>
      </c>
      <c r="J468" s="6">
        <f>IF(B468&amp;""="",IF(AND(C468&amp;""="",E468&amp;""="",F468&amp;""=""),"","رقم القيد ناقص"),IF(I468=0,"","القيد غير متوازن"))</f>
        <v/>
      </c>
      <c r="K468" s="21">
        <f>IF(C468&amp;""="","",COUNTIF($C$7:C468,C468&amp;""))</f>
        <v/>
      </c>
      <c r="L468" s="6">
        <f>IF(K468="","",C468&amp;"-"&amp;K468)</f>
        <v/>
      </c>
      <c r="M468" s="21">
        <f>IF(J468&lt;&gt;"القيد غير متوازن","",IF(COUNTIF($B$7:B468,B468&amp;"")=1,1,""))</f>
        <v/>
      </c>
    </row>
    <row r="469">
      <c r="A469" s="20" t="n"/>
      <c r="B469" s="16" t="n"/>
      <c r="C469" s="16" t="n"/>
      <c r="D469" s="5" t="n"/>
      <c r="E469" s="17" t="n"/>
      <c r="F469" s="17" t="n"/>
      <c r="G469" s="6">
        <f>IF(AND(C469&amp;""="",E469&amp;""="",F469&amp;""=""),"",IF(C469&amp;""="","كود ناقص",IFERROR(INDEX('دليل الحسابات'!$B$6:$B$205,MATCH(C469,'دليل الحسابات'!$A$6:$A$205,0)),"كود غير موجود")))</f>
        <v/>
      </c>
      <c r="H469" s="6">
        <f>IF(AND(C469&amp;""="",E469&amp;""="",F469&amp;""=""),"",IF(AND(E469&amp;""&lt;&gt;"",F469&amp;""&lt;&gt;""),"خطأ: مدين ودائن معًا",IF(AND(E469&amp;""="",F469&amp;""=""),"سطر بلا مبلغ","")))</f>
        <v/>
      </c>
      <c r="I469" s="19">
        <f>IF(B469&amp;""="","",ROUND(SUMIFS($E$7:$E$3006,$B$7:$B$3006,B469&amp;"")-SUMIFS($F$7:$F$3006,$B$7:$B$3006,B469&amp;""),2))</f>
        <v/>
      </c>
      <c r="J469" s="6">
        <f>IF(B469&amp;""="",IF(AND(C469&amp;""="",E469&amp;""="",F469&amp;""=""),"","رقم القيد ناقص"),IF(I469=0,"","القيد غير متوازن"))</f>
        <v/>
      </c>
      <c r="K469" s="21">
        <f>IF(C469&amp;""="","",COUNTIF($C$7:C469,C469&amp;""))</f>
        <v/>
      </c>
      <c r="L469" s="6">
        <f>IF(K469="","",C469&amp;"-"&amp;K469)</f>
        <v/>
      </c>
      <c r="M469" s="21">
        <f>IF(J469&lt;&gt;"القيد غير متوازن","",IF(COUNTIF($B$7:B469,B469&amp;"")=1,1,""))</f>
        <v/>
      </c>
    </row>
    <row r="470">
      <c r="A470" s="20" t="n"/>
      <c r="B470" s="16" t="n"/>
      <c r="C470" s="16" t="n"/>
      <c r="D470" s="5" t="n"/>
      <c r="E470" s="17" t="n"/>
      <c r="F470" s="17" t="n"/>
      <c r="G470" s="6">
        <f>IF(AND(C470&amp;""="",E470&amp;""="",F470&amp;""=""),"",IF(C470&amp;""="","كود ناقص",IFERROR(INDEX('دليل الحسابات'!$B$6:$B$205,MATCH(C470,'دليل الحسابات'!$A$6:$A$205,0)),"كود غير موجود")))</f>
        <v/>
      </c>
      <c r="H470" s="6">
        <f>IF(AND(C470&amp;""="",E470&amp;""="",F470&amp;""=""),"",IF(AND(E470&amp;""&lt;&gt;"",F470&amp;""&lt;&gt;""),"خطأ: مدين ودائن معًا",IF(AND(E470&amp;""="",F470&amp;""=""),"سطر بلا مبلغ","")))</f>
        <v/>
      </c>
      <c r="I470" s="19">
        <f>IF(B470&amp;""="","",ROUND(SUMIFS($E$7:$E$3006,$B$7:$B$3006,B470&amp;"")-SUMIFS($F$7:$F$3006,$B$7:$B$3006,B470&amp;""),2))</f>
        <v/>
      </c>
      <c r="J470" s="6">
        <f>IF(B470&amp;""="",IF(AND(C470&amp;""="",E470&amp;""="",F470&amp;""=""),"","رقم القيد ناقص"),IF(I470=0,"","القيد غير متوازن"))</f>
        <v/>
      </c>
      <c r="K470" s="21">
        <f>IF(C470&amp;""="","",COUNTIF($C$7:C470,C470&amp;""))</f>
        <v/>
      </c>
      <c r="L470" s="6">
        <f>IF(K470="","",C470&amp;"-"&amp;K470)</f>
        <v/>
      </c>
      <c r="M470" s="21">
        <f>IF(J470&lt;&gt;"القيد غير متوازن","",IF(COUNTIF($B$7:B470,B470&amp;"")=1,1,""))</f>
        <v/>
      </c>
    </row>
    <row r="471">
      <c r="A471" s="20" t="n"/>
      <c r="B471" s="16" t="n"/>
      <c r="C471" s="16" t="n"/>
      <c r="D471" s="5" t="n"/>
      <c r="E471" s="17" t="n"/>
      <c r="F471" s="17" t="n"/>
      <c r="G471" s="6">
        <f>IF(AND(C471&amp;""="",E471&amp;""="",F471&amp;""=""),"",IF(C471&amp;""="","كود ناقص",IFERROR(INDEX('دليل الحسابات'!$B$6:$B$205,MATCH(C471,'دليل الحسابات'!$A$6:$A$205,0)),"كود غير موجود")))</f>
        <v/>
      </c>
      <c r="H471" s="6">
        <f>IF(AND(C471&amp;""="",E471&amp;""="",F471&amp;""=""),"",IF(AND(E471&amp;""&lt;&gt;"",F471&amp;""&lt;&gt;""),"خطأ: مدين ودائن معًا",IF(AND(E471&amp;""="",F471&amp;""=""),"سطر بلا مبلغ","")))</f>
        <v/>
      </c>
      <c r="I471" s="19">
        <f>IF(B471&amp;""="","",ROUND(SUMIFS($E$7:$E$3006,$B$7:$B$3006,B471&amp;"")-SUMIFS($F$7:$F$3006,$B$7:$B$3006,B471&amp;""),2))</f>
        <v/>
      </c>
      <c r="J471" s="6">
        <f>IF(B471&amp;""="",IF(AND(C471&amp;""="",E471&amp;""="",F471&amp;""=""),"","رقم القيد ناقص"),IF(I471=0,"","القيد غير متوازن"))</f>
        <v/>
      </c>
      <c r="K471" s="21">
        <f>IF(C471&amp;""="","",COUNTIF($C$7:C471,C471&amp;""))</f>
        <v/>
      </c>
      <c r="L471" s="6">
        <f>IF(K471="","",C471&amp;"-"&amp;K471)</f>
        <v/>
      </c>
      <c r="M471" s="21">
        <f>IF(J471&lt;&gt;"القيد غير متوازن","",IF(COUNTIF($B$7:B471,B471&amp;"")=1,1,""))</f>
        <v/>
      </c>
    </row>
    <row r="472">
      <c r="A472" s="20" t="n"/>
      <c r="B472" s="16" t="n"/>
      <c r="C472" s="16" t="n"/>
      <c r="D472" s="5" t="n"/>
      <c r="E472" s="17" t="n"/>
      <c r="F472" s="17" t="n"/>
      <c r="G472" s="6">
        <f>IF(AND(C472&amp;""="",E472&amp;""="",F472&amp;""=""),"",IF(C472&amp;""="","كود ناقص",IFERROR(INDEX('دليل الحسابات'!$B$6:$B$205,MATCH(C472,'دليل الحسابات'!$A$6:$A$205,0)),"كود غير موجود")))</f>
        <v/>
      </c>
      <c r="H472" s="6">
        <f>IF(AND(C472&amp;""="",E472&amp;""="",F472&amp;""=""),"",IF(AND(E472&amp;""&lt;&gt;"",F472&amp;""&lt;&gt;""),"خطأ: مدين ودائن معًا",IF(AND(E472&amp;""="",F472&amp;""=""),"سطر بلا مبلغ","")))</f>
        <v/>
      </c>
      <c r="I472" s="19">
        <f>IF(B472&amp;""="","",ROUND(SUMIFS($E$7:$E$3006,$B$7:$B$3006,B472&amp;"")-SUMIFS($F$7:$F$3006,$B$7:$B$3006,B472&amp;""),2))</f>
        <v/>
      </c>
      <c r="J472" s="6">
        <f>IF(B472&amp;""="",IF(AND(C472&amp;""="",E472&amp;""="",F472&amp;""=""),"","رقم القيد ناقص"),IF(I472=0,"","القيد غير متوازن"))</f>
        <v/>
      </c>
      <c r="K472" s="21">
        <f>IF(C472&amp;""="","",COUNTIF($C$7:C472,C472&amp;""))</f>
        <v/>
      </c>
      <c r="L472" s="6">
        <f>IF(K472="","",C472&amp;"-"&amp;K472)</f>
        <v/>
      </c>
      <c r="M472" s="21">
        <f>IF(J472&lt;&gt;"القيد غير متوازن","",IF(COUNTIF($B$7:B472,B472&amp;"")=1,1,""))</f>
        <v/>
      </c>
    </row>
    <row r="473">
      <c r="A473" s="20" t="n"/>
      <c r="B473" s="16" t="n"/>
      <c r="C473" s="16" t="n"/>
      <c r="D473" s="5" t="n"/>
      <c r="E473" s="17" t="n"/>
      <c r="F473" s="17" t="n"/>
      <c r="G473" s="6">
        <f>IF(AND(C473&amp;""="",E473&amp;""="",F473&amp;""=""),"",IF(C473&amp;""="","كود ناقص",IFERROR(INDEX('دليل الحسابات'!$B$6:$B$205,MATCH(C473,'دليل الحسابات'!$A$6:$A$205,0)),"كود غير موجود")))</f>
        <v/>
      </c>
      <c r="H473" s="6">
        <f>IF(AND(C473&amp;""="",E473&amp;""="",F473&amp;""=""),"",IF(AND(E473&amp;""&lt;&gt;"",F473&amp;""&lt;&gt;""),"خطأ: مدين ودائن معًا",IF(AND(E473&amp;""="",F473&amp;""=""),"سطر بلا مبلغ","")))</f>
        <v/>
      </c>
      <c r="I473" s="19">
        <f>IF(B473&amp;""="","",ROUND(SUMIFS($E$7:$E$3006,$B$7:$B$3006,B473&amp;"")-SUMIFS($F$7:$F$3006,$B$7:$B$3006,B473&amp;""),2))</f>
        <v/>
      </c>
      <c r="J473" s="6">
        <f>IF(B473&amp;""="",IF(AND(C473&amp;""="",E473&amp;""="",F473&amp;""=""),"","رقم القيد ناقص"),IF(I473=0,"","القيد غير متوازن"))</f>
        <v/>
      </c>
      <c r="K473" s="21">
        <f>IF(C473&amp;""="","",COUNTIF($C$7:C473,C473&amp;""))</f>
        <v/>
      </c>
      <c r="L473" s="6">
        <f>IF(K473="","",C473&amp;"-"&amp;K473)</f>
        <v/>
      </c>
      <c r="M473" s="21">
        <f>IF(J473&lt;&gt;"القيد غير متوازن","",IF(COUNTIF($B$7:B473,B473&amp;"")=1,1,""))</f>
        <v/>
      </c>
    </row>
    <row r="474">
      <c r="A474" s="20" t="n"/>
      <c r="B474" s="16" t="n"/>
      <c r="C474" s="16" t="n"/>
      <c r="D474" s="5" t="n"/>
      <c r="E474" s="17" t="n"/>
      <c r="F474" s="17" t="n"/>
      <c r="G474" s="6">
        <f>IF(AND(C474&amp;""="",E474&amp;""="",F474&amp;""=""),"",IF(C474&amp;""="","كود ناقص",IFERROR(INDEX('دليل الحسابات'!$B$6:$B$205,MATCH(C474,'دليل الحسابات'!$A$6:$A$205,0)),"كود غير موجود")))</f>
        <v/>
      </c>
      <c r="H474" s="6">
        <f>IF(AND(C474&amp;""="",E474&amp;""="",F474&amp;""=""),"",IF(AND(E474&amp;""&lt;&gt;"",F474&amp;""&lt;&gt;""),"خطأ: مدين ودائن معًا",IF(AND(E474&amp;""="",F474&amp;""=""),"سطر بلا مبلغ","")))</f>
        <v/>
      </c>
      <c r="I474" s="19">
        <f>IF(B474&amp;""="","",ROUND(SUMIFS($E$7:$E$3006,$B$7:$B$3006,B474&amp;"")-SUMIFS($F$7:$F$3006,$B$7:$B$3006,B474&amp;""),2))</f>
        <v/>
      </c>
      <c r="J474" s="6">
        <f>IF(B474&amp;""="",IF(AND(C474&amp;""="",E474&amp;""="",F474&amp;""=""),"","رقم القيد ناقص"),IF(I474=0,"","القيد غير متوازن"))</f>
        <v/>
      </c>
      <c r="K474" s="21">
        <f>IF(C474&amp;""="","",COUNTIF($C$7:C474,C474&amp;""))</f>
        <v/>
      </c>
      <c r="L474" s="6">
        <f>IF(K474="","",C474&amp;"-"&amp;K474)</f>
        <v/>
      </c>
      <c r="M474" s="21">
        <f>IF(J474&lt;&gt;"القيد غير متوازن","",IF(COUNTIF($B$7:B474,B474&amp;"")=1,1,""))</f>
        <v/>
      </c>
    </row>
    <row r="475">
      <c r="A475" s="20" t="n"/>
      <c r="B475" s="16" t="n"/>
      <c r="C475" s="16" t="n"/>
      <c r="D475" s="5" t="n"/>
      <c r="E475" s="17" t="n"/>
      <c r="F475" s="17" t="n"/>
      <c r="G475" s="6">
        <f>IF(AND(C475&amp;""="",E475&amp;""="",F475&amp;""=""),"",IF(C475&amp;""="","كود ناقص",IFERROR(INDEX('دليل الحسابات'!$B$6:$B$205,MATCH(C475,'دليل الحسابات'!$A$6:$A$205,0)),"كود غير موجود")))</f>
        <v/>
      </c>
      <c r="H475" s="6">
        <f>IF(AND(C475&amp;""="",E475&amp;""="",F475&amp;""=""),"",IF(AND(E475&amp;""&lt;&gt;"",F475&amp;""&lt;&gt;""),"خطأ: مدين ودائن معًا",IF(AND(E475&amp;""="",F475&amp;""=""),"سطر بلا مبلغ","")))</f>
        <v/>
      </c>
      <c r="I475" s="19">
        <f>IF(B475&amp;""="","",ROUND(SUMIFS($E$7:$E$3006,$B$7:$B$3006,B475&amp;"")-SUMIFS($F$7:$F$3006,$B$7:$B$3006,B475&amp;""),2))</f>
        <v/>
      </c>
      <c r="J475" s="6">
        <f>IF(B475&amp;""="",IF(AND(C475&amp;""="",E475&amp;""="",F475&amp;""=""),"","رقم القيد ناقص"),IF(I475=0,"","القيد غير متوازن"))</f>
        <v/>
      </c>
      <c r="K475" s="21">
        <f>IF(C475&amp;""="","",COUNTIF($C$7:C475,C475&amp;""))</f>
        <v/>
      </c>
      <c r="L475" s="6">
        <f>IF(K475="","",C475&amp;"-"&amp;K475)</f>
        <v/>
      </c>
      <c r="M475" s="21">
        <f>IF(J475&lt;&gt;"القيد غير متوازن","",IF(COUNTIF($B$7:B475,B475&amp;"")=1,1,""))</f>
        <v/>
      </c>
    </row>
    <row r="476">
      <c r="A476" s="20" t="n"/>
      <c r="B476" s="16" t="n"/>
      <c r="C476" s="16" t="n"/>
      <c r="D476" s="5" t="n"/>
      <c r="E476" s="17" t="n"/>
      <c r="F476" s="17" t="n"/>
      <c r="G476" s="6">
        <f>IF(AND(C476&amp;""="",E476&amp;""="",F476&amp;""=""),"",IF(C476&amp;""="","كود ناقص",IFERROR(INDEX('دليل الحسابات'!$B$6:$B$205,MATCH(C476,'دليل الحسابات'!$A$6:$A$205,0)),"كود غير موجود")))</f>
        <v/>
      </c>
      <c r="H476" s="6">
        <f>IF(AND(C476&amp;""="",E476&amp;""="",F476&amp;""=""),"",IF(AND(E476&amp;""&lt;&gt;"",F476&amp;""&lt;&gt;""),"خطأ: مدين ودائن معًا",IF(AND(E476&amp;""="",F476&amp;""=""),"سطر بلا مبلغ","")))</f>
        <v/>
      </c>
      <c r="I476" s="19">
        <f>IF(B476&amp;""="","",ROUND(SUMIFS($E$7:$E$3006,$B$7:$B$3006,B476&amp;"")-SUMIFS($F$7:$F$3006,$B$7:$B$3006,B476&amp;""),2))</f>
        <v/>
      </c>
      <c r="J476" s="6">
        <f>IF(B476&amp;""="",IF(AND(C476&amp;""="",E476&amp;""="",F476&amp;""=""),"","رقم القيد ناقص"),IF(I476=0,"","القيد غير متوازن"))</f>
        <v/>
      </c>
      <c r="K476" s="21">
        <f>IF(C476&amp;""="","",COUNTIF($C$7:C476,C476&amp;""))</f>
        <v/>
      </c>
      <c r="L476" s="6">
        <f>IF(K476="","",C476&amp;"-"&amp;K476)</f>
        <v/>
      </c>
      <c r="M476" s="21">
        <f>IF(J476&lt;&gt;"القيد غير متوازن","",IF(COUNTIF($B$7:B476,B476&amp;"")=1,1,""))</f>
        <v/>
      </c>
    </row>
    <row r="477">
      <c r="A477" s="20" t="n"/>
      <c r="B477" s="16" t="n"/>
      <c r="C477" s="16" t="n"/>
      <c r="D477" s="5" t="n"/>
      <c r="E477" s="17" t="n"/>
      <c r="F477" s="17" t="n"/>
      <c r="G477" s="6">
        <f>IF(AND(C477&amp;""="",E477&amp;""="",F477&amp;""=""),"",IF(C477&amp;""="","كود ناقص",IFERROR(INDEX('دليل الحسابات'!$B$6:$B$205,MATCH(C477,'دليل الحسابات'!$A$6:$A$205,0)),"كود غير موجود")))</f>
        <v/>
      </c>
      <c r="H477" s="6">
        <f>IF(AND(C477&amp;""="",E477&amp;""="",F477&amp;""=""),"",IF(AND(E477&amp;""&lt;&gt;"",F477&amp;""&lt;&gt;""),"خطأ: مدين ودائن معًا",IF(AND(E477&amp;""="",F477&amp;""=""),"سطر بلا مبلغ","")))</f>
        <v/>
      </c>
      <c r="I477" s="19">
        <f>IF(B477&amp;""="","",ROUND(SUMIFS($E$7:$E$3006,$B$7:$B$3006,B477&amp;"")-SUMIFS($F$7:$F$3006,$B$7:$B$3006,B477&amp;""),2))</f>
        <v/>
      </c>
      <c r="J477" s="6">
        <f>IF(B477&amp;""="",IF(AND(C477&amp;""="",E477&amp;""="",F477&amp;""=""),"","رقم القيد ناقص"),IF(I477=0,"","القيد غير متوازن"))</f>
        <v/>
      </c>
      <c r="K477" s="21">
        <f>IF(C477&amp;""="","",COUNTIF($C$7:C477,C477&amp;""))</f>
        <v/>
      </c>
      <c r="L477" s="6">
        <f>IF(K477="","",C477&amp;"-"&amp;K477)</f>
        <v/>
      </c>
      <c r="M477" s="21">
        <f>IF(J477&lt;&gt;"القيد غير متوازن","",IF(COUNTIF($B$7:B477,B477&amp;"")=1,1,""))</f>
        <v/>
      </c>
    </row>
    <row r="478">
      <c r="A478" s="20" t="n"/>
      <c r="B478" s="16" t="n"/>
      <c r="C478" s="16" t="n"/>
      <c r="D478" s="5" t="n"/>
      <c r="E478" s="17" t="n"/>
      <c r="F478" s="17" t="n"/>
      <c r="G478" s="6">
        <f>IF(AND(C478&amp;""="",E478&amp;""="",F478&amp;""=""),"",IF(C478&amp;""="","كود ناقص",IFERROR(INDEX('دليل الحسابات'!$B$6:$B$205,MATCH(C478,'دليل الحسابات'!$A$6:$A$205,0)),"كود غير موجود")))</f>
        <v/>
      </c>
      <c r="H478" s="6">
        <f>IF(AND(C478&amp;""="",E478&amp;""="",F478&amp;""=""),"",IF(AND(E478&amp;""&lt;&gt;"",F478&amp;""&lt;&gt;""),"خطأ: مدين ودائن معًا",IF(AND(E478&amp;""="",F478&amp;""=""),"سطر بلا مبلغ","")))</f>
        <v/>
      </c>
      <c r="I478" s="19">
        <f>IF(B478&amp;""="","",ROUND(SUMIFS($E$7:$E$3006,$B$7:$B$3006,B478&amp;"")-SUMIFS($F$7:$F$3006,$B$7:$B$3006,B478&amp;""),2))</f>
        <v/>
      </c>
      <c r="J478" s="6">
        <f>IF(B478&amp;""="",IF(AND(C478&amp;""="",E478&amp;""="",F478&amp;""=""),"","رقم القيد ناقص"),IF(I478=0,"","القيد غير متوازن"))</f>
        <v/>
      </c>
      <c r="K478" s="21">
        <f>IF(C478&amp;""="","",COUNTIF($C$7:C478,C478&amp;""))</f>
        <v/>
      </c>
      <c r="L478" s="6">
        <f>IF(K478="","",C478&amp;"-"&amp;K478)</f>
        <v/>
      </c>
      <c r="M478" s="21">
        <f>IF(J478&lt;&gt;"القيد غير متوازن","",IF(COUNTIF($B$7:B478,B478&amp;"")=1,1,""))</f>
        <v/>
      </c>
    </row>
    <row r="479">
      <c r="A479" s="20" t="n"/>
      <c r="B479" s="16" t="n"/>
      <c r="C479" s="16" t="n"/>
      <c r="D479" s="5" t="n"/>
      <c r="E479" s="17" t="n"/>
      <c r="F479" s="17" t="n"/>
      <c r="G479" s="6">
        <f>IF(AND(C479&amp;""="",E479&amp;""="",F479&amp;""=""),"",IF(C479&amp;""="","كود ناقص",IFERROR(INDEX('دليل الحسابات'!$B$6:$B$205,MATCH(C479,'دليل الحسابات'!$A$6:$A$205,0)),"كود غير موجود")))</f>
        <v/>
      </c>
      <c r="H479" s="6">
        <f>IF(AND(C479&amp;""="",E479&amp;""="",F479&amp;""=""),"",IF(AND(E479&amp;""&lt;&gt;"",F479&amp;""&lt;&gt;""),"خطأ: مدين ودائن معًا",IF(AND(E479&amp;""="",F479&amp;""=""),"سطر بلا مبلغ","")))</f>
        <v/>
      </c>
      <c r="I479" s="19">
        <f>IF(B479&amp;""="","",ROUND(SUMIFS($E$7:$E$3006,$B$7:$B$3006,B479&amp;"")-SUMIFS($F$7:$F$3006,$B$7:$B$3006,B479&amp;""),2))</f>
        <v/>
      </c>
      <c r="J479" s="6">
        <f>IF(B479&amp;""="",IF(AND(C479&amp;""="",E479&amp;""="",F479&amp;""=""),"","رقم القيد ناقص"),IF(I479=0,"","القيد غير متوازن"))</f>
        <v/>
      </c>
      <c r="K479" s="21">
        <f>IF(C479&amp;""="","",COUNTIF($C$7:C479,C479&amp;""))</f>
        <v/>
      </c>
      <c r="L479" s="6">
        <f>IF(K479="","",C479&amp;"-"&amp;K479)</f>
        <v/>
      </c>
      <c r="M479" s="21">
        <f>IF(J479&lt;&gt;"القيد غير متوازن","",IF(COUNTIF($B$7:B479,B479&amp;"")=1,1,""))</f>
        <v/>
      </c>
    </row>
    <row r="480">
      <c r="A480" s="20" t="n"/>
      <c r="B480" s="16" t="n"/>
      <c r="C480" s="16" t="n"/>
      <c r="D480" s="5" t="n"/>
      <c r="E480" s="17" t="n"/>
      <c r="F480" s="17" t="n"/>
      <c r="G480" s="6">
        <f>IF(AND(C480&amp;""="",E480&amp;""="",F480&amp;""=""),"",IF(C480&amp;""="","كود ناقص",IFERROR(INDEX('دليل الحسابات'!$B$6:$B$205,MATCH(C480,'دليل الحسابات'!$A$6:$A$205,0)),"كود غير موجود")))</f>
        <v/>
      </c>
      <c r="H480" s="6">
        <f>IF(AND(C480&amp;""="",E480&amp;""="",F480&amp;""=""),"",IF(AND(E480&amp;""&lt;&gt;"",F480&amp;""&lt;&gt;""),"خطأ: مدين ودائن معًا",IF(AND(E480&amp;""="",F480&amp;""=""),"سطر بلا مبلغ","")))</f>
        <v/>
      </c>
      <c r="I480" s="19">
        <f>IF(B480&amp;""="","",ROUND(SUMIFS($E$7:$E$3006,$B$7:$B$3006,B480&amp;"")-SUMIFS($F$7:$F$3006,$B$7:$B$3006,B480&amp;""),2))</f>
        <v/>
      </c>
      <c r="J480" s="6">
        <f>IF(B480&amp;""="",IF(AND(C480&amp;""="",E480&amp;""="",F480&amp;""=""),"","رقم القيد ناقص"),IF(I480=0,"","القيد غير متوازن"))</f>
        <v/>
      </c>
      <c r="K480" s="21">
        <f>IF(C480&amp;""="","",COUNTIF($C$7:C480,C480&amp;""))</f>
        <v/>
      </c>
      <c r="L480" s="6">
        <f>IF(K480="","",C480&amp;"-"&amp;K480)</f>
        <v/>
      </c>
      <c r="M480" s="21">
        <f>IF(J480&lt;&gt;"القيد غير متوازن","",IF(COUNTIF($B$7:B480,B480&amp;"")=1,1,""))</f>
        <v/>
      </c>
    </row>
    <row r="481">
      <c r="A481" s="20" t="n"/>
      <c r="B481" s="16" t="n"/>
      <c r="C481" s="16" t="n"/>
      <c r="D481" s="5" t="n"/>
      <c r="E481" s="17" t="n"/>
      <c r="F481" s="17" t="n"/>
      <c r="G481" s="6">
        <f>IF(AND(C481&amp;""="",E481&amp;""="",F481&amp;""=""),"",IF(C481&amp;""="","كود ناقص",IFERROR(INDEX('دليل الحسابات'!$B$6:$B$205,MATCH(C481,'دليل الحسابات'!$A$6:$A$205,0)),"كود غير موجود")))</f>
        <v/>
      </c>
      <c r="H481" s="6">
        <f>IF(AND(C481&amp;""="",E481&amp;""="",F481&amp;""=""),"",IF(AND(E481&amp;""&lt;&gt;"",F481&amp;""&lt;&gt;""),"خطأ: مدين ودائن معًا",IF(AND(E481&amp;""="",F481&amp;""=""),"سطر بلا مبلغ","")))</f>
        <v/>
      </c>
      <c r="I481" s="19">
        <f>IF(B481&amp;""="","",ROUND(SUMIFS($E$7:$E$3006,$B$7:$B$3006,B481&amp;"")-SUMIFS($F$7:$F$3006,$B$7:$B$3006,B481&amp;""),2))</f>
        <v/>
      </c>
      <c r="J481" s="6">
        <f>IF(B481&amp;""="",IF(AND(C481&amp;""="",E481&amp;""="",F481&amp;""=""),"","رقم القيد ناقص"),IF(I481=0,"","القيد غير متوازن"))</f>
        <v/>
      </c>
      <c r="K481" s="21">
        <f>IF(C481&amp;""="","",COUNTIF($C$7:C481,C481&amp;""))</f>
        <v/>
      </c>
      <c r="L481" s="6">
        <f>IF(K481="","",C481&amp;"-"&amp;K481)</f>
        <v/>
      </c>
      <c r="M481" s="21">
        <f>IF(J481&lt;&gt;"القيد غير متوازن","",IF(COUNTIF($B$7:B481,B481&amp;"")=1,1,""))</f>
        <v/>
      </c>
    </row>
    <row r="482">
      <c r="A482" s="20" t="n"/>
      <c r="B482" s="16" t="n"/>
      <c r="C482" s="16" t="n"/>
      <c r="D482" s="5" t="n"/>
      <c r="E482" s="17" t="n"/>
      <c r="F482" s="17" t="n"/>
      <c r="G482" s="6">
        <f>IF(AND(C482&amp;""="",E482&amp;""="",F482&amp;""=""),"",IF(C482&amp;""="","كود ناقص",IFERROR(INDEX('دليل الحسابات'!$B$6:$B$205,MATCH(C482,'دليل الحسابات'!$A$6:$A$205,0)),"كود غير موجود")))</f>
        <v/>
      </c>
      <c r="H482" s="6">
        <f>IF(AND(C482&amp;""="",E482&amp;""="",F482&amp;""=""),"",IF(AND(E482&amp;""&lt;&gt;"",F482&amp;""&lt;&gt;""),"خطأ: مدين ودائن معًا",IF(AND(E482&amp;""="",F482&amp;""=""),"سطر بلا مبلغ","")))</f>
        <v/>
      </c>
      <c r="I482" s="19">
        <f>IF(B482&amp;""="","",ROUND(SUMIFS($E$7:$E$3006,$B$7:$B$3006,B482&amp;"")-SUMIFS($F$7:$F$3006,$B$7:$B$3006,B482&amp;""),2))</f>
        <v/>
      </c>
      <c r="J482" s="6">
        <f>IF(B482&amp;""="",IF(AND(C482&amp;""="",E482&amp;""="",F482&amp;""=""),"","رقم القيد ناقص"),IF(I482=0,"","القيد غير متوازن"))</f>
        <v/>
      </c>
      <c r="K482" s="21">
        <f>IF(C482&amp;""="","",COUNTIF($C$7:C482,C482&amp;""))</f>
        <v/>
      </c>
      <c r="L482" s="6">
        <f>IF(K482="","",C482&amp;"-"&amp;K482)</f>
        <v/>
      </c>
      <c r="M482" s="21">
        <f>IF(J482&lt;&gt;"القيد غير متوازن","",IF(COUNTIF($B$7:B482,B482&amp;"")=1,1,""))</f>
        <v/>
      </c>
    </row>
    <row r="483">
      <c r="A483" s="20" t="n"/>
      <c r="B483" s="16" t="n"/>
      <c r="C483" s="16" t="n"/>
      <c r="D483" s="5" t="n"/>
      <c r="E483" s="17" t="n"/>
      <c r="F483" s="17" t="n"/>
      <c r="G483" s="6">
        <f>IF(AND(C483&amp;""="",E483&amp;""="",F483&amp;""=""),"",IF(C483&amp;""="","كود ناقص",IFERROR(INDEX('دليل الحسابات'!$B$6:$B$205,MATCH(C483,'دليل الحسابات'!$A$6:$A$205,0)),"كود غير موجود")))</f>
        <v/>
      </c>
      <c r="H483" s="6">
        <f>IF(AND(C483&amp;""="",E483&amp;""="",F483&amp;""=""),"",IF(AND(E483&amp;""&lt;&gt;"",F483&amp;""&lt;&gt;""),"خطأ: مدين ودائن معًا",IF(AND(E483&amp;""="",F483&amp;""=""),"سطر بلا مبلغ","")))</f>
        <v/>
      </c>
      <c r="I483" s="19">
        <f>IF(B483&amp;""="","",ROUND(SUMIFS($E$7:$E$3006,$B$7:$B$3006,B483&amp;"")-SUMIFS($F$7:$F$3006,$B$7:$B$3006,B483&amp;""),2))</f>
        <v/>
      </c>
      <c r="J483" s="6">
        <f>IF(B483&amp;""="",IF(AND(C483&amp;""="",E483&amp;""="",F483&amp;""=""),"","رقم القيد ناقص"),IF(I483=0,"","القيد غير متوازن"))</f>
        <v/>
      </c>
      <c r="K483" s="21">
        <f>IF(C483&amp;""="","",COUNTIF($C$7:C483,C483&amp;""))</f>
        <v/>
      </c>
      <c r="L483" s="6">
        <f>IF(K483="","",C483&amp;"-"&amp;K483)</f>
        <v/>
      </c>
      <c r="M483" s="21">
        <f>IF(J483&lt;&gt;"القيد غير متوازن","",IF(COUNTIF($B$7:B483,B483&amp;"")=1,1,""))</f>
        <v/>
      </c>
    </row>
    <row r="484">
      <c r="A484" s="20" t="n"/>
      <c r="B484" s="16" t="n"/>
      <c r="C484" s="16" t="n"/>
      <c r="D484" s="5" t="n"/>
      <c r="E484" s="17" t="n"/>
      <c r="F484" s="17" t="n"/>
      <c r="G484" s="6">
        <f>IF(AND(C484&amp;""="",E484&amp;""="",F484&amp;""=""),"",IF(C484&amp;""="","كود ناقص",IFERROR(INDEX('دليل الحسابات'!$B$6:$B$205,MATCH(C484,'دليل الحسابات'!$A$6:$A$205,0)),"كود غير موجود")))</f>
        <v/>
      </c>
      <c r="H484" s="6">
        <f>IF(AND(C484&amp;""="",E484&amp;""="",F484&amp;""=""),"",IF(AND(E484&amp;""&lt;&gt;"",F484&amp;""&lt;&gt;""),"خطأ: مدين ودائن معًا",IF(AND(E484&amp;""="",F484&amp;""=""),"سطر بلا مبلغ","")))</f>
        <v/>
      </c>
      <c r="I484" s="19">
        <f>IF(B484&amp;""="","",ROUND(SUMIFS($E$7:$E$3006,$B$7:$B$3006,B484&amp;"")-SUMIFS($F$7:$F$3006,$B$7:$B$3006,B484&amp;""),2))</f>
        <v/>
      </c>
      <c r="J484" s="6">
        <f>IF(B484&amp;""="",IF(AND(C484&amp;""="",E484&amp;""="",F484&amp;""=""),"","رقم القيد ناقص"),IF(I484=0,"","القيد غير متوازن"))</f>
        <v/>
      </c>
      <c r="K484" s="21">
        <f>IF(C484&amp;""="","",COUNTIF($C$7:C484,C484&amp;""))</f>
        <v/>
      </c>
      <c r="L484" s="6">
        <f>IF(K484="","",C484&amp;"-"&amp;K484)</f>
        <v/>
      </c>
      <c r="M484" s="21">
        <f>IF(J484&lt;&gt;"القيد غير متوازن","",IF(COUNTIF($B$7:B484,B484&amp;"")=1,1,""))</f>
        <v/>
      </c>
    </row>
    <row r="485">
      <c r="A485" s="20" t="n"/>
      <c r="B485" s="16" t="n"/>
      <c r="C485" s="16" t="n"/>
      <c r="D485" s="5" t="n"/>
      <c r="E485" s="17" t="n"/>
      <c r="F485" s="17" t="n"/>
      <c r="G485" s="6">
        <f>IF(AND(C485&amp;""="",E485&amp;""="",F485&amp;""=""),"",IF(C485&amp;""="","كود ناقص",IFERROR(INDEX('دليل الحسابات'!$B$6:$B$205,MATCH(C485,'دليل الحسابات'!$A$6:$A$205,0)),"كود غير موجود")))</f>
        <v/>
      </c>
      <c r="H485" s="6">
        <f>IF(AND(C485&amp;""="",E485&amp;""="",F485&amp;""=""),"",IF(AND(E485&amp;""&lt;&gt;"",F485&amp;""&lt;&gt;""),"خطأ: مدين ودائن معًا",IF(AND(E485&amp;""="",F485&amp;""=""),"سطر بلا مبلغ","")))</f>
        <v/>
      </c>
      <c r="I485" s="19">
        <f>IF(B485&amp;""="","",ROUND(SUMIFS($E$7:$E$3006,$B$7:$B$3006,B485&amp;"")-SUMIFS($F$7:$F$3006,$B$7:$B$3006,B485&amp;""),2))</f>
        <v/>
      </c>
      <c r="J485" s="6">
        <f>IF(B485&amp;""="",IF(AND(C485&amp;""="",E485&amp;""="",F485&amp;""=""),"","رقم القيد ناقص"),IF(I485=0,"","القيد غير متوازن"))</f>
        <v/>
      </c>
      <c r="K485" s="21">
        <f>IF(C485&amp;""="","",COUNTIF($C$7:C485,C485&amp;""))</f>
        <v/>
      </c>
      <c r="L485" s="6">
        <f>IF(K485="","",C485&amp;"-"&amp;K485)</f>
        <v/>
      </c>
      <c r="M485" s="21">
        <f>IF(J485&lt;&gt;"القيد غير متوازن","",IF(COUNTIF($B$7:B485,B485&amp;"")=1,1,""))</f>
        <v/>
      </c>
    </row>
    <row r="486">
      <c r="A486" s="20" t="n"/>
      <c r="B486" s="16" t="n"/>
      <c r="C486" s="16" t="n"/>
      <c r="D486" s="5" t="n"/>
      <c r="E486" s="17" t="n"/>
      <c r="F486" s="17" t="n"/>
      <c r="G486" s="6">
        <f>IF(AND(C486&amp;""="",E486&amp;""="",F486&amp;""=""),"",IF(C486&amp;""="","كود ناقص",IFERROR(INDEX('دليل الحسابات'!$B$6:$B$205,MATCH(C486,'دليل الحسابات'!$A$6:$A$205,0)),"كود غير موجود")))</f>
        <v/>
      </c>
      <c r="H486" s="6">
        <f>IF(AND(C486&amp;""="",E486&amp;""="",F486&amp;""=""),"",IF(AND(E486&amp;""&lt;&gt;"",F486&amp;""&lt;&gt;""),"خطأ: مدين ودائن معًا",IF(AND(E486&amp;""="",F486&amp;""=""),"سطر بلا مبلغ","")))</f>
        <v/>
      </c>
      <c r="I486" s="19">
        <f>IF(B486&amp;""="","",ROUND(SUMIFS($E$7:$E$3006,$B$7:$B$3006,B486&amp;"")-SUMIFS($F$7:$F$3006,$B$7:$B$3006,B486&amp;""),2))</f>
        <v/>
      </c>
      <c r="J486" s="6">
        <f>IF(B486&amp;""="",IF(AND(C486&amp;""="",E486&amp;""="",F486&amp;""=""),"","رقم القيد ناقص"),IF(I486=0,"","القيد غير متوازن"))</f>
        <v/>
      </c>
      <c r="K486" s="21">
        <f>IF(C486&amp;""="","",COUNTIF($C$7:C486,C486&amp;""))</f>
        <v/>
      </c>
      <c r="L486" s="6">
        <f>IF(K486="","",C486&amp;"-"&amp;K486)</f>
        <v/>
      </c>
      <c r="M486" s="21">
        <f>IF(J486&lt;&gt;"القيد غير متوازن","",IF(COUNTIF($B$7:B486,B486&amp;"")=1,1,""))</f>
        <v/>
      </c>
    </row>
    <row r="487">
      <c r="A487" s="20" t="n"/>
      <c r="B487" s="16" t="n"/>
      <c r="C487" s="16" t="n"/>
      <c r="D487" s="5" t="n"/>
      <c r="E487" s="17" t="n"/>
      <c r="F487" s="17" t="n"/>
      <c r="G487" s="6">
        <f>IF(AND(C487&amp;""="",E487&amp;""="",F487&amp;""=""),"",IF(C487&amp;""="","كود ناقص",IFERROR(INDEX('دليل الحسابات'!$B$6:$B$205,MATCH(C487,'دليل الحسابات'!$A$6:$A$205,0)),"كود غير موجود")))</f>
        <v/>
      </c>
      <c r="H487" s="6">
        <f>IF(AND(C487&amp;""="",E487&amp;""="",F487&amp;""=""),"",IF(AND(E487&amp;""&lt;&gt;"",F487&amp;""&lt;&gt;""),"خطأ: مدين ودائن معًا",IF(AND(E487&amp;""="",F487&amp;""=""),"سطر بلا مبلغ","")))</f>
        <v/>
      </c>
      <c r="I487" s="19">
        <f>IF(B487&amp;""="","",ROUND(SUMIFS($E$7:$E$3006,$B$7:$B$3006,B487&amp;"")-SUMIFS($F$7:$F$3006,$B$7:$B$3006,B487&amp;""),2))</f>
        <v/>
      </c>
      <c r="J487" s="6">
        <f>IF(B487&amp;""="",IF(AND(C487&amp;""="",E487&amp;""="",F487&amp;""=""),"","رقم القيد ناقص"),IF(I487=0,"","القيد غير متوازن"))</f>
        <v/>
      </c>
      <c r="K487" s="21">
        <f>IF(C487&amp;""="","",COUNTIF($C$7:C487,C487&amp;""))</f>
        <v/>
      </c>
      <c r="L487" s="6">
        <f>IF(K487="","",C487&amp;"-"&amp;K487)</f>
        <v/>
      </c>
      <c r="M487" s="21">
        <f>IF(J487&lt;&gt;"القيد غير متوازن","",IF(COUNTIF($B$7:B487,B487&amp;"")=1,1,""))</f>
        <v/>
      </c>
    </row>
    <row r="488">
      <c r="A488" s="20" t="n"/>
      <c r="B488" s="16" t="n"/>
      <c r="C488" s="16" t="n"/>
      <c r="D488" s="5" t="n"/>
      <c r="E488" s="17" t="n"/>
      <c r="F488" s="17" t="n"/>
      <c r="G488" s="6">
        <f>IF(AND(C488&amp;""="",E488&amp;""="",F488&amp;""=""),"",IF(C488&amp;""="","كود ناقص",IFERROR(INDEX('دليل الحسابات'!$B$6:$B$205,MATCH(C488,'دليل الحسابات'!$A$6:$A$205,0)),"كود غير موجود")))</f>
        <v/>
      </c>
      <c r="H488" s="6">
        <f>IF(AND(C488&amp;""="",E488&amp;""="",F488&amp;""=""),"",IF(AND(E488&amp;""&lt;&gt;"",F488&amp;""&lt;&gt;""),"خطأ: مدين ودائن معًا",IF(AND(E488&amp;""="",F488&amp;""=""),"سطر بلا مبلغ","")))</f>
        <v/>
      </c>
      <c r="I488" s="19">
        <f>IF(B488&amp;""="","",ROUND(SUMIFS($E$7:$E$3006,$B$7:$B$3006,B488&amp;"")-SUMIFS($F$7:$F$3006,$B$7:$B$3006,B488&amp;""),2))</f>
        <v/>
      </c>
      <c r="J488" s="6">
        <f>IF(B488&amp;""="",IF(AND(C488&amp;""="",E488&amp;""="",F488&amp;""=""),"","رقم القيد ناقص"),IF(I488=0,"","القيد غير متوازن"))</f>
        <v/>
      </c>
      <c r="K488" s="21">
        <f>IF(C488&amp;""="","",COUNTIF($C$7:C488,C488&amp;""))</f>
        <v/>
      </c>
      <c r="L488" s="6">
        <f>IF(K488="","",C488&amp;"-"&amp;K488)</f>
        <v/>
      </c>
      <c r="M488" s="21">
        <f>IF(J488&lt;&gt;"القيد غير متوازن","",IF(COUNTIF($B$7:B488,B488&amp;"")=1,1,""))</f>
        <v/>
      </c>
    </row>
    <row r="489">
      <c r="A489" s="20" t="n"/>
      <c r="B489" s="16" t="n"/>
      <c r="C489" s="16" t="n"/>
      <c r="D489" s="5" t="n"/>
      <c r="E489" s="17" t="n"/>
      <c r="F489" s="17" t="n"/>
      <c r="G489" s="6">
        <f>IF(AND(C489&amp;""="",E489&amp;""="",F489&amp;""=""),"",IF(C489&amp;""="","كود ناقص",IFERROR(INDEX('دليل الحسابات'!$B$6:$B$205,MATCH(C489,'دليل الحسابات'!$A$6:$A$205,0)),"كود غير موجود")))</f>
        <v/>
      </c>
      <c r="H489" s="6">
        <f>IF(AND(C489&amp;""="",E489&amp;""="",F489&amp;""=""),"",IF(AND(E489&amp;""&lt;&gt;"",F489&amp;""&lt;&gt;""),"خطأ: مدين ودائن معًا",IF(AND(E489&amp;""="",F489&amp;""=""),"سطر بلا مبلغ","")))</f>
        <v/>
      </c>
      <c r="I489" s="19">
        <f>IF(B489&amp;""="","",ROUND(SUMIFS($E$7:$E$3006,$B$7:$B$3006,B489&amp;"")-SUMIFS($F$7:$F$3006,$B$7:$B$3006,B489&amp;""),2))</f>
        <v/>
      </c>
      <c r="J489" s="6">
        <f>IF(B489&amp;""="",IF(AND(C489&amp;""="",E489&amp;""="",F489&amp;""=""),"","رقم القيد ناقص"),IF(I489=0,"","القيد غير متوازن"))</f>
        <v/>
      </c>
      <c r="K489" s="21">
        <f>IF(C489&amp;""="","",COUNTIF($C$7:C489,C489&amp;""))</f>
        <v/>
      </c>
      <c r="L489" s="6">
        <f>IF(K489="","",C489&amp;"-"&amp;K489)</f>
        <v/>
      </c>
      <c r="M489" s="21">
        <f>IF(J489&lt;&gt;"القيد غير متوازن","",IF(COUNTIF($B$7:B489,B489&amp;"")=1,1,""))</f>
        <v/>
      </c>
    </row>
    <row r="490">
      <c r="A490" s="20" t="n"/>
      <c r="B490" s="16" t="n"/>
      <c r="C490" s="16" t="n"/>
      <c r="D490" s="5" t="n"/>
      <c r="E490" s="17" t="n"/>
      <c r="F490" s="17" t="n"/>
      <c r="G490" s="6">
        <f>IF(AND(C490&amp;""="",E490&amp;""="",F490&amp;""=""),"",IF(C490&amp;""="","كود ناقص",IFERROR(INDEX('دليل الحسابات'!$B$6:$B$205,MATCH(C490,'دليل الحسابات'!$A$6:$A$205,0)),"كود غير موجود")))</f>
        <v/>
      </c>
      <c r="H490" s="6">
        <f>IF(AND(C490&amp;""="",E490&amp;""="",F490&amp;""=""),"",IF(AND(E490&amp;""&lt;&gt;"",F490&amp;""&lt;&gt;""),"خطأ: مدين ودائن معًا",IF(AND(E490&amp;""="",F490&amp;""=""),"سطر بلا مبلغ","")))</f>
        <v/>
      </c>
      <c r="I490" s="19">
        <f>IF(B490&amp;""="","",ROUND(SUMIFS($E$7:$E$3006,$B$7:$B$3006,B490&amp;"")-SUMIFS($F$7:$F$3006,$B$7:$B$3006,B490&amp;""),2))</f>
        <v/>
      </c>
      <c r="J490" s="6">
        <f>IF(B490&amp;""="",IF(AND(C490&amp;""="",E490&amp;""="",F490&amp;""=""),"","رقم القيد ناقص"),IF(I490=0,"","القيد غير متوازن"))</f>
        <v/>
      </c>
      <c r="K490" s="21">
        <f>IF(C490&amp;""="","",COUNTIF($C$7:C490,C490&amp;""))</f>
        <v/>
      </c>
      <c r="L490" s="6">
        <f>IF(K490="","",C490&amp;"-"&amp;K490)</f>
        <v/>
      </c>
      <c r="M490" s="21">
        <f>IF(J490&lt;&gt;"القيد غير متوازن","",IF(COUNTIF($B$7:B490,B490&amp;"")=1,1,""))</f>
        <v/>
      </c>
    </row>
    <row r="491">
      <c r="A491" s="20" t="n"/>
      <c r="B491" s="16" t="n"/>
      <c r="C491" s="16" t="n"/>
      <c r="D491" s="5" t="n"/>
      <c r="E491" s="17" t="n"/>
      <c r="F491" s="17" t="n"/>
      <c r="G491" s="6">
        <f>IF(AND(C491&amp;""="",E491&amp;""="",F491&amp;""=""),"",IF(C491&amp;""="","كود ناقص",IFERROR(INDEX('دليل الحسابات'!$B$6:$B$205,MATCH(C491,'دليل الحسابات'!$A$6:$A$205,0)),"كود غير موجود")))</f>
        <v/>
      </c>
      <c r="H491" s="6">
        <f>IF(AND(C491&amp;""="",E491&amp;""="",F491&amp;""=""),"",IF(AND(E491&amp;""&lt;&gt;"",F491&amp;""&lt;&gt;""),"خطأ: مدين ودائن معًا",IF(AND(E491&amp;""="",F491&amp;""=""),"سطر بلا مبلغ","")))</f>
        <v/>
      </c>
      <c r="I491" s="19">
        <f>IF(B491&amp;""="","",ROUND(SUMIFS($E$7:$E$3006,$B$7:$B$3006,B491&amp;"")-SUMIFS($F$7:$F$3006,$B$7:$B$3006,B491&amp;""),2))</f>
        <v/>
      </c>
      <c r="J491" s="6">
        <f>IF(B491&amp;""="",IF(AND(C491&amp;""="",E491&amp;""="",F491&amp;""=""),"","رقم القيد ناقص"),IF(I491=0,"","القيد غير متوازن"))</f>
        <v/>
      </c>
      <c r="K491" s="21">
        <f>IF(C491&amp;""="","",COUNTIF($C$7:C491,C491&amp;""))</f>
        <v/>
      </c>
      <c r="L491" s="6">
        <f>IF(K491="","",C491&amp;"-"&amp;K491)</f>
        <v/>
      </c>
      <c r="M491" s="21">
        <f>IF(J491&lt;&gt;"القيد غير متوازن","",IF(COUNTIF($B$7:B491,B491&amp;"")=1,1,""))</f>
        <v/>
      </c>
    </row>
    <row r="492">
      <c r="A492" s="20" t="n"/>
      <c r="B492" s="16" t="n"/>
      <c r="C492" s="16" t="n"/>
      <c r="D492" s="5" t="n"/>
      <c r="E492" s="17" t="n"/>
      <c r="F492" s="17" t="n"/>
      <c r="G492" s="6">
        <f>IF(AND(C492&amp;""="",E492&amp;""="",F492&amp;""=""),"",IF(C492&amp;""="","كود ناقص",IFERROR(INDEX('دليل الحسابات'!$B$6:$B$205,MATCH(C492,'دليل الحسابات'!$A$6:$A$205,0)),"كود غير موجود")))</f>
        <v/>
      </c>
      <c r="H492" s="6">
        <f>IF(AND(C492&amp;""="",E492&amp;""="",F492&amp;""=""),"",IF(AND(E492&amp;""&lt;&gt;"",F492&amp;""&lt;&gt;""),"خطأ: مدين ودائن معًا",IF(AND(E492&amp;""="",F492&amp;""=""),"سطر بلا مبلغ","")))</f>
        <v/>
      </c>
      <c r="I492" s="19">
        <f>IF(B492&amp;""="","",ROUND(SUMIFS($E$7:$E$3006,$B$7:$B$3006,B492&amp;"")-SUMIFS($F$7:$F$3006,$B$7:$B$3006,B492&amp;""),2))</f>
        <v/>
      </c>
      <c r="J492" s="6">
        <f>IF(B492&amp;""="",IF(AND(C492&amp;""="",E492&amp;""="",F492&amp;""=""),"","رقم القيد ناقص"),IF(I492=0,"","القيد غير متوازن"))</f>
        <v/>
      </c>
      <c r="K492" s="21">
        <f>IF(C492&amp;""="","",COUNTIF($C$7:C492,C492&amp;""))</f>
        <v/>
      </c>
      <c r="L492" s="6">
        <f>IF(K492="","",C492&amp;"-"&amp;K492)</f>
        <v/>
      </c>
      <c r="M492" s="21">
        <f>IF(J492&lt;&gt;"القيد غير متوازن","",IF(COUNTIF($B$7:B492,B492&amp;"")=1,1,""))</f>
        <v/>
      </c>
    </row>
    <row r="493">
      <c r="A493" s="20" t="n"/>
      <c r="B493" s="16" t="n"/>
      <c r="C493" s="16" t="n"/>
      <c r="D493" s="5" t="n"/>
      <c r="E493" s="17" t="n"/>
      <c r="F493" s="17" t="n"/>
      <c r="G493" s="6">
        <f>IF(AND(C493&amp;""="",E493&amp;""="",F493&amp;""=""),"",IF(C493&amp;""="","كود ناقص",IFERROR(INDEX('دليل الحسابات'!$B$6:$B$205,MATCH(C493,'دليل الحسابات'!$A$6:$A$205,0)),"كود غير موجود")))</f>
        <v/>
      </c>
      <c r="H493" s="6">
        <f>IF(AND(C493&amp;""="",E493&amp;""="",F493&amp;""=""),"",IF(AND(E493&amp;""&lt;&gt;"",F493&amp;""&lt;&gt;""),"خطأ: مدين ودائن معًا",IF(AND(E493&amp;""="",F493&amp;""=""),"سطر بلا مبلغ","")))</f>
        <v/>
      </c>
      <c r="I493" s="19">
        <f>IF(B493&amp;""="","",ROUND(SUMIFS($E$7:$E$3006,$B$7:$B$3006,B493&amp;"")-SUMIFS($F$7:$F$3006,$B$7:$B$3006,B493&amp;""),2))</f>
        <v/>
      </c>
      <c r="J493" s="6">
        <f>IF(B493&amp;""="",IF(AND(C493&amp;""="",E493&amp;""="",F493&amp;""=""),"","رقم القيد ناقص"),IF(I493=0,"","القيد غير متوازن"))</f>
        <v/>
      </c>
      <c r="K493" s="21">
        <f>IF(C493&amp;""="","",COUNTIF($C$7:C493,C493&amp;""))</f>
        <v/>
      </c>
      <c r="L493" s="6">
        <f>IF(K493="","",C493&amp;"-"&amp;K493)</f>
        <v/>
      </c>
      <c r="M493" s="21">
        <f>IF(J493&lt;&gt;"القيد غير متوازن","",IF(COUNTIF($B$7:B493,B493&amp;"")=1,1,""))</f>
        <v/>
      </c>
    </row>
    <row r="494">
      <c r="A494" s="20" t="n"/>
      <c r="B494" s="16" t="n"/>
      <c r="C494" s="16" t="n"/>
      <c r="D494" s="5" t="n"/>
      <c r="E494" s="17" t="n"/>
      <c r="F494" s="17" t="n"/>
      <c r="G494" s="6">
        <f>IF(AND(C494&amp;""="",E494&amp;""="",F494&amp;""=""),"",IF(C494&amp;""="","كود ناقص",IFERROR(INDEX('دليل الحسابات'!$B$6:$B$205,MATCH(C494,'دليل الحسابات'!$A$6:$A$205,0)),"كود غير موجود")))</f>
        <v/>
      </c>
      <c r="H494" s="6">
        <f>IF(AND(C494&amp;""="",E494&amp;""="",F494&amp;""=""),"",IF(AND(E494&amp;""&lt;&gt;"",F494&amp;""&lt;&gt;""),"خطأ: مدين ودائن معًا",IF(AND(E494&amp;""="",F494&amp;""=""),"سطر بلا مبلغ","")))</f>
        <v/>
      </c>
      <c r="I494" s="19">
        <f>IF(B494&amp;""="","",ROUND(SUMIFS($E$7:$E$3006,$B$7:$B$3006,B494&amp;"")-SUMIFS($F$7:$F$3006,$B$7:$B$3006,B494&amp;""),2))</f>
        <v/>
      </c>
      <c r="J494" s="6">
        <f>IF(B494&amp;""="",IF(AND(C494&amp;""="",E494&amp;""="",F494&amp;""=""),"","رقم القيد ناقص"),IF(I494=0,"","القيد غير متوازن"))</f>
        <v/>
      </c>
      <c r="K494" s="21">
        <f>IF(C494&amp;""="","",COUNTIF($C$7:C494,C494&amp;""))</f>
        <v/>
      </c>
      <c r="L494" s="6">
        <f>IF(K494="","",C494&amp;"-"&amp;K494)</f>
        <v/>
      </c>
      <c r="M494" s="21">
        <f>IF(J494&lt;&gt;"القيد غير متوازن","",IF(COUNTIF($B$7:B494,B494&amp;"")=1,1,""))</f>
        <v/>
      </c>
    </row>
    <row r="495">
      <c r="A495" s="20" t="n"/>
      <c r="B495" s="16" t="n"/>
      <c r="C495" s="16" t="n"/>
      <c r="D495" s="5" t="n"/>
      <c r="E495" s="17" t="n"/>
      <c r="F495" s="17" t="n"/>
      <c r="G495" s="6">
        <f>IF(AND(C495&amp;""="",E495&amp;""="",F495&amp;""=""),"",IF(C495&amp;""="","كود ناقص",IFERROR(INDEX('دليل الحسابات'!$B$6:$B$205,MATCH(C495,'دليل الحسابات'!$A$6:$A$205,0)),"كود غير موجود")))</f>
        <v/>
      </c>
      <c r="H495" s="6">
        <f>IF(AND(C495&amp;""="",E495&amp;""="",F495&amp;""=""),"",IF(AND(E495&amp;""&lt;&gt;"",F495&amp;""&lt;&gt;""),"خطأ: مدين ودائن معًا",IF(AND(E495&amp;""="",F495&amp;""=""),"سطر بلا مبلغ","")))</f>
        <v/>
      </c>
      <c r="I495" s="19">
        <f>IF(B495&amp;""="","",ROUND(SUMIFS($E$7:$E$3006,$B$7:$B$3006,B495&amp;"")-SUMIFS($F$7:$F$3006,$B$7:$B$3006,B495&amp;""),2))</f>
        <v/>
      </c>
      <c r="J495" s="6">
        <f>IF(B495&amp;""="",IF(AND(C495&amp;""="",E495&amp;""="",F495&amp;""=""),"","رقم القيد ناقص"),IF(I495=0,"","القيد غير متوازن"))</f>
        <v/>
      </c>
      <c r="K495" s="21">
        <f>IF(C495&amp;""="","",COUNTIF($C$7:C495,C495&amp;""))</f>
        <v/>
      </c>
      <c r="L495" s="6">
        <f>IF(K495="","",C495&amp;"-"&amp;K495)</f>
        <v/>
      </c>
      <c r="M495" s="21">
        <f>IF(J495&lt;&gt;"القيد غير متوازن","",IF(COUNTIF($B$7:B495,B495&amp;"")=1,1,""))</f>
        <v/>
      </c>
    </row>
    <row r="496">
      <c r="A496" s="20" t="n"/>
      <c r="B496" s="16" t="n"/>
      <c r="C496" s="16" t="n"/>
      <c r="D496" s="5" t="n"/>
      <c r="E496" s="17" t="n"/>
      <c r="F496" s="17" t="n"/>
      <c r="G496" s="6">
        <f>IF(AND(C496&amp;""="",E496&amp;""="",F496&amp;""=""),"",IF(C496&amp;""="","كود ناقص",IFERROR(INDEX('دليل الحسابات'!$B$6:$B$205,MATCH(C496,'دليل الحسابات'!$A$6:$A$205,0)),"كود غير موجود")))</f>
        <v/>
      </c>
      <c r="H496" s="6">
        <f>IF(AND(C496&amp;""="",E496&amp;""="",F496&amp;""=""),"",IF(AND(E496&amp;""&lt;&gt;"",F496&amp;""&lt;&gt;""),"خطأ: مدين ودائن معًا",IF(AND(E496&amp;""="",F496&amp;""=""),"سطر بلا مبلغ","")))</f>
        <v/>
      </c>
      <c r="I496" s="19">
        <f>IF(B496&amp;""="","",ROUND(SUMIFS($E$7:$E$3006,$B$7:$B$3006,B496&amp;"")-SUMIFS($F$7:$F$3006,$B$7:$B$3006,B496&amp;""),2))</f>
        <v/>
      </c>
      <c r="J496" s="6">
        <f>IF(B496&amp;""="",IF(AND(C496&amp;""="",E496&amp;""="",F496&amp;""=""),"","رقم القيد ناقص"),IF(I496=0,"","القيد غير متوازن"))</f>
        <v/>
      </c>
      <c r="K496" s="21">
        <f>IF(C496&amp;""="","",COUNTIF($C$7:C496,C496&amp;""))</f>
        <v/>
      </c>
      <c r="L496" s="6">
        <f>IF(K496="","",C496&amp;"-"&amp;K496)</f>
        <v/>
      </c>
      <c r="M496" s="21">
        <f>IF(J496&lt;&gt;"القيد غير متوازن","",IF(COUNTIF($B$7:B496,B496&amp;"")=1,1,""))</f>
        <v/>
      </c>
    </row>
    <row r="497">
      <c r="A497" s="20" t="n"/>
      <c r="B497" s="16" t="n"/>
      <c r="C497" s="16" t="n"/>
      <c r="D497" s="5" t="n"/>
      <c r="E497" s="17" t="n"/>
      <c r="F497" s="17" t="n"/>
      <c r="G497" s="6">
        <f>IF(AND(C497&amp;""="",E497&amp;""="",F497&amp;""=""),"",IF(C497&amp;""="","كود ناقص",IFERROR(INDEX('دليل الحسابات'!$B$6:$B$205,MATCH(C497,'دليل الحسابات'!$A$6:$A$205,0)),"كود غير موجود")))</f>
        <v/>
      </c>
      <c r="H497" s="6">
        <f>IF(AND(C497&amp;""="",E497&amp;""="",F497&amp;""=""),"",IF(AND(E497&amp;""&lt;&gt;"",F497&amp;""&lt;&gt;""),"خطأ: مدين ودائن معًا",IF(AND(E497&amp;""="",F497&amp;""=""),"سطر بلا مبلغ","")))</f>
        <v/>
      </c>
      <c r="I497" s="19">
        <f>IF(B497&amp;""="","",ROUND(SUMIFS($E$7:$E$3006,$B$7:$B$3006,B497&amp;"")-SUMIFS($F$7:$F$3006,$B$7:$B$3006,B497&amp;""),2))</f>
        <v/>
      </c>
      <c r="J497" s="6">
        <f>IF(B497&amp;""="",IF(AND(C497&amp;""="",E497&amp;""="",F497&amp;""=""),"","رقم القيد ناقص"),IF(I497=0,"","القيد غير متوازن"))</f>
        <v/>
      </c>
      <c r="K497" s="21">
        <f>IF(C497&amp;""="","",COUNTIF($C$7:C497,C497&amp;""))</f>
        <v/>
      </c>
      <c r="L497" s="6">
        <f>IF(K497="","",C497&amp;"-"&amp;K497)</f>
        <v/>
      </c>
      <c r="M497" s="21">
        <f>IF(J497&lt;&gt;"القيد غير متوازن","",IF(COUNTIF($B$7:B497,B497&amp;"")=1,1,""))</f>
        <v/>
      </c>
    </row>
    <row r="498">
      <c r="A498" s="20" t="n"/>
      <c r="B498" s="16" t="n"/>
      <c r="C498" s="16" t="n"/>
      <c r="D498" s="5" t="n"/>
      <c r="E498" s="17" t="n"/>
      <c r="F498" s="17" t="n"/>
      <c r="G498" s="6">
        <f>IF(AND(C498&amp;""="",E498&amp;""="",F498&amp;""=""),"",IF(C498&amp;""="","كود ناقص",IFERROR(INDEX('دليل الحسابات'!$B$6:$B$205,MATCH(C498,'دليل الحسابات'!$A$6:$A$205,0)),"كود غير موجود")))</f>
        <v/>
      </c>
      <c r="H498" s="6">
        <f>IF(AND(C498&amp;""="",E498&amp;""="",F498&amp;""=""),"",IF(AND(E498&amp;""&lt;&gt;"",F498&amp;""&lt;&gt;""),"خطأ: مدين ودائن معًا",IF(AND(E498&amp;""="",F498&amp;""=""),"سطر بلا مبلغ","")))</f>
        <v/>
      </c>
      <c r="I498" s="19">
        <f>IF(B498&amp;""="","",ROUND(SUMIFS($E$7:$E$3006,$B$7:$B$3006,B498&amp;"")-SUMIFS($F$7:$F$3006,$B$7:$B$3006,B498&amp;""),2))</f>
        <v/>
      </c>
      <c r="J498" s="6">
        <f>IF(B498&amp;""="",IF(AND(C498&amp;""="",E498&amp;""="",F498&amp;""=""),"","رقم القيد ناقص"),IF(I498=0,"","القيد غير متوازن"))</f>
        <v/>
      </c>
      <c r="K498" s="21">
        <f>IF(C498&amp;""="","",COUNTIF($C$7:C498,C498&amp;""))</f>
        <v/>
      </c>
      <c r="L498" s="6">
        <f>IF(K498="","",C498&amp;"-"&amp;K498)</f>
        <v/>
      </c>
      <c r="M498" s="21">
        <f>IF(J498&lt;&gt;"القيد غير متوازن","",IF(COUNTIF($B$7:B498,B498&amp;"")=1,1,""))</f>
        <v/>
      </c>
    </row>
    <row r="499">
      <c r="A499" s="20" t="n"/>
      <c r="B499" s="16" t="n"/>
      <c r="C499" s="16" t="n"/>
      <c r="D499" s="5" t="n"/>
      <c r="E499" s="17" t="n"/>
      <c r="F499" s="17" t="n"/>
      <c r="G499" s="6">
        <f>IF(AND(C499&amp;""="",E499&amp;""="",F499&amp;""=""),"",IF(C499&amp;""="","كود ناقص",IFERROR(INDEX('دليل الحسابات'!$B$6:$B$205,MATCH(C499,'دليل الحسابات'!$A$6:$A$205,0)),"كود غير موجود")))</f>
        <v/>
      </c>
      <c r="H499" s="6">
        <f>IF(AND(C499&amp;""="",E499&amp;""="",F499&amp;""=""),"",IF(AND(E499&amp;""&lt;&gt;"",F499&amp;""&lt;&gt;""),"خطأ: مدين ودائن معًا",IF(AND(E499&amp;""="",F499&amp;""=""),"سطر بلا مبلغ","")))</f>
        <v/>
      </c>
      <c r="I499" s="19">
        <f>IF(B499&amp;""="","",ROUND(SUMIFS($E$7:$E$3006,$B$7:$B$3006,B499&amp;"")-SUMIFS($F$7:$F$3006,$B$7:$B$3006,B499&amp;""),2))</f>
        <v/>
      </c>
      <c r="J499" s="6">
        <f>IF(B499&amp;""="",IF(AND(C499&amp;""="",E499&amp;""="",F499&amp;""=""),"","رقم القيد ناقص"),IF(I499=0,"","القيد غير متوازن"))</f>
        <v/>
      </c>
      <c r="K499" s="21">
        <f>IF(C499&amp;""="","",COUNTIF($C$7:C499,C499&amp;""))</f>
        <v/>
      </c>
      <c r="L499" s="6">
        <f>IF(K499="","",C499&amp;"-"&amp;K499)</f>
        <v/>
      </c>
      <c r="M499" s="21">
        <f>IF(J499&lt;&gt;"القيد غير متوازن","",IF(COUNTIF($B$7:B499,B499&amp;"")=1,1,""))</f>
        <v/>
      </c>
    </row>
    <row r="500">
      <c r="A500" s="20" t="n"/>
      <c r="B500" s="16" t="n"/>
      <c r="C500" s="16" t="n"/>
      <c r="D500" s="5" t="n"/>
      <c r="E500" s="17" t="n"/>
      <c r="F500" s="17" t="n"/>
      <c r="G500" s="6">
        <f>IF(AND(C500&amp;""="",E500&amp;""="",F500&amp;""=""),"",IF(C500&amp;""="","كود ناقص",IFERROR(INDEX('دليل الحسابات'!$B$6:$B$205,MATCH(C500,'دليل الحسابات'!$A$6:$A$205,0)),"كود غير موجود")))</f>
        <v/>
      </c>
      <c r="H500" s="6">
        <f>IF(AND(C500&amp;""="",E500&amp;""="",F500&amp;""=""),"",IF(AND(E500&amp;""&lt;&gt;"",F500&amp;""&lt;&gt;""),"خطأ: مدين ودائن معًا",IF(AND(E500&amp;""="",F500&amp;""=""),"سطر بلا مبلغ","")))</f>
        <v/>
      </c>
      <c r="I500" s="19">
        <f>IF(B500&amp;""="","",ROUND(SUMIFS($E$7:$E$3006,$B$7:$B$3006,B500&amp;"")-SUMIFS($F$7:$F$3006,$B$7:$B$3006,B500&amp;""),2))</f>
        <v/>
      </c>
      <c r="J500" s="6">
        <f>IF(B500&amp;""="",IF(AND(C500&amp;""="",E500&amp;""="",F500&amp;""=""),"","رقم القيد ناقص"),IF(I500=0,"","القيد غير متوازن"))</f>
        <v/>
      </c>
      <c r="K500" s="21">
        <f>IF(C500&amp;""="","",COUNTIF($C$7:C500,C500&amp;""))</f>
        <v/>
      </c>
      <c r="L500" s="6">
        <f>IF(K500="","",C500&amp;"-"&amp;K500)</f>
        <v/>
      </c>
      <c r="M500" s="21">
        <f>IF(J500&lt;&gt;"القيد غير متوازن","",IF(COUNTIF($B$7:B500,B500&amp;"")=1,1,""))</f>
        <v/>
      </c>
    </row>
    <row r="501">
      <c r="A501" s="20" t="n"/>
      <c r="B501" s="16" t="n"/>
      <c r="C501" s="16" t="n"/>
      <c r="D501" s="5" t="n"/>
      <c r="E501" s="17" t="n"/>
      <c r="F501" s="17" t="n"/>
      <c r="G501" s="6">
        <f>IF(AND(C501&amp;""="",E501&amp;""="",F501&amp;""=""),"",IF(C501&amp;""="","كود ناقص",IFERROR(INDEX('دليل الحسابات'!$B$6:$B$205,MATCH(C501,'دليل الحسابات'!$A$6:$A$205,0)),"كود غير موجود")))</f>
        <v/>
      </c>
      <c r="H501" s="6">
        <f>IF(AND(C501&amp;""="",E501&amp;""="",F501&amp;""=""),"",IF(AND(E501&amp;""&lt;&gt;"",F501&amp;""&lt;&gt;""),"خطأ: مدين ودائن معًا",IF(AND(E501&amp;""="",F501&amp;""=""),"سطر بلا مبلغ","")))</f>
        <v/>
      </c>
      <c r="I501" s="19">
        <f>IF(B501&amp;""="","",ROUND(SUMIFS($E$7:$E$3006,$B$7:$B$3006,B501&amp;"")-SUMIFS($F$7:$F$3006,$B$7:$B$3006,B501&amp;""),2))</f>
        <v/>
      </c>
      <c r="J501" s="6">
        <f>IF(B501&amp;""="",IF(AND(C501&amp;""="",E501&amp;""="",F501&amp;""=""),"","رقم القيد ناقص"),IF(I501=0,"","القيد غير متوازن"))</f>
        <v/>
      </c>
      <c r="K501" s="21">
        <f>IF(C501&amp;""="","",COUNTIF($C$7:C501,C501&amp;""))</f>
        <v/>
      </c>
      <c r="L501" s="6">
        <f>IF(K501="","",C501&amp;"-"&amp;K501)</f>
        <v/>
      </c>
      <c r="M501" s="21">
        <f>IF(J501&lt;&gt;"القيد غير متوازن","",IF(COUNTIF($B$7:B501,B501&amp;"")=1,1,""))</f>
        <v/>
      </c>
    </row>
    <row r="502">
      <c r="A502" s="20" t="n"/>
      <c r="B502" s="16" t="n"/>
      <c r="C502" s="16" t="n"/>
      <c r="D502" s="5" t="n"/>
      <c r="E502" s="17" t="n"/>
      <c r="F502" s="17" t="n"/>
      <c r="G502" s="6">
        <f>IF(AND(C502&amp;""="",E502&amp;""="",F502&amp;""=""),"",IF(C502&amp;""="","كود ناقص",IFERROR(INDEX('دليل الحسابات'!$B$6:$B$205,MATCH(C502,'دليل الحسابات'!$A$6:$A$205,0)),"كود غير موجود")))</f>
        <v/>
      </c>
      <c r="H502" s="6">
        <f>IF(AND(C502&amp;""="",E502&amp;""="",F502&amp;""=""),"",IF(AND(E502&amp;""&lt;&gt;"",F502&amp;""&lt;&gt;""),"خطأ: مدين ودائن معًا",IF(AND(E502&amp;""="",F502&amp;""=""),"سطر بلا مبلغ","")))</f>
        <v/>
      </c>
      <c r="I502" s="19">
        <f>IF(B502&amp;""="","",ROUND(SUMIFS($E$7:$E$3006,$B$7:$B$3006,B502&amp;"")-SUMIFS($F$7:$F$3006,$B$7:$B$3006,B502&amp;""),2))</f>
        <v/>
      </c>
      <c r="J502" s="6">
        <f>IF(B502&amp;""="",IF(AND(C502&amp;""="",E502&amp;""="",F502&amp;""=""),"","رقم القيد ناقص"),IF(I502=0,"","القيد غير متوازن"))</f>
        <v/>
      </c>
      <c r="K502" s="21">
        <f>IF(C502&amp;""="","",COUNTIF($C$7:C502,C502&amp;""))</f>
        <v/>
      </c>
      <c r="L502" s="6">
        <f>IF(K502="","",C502&amp;"-"&amp;K502)</f>
        <v/>
      </c>
      <c r="M502" s="21">
        <f>IF(J502&lt;&gt;"القيد غير متوازن","",IF(COUNTIF($B$7:B502,B502&amp;"")=1,1,""))</f>
        <v/>
      </c>
    </row>
    <row r="503">
      <c r="A503" s="20" t="n"/>
      <c r="B503" s="16" t="n"/>
      <c r="C503" s="16" t="n"/>
      <c r="D503" s="5" t="n"/>
      <c r="E503" s="17" t="n"/>
      <c r="F503" s="17" t="n"/>
      <c r="G503" s="6">
        <f>IF(AND(C503&amp;""="",E503&amp;""="",F503&amp;""=""),"",IF(C503&amp;""="","كود ناقص",IFERROR(INDEX('دليل الحسابات'!$B$6:$B$205,MATCH(C503,'دليل الحسابات'!$A$6:$A$205,0)),"كود غير موجود")))</f>
        <v/>
      </c>
      <c r="H503" s="6">
        <f>IF(AND(C503&amp;""="",E503&amp;""="",F503&amp;""=""),"",IF(AND(E503&amp;""&lt;&gt;"",F503&amp;""&lt;&gt;""),"خطأ: مدين ودائن معًا",IF(AND(E503&amp;""="",F503&amp;""=""),"سطر بلا مبلغ","")))</f>
        <v/>
      </c>
      <c r="I503" s="19">
        <f>IF(B503&amp;""="","",ROUND(SUMIFS($E$7:$E$3006,$B$7:$B$3006,B503&amp;"")-SUMIFS($F$7:$F$3006,$B$7:$B$3006,B503&amp;""),2))</f>
        <v/>
      </c>
      <c r="J503" s="6">
        <f>IF(B503&amp;""="",IF(AND(C503&amp;""="",E503&amp;""="",F503&amp;""=""),"","رقم القيد ناقص"),IF(I503=0,"","القيد غير متوازن"))</f>
        <v/>
      </c>
      <c r="K503" s="21">
        <f>IF(C503&amp;""="","",COUNTIF($C$7:C503,C503&amp;""))</f>
        <v/>
      </c>
      <c r="L503" s="6">
        <f>IF(K503="","",C503&amp;"-"&amp;K503)</f>
        <v/>
      </c>
      <c r="M503" s="21">
        <f>IF(J503&lt;&gt;"القيد غير متوازن","",IF(COUNTIF($B$7:B503,B503&amp;"")=1,1,""))</f>
        <v/>
      </c>
    </row>
    <row r="504">
      <c r="A504" s="20" t="n"/>
      <c r="B504" s="16" t="n"/>
      <c r="C504" s="16" t="n"/>
      <c r="D504" s="5" t="n"/>
      <c r="E504" s="17" t="n"/>
      <c r="F504" s="17" t="n"/>
      <c r="G504" s="6">
        <f>IF(AND(C504&amp;""="",E504&amp;""="",F504&amp;""=""),"",IF(C504&amp;""="","كود ناقص",IFERROR(INDEX('دليل الحسابات'!$B$6:$B$205,MATCH(C504,'دليل الحسابات'!$A$6:$A$205,0)),"كود غير موجود")))</f>
        <v/>
      </c>
      <c r="H504" s="6">
        <f>IF(AND(C504&amp;""="",E504&amp;""="",F504&amp;""=""),"",IF(AND(E504&amp;""&lt;&gt;"",F504&amp;""&lt;&gt;""),"خطأ: مدين ودائن معًا",IF(AND(E504&amp;""="",F504&amp;""=""),"سطر بلا مبلغ","")))</f>
        <v/>
      </c>
      <c r="I504" s="19">
        <f>IF(B504&amp;""="","",ROUND(SUMIFS($E$7:$E$3006,$B$7:$B$3006,B504&amp;"")-SUMIFS($F$7:$F$3006,$B$7:$B$3006,B504&amp;""),2))</f>
        <v/>
      </c>
      <c r="J504" s="6">
        <f>IF(B504&amp;""="",IF(AND(C504&amp;""="",E504&amp;""="",F504&amp;""=""),"","رقم القيد ناقص"),IF(I504=0,"","القيد غير متوازن"))</f>
        <v/>
      </c>
      <c r="K504" s="21">
        <f>IF(C504&amp;""="","",COUNTIF($C$7:C504,C504&amp;""))</f>
        <v/>
      </c>
      <c r="L504" s="6">
        <f>IF(K504="","",C504&amp;"-"&amp;K504)</f>
        <v/>
      </c>
      <c r="M504" s="21">
        <f>IF(J504&lt;&gt;"القيد غير متوازن","",IF(COUNTIF($B$7:B504,B504&amp;"")=1,1,""))</f>
        <v/>
      </c>
    </row>
    <row r="505">
      <c r="A505" s="20" t="n"/>
      <c r="B505" s="16" t="n"/>
      <c r="C505" s="16" t="n"/>
      <c r="D505" s="5" t="n"/>
      <c r="E505" s="17" t="n"/>
      <c r="F505" s="17" t="n"/>
      <c r="G505" s="6">
        <f>IF(AND(C505&amp;""="",E505&amp;""="",F505&amp;""=""),"",IF(C505&amp;""="","كود ناقص",IFERROR(INDEX('دليل الحسابات'!$B$6:$B$205,MATCH(C505,'دليل الحسابات'!$A$6:$A$205,0)),"كود غير موجود")))</f>
        <v/>
      </c>
      <c r="H505" s="6">
        <f>IF(AND(C505&amp;""="",E505&amp;""="",F505&amp;""=""),"",IF(AND(E505&amp;""&lt;&gt;"",F505&amp;""&lt;&gt;""),"خطأ: مدين ودائن معًا",IF(AND(E505&amp;""="",F505&amp;""=""),"سطر بلا مبلغ","")))</f>
        <v/>
      </c>
      <c r="I505" s="19">
        <f>IF(B505&amp;""="","",ROUND(SUMIFS($E$7:$E$3006,$B$7:$B$3006,B505&amp;"")-SUMIFS($F$7:$F$3006,$B$7:$B$3006,B505&amp;""),2))</f>
        <v/>
      </c>
      <c r="J505" s="6">
        <f>IF(B505&amp;""="",IF(AND(C505&amp;""="",E505&amp;""="",F505&amp;""=""),"","رقم القيد ناقص"),IF(I505=0,"","القيد غير متوازن"))</f>
        <v/>
      </c>
      <c r="K505" s="21">
        <f>IF(C505&amp;""="","",COUNTIF($C$7:C505,C505&amp;""))</f>
        <v/>
      </c>
      <c r="L505" s="6">
        <f>IF(K505="","",C505&amp;"-"&amp;K505)</f>
        <v/>
      </c>
      <c r="M505" s="21">
        <f>IF(J505&lt;&gt;"القيد غير متوازن","",IF(COUNTIF($B$7:B505,B505&amp;"")=1,1,""))</f>
        <v/>
      </c>
    </row>
    <row r="506">
      <c r="A506" s="20" t="n"/>
      <c r="B506" s="16" t="n"/>
      <c r="C506" s="16" t="n"/>
      <c r="D506" s="5" t="n"/>
      <c r="E506" s="17" t="n"/>
      <c r="F506" s="17" t="n"/>
      <c r="G506" s="6">
        <f>IF(AND(C506&amp;""="",E506&amp;""="",F506&amp;""=""),"",IF(C506&amp;""="","كود ناقص",IFERROR(INDEX('دليل الحسابات'!$B$6:$B$205,MATCH(C506,'دليل الحسابات'!$A$6:$A$205,0)),"كود غير موجود")))</f>
        <v/>
      </c>
      <c r="H506" s="6">
        <f>IF(AND(C506&amp;""="",E506&amp;""="",F506&amp;""=""),"",IF(AND(E506&amp;""&lt;&gt;"",F506&amp;""&lt;&gt;""),"خطأ: مدين ودائن معًا",IF(AND(E506&amp;""="",F506&amp;""=""),"سطر بلا مبلغ","")))</f>
        <v/>
      </c>
      <c r="I506" s="19">
        <f>IF(B506&amp;""="","",ROUND(SUMIFS($E$7:$E$3006,$B$7:$B$3006,B506&amp;"")-SUMIFS($F$7:$F$3006,$B$7:$B$3006,B506&amp;""),2))</f>
        <v/>
      </c>
      <c r="J506" s="6">
        <f>IF(B506&amp;""="",IF(AND(C506&amp;""="",E506&amp;""="",F506&amp;""=""),"","رقم القيد ناقص"),IF(I506=0,"","القيد غير متوازن"))</f>
        <v/>
      </c>
      <c r="K506" s="21">
        <f>IF(C506&amp;""="","",COUNTIF($C$7:C506,C506&amp;""))</f>
        <v/>
      </c>
      <c r="L506" s="6">
        <f>IF(K506="","",C506&amp;"-"&amp;K506)</f>
        <v/>
      </c>
      <c r="M506" s="21">
        <f>IF(J506&lt;&gt;"القيد غير متوازن","",IF(COUNTIF($B$7:B506,B506&amp;"")=1,1,""))</f>
        <v/>
      </c>
    </row>
    <row r="507">
      <c r="A507" s="20" t="n"/>
      <c r="B507" s="16" t="n"/>
      <c r="C507" s="16" t="n"/>
      <c r="D507" s="5" t="n"/>
      <c r="E507" s="17" t="n"/>
      <c r="F507" s="17" t="n"/>
      <c r="G507" s="6">
        <f>IF(AND(C507&amp;""="",E507&amp;""="",F507&amp;""=""),"",IF(C507&amp;""="","كود ناقص",IFERROR(INDEX('دليل الحسابات'!$B$6:$B$205,MATCH(C507,'دليل الحسابات'!$A$6:$A$205,0)),"كود غير موجود")))</f>
        <v/>
      </c>
      <c r="H507" s="6">
        <f>IF(AND(C507&amp;""="",E507&amp;""="",F507&amp;""=""),"",IF(AND(E507&amp;""&lt;&gt;"",F507&amp;""&lt;&gt;""),"خطأ: مدين ودائن معًا",IF(AND(E507&amp;""="",F507&amp;""=""),"سطر بلا مبلغ","")))</f>
        <v/>
      </c>
      <c r="I507" s="19">
        <f>IF(B507&amp;""="","",ROUND(SUMIFS($E$7:$E$3006,$B$7:$B$3006,B507&amp;"")-SUMIFS($F$7:$F$3006,$B$7:$B$3006,B507&amp;""),2))</f>
        <v/>
      </c>
      <c r="J507" s="6">
        <f>IF(B507&amp;""="",IF(AND(C507&amp;""="",E507&amp;""="",F507&amp;""=""),"","رقم القيد ناقص"),IF(I507=0,"","القيد غير متوازن"))</f>
        <v/>
      </c>
      <c r="K507" s="21">
        <f>IF(C507&amp;""="","",COUNTIF($C$7:C507,C507&amp;""))</f>
        <v/>
      </c>
      <c r="L507" s="6">
        <f>IF(K507="","",C507&amp;"-"&amp;K507)</f>
        <v/>
      </c>
      <c r="M507" s="21">
        <f>IF(J507&lt;&gt;"القيد غير متوازن","",IF(COUNTIF($B$7:B507,B507&amp;"")=1,1,""))</f>
        <v/>
      </c>
    </row>
    <row r="508">
      <c r="A508" s="20" t="n"/>
      <c r="B508" s="16" t="n"/>
      <c r="C508" s="16" t="n"/>
      <c r="D508" s="5" t="n"/>
      <c r="E508" s="17" t="n"/>
      <c r="F508" s="17" t="n"/>
      <c r="G508" s="6">
        <f>IF(AND(C508&amp;""="",E508&amp;""="",F508&amp;""=""),"",IF(C508&amp;""="","كود ناقص",IFERROR(INDEX('دليل الحسابات'!$B$6:$B$205,MATCH(C508,'دليل الحسابات'!$A$6:$A$205,0)),"كود غير موجود")))</f>
        <v/>
      </c>
      <c r="H508" s="6">
        <f>IF(AND(C508&amp;""="",E508&amp;""="",F508&amp;""=""),"",IF(AND(E508&amp;""&lt;&gt;"",F508&amp;""&lt;&gt;""),"خطأ: مدين ودائن معًا",IF(AND(E508&amp;""="",F508&amp;""=""),"سطر بلا مبلغ","")))</f>
        <v/>
      </c>
      <c r="I508" s="19">
        <f>IF(B508&amp;""="","",ROUND(SUMIFS($E$7:$E$3006,$B$7:$B$3006,B508&amp;"")-SUMIFS($F$7:$F$3006,$B$7:$B$3006,B508&amp;""),2))</f>
        <v/>
      </c>
      <c r="J508" s="6">
        <f>IF(B508&amp;""="",IF(AND(C508&amp;""="",E508&amp;""="",F508&amp;""=""),"","رقم القيد ناقص"),IF(I508=0,"","القيد غير متوازن"))</f>
        <v/>
      </c>
      <c r="K508" s="21">
        <f>IF(C508&amp;""="","",COUNTIF($C$7:C508,C508&amp;""))</f>
        <v/>
      </c>
      <c r="L508" s="6">
        <f>IF(K508="","",C508&amp;"-"&amp;K508)</f>
        <v/>
      </c>
      <c r="M508" s="21">
        <f>IF(J508&lt;&gt;"القيد غير متوازن","",IF(COUNTIF($B$7:B508,B508&amp;"")=1,1,""))</f>
        <v/>
      </c>
    </row>
    <row r="509">
      <c r="A509" s="20" t="n"/>
      <c r="B509" s="16" t="n"/>
      <c r="C509" s="16" t="n"/>
      <c r="D509" s="5" t="n"/>
      <c r="E509" s="17" t="n"/>
      <c r="F509" s="17" t="n"/>
      <c r="G509" s="6">
        <f>IF(AND(C509&amp;""="",E509&amp;""="",F509&amp;""=""),"",IF(C509&amp;""="","كود ناقص",IFERROR(INDEX('دليل الحسابات'!$B$6:$B$205,MATCH(C509,'دليل الحسابات'!$A$6:$A$205,0)),"كود غير موجود")))</f>
        <v/>
      </c>
      <c r="H509" s="6">
        <f>IF(AND(C509&amp;""="",E509&amp;""="",F509&amp;""=""),"",IF(AND(E509&amp;""&lt;&gt;"",F509&amp;""&lt;&gt;""),"خطأ: مدين ودائن معًا",IF(AND(E509&amp;""="",F509&amp;""=""),"سطر بلا مبلغ","")))</f>
        <v/>
      </c>
      <c r="I509" s="19">
        <f>IF(B509&amp;""="","",ROUND(SUMIFS($E$7:$E$3006,$B$7:$B$3006,B509&amp;"")-SUMIFS($F$7:$F$3006,$B$7:$B$3006,B509&amp;""),2))</f>
        <v/>
      </c>
      <c r="J509" s="6">
        <f>IF(B509&amp;""="",IF(AND(C509&amp;""="",E509&amp;""="",F509&amp;""=""),"","رقم القيد ناقص"),IF(I509=0,"","القيد غير متوازن"))</f>
        <v/>
      </c>
      <c r="K509" s="21">
        <f>IF(C509&amp;""="","",COUNTIF($C$7:C509,C509&amp;""))</f>
        <v/>
      </c>
      <c r="L509" s="6">
        <f>IF(K509="","",C509&amp;"-"&amp;K509)</f>
        <v/>
      </c>
      <c r="M509" s="21">
        <f>IF(J509&lt;&gt;"القيد غير متوازن","",IF(COUNTIF($B$7:B509,B509&amp;"")=1,1,""))</f>
        <v/>
      </c>
    </row>
    <row r="510">
      <c r="A510" s="20" t="n"/>
      <c r="B510" s="16" t="n"/>
      <c r="C510" s="16" t="n"/>
      <c r="D510" s="5" t="n"/>
      <c r="E510" s="17" t="n"/>
      <c r="F510" s="17" t="n"/>
      <c r="G510" s="6">
        <f>IF(AND(C510&amp;""="",E510&amp;""="",F510&amp;""=""),"",IF(C510&amp;""="","كود ناقص",IFERROR(INDEX('دليل الحسابات'!$B$6:$B$205,MATCH(C510,'دليل الحسابات'!$A$6:$A$205,0)),"كود غير موجود")))</f>
        <v/>
      </c>
      <c r="H510" s="6">
        <f>IF(AND(C510&amp;""="",E510&amp;""="",F510&amp;""=""),"",IF(AND(E510&amp;""&lt;&gt;"",F510&amp;""&lt;&gt;""),"خطأ: مدين ودائن معًا",IF(AND(E510&amp;""="",F510&amp;""=""),"سطر بلا مبلغ","")))</f>
        <v/>
      </c>
      <c r="I510" s="19">
        <f>IF(B510&amp;""="","",ROUND(SUMIFS($E$7:$E$3006,$B$7:$B$3006,B510&amp;"")-SUMIFS($F$7:$F$3006,$B$7:$B$3006,B510&amp;""),2))</f>
        <v/>
      </c>
      <c r="J510" s="6">
        <f>IF(B510&amp;""="",IF(AND(C510&amp;""="",E510&amp;""="",F510&amp;""=""),"","رقم القيد ناقص"),IF(I510=0,"","القيد غير متوازن"))</f>
        <v/>
      </c>
      <c r="K510" s="21">
        <f>IF(C510&amp;""="","",COUNTIF($C$7:C510,C510&amp;""))</f>
        <v/>
      </c>
      <c r="L510" s="6">
        <f>IF(K510="","",C510&amp;"-"&amp;K510)</f>
        <v/>
      </c>
      <c r="M510" s="21">
        <f>IF(J510&lt;&gt;"القيد غير متوازن","",IF(COUNTIF($B$7:B510,B510&amp;"")=1,1,""))</f>
        <v/>
      </c>
    </row>
    <row r="511">
      <c r="A511" s="20" t="n"/>
      <c r="B511" s="16" t="n"/>
      <c r="C511" s="16" t="n"/>
      <c r="D511" s="5" t="n"/>
      <c r="E511" s="17" t="n"/>
      <c r="F511" s="17" t="n"/>
      <c r="G511" s="6">
        <f>IF(AND(C511&amp;""="",E511&amp;""="",F511&amp;""=""),"",IF(C511&amp;""="","كود ناقص",IFERROR(INDEX('دليل الحسابات'!$B$6:$B$205,MATCH(C511,'دليل الحسابات'!$A$6:$A$205,0)),"كود غير موجود")))</f>
        <v/>
      </c>
      <c r="H511" s="6">
        <f>IF(AND(C511&amp;""="",E511&amp;""="",F511&amp;""=""),"",IF(AND(E511&amp;""&lt;&gt;"",F511&amp;""&lt;&gt;""),"خطأ: مدين ودائن معًا",IF(AND(E511&amp;""="",F511&amp;""=""),"سطر بلا مبلغ","")))</f>
        <v/>
      </c>
      <c r="I511" s="19">
        <f>IF(B511&amp;""="","",ROUND(SUMIFS($E$7:$E$3006,$B$7:$B$3006,B511&amp;"")-SUMIFS($F$7:$F$3006,$B$7:$B$3006,B511&amp;""),2))</f>
        <v/>
      </c>
      <c r="J511" s="6">
        <f>IF(B511&amp;""="",IF(AND(C511&amp;""="",E511&amp;""="",F511&amp;""=""),"","رقم القيد ناقص"),IF(I511=0,"","القيد غير متوازن"))</f>
        <v/>
      </c>
      <c r="K511" s="21">
        <f>IF(C511&amp;""="","",COUNTIF($C$7:C511,C511&amp;""))</f>
        <v/>
      </c>
      <c r="L511" s="6">
        <f>IF(K511="","",C511&amp;"-"&amp;K511)</f>
        <v/>
      </c>
      <c r="M511" s="21">
        <f>IF(J511&lt;&gt;"القيد غير متوازن","",IF(COUNTIF($B$7:B511,B511&amp;"")=1,1,""))</f>
        <v/>
      </c>
    </row>
    <row r="512">
      <c r="A512" s="20" t="n"/>
      <c r="B512" s="16" t="n"/>
      <c r="C512" s="16" t="n"/>
      <c r="D512" s="5" t="n"/>
      <c r="E512" s="17" t="n"/>
      <c r="F512" s="17" t="n"/>
      <c r="G512" s="6">
        <f>IF(AND(C512&amp;""="",E512&amp;""="",F512&amp;""=""),"",IF(C512&amp;""="","كود ناقص",IFERROR(INDEX('دليل الحسابات'!$B$6:$B$205,MATCH(C512,'دليل الحسابات'!$A$6:$A$205,0)),"كود غير موجود")))</f>
        <v/>
      </c>
      <c r="H512" s="6">
        <f>IF(AND(C512&amp;""="",E512&amp;""="",F512&amp;""=""),"",IF(AND(E512&amp;""&lt;&gt;"",F512&amp;""&lt;&gt;""),"خطأ: مدين ودائن معًا",IF(AND(E512&amp;""="",F512&amp;""=""),"سطر بلا مبلغ","")))</f>
        <v/>
      </c>
      <c r="I512" s="19">
        <f>IF(B512&amp;""="","",ROUND(SUMIFS($E$7:$E$3006,$B$7:$B$3006,B512&amp;"")-SUMIFS($F$7:$F$3006,$B$7:$B$3006,B512&amp;""),2))</f>
        <v/>
      </c>
      <c r="J512" s="6">
        <f>IF(B512&amp;""="",IF(AND(C512&amp;""="",E512&amp;""="",F512&amp;""=""),"","رقم القيد ناقص"),IF(I512=0,"","القيد غير متوازن"))</f>
        <v/>
      </c>
      <c r="K512" s="21">
        <f>IF(C512&amp;""="","",COUNTIF($C$7:C512,C512&amp;""))</f>
        <v/>
      </c>
      <c r="L512" s="6">
        <f>IF(K512="","",C512&amp;"-"&amp;K512)</f>
        <v/>
      </c>
      <c r="M512" s="21">
        <f>IF(J512&lt;&gt;"القيد غير متوازن","",IF(COUNTIF($B$7:B512,B512&amp;"")=1,1,""))</f>
        <v/>
      </c>
    </row>
    <row r="513">
      <c r="A513" s="20" t="n"/>
      <c r="B513" s="16" t="n"/>
      <c r="C513" s="16" t="n"/>
      <c r="D513" s="5" t="n"/>
      <c r="E513" s="17" t="n"/>
      <c r="F513" s="17" t="n"/>
      <c r="G513" s="6">
        <f>IF(AND(C513&amp;""="",E513&amp;""="",F513&amp;""=""),"",IF(C513&amp;""="","كود ناقص",IFERROR(INDEX('دليل الحسابات'!$B$6:$B$205,MATCH(C513,'دليل الحسابات'!$A$6:$A$205,0)),"كود غير موجود")))</f>
        <v/>
      </c>
      <c r="H513" s="6">
        <f>IF(AND(C513&amp;""="",E513&amp;""="",F513&amp;""=""),"",IF(AND(E513&amp;""&lt;&gt;"",F513&amp;""&lt;&gt;""),"خطأ: مدين ودائن معًا",IF(AND(E513&amp;""="",F513&amp;""=""),"سطر بلا مبلغ","")))</f>
        <v/>
      </c>
      <c r="I513" s="19">
        <f>IF(B513&amp;""="","",ROUND(SUMIFS($E$7:$E$3006,$B$7:$B$3006,B513&amp;"")-SUMIFS($F$7:$F$3006,$B$7:$B$3006,B513&amp;""),2))</f>
        <v/>
      </c>
      <c r="J513" s="6">
        <f>IF(B513&amp;""="",IF(AND(C513&amp;""="",E513&amp;""="",F513&amp;""=""),"","رقم القيد ناقص"),IF(I513=0,"","القيد غير متوازن"))</f>
        <v/>
      </c>
      <c r="K513" s="21">
        <f>IF(C513&amp;""="","",COUNTIF($C$7:C513,C513&amp;""))</f>
        <v/>
      </c>
      <c r="L513" s="6">
        <f>IF(K513="","",C513&amp;"-"&amp;K513)</f>
        <v/>
      </c>
      <c r="M513" s="21">
        <f>IF(J513&lt;&gt;"القيد غير متوازن","",IF(COUNTIF($B$7:B513,B513&amp;"")=1,1,""))</f>
        <v/>
      </c>
    </row>
    <row r="514">
      <c r="A514" s="20" t="n"/>
      <c r="B514" s="16" t="n"/>
      <c r="C514" s="16" t="n"/>
      <c r="D514" s="5" t="n"/>
      <c r="E514" s="17" t="n"/>
      <c r="F514" s="17" t="n"/>
      <c r="G514" s="6">
        <f>IF(AND(C514&amp;""="",E514&amp;""="",F514&amp;""=""),"",IF(C514&amp;""="","كود ناقص",IFERROR(INDEX('دليل الحسابات'!$B$6:$B$205,MATCH(C514,'دليل الحسابات'!$A$6:$A$205,0)),"كود غير موجود")))</f>
        <v/>
      </c>
      <c r="H514" s="6">
        <f>IF(AND(C514&amp;""="",E514&amp;""="",F514&amp;""=""),"",IF(AND(E514&amp;""&lt;&gt;"",F514&amp;""&lt;&gt;""),"خطأ: مدين ودائن معًا",IF(AND(E514&amp;""="",F514&amp;""=""),"سطر بلا مبلغ","")))</f>
        <v/>
      </c>
      <c r="I514" s="19">
        <f>IF(B514&amp;""="","",ROUND(SUMIFS($E$7:$E$3006,$B$7:$B$3006,B514&amp;"")-SUMIFS($F$7:$F$3006,$B$7:$B$3006,B514&amp;""),2))</f>
        <v/>
      </c>
      <c r="J514" s="6">
        <f>IF(B514&amp;""="",IF(AND(C514&amp;""="",E514&amp;""="",F514&amp;""=""),"","رقم القيد ناقص"),IF(I514=0,"","القيد غير متوازن"))</f>
        <v/>
      </c>
      <c r="K514" s="21">
        <f>IF(C514&amp;""="","",COUNTIF($C$7:C514,C514&amp;""))</f>
        <v/>
      </c>
      <c r="L514" s="6">
        <f>IF(K514="","",C514&amp;"-"&amp;K514)</f>
        <v/>
      </c>
      <c r="M514" s="21">
        <f>IF(J514&lt;&gt;"القيد غير متوازن","",IF(COUNTIF($B$7:B514,B514&amp;"")=1,1,""))</f>
        <v/>
      </c>
    </row>
    <row r="515">
      <c r="A515" s="20" t="n"/>
      <c r="B515" s="16" t="n"/>
      <c r="C515" s="16" t="n"/>
      <c r="D515" s="5" t="n"/>
      <c r="E515" s="17" t="n"/>
      <c r="F515" s="17" t="n"/>
      <c r="G515" s="6">
        <f>IF(AND(C515&amp;""="",E515&amp;""="",F515&amp;""=""),"",IF(C515&amp;""="","كود ناقص",IFERROR(INDEX('دليل الحسابات'!$B$6:$B$205,MATCH(C515,'دليل الحسابات'!$A$6:$A$205,0)),"كود غير موجود")))</f>
        <v/>
      </c>
      <c r="H515" s="6">
        <f>IF(AND(C515&amp;""="",E515&amp;""="",F515&amp;""=""),"",IF(AND(E515&amp;""&lt;&gt;"",F515&amp;""&lt;&gt;""),"خطأ: مدين ودائن معًا",IF(AND(E515&amp;""="",F515&amp;""=""),"سطر بلا مبلغ","")))</f>
        <v/>
      </c>
      <c r="I515" s="19">
        <f>IF(B515&amp;""="","",ROUND(SUMIFS($E$7:$E$3006,$B$7:$B$3006,B515&amp;"")-SUMIFS($F$7:$F$3006,$B$7:$B$3006,B515&amp;""),2))</f>
        <v/>
      </c>
      <c r="J515" s="6">
        <f>IF(B515&amp;""="",IF(AND(C515&amp;""="",E515&amp;""="",F515&amp;""=""),"","رقم القيد ناقص"),IF(I515=0,"","القيد غير متوازن"))</f>
        <v/>
      </c>
      <c r="K515" s="21">
        <f>IF(C515&amp;""="","",COUNTIF($C$7:C515,C515&amp;""))</f>
        <v/>
      </c>
      <c r="L515" s="6">
        <f>IF(K515="","",C515&amp;"-"&amp;K515)</f>
        <v/>
      </c>
      <c r="M515" s="21">
        <f>IF(J515&lt;&gt;"القيد غير متوازن","",IF(COUNTIF($B$7:B515,B515&amp;"")=1,1,""))</f>
        <v/>
      </c>
    </row>
    <row r="516">
      <c r="A516" s="20" t="n"/>
      <c r="B516" s="16" t="n"/>
      <c r="C516" s="16" t="n"/>
      <c r="D516" s="5" t="n"/>
      <c r="E516" s="17" t="n"/>
      <c r="F516" s="17" t="n"/>
      <c r="G516" s="6">
        <f>IF(AND(C516&amp;""="",E516&amp;""="",F516&amp;""=""),"",IF(C516&amp;""="","كود ناقص",IFERROR(INDEX('دليل الحسابات'!$B$6:$B$205,MATCH(C516,'دليل الحسابات'!$A$6:$A$205,0)),"كود غير موجود")))</f>
        <v/>
      </c>
      <c r="H516" s="6">
        <f>IF(AND(C516&amp;""="",E516&amp;""="",F516&amp;""=""),"",IF(AND(E516&amp;""&lt;&gt;"",F516&amp;""&lt;&gt;""),"خطأ: مدين ودائن معًا",IF(AND(E516&amp;""="",F516&amp;""=""),"سطر بلا مبلغ","")))</f>
        <v/>
      </c>
      <c r="I516" s="19">
        <f>IF(B516&amp;""="","",ROUND(SUMIFS($E$7:$E$3006,$B$7:$B$3006,B516&amp;"")-SUMIFS($F$7:$F$3006,$B$7:$B$3006,B516&amp;""),2))</f>
        <v/>
      </c>
      <c r="J516" s="6">
        <f>IF(B516&amp;""="",IF(AND(C516&amp;""="",E516&amp;""="",F516&amp;""=""),"","رقم القيد ناقص"),IF(I516=0,"","القيد غير متوازن"))</f>
        <v/>
      </c>
      <c r="K516" s="21">
        <f>IF(C516&amp;""="","",COUNTIF($C$7:C516,C516&amp;""))</f>
        <v/>
      </c>
      <c r="L516" s="6">
        <f>IF(K516="","",C516&amp;"-"&amp;K516)</f>
        <v/>
      </c>
      <c r="M516" s="21">
        <f>IF(J516&lt;&gt;"القيد غير متوازن","",IF(COUNTIF($B$7:B516,B516&amp;"")=1,1,""))</f>
        <v/>
      </c>
    </row>
    <row r="517">
      <c r="A517" s="20" t="n"/>
      <c r="B517" s="16" t="n"/>
      <c r="C517" s="16" t="n"/>
      <c r="D517" s="5" t="n"/>
      <c r="E517" s="17" t="n"/>
      <c r="F517" s="17" t="n"/>
      <c r="G517" s="6">
        <f>IF(AND(C517&amp;""="",E517&amp;""="",F517&amp;""=""),"",IF(C517&amp;""="","كود ناقص",IFERROR(INDEX('دليل الحسابات'!$B$6:$B$205,MATCH(C517,'دليل الحسابات'!$A$6:$A$205,0)),"كود غير موجود")))</f>
        <v/>
      </c>
      <c r="H517" s="6">
        <f>IF(AND(C517&amp;""="",E517&amp;""="",F517&amp;""=""),"",IF(AND(E517&amp;""&lt;&gt;"",F517&amp;""&lt;&gt;""),"خطأ: مدين ودائن معًا",IF(AND(E517&amp;""="",F517&amp;""=""),"سطر بلا مبلغ","")))</f>
        <v/>
      </c>
      <c r="I517" s="19">
        <f>IF(B517&amp;""="","",ROUND(SUMIFS($E$7:$E$3006,$B$7:$B$3006,B517&amp;"")-SUMIFS($F$7:$F$3006,$B$7:$B$3006,B517&amp;""),2))</f>
        <v/>
      </c>
      <c r="J517" s="6">
        <f>IF(B517&amp;""="",IF(AND(C517&amp;""="",E517&amp;""="",F517&amp;""=""),"","رقم القيد ناقص"),IF(I517=0,"","القيد غير متوازن"))</f>
        <v/>
      </c>
      <c r="K517" s="21">
        <f>IF(C517&amp;""="","",COUNTIF($C$7:C517,C517&amp;""))</f>
        <v/>
      </c>
      <c r="L517" s="6">
        <f>IF(K517="","",C517&amp;"-"&amp;K517)</f>
        <v/>
      </c>
      <c r="M517" s="21">
        <f>IF(J517&lt;&gt;"القيد غير متوازن","",IF(COUNTIF($B$7:B517,B517&amp;"")=1,1,""))</f>
        <v/>
      </c>
    </row>
    <row r="518">
      <c r="A518" s="20" t="n"/>
      <c r="B518" s="16" t="n"/>
      <c r="C518" s="16" t="n"/>
      <c r="D518" s="5" t="n"/>
      <c r="E518" s="17" t="n"/>
      <c r="F518" s="17" t="n"/>
      <c r="G518" s="6">
        <f>IF(AND(C518&amp;""="",E518&amp;""="",F518&amp;""=""),"",IF(C518&amp;""="","كود ناقص",IFERROR(INDEX('دليل الحسابات'!$B$6:$B$205,MATCH(C518,'دليل الحسابات'!$A$6:$A$205,0)),"كود غير موجود")))</f>
        <v/>
      </c>
      <c r="H518" s="6">
        <f>IF(AND(C518&amp;""="",E518&amp;""="",F518&amp;""=""),"",IF(AND(E518&amp;""&lt;&gt;"",F518&amp;""&lt;&gt;""),"خطأ: مدين ودائن معًا",IF(AND(E518&amp;""="",F518&amp;""=""),"سطر بلا مبلغ","")))</f>
        <v/>
      </c>
      <c r="I518" s="19">
        <f>IF(B518&amp;""="","",ROUND(SUMIFS($E$7:$E$3006,$B$7:$B$3006,B518&amp;"")-SUMIFS($F$7:$F$3006,$B$7:$B$3006,B518&amp;""),2))</f>
        <v/>
      </c>
      <c r="J518" s="6">
        <f>IF(B518&amp;""="",IF(AND(C518&amp;""="",E518&amp;""="",F518&amp;""=""),"","رقم القيد ناقص"),IF(I518=0,"","القيد غير متوازن"))</f>
        <v/>
      </c>
      <c r="K518" s="21">
        <f>IF(C518&amp;""="","",COUNTIF($C$7:C518,C518&amp;""))</f>
        <v/>
      </c>
      <c r="L518" s="6">
        <f>IF(K518="","",C518&amp;"-"&amp;K518)</f>
        <v/>
      </c>
      <c r="M518" s="21">
        <f>IF(J518&lt;&gt;"القيد غير متوازن","",IF(COUNTIF($B$7:B518,B518&amp;"")=1,1,""))</f>
        <v/>
      </c>
    </row>
    <row r="519">
      <c r="A519" s="20" t="n"/>
      <c r="B519" s="16" t="n"/>
      <c r="C519" s="16" t="n"/>
      <c r="D519" s="5" t="n"/>
      <c r="E519" s="17" t="n"/>
      <c r="F519" s="17" t="n"/>
      <c r="G519" s="6">
        <f>IF(AND(C519&amp;""="",E519&amp;""="",F519&amp;""=""),"",IF(C519&amp;""="","كود ناقص",IFERROR(INDEX('دليل الحسابات'!$B$6:$B$205,MATCH(C519,'دليل الحسابات'!$A$6:$A$205,0)),"كود غير موجود")))</f>
        <v/>
      </c>
      <c r="H519" s="6">
        <f>IF(AND(C519&amp;""="",E519&amp;""="",F519&amp;""=""),"",IF(AND(E519&amp;""&lt;&gt;"",F519&amp;""&lt;&gt;""),"خطأ: مدين ودائن معًا",IF(AND(E519&amp;""="",F519&amp;""=""),"سطر بلا مبلغ","")))</f>
        <v/>
      </c>
      <c r="I519" s="19">
        <f>IF(B519&amp;""="","",ROUND(SUMIFS($E$7:$E$3006,$B$7:$B$3006,B519&amp;"")-SUMIFS($F$7:$F$3006,$B$7:$B$3006,B519&amp;""),2))</f>
        <v/>
      </c>
      <c r="J519" s="6">
        <f>IF(B519&amp;""="",IF(AND(C519&amp;""="",E519&amp;""="",F519&amp;""=""),"","رقم القيد ناقص"),IF(I519=0,"","القيد غير متوازن"))</f>
        <v/>
      </c>
      <c r="K519" s="21">
        <f>IF(C519&amp;""="","",COUNTIF($C$7:C519,C519&amp;""))</f>
        <v/>
      </c>
      <c r="L519" s="6">
        <f>IF(K519="","",C519&amp;"-"&amp;K519)</f>
        <v/>
      </c>
      <c r="M519" s="21">
        <f>IF(J519&lt;&gt;"القيد غير متوازن","",IF(COUNTIF($B$7:B519,B519&amp;"")=1,1,""))</f>
        <v/>
      </c>
    </row>
    <row r="520">
      <c r="A520" s="20" t="n"/>
      <c r="B520" s="16" t="n"/>
      <c r="C520" s="16" t="n"/>
      <c r="D520" s="5" t="n"/>
      <c r="E520" s="17" t="n"/>
      <c r="F520" s="17" t="n"/>
      <c r="G520" s="6">
        <f>IF(AND(C520&amp;""="",E520&amp;""="",F520&amp;""=""),"",IF(C520&amp;""="","كود ناقص",IFERROR(INDEX('دليل الحسابات'!$B$6:$B$205,MATCH(C520,'دليل الحسابات'!$A$6:$A$205,0)),"كود غير موجود")))</f>
        <v/>
      </c>
      <c r="H520" s="6">
        <f>IF(AND(C520&amp;""="",E520&amp;""="",F520&amp;""=""),"",IF(AND(E520&amp;""&lt;&gt;"",F520&amp;""&lt;&gt;""),"خطأ: مدين ودائن معًا",IF(AND(E520&amp;""="",F520&amp;""=""),"سطر بلا مبلغ","")))</f>
        <v/>
      </c>
      <c r="I520" s="19">
        <f>IF(B520&amp;""="","",ROUND(SUMIFS($E$7:$E$3006,$B$7:$B$3006,B520&amp;"")-SUMIFS($F$7:$F$3006,$B$7:$B$3006,B520&amp;""),2))</f>
        <v/>
      </c>
      <c r="J520" s="6">
        <f>IF(B520&amp;""="",IF(AND(C520&amp;""="",E520&amp;""="",F520&amp;""=""),"","رقم القيد ناقص"),IF(I520=0,"","القيد غير متوازن"))</f>
        <v/>
      </c>
      <c r="K520" s="21">
        <f>IF(C520&amp;""="","",COUNTIF($C$7:C520,C520&amp;""))</f>
        <v/>
      </c>
      <c r="L520" s="6">
        <f>IF(K520="","",C520&amp;"-"&amp;K520)</f>
        <v/>
      </c>
      <c r="M520" s="21">
        <f>IF(J520&lt;&gt;"القيد غير متوازن","",IF(COUNTIF($B$7:B520,B520&amp;"")=1,1,""))</f>
        <v/>
      </c>
    </row>
    <row r="521">
      <c r="A521" s="20" t="n"/>
      <c r="B521" s="16" t="n"/>
      <c r="C521" s="16" t="n"/>
      <c r="D521" s="5" t="n"/>
      <c r="E521" s="17" t="n"/>
      <c r="F521" s="17" t="n"/>
      <c r="G521" s="6">
        <f>IF(AND(C521&amp;""="",E521&amp;""="",F521&amp;""=""),"",IF(C521&amp;""="","كود ناقص",IFERROR(INDEX('دليل الحسابات'!$B$6:$B$205,MATCH(C521,'دليل الحسابات'!$A$6:$A$205,0)),"كود غير موجود")))</f>
        <v/>
      </c>
      <c r="H521" s="6">
        <f>IF(AND(C521&amp;""="",E521&amp;""="",F521&amp;""=""),"",IF(AND(E521&amp;""&lt;&gt;"",F521&amp;""&lt;&gt;""),"خطأ: مدين ودائن معًا",IF(AND(E521&amp;""="",F521&amp;""=""),"سطر بلا مبلغ","")))</f>
        <v/>
      </c>
      <c r="I521" s="19">
        <f>IF(B521&amp;""="","",ROUND(SUMIFS($E$7:$E$3006,$B$7:$B$3006,B521&amp;"")-SUMIFS($F$7:$F$3006,$B$7:$B$3006,B521&amp;""),2))</f>
        <v/>
      </c>
      <c r="J521" s="6">
        <f>IF(B521&amp;""="",IF(AND(C521&amp;""="",E521&amp;""="",F521&amp;""=""),"","رقم القيد ناقص"),IF(I521=0,"","القيد غير متوازن"))</f>
        <v/>
      </c>
      <c r="K521" s="21">
        <f>IF(C521&amp;""="","",COUNTIF($C$7:C521,C521&amp;""))</f>
        <v/>
      </c>
      <c r="L521" s="6">
        <f>IF(K521="","",C521&amp;"-"&amp;K521)</f>
        <v/>
      </c>
      <c r="M521" s="21">
        <f>IF(J521&lt;&gt;"القيد غير متوازن","",IF(COUNTIF($B$7:B521,B521&amp;"")=1,1,""))</f>
        <v/>
      </c>
    </row>
    <row r="522">
      <c r="A522" s="20" t="n"/>
      <c r="B522" s="16" t="n"/>
      <c r="C522" s="16" t="n"/>
      <c r="D522" s="5" t="n"/>
      <c r="E522" s="17" t="n"/>
      <c r="F522" s="17" t="n"/>
      <c r="G522" s="6">
        <f>IF(AND(C522&amp;""="",E522&amp;""="",F522&amp;""=""),"",IF(C522&amp;""="","كود ناقص",IFERROR(INDEX('دليل الحسابات'!$B$6:$B$205,MATCH(C522,'دليل الحسابات'!$A$6:$A$205,0)),"كود غير موجود")))</f>
        <v/>
      </c>
      <c r="H522" s="6">
        <f>IF(AND(C522&amp;""="",E522&amp;""="",F522&amp;""=""),"",IF(AND(E522&amp;""&lt;&gt;"",F522&amp;""&lt;&gt;""),"خطأ: مدين ودائن معًا",IF(AND(E522&amp;""="",F522&amp;""=""),"سطر بلا مبلغ","")))</f>
        <v/>
      </c>
      <c r="I522" s="19">
        <f>IF(B522&amp;""="","",ROUND(SUMIFS($E$7:$E$3006,$B$7:$B$3006,B522&amp;"")-SUMIFS($F$7:$F$3006,$B$7:$B$3006,B522&amp;""),2))</f>
        <v/>
      </c>
      <c r="J522" s="6">
        <f>IF(B522&amp;""="",IF(AND(C522&amp;""="",E522&amp;""="",F522&amp;""=""),"","رقم القيد ناقص"),IF(I522=0,"","القيد غير متوازن"))</f>
        <v/>
      </c>
      <c r="K522" s="21">
        <f>IF(C522&amp;""="","",COUNTIF($C$7:C522,C522&amp;""))</f>
        <v/>
      </c>
      <c r="L522" s="6">
        <f>IF(K522="","",C522&amp;"-"&amp;K522)</f>
        <v/>
      </c>
      <c r="M522" s="21">
        <f>IF(J522&lt;&gt;"القيد غير متوازن","",IF(COUNTIF($B$7:B522,B522&amp;"")=1,1,""))</f>
        <v/>
      </c>
    </row>
    <row r="523">
      <c r="A523" s="20" t="n"/>
      <c r="B523" s="16" t="n"/>
      <c r="C523" s="16" t="n"/>
      <c r="D523" s="5" t="n"/>
      <c r="E523" s="17" t="n"/>
      <c r="F523" s="17" t="n"/>
      <c r="G523" s="6">
        <f>IF(AND(C523&amp;""="",E523&amp;""="",F523&amp;""=""),"",IF(C523&amp;""="","كود ناقص",IFERROR(INDEX('دليل الحسابات'!$B$6:$B$205,MATCH(C523,'دليل الحسابات'!$A$6:$A$205,0)),"كود غير موجود")))</f>
        <v/>
      </c>
      <c r="H523" s="6">
        <f>IF(AND(C523&amp;""="",E523&amp;""="",F523&amp;""=""),"",IF(AND(E523&amp;""&lt;&gt;"",F523&amp;""&lt;&gt;""),"خطأ: مدين ودائن معًا",IF(AND(E523&amp;""="",F523&amp;""=""),"سطر بلا مبلغ","")))</f>
        <v/>
      </c>
      <c r="I523" s="19">
        <f>IF(B523&amp;""="","",ROUND(SUMIFS($E$7:$E$3006,$B$7:$B$3006,B523&amp;"")-SUMIFS($F$7:$F$3006,$B$7:$B$3006,B523&amp;""),2))</f>
        <v/>
      </c>
      <c r="J523" s="6">
        <f>IF(B523&amp;""="",IF(AND(C523&amp;""="",E523&amp;""="",F523&amp;""=""),"","رقم القيد ناقص"),IF(I523=0,"","القيد غير متوازن"))</f>
        <v/>
      </c>
      <c r="K523" s="21">
        <f>IF(C523&amp;""="","",COUNTIF($C$7:C523,C523&amp;""))</f>
        <v/>
      </c>
      <c r="L523" s="6">
        <f>IF(K523="","",C523&amp;"-"&amp;K523)</f>
        <v/>
      </c>
      <c r="M523" s="21">
        <f>IF(J523&lt;&gt;"القيد غير متوازن","",IF(COUNTIF($B$7:B523,B523&amp;"")=1,1,""))</f>
        <v/>
      </c>
    </row>
    <row r="524">
      <c r="A524" s="20" t="n"/>
      <c r="B524" s="16" t="n"/>
      <c r="C524" s="16" t="n"/>
      <c r="D524" s="5" t="n"/>
      <c r="E524" s="17" t="n"/>
      <c r="F524" s="17" t="n"/>
      <c r="G524" s="6">
        <f>IF(AND(C524&amp;""="",E524&amp;""="",F524&amp;""=""),"",IF(C524&amp;""="","كود ناقص",IFERROR(INDEX('دليل الحسابات'!$B$6:$B$205,MATCH(C524,'دليل الحسابات'!$A$6:$A$205,0)),"كود غير موجود")))</f>
        <v/>
      </c>
      <c r="H524" s="6">
        <f>IF(AND(C524&amp;""="",E524&amp;""="",F524&amp;""=""),"",IF(AND(E524&amp;""&lt;&gt;"",F524&amp;""&lt;&gt;""),"خطأ: مدين ودائن معًا",IF(AND(E524&amp;""="",F524&amp;""=""),"سطر بلا مبلغ","")))</f>
        <v/>
      </c>
      <c r="I524" s="19">
        <f>IF(B524&amp;""="","",ROUND(SUMIFS($E$7:$E$3006,$B$7:$B$3006,B524&amp;"")-SUMIFS($F$7:$F$3006,$B$7:$B$3006,B524&amp;""),2))</f>
        <v/>
      </c>
      <c r="J524" s="6">
        <f>IF(B524&amp;""="",IF(AND(C524&amp;""="",E524&amp;""="",F524&amp;""=""),"","رقم القيد ناقص"),IF(I524=0,"","القيد غير متوازن"))</f>
        <v/>
      </c>
      <c r="K524" s="21">
        <f>IF(C524&amp;""="","",COUNTIF($C$7:C524,C524&amp;""))</f>
        <v/>
      </c>
      <c r="L524" s="6">
        <f>IF(K524="","",C524&amp;"-"&amp;K524)</f>
        <v/>
      </c>
      <c r="M524" s="21">
        <f>IF(J524&lt;&gt;"القيد غير متوازن","",IF(COUNTIF($B$7:B524,B524&amp;"")=1,1,""))</f>
        <v/>
      </c>
    </row>
    <row r="525">
      <c r="A525" s="20" t="n"/>
      <c r="B525" s="16" t="n"/>
      <c r="C525" s="16" t="n"/>
      <c r="D525" s="5" t="n"/>
      <c r="E525" s="17" t="n"/>
      <c r="F525" s="17" t="n"/>
      <c r="G525" s="6">
        <f>IF(AND(C525&amp;""="",E525&amp;""="",F525&amp;""=""),"",IF(C525&amp;""="","كود ناقص",IFERROR(INDEX('دليل الحسابات'!$B$6:$B$205,MATCH(C525,'دليل الحسابات'!$A$6:$A$205,0)),"كود غير موجود")))</f>
        <v/>
      </c>
      <c r="H525" s="6">
        <f>IF(AND(C525&amp;""="",E525&amp;""="",F525&amp;""=""),"",IF(AND(E525&amp;""&lt;&gt;"",F525&amp;""&lt;&gt;""),"خطأ: مدين ودائن معًا",IF(AND(E525&amp;""="",F525&amp;""=""),"سطر بلا مبلغ","")))</f>
        <v/>
      </c>
      <c r="I525" s="19">
        <f>IF(B525&amp;""="","",ROUND(SUMIFS($E$7:$E$3006,$B$7:$B$3006,B525&amp;"")-SUMIFS($F$7:$F$3006,$B$7:$B$3006,B525&amp;""),2))</f>
        <v/>
      </c>
      <c r="J525" s="6">
        <f>IF(B525&amp;""="",IF(AND(C525&amp;""="",E525&amp;""="",F525&amp;""=""),"","رقم القيد ناقص"),IF(I525=0,"","القيد غير متوازن"))</f>
        <v/>
      </c>
      <c r="K525" s="21">
        <f>IF(C525&amp;""="","",COUNTIF($C$7:C525,C525&amp;""))</f>
        <v/>
      </c>
      <c r="L525" s="6">
        <f>IF(K525="","",C525&amp;"-"&amp;K525)</f>
        <v/>
      </c>
      <c r="M525" s="21">
        <f>IF(J525&lt;&gt;"القيد غير متوازن","",IF(COUNTIF($B$7:B525,B525&amp;"")=1,1,""))</f>
        <v/>
      </c>
    </row>
    <row r="526">
      <c r="A526" s="20" t="n"/>
      <c r="B526" s="16" t="n"/>
      <c r="C526" s="16" t="n"/>
      <c r="D526" s="5" t="n"/>
      <c r="E526" s="17" t="n"/>
      <c r="F526" s="17" t="n"/>
      <c r="G526" s="6">
        <f>IF(AND(C526&amp;""="",E526&amp;""="",F526&amp;""=""),"",IF(C526&amp;""="","كود ناقص",IFERROR(INDEX('دليل الحسابات'!$B$6:$B$205,MATCH(C526,'دليل الحسابات'!$A$6:$A$205,0)),"كود غير موجود")))</f>
        <v/>
      </c>
      <c r="H526" s="6">
        <f>IF(AND(C526&amp;""="",E526&amp;""="",F526&amp;""=""),"",IF(AND(E526&amp;""&lt;&gt;"",F526&amp;""&lt;&gt;""),"خطأ: مدين ودائن معًا",IF(AND(E526&amp;""="",F526&amp;""=""),"سطر بلا مبلغ","")))</f>
        <v/>
      </c>
      <c r="I526" s="19">
        <f>IF(B526&amp;""="","",ROUND(SUMIFS($E$7:$E$3006,$B$7:$B$3006,B526&amp;"")-SUMIFS($F$7:$F$3006,$B$7:$B$3006,B526&amp;""),2))</f>
        <v/>
      </c>
      <c r="J526" s="6">
        <f>IF(B526&amp;""="",IF(AND(C526&amp;""="",E526&amp;""="",F526&amp;""=""),"","رقم القيد ناقص"),IF(I526=0,"","القيد غير متوازن"))</f>
        <v/>
      </c>
      <c r="K526" s="21">
        <f>IF(C526&amp;""="","",COUNTIF($C$7:C526,C526&amp;""))</f>
        <v/>
      </c>
      <c r="L526" s="6">
        <f>IF(K526="","",C526&amp;"-"&amp;K526)</f>
        <v/>
      </c>
      <c r="M526" s="21">
        <f>IF(J526&lt;&gt;"القيد غير متوازن","",IF(COUNTIF($B$7:B526,B526&amp;"")=1,1,""))</f>
        <v/>
      </c>
    </row>
    <row r="527">
      <c r="A527" s="20" t="n"/>
      <c r="B527" s="16" t="n"/>
      <c r="C527" s="16" t="n"/>
      <c r="D527" s="5" t="n"/>
      <c r="E527" s="17" t="n"/>
      <c r="F527" s="17" t="n"/>
      <c r="G527" s="6">
        <f>IF(AND(C527&amp;""="",E527&amp;""="",F527&amp;""=""),"",IF(C527&amp;""="","كود ناقص",IFERROR(INDEX('دليل الحسابات'!$B$6:$B$205,MATCH(C527,'دليل الحسابات'!$A$6:$A$205,0)),"كود غير موجود")))</f>
        <v/>
      </c>
      <c r="H527" s="6">
        <f>IF(AND(C527&amp;""="",E527&amp;""="",F527&amp;""=""),"",IF(AND(E527&amp;""&lt;&gt;"",F527&amp;""&lt;&gt;""),"خطأ: مدين ودائن معًا",IF(AND(E527&amp;""="",F527&amp;""=""),"سطر بلا مبلغ","")))</f>
        <v/>
      </c>
      <c r="I527" s="19">
        <f>IF(B527&amp;""="","",ROUND(SUMIFS($E$7:$E$3006,$B$7:$B$3006,B527&amp;"")-SUMIFS($F$7:$F$3006,$B$7:$B$3006,B527&amp;""),2))</f>
        <v/>
      </c>
      <c r="J527" s="6">
        <f>IF(B527&amp;""="",IF(AND(C527&amp;""="",E527&amp;""="",F527&amp;""=""),"","رقم القيد ناقص"),IF(I527=0,"","القيد غير متوازن"))</f>
        <v/>
      </c>
      <c r="K527" s="21">
        <f>IF(C527&amp;""="","",COUNTIF($C$7:C527,C527&amp;""))</f>
        <v/>
      </c>
      <c r="L527" s="6">
        <f>IF(K527="","",C527&amp;"-"&amp;K527)</f>
        <v/>
      </c>
      <c r="M527" s="21">
        <f>IF(J527&lt;&gt;"القيد غير متوازن","",IF(COUNTIF($B$7:B527,B527&amp;"")=1,1,""))</f>
        <v/>
      </c>
    </row>
    <row r="528">
      <c r="A528" s="20" t="n"/>
      <c r="B528" s="16" t="n"/>
      <c r="C528" s="16" t="n"/>
      <c r="D528" s="5" t="n"/>
      <c r="E528" s="17" t="n"/>
      <c r="F528" s="17" t="n"/>
      <c r="G528" s="6">
        <f>IF(AND(C528&amp;""="",E528&amp;""="",F528&amp;""=""),"",IF(C528&amp;""="","كود ناقص",IFERROR(INDEX('دليل الحسابات'!$B$6:$B$205,MATCH(C528,'دليل الحسابات'!$A$6:$A$205,0)),"كود غير موجود")))</f>
        <v/>
      </c>
      <c r="H528" s="6">
        <f>IF(AND(C528&amp;""="",E528&amp;""="",F528&amp;""=""),"",IF(AND(E528&amp;""&lt;&gt;"",F528&amp;""&lt;&gt;""),"خطأ: مدين ودائن معًا",IF(AND(E528&amp;""="",F528&amp;""=""),"سطر بلا مبلغ","")))</f>
        <v/>
      </c>
      <c r="I528" s="19">
        <f>IF(B528&amp;""="","",ROUND(SUMIFS($E$7:$E$3006,$B$7:$B$3006,B528&amp;"")-SUMIFS($F$7:$F$3006,$B$7:$B$3006,B528&amp;""),2))</f>
        <v/>
      </c>
      <c r="J528" s="6">
        <f>IF(B528&amp;""="",IF(AND(C528&amp;""="",E528&amp;""="",F528&amp;""=""),"","رقم القيد ناقص"),IF(I528=0,"","القيد غير متوازن"))</f>
        <v/>
      </c>
      <c r="K528" s="21">
        <f>IF(C528&amp;""="","",COUNTIF($C$7:C528,C528&amp;""))</f>
        <v/>
      </c>
      <c r="L528" s="6">
        <f>IF(K528="","",C528&amp;"-"&amp;K528)</f>
        <v/>
      </c>
      <c r="M528" s="21">
        <f>IF(J528&lt;&gt;"القيد غير متوازن","",IF(COUNTIF($B$7:B528,B528&amp;"")=1,1,""))</f>
        <v/>
      </c>
    </row>
    <row r="529">
      <c r="A529" s="20" t="n"/>
      <c r="B529" s="16" t="n"/>
      <c r="C529" s="16" t="n"/>
      <c r="D529" s="5" t="n"/>
      <c r="E529" s="17" t="n"/>
      <c r="F529" s="17" t="n"/>
      <c r="G529" s="6">
        <f>IF(AND(C529&amp;""="",E529&amp;""="",F529&amp;""=""),"",IF(C529&amp;""="","كود ناقص",IFERROR(INDEX('دليل الحسابات'!$B$6:$B$205,MATCH(C529,'دليل الحسابات'!$A$6:$A$205,0)),"كود غير موجود")))</f>
        <v/>
      </c>
      <c r="H529" s="6">
        <f>IF(AND(C529&amp;""="",E529&amp;""="",F529&amp;""=""),"",IF(AND(E529&amp;""&lt;&gt;"",F529&amp;""&lt;&gt;""),"خطأ: مدين ودائن معًا",IF(AND(E529&amp;""="",F529&amp;""=""),"سطر بلا مبلغ","")))</f>
        <v/>
      </c>
      <c r="I529" s="19">
        <f>IF(B529&amp;""="","",ROUND(SUMIFS($E$7:$E$3006,$B$7:$B$3006,B529&amp;"")-SUMIFS($F$7:$F$3006,$B$7:$B$3006,B529&amp;""),2))</f>
        <v/>
      </c>
      <c r="J529" s="6">
        <f>IF(B529&amp;""="",IF(AND(C529&amp;""="",E529&amp;""="",F529&amp;""=""),"","رقم القيد ناقص"),IF(I529=0,"","القيد غير متوازن"))</f>
        <v/>
      </c>
      <c r="K529" s="21">
        <f>IF(C529&amp;""="","",COUNTIF($C$7:C529,C529&amp;""))</f>
        <v/>
      </c>
      <c r="L529" s="6">
        <f>IF(K529="","",C529&amp;"-"&amp;K529)</f>
        <v/>
      </c>
      <c r="M529" s="21">
        <f>IF(J529&lt;&gt;"القيد غير متوازن","",IF(COUNTIF($B$7:B529,B529&amp;"")=1,1,""))</f>
        <v/>
      </c>
    </row>
    <row r="530">
      <c r="A530" s="20" t="n"/>
      <c r="B530" s="16" t="n"/>
      <c r="C530" s="16" t="n"/>
      <c r="D530" s="5" t="n"/>
      <c r="E530" s="17" t="n"/>
      <c r="F530" s="17" t="n"/>
      <c r="G530" s="6">
        <f>IF(AND(C530&amp;""="",E530&amp;""="",F530&amp;""=""),"",IF(C530&amp;""="","كود ناقص",IFERROR(INDEX('دليل الحسابات'!$B$6:$B$205,MATCH(C530,'دليل الحسابات'!$A$6:$A$205,0)),"كود غير موجود")))</f>
        <v/>
      </c>
      <c r="H530" s="6">
        <f>IF(AND(C530&amp;""="",E530&amp;""="",F530&amp;""=""),"",IF(AND(E530&amp;""&lt;&gt;"",F530&amp;""&lt;&gt;""),"خطأ: مدين ودائن معًا",IF(AND(E530&amp;""="",F530&amp;""=""),"سطر بلا مبلغ","")))</f>
        <v/>
      </c>
      <c r="I530" s="19">
        <f>IF(B530&amp;""="","",ROUND(SUMIFS($E$7:$E$3006,$B$7:$B$3006,B530&amp;"")-SUMIFS($F$7:$F$3006,$B$7:$B$3006,B530&amp;""),2))</f>
        <v/>
      </c>
      <c r="J530" s="6">
        <f>IF(B530&amp;""="",IF(AND(C530&amp;""="",E530&amp;""="",F530&amp;""=""),"","رقم القيد ناقص"),IF(I530=0,"","القيد غير متوازن"))</f>
        <v/>
      </c>
      <c r="K530" s="21">
        <f>IF(C530&amp;""="","",COUNTIF($C$7:C530,C530&amp;""))</f>
        <v/>
      </c>
      <c r="L530" s="6">
        <f>IF(K530="","",C530&amp;"-"&amp;K530)</f>
        <v/>
      </c>
      <c r="M530" s="21">
        <f>IF(J530&lt;&gt;"القيد غير متوازن","",IF(COUNTIF($B$7:B530,B530&amp;"")=1,1,""))</f>
        <v/>
      </c>
    </row>
    <row r="531">
      <c r="A531" s="20" t="n"/>
      <c r="B531" s="16" t="n"/>
      <c r="C531" s="16" t="n"/>
      <c r="D531" s="5" t="n"/>
      <c r="E531" s="17" t="n"/>
      <c r="F531" s="17" t="n"/>
      <c r="G531" s="6">
        <f>IF(AND(C531&amp;""="",E531&amp;""="",F531&amp;""=""),"",IF(C531&amp;""="","كود ناقص",IFERROR(INDEX('دليل الحسابات'!$B$6:$B$205,MATCH(C531,'دليل الحسابات'!$A$6:$A$205,0)),"كود غير موجود")))</f>
        <v/>
      </c>
      <c r="H531" s="6">
        <f>IF(AND(C531&amp;""="",E531&amp;""="",F531&amp;""=""),"",IF(AND(E531&amp;""&lt;&gt;"",F531&amp;""&lt;&gt;""),"خطأ: مدين ودائن معًا",IF(AND(E531&amp;""="",F531&amp;""=""),"سطر بلا مبلغ","")))</f>
        <v/>
      </c>
      <c r="I531" s="19">
        <f>IF(B531&amp;""="","",ROUND(SUMIFS($E$7:$E$3006,$B$7:$B$3006,B531&amp;"")-SUMIFS($F$7:$F$3006,$B$7:$B$3006,B531&amp;""),2))</f>
        <v/>
      </c>
      <c r="J531" s="6">
        <f>IF(B531&amp;""="",IF(AND(C531&amp;""="",E531&amp;""="",F531&amp;""=""),"","رقم القيد ناقص"),IF(I531=0,"","القيد غير متوازن"))</f>
        <v/>
      </c>
      <c r="K531" s="21">
        <f>IF(C531&amp;""="","",COUNTIF($C$7:C531,C531&amp;""))</f>
        <v/>
      </c>
      <c r="L531" s="6">
        <f>IF(K531="","",C531&amp;"-"&amp;K531)</f>
        <v/>
      </c>
      <c r="M531" s="21">
        <f>IF(J531&lt;&gt;"القيد غير متوازن","",IF(COUNTIF($B$7:B531,B531&amp;"")=1,1,""))</f>
        <v/>
      </c>
    </row>
    <row r="532">
      <c r="A532" s="20" t="n"/>
      <c r="B532" s="16" t="n"/>
      <c r="C532" s="16" t="n"/>
      <c r="D532" s="5" t="n"/>
      <c r="E532" s="17" t="n"/>
      <c r="F532" s="17" t="n"/>
      <c r="G532" s="6">
        <f>IF(AND(C532&amp;""="",E532&amp;""="",F532&amp;""=""),"",IF(C532&amp;""="","كود ناقص",IFERROR(INDEX('دليل الحسابات'!$B$6:$B$205,MATCH(C532,'دليل الحسابات'!$A$6:$A$205,0)),"كود غير موجود")))</f>
        <v/>
      </c>
      <c r="H532" s="6">
        <f>IF(AND(C532&amp;""="",E532&amp;""="",F532&amp;""=""),"",IF(AND(E532&amp;""&lt;&gt;"",F532&amp;""&lt;&gt;""),"خطأ: مدين ودائن معًا",IF(AND(E532&amp;""="",F532&amp;""=""),"سطر بلا مبلغ","")))</f>
        <v/>
      </c>
      <c r="I532" s="19">
        <f>IF(B532&amp;""="","",ROUND(SUMIFS($E$7:$E$3006,$B$7:$B$3006,B532&amp;"")-SUMIFS($F$7:$F$3006,$B$7:$B$3006,B532&amp;""),2))</f>
        <v/>
      </c>
      <c r="J532" s="6">
        <f>IF(B532&amp;""="",IF(AND(C532&amp;""="",E532&amp;""="",F532&amp;""=""),"","رقم القيد ناقص"),IF(I532=0,"","القيد غير متوازن"))</f>
        <v/>
      </c>
      <c r="K532" s="21">
        <f>IF(C532&amp;""="","",COUNTIF($C$7:C532,C532&amp;""))</f>
        <v/>
      </c>
      <c r="L532" s="6">
        <f>IF(K532="","",C532&amp;"-"&amp;K532)</f>
        <v/>
      </c>
      <c r="M532" s="21">
        <f>IF(J532&lt;&gt;"القيد غير متوازن","",IF(COUNTIF($B$7:B532,B532&amp;"")=1,1,""))</f>
        <v/>
      </c>
    </row>
    <row r="533">
      <c r="A533" s="20" t="n"/>
      <c r="B533" s="16" t="n"/>
      <c r="C533" s="16" t="n"/>
      <c r="D533" s="5" t="n"/>
      <c r="E533" s="17" t="n"/>
      <c r="F533" s="17" t="n"/>
      <c r="G533" s="6">
        <f>IF(AND(C533&amp;""="",E533&amp;""="",F533&amp;""=""),"",IF(C533&amp;""="","كود ناقص",IFERROR(INDEX('دليل الحسابات'!$B$6:$B$205,MATCH(C533,'دليل الحسابات'!$A$6:$A$205,0)),"كود غير موجود")))</f>
        <v/>
      </c>
      <c r="H533" s="6">
        <f>IF(AND(C533&amp;""="",E533&amp;""="",F533&amp;""=""),"",IF(AND(E533&amp;""&lt;&gt;"",F533&amp;""&lt;&gt;""),"خطأ: مدين ودائن معًا",IF(AND(E533&amp;""="",F533&amp;""=""),"سطر بلا مبلغ","")))</f>
        <v/>
      </c>
      <c r="I533" s="19">
        <f>IF(B533&amp;""="","",ROUND(SUMIFS($E$7:$E$3006,$B$7:$B$3006,B533&amp;"")-SUMIFS($F$7:$F$3006,$B$7:$B$3006,B533&amp;""),2))</f>
        <v/>
      </c>
      <c r="J533" s="6">
        <f>IF(B533&amp;""="",IF(AND(C533&amp;""="",E533&amp;""="",F533&amp;""=""),"","رقم القيد ناقص"),IF(I533=0,"","القيد غير متوازن"))</f>
        <v/>
      </c>
      <c r="K533" s="21">
        <f>IF(C533&amp;""="","",COUNTIF($C$7:C533,C533&amp;""))</f>
        <v/>
      </c>
      <c r="L533" s="6">
        <f>IF(K533="","",C533&amp;"-"&amp;K533)</f>
        <v/>
      </c>
      <c r="M533" s="21">
        <f>IF(J533&lt;&gt;"القيد غير متوازن","",IF(COUNTIF($B$7:B533,B533&amp;"")=1,1,""))</f>
        <v/>
      </c>
    </row>
    <row r="534">
      <c r="A534" s="20" t="n"/>
      <c r="B534" s="16" t="n"/>
      <c r="C534" s="16" t="n"/>
      <c r="D534" s="5" t="n"/>
      <c r="E534" s="17" t="n"/>
      <c r="F534" s="17" t="n"/>
      <c r="G534" s="6">
        <f>IF(AND(C534&amp;""="",E534&amp;""="",F534&amp;""=""),"",IF(C534&amp;""="","كود ناقص",IFERROR(INDEX('دليل الحسابات'!$B$6:$B$205,MATCH(C534,'دليل الحسابات'!$A$6:$A$205,0)),"كود غير موجود")))</f>
        <v/>
      </c>
      <c r="H534" s="6">
        <f>IF(AND(C534&amp;""="",E534&amp;""="",F534&amp;""=""),"",IF(AND(E534&amp;""&lt;&gt;"",F534&amp;""&lt;&gt;""),"خطأ: مدين ودائن معًا",IF(AND(E534&amp;""="",F534&amp;""=""),"سطر بلا مبلغ","")))</f>
        <v/>
      </c>
      <c r="I534" s="19">
        <f>IF(B534&amp;""="","",ROUND(SUMIFS($E$7:$E$3006,$B$7:$B$3006,B534&amp;"")-SUMIFS($F$7:$F$3006,$B$7:$B$3006,B534&amp;""),2))</f>
        <v/>
      </c>
      <c r="J534" s="6">
        <f>IF(B534&amp;""="",IF(AND(C534&amp;""="",E534&amp;""="",F534&amp;""=""),"","رقم القيد ناقص"),IF(I534=0,"","القيد غير متوازن"))</f>
        <v/>
      </c>
      <c r="K534" s="21">
        <f>IF(C534&amp;""="","",COUNTIF($C$7:C534,C534&amp;""))</f>
        <v/>
      </c>
      <c r="L534" s="6">
        <f>IF(K534="","",C534&amp;"-"&amp;K534)</f>
        <v/>
      </c>
      <c r="M534" s="21">
        <f>IF(J534&lt;&gt;"القيد غير متوازن","",IF(COUNTIF($B$7:B534,B534&amp;"")=1,1,""))</f>
        <v/>
      </c>
    </row>
    <row r="535">
      <c r="A535" s="20" t="n"/>
      <c r="B535" s="16" t="n"/>
      <c r="C535" s="16" t="n"/>
      <c r="D535" s="5" t="n"/>
      <c r="E535" s="17" t="n"/>
      <c r="F535" s="17" t="n"/>
      <c r="G535" s="6">
        <f>IF(AND(C535&amp;""="",E535&amp;""="",F535&amp;""=""),"",IF(C535&amp;""="","كود ناقص",IFERROR(INDEX('دليل الحسابات'!$B$6:$B$205,MATCH(C535,'دليل الحسابات'!$A$6:$A$205,0)),"كود غير موجود")))</f>
        <v/>
      </c>
      <c r="H535" s="6">
        <f>IF(AND(C535&amp;""="",E535&amp;""="",F535&amp;""=""),"",IF(AND(E535&amp;""&lt;&gt;"",F535&amp;""&lt;&gt;""),"خطأ: مدين ودائن معًا",IF(AND(E535&amp;""="",F535&amp;""=""),"سطر بلا مبلغ","")))</f>
        <v/>
      </c>
      <c r="I535" s="19">
        <f>IF(B535&amp;""="","",ROUND(SUMIFS($E$7:$E$3006,$B$7:$B$3006,B535&amp;"")-SUMIFS($F$7:$F$3006,$B$7:$B$3006,B535&amp;""),2))</f>
        <v/>
      </c>
      <c r="J535" s="6">
        <f>IF(B535&amp;""="",IF(AND(C535&amp;""="",E535&amp;""="",F535&amp;""=""),"","رقم القيد ناقص"),IF(I535=0,"","القيد غير متوازن"))</f>
        <v/>
      </c>
      <c r="K535" s="21">
        <f>IF(C535&amp;""="","",COUNTIF($C$7:C535,C535&amp;""))</f>
        <v/>
      </c>
      <c r="L535" s="6">
        <f>IF(K535="","",C535&amp;"-"&amp;K535)</f>
        <v/>
      </c>
      <c r="M535" s="21">
        <f>IF(J535&lt;&gt;"القيد غير متوازن","",IF(COUNTIF($B$7:B535,B535&amp;"")=1,1,""))</f>
        <v/>
      </c>
    </row>
    <row r="536">
      <c r="A536" s="20" t="n"/>
      <c r="B536" s="16" t="n"/>
      <c r="C536" s="16" t="n"/>
      <c r="D536" s="5" t="n"/>
      <c r="E536" s="17" t="n"/>
      <c r="F536" s="17" t="n"/>
      <c r="G536" s="6">
        <f>IF(AND(C536&amp;""="",E536&amp;""="",F536&amp;""=""),"",IF(C536&amp;""="","كود ناقص",IFERROR(INDEX('دليل الحسابات'!$B$6:$B$205,MATCH(C536,'دليل الحسابات'!$A$6:$A$205,0)),"كود غير موجود")))</f>
        <v/>
      </c>
      <c r="H536" s="6">
        <f>IF(AND(C536&amp;""="",E536&amp;""="",F536&amp;""=""),"",IF(AND(E536&amp;""&lt;&gt;"",F536&amp;""&lt;&gt;""),"خطأ: مدين ودائن معًا",IF(AND(E536&amp;""="",F536&amp;""=""),"سطر بلا مبلغ","")))</f>
        <v/>
      </c>
      <c r="I536" s="19">
        <f>IF(B536&amp;""="","",ROUND(SUMIFS($E$7:$E$3006,$B$7:$B$3006,B536&amp;"")-SUMIFS($F$7:$F$3006,$B$7:$B$3006,B536&amp;""),2))</f>
        <v/>
      </c>
      <c r="J536" s="6">
        <f>IF(B536&amp;""="",IF(AND(C536&amp;""="",E536&amp;""="",F536&amp;""=""),"","رقم القيد ناقص"),IF(I536=0,"","القيد غير متوازن"))</f>
        <v/>
      </c>
      <c r="K536" s="21">
        <f>IF(C536&amp;""="","",COUNTIF($C$7:C536,C536&amp;""))</f>
        <v/>
      </c>
      <c r="L536" s="6">
        <f>IF(K536="","",C536&amp;"-"&amp;K536)</f>
        <v/>
      </c>
      <c r="M536" s="21">
        <f>IF(J536&lt;&gt;"القيد غير متوازن","",IF(COUNTIF($B$7:B536,B536&amp;"")=1,1,""))</f>
        <v/>
      </c>
    </row>
    <row r="537">
      <c r="A537" s="20" t="n"/>
      <c r="B537" s="16" t="n"/>
      <c r="C537" s="16" t="n"/>
      <c r="D537" s="5" t="n"/>
      <c r="E537" s="17" t="n"/>
      <c r="F537" s="17" t="n"/>
      <c r="G537" s="6">
        <f>IF(AND(C537&amp;""="",E537&amp;""="",F537&amp;""=""),"",IF(C537&amp;""="","كود ناقص",IFERROR(INDEX('دليل الحسابات'!$B$6:$B$205,MATCH(C537,'دليل الحسابات'!$A$6:$A$205,0)),"كود غير موجود")))</f>
        <v/>
      </c>
      <c r="H537" s="6">
        <f>IF(AND(C537&amp;""="",E537&amp;""="",F537&amp;""=""),"",IF(AND(E537&amp;""&lt;&gt;"",F537&amp;""&lt;&gt;""),"خطأ: مدين ودائن معًا",IF(AND(E537&amp;""="",F537&amp;""=""),"سطر بلا مبلغ","")))</f>
        <v/>
      </c>
      <c r="I537" s="19">
        <f>IF(B537&amp;""="","",ROUND(SUMIFS($E$7:$E$3006,$B$7:$B$3006,B537&amp;"")-SUMIFS($F$7:$F$3006,$B$7:$B$3006,B537&amp;""),2))</f>
        <v/>
      </c>
      <c r="J537" s="6">
        <f>IF(B537&amp;""="",IF(AND(C537&amp;""="",E537&amp;""="",F537&amp;""=""),"","رقم القيد ناقص"),IF(I537=0,"","القيد غير متوازن"))</f>
        <v/>
      </c>
      <c r="K537" s="21">
        <f>IF(C537&amp;""="","",COUNTIF($C$7:C537,C537&amp;""))</f>
        <v/>
      </c>
      <c r="L537" s="6">
        <f>IF(K537="","",C537&amp;"-"&amp;K537)</f>
        <v/>
      </c>
      <c r="M537" s="21">
        <f>IF(J537&lt;&gt;"القيد غير متوازن","",IF(COUNTIF($B$7:B537,B537&amp;"")=1,1,""))</f>
        <v/>
      </c>
    </row>
    <row r="538">
      <c r="A538" s="20" t="n"/>
      <c r="B538" s="16" t="n"/>
      <c r="C538" s="16" t="n"/>
      <c r="D538" s="5" t="n"/>
      <c r="E538" s="17" t="n"/>
      <c r="F538" s="17" t="n"/>
      <c r="G538" s="6">
        <f>IF(AND(C538&amp;""="",E538&amp;""="",F538&amp;""=""),"",IF(C538&amp;""="","كود ناقص",IFERROR(INDEX('دليل الحسابات'!$B$6:$B$205,MATCH(C538,'دليل الحسابات'!$A$6:$A$205,0)),"كود غير موجود")))</f>
        <v/>
      </c>
      <c r="H538" s="6">
        <f>IF(AND(C538&amp;""="",E538&amp;""="",F538&amp;""=""),"",IF(AND(E538&amp;""&lt;&gt;"",F538&amp;""&lt;&gt;""),"خطأ: مدين ودائن معًا",IF(AND(E538&amp;""="",F538&amp;""=""),"سطر بلا مبلغ","")))</f>
        <v/>
      </c>
      <c r="I538" s="19">
        <f>IF(B538&amp;""="","",ROUND(SUMIFS($E$7:$E$3006,$B$7:$B$3006,B538&amp;"")-SUMIFS($F$7:$F$3006,$B$7:$B$3006,B538&amp;""),2))</f>
        <v/>
      </c>
      <c r="J538" s="6">
        <f>IF(B538&amp;""="",IF(AND(C538&amp;""="",E538&amp;""="",F538&amp;""=""),"","رقم القيد ناقص"),IF(I538=0,"","القيد غير متوازن"))</f>
        <v/>
      </c>
      <c r="K538" s="21">
        <f>IF(C538&amp;""="","",COUNTIF($C$7:C538,C538&amp;""))</f>
        <v/>
      </c>
      <c r="L538" s="6">
        <f>IF(K538="","",C538&amp;"-"&amp;K538)</f>
        <v/>
      </c>
      <c r="M538" s="21">
        <f>IF(J538&lt;&gt;"القيد غير متوازن","",IF(COUNTIF($B$7:B538,B538&amp;"")=1,1,""))</f>
        <v/>
      </c>
    </row>
    <row r="539">
      <c r="A539" s="20" t="n"/>
      <c r="B539" s="16" t="n"/>
      <c r="C539" s="16" t="n"/>
      <c r="D539" s="5" t="n"/>
      <c r="E539" s="17" t="n"/>
      <c r="F539" s="17" t="n"/>
      <c r="G539" s="6">
        <f>IF(AND(C539&amp;""="",E539&amp;""="",F539&amp;""=""),"",IF(C539&amp;""="","كود ناقص",IFERROR(INDEX('دليل الحسابات'!$B$6:$B$205,MATCH(C539,'دليل الحسابات'!$A$6:$A$205,0)),"كود غير موجود")))</f>
        <v/>
      </c>
      <c r="H539" s="6">
        <f>IF(AND(C539&amp;""="",E539&amp;""="",F539&amp;""=""),"",IF(AND(E539&amp;""&lt;&gt;"",F539&amp;""&lt;&gt;""),"خطأ: مدين ودائن معًا",IF(AND(E539&amp;""="",F539&amp;""=""),"سطر بلا مبلغ","")))</f>
        <v/>
      </c>
      <c r="I539" s="19">
        <f>IF(B539&amp;""="","",ROUND(SUMIFS($E$7:$E$3006,$B$7:$B$3006,B539&amp;"")-SUMIFS($F$7:$F$3006,$B$7:$B$3006,B539&amp;""),2))</f>
        <v/>
      </c>
      <c r="J539" s="6">
        <f>IF(B539&amp;""="",IF(AND(C539&amp;""="",E539&amp;""="",F539&amp;""=""),"","رقم القيد ناقص"),IF(I539=0,"","القيد غير متوازن"))</f>
        <v/>
      </c>
      <c r="K539" s="21">
        <f>IF(C539&amp;""="","",COUNTIF($C$7:C539,C539&amp;""))</f>
        <v/>
      </c>
      <c r="L539" s="6">
        <f>IF(K539="","",C539&amp;"-"&amp;K539)</f>
        <v/>
      </c>
      <c r="M539" s="21">
        <f>IF(J539&lt;&gt;"القيد غير متوازن","",IF(COUNTIF($B$7:B539,B539&amp;"")=1,1,""))</f>
        <v/>
      </c>
    </row>
    <row r="540">
      <c r="A540" s="20" t="n"/>
      <c r="B540" s="16" t="n"/>
      <c r="C540" s="16" t="n"/>
      <c r="D540" s="5" t="n"/>
      <c r="E540" s="17" t="n"/>
      <c r="F540" s="17" t="n"/>
      <c r="G540" s="6">
        <f>IF(AND(C540&amp;""="",E540&amp;""="",F540&amp;""=""),"",IF(C540&amp;""="","كود ناقص",IFERROR(INDEX('دليل الحسابات'!$B$6:$B$205,MATCH(C540,'دليل الحسابات'!$A$6:$A$205,0)),"كود غير موجود")))</f>
        <v/>
      </c>
      <c r="H540" s="6">
        <f>IF(AND(C540&amp;""="",E540&amp;""="",F540&amp;""=""),"",IF(AND(E540&amp;""&lt;&gt;"",F540&amp;""&lt;&gt;""),"خطأ: مدين ودائن معًا",IF(AND(E540&amp;""="",F540&amp;""=""),"سطر بلا مبلغ","")))</f>
        <v/>
      </c>
      <c r="I540" s="19">
        <f>IF(B540&amp;""="","",ROUND(SUMIFS($E$7:$E$3006,$B$7:$B$3006,B540&amp;"")-SUMIFS($F$7:$F$3006,$B$7:$B$3006,B540&amp;""),2))</f>
        <v/>
      </c>
      <c r="J540" s="6">
        <f>IF(B540&amp;""="",IF(AND(C540&amp;""="",E540&amp;""="",F540&amp;""=""),"","رقم القيد ناقص"),IF(I540=0,"","القيد غير متوازن"))</f>
        <v/>
      </c>
      <c r="K540" s="21">
        <f>IF(C540&amp;""="","",COUNTIF($C$7:C540,C540&amp;""))</f>
        <v/>
      </c>
      <c r="L540" s="6">
        <f>IF(K540="","",C540&amp;"-"&amp;K540)</f>
        <v/>
      </c>
      <c r="M540" s="21">
        <f>IF(J540&lt;&gt;"القيد غير متوازن","",IF(COUNTIF($B$7:B540,B540&amp;"")=1,1,""))</f>
        <v/>
      </c>
    </row>
    <row r="541">
      <c r="A541" s="20" t="n"/>
      <c r="B541" s="16" t="n"/>
      <c r="C541" s="16" t="n"/>
      <c r="D541" s="5" t="n"/>
      <c r="E541" s="17" t="n"/>
      <c r="F541" s="17" t="n"/>
      <c r="G541" s="6">
        <f>IF(AND(C541&amp;""="",E541&amp;""="",F541&amp;""=""),"",IF(C541&amp;""="","كود ناقص",IFERROR(INDEX('دليل الحسابات'!$B$6:$B$205,MATCH(C541,'دليل الحسابات'!$A$6:$A$205,0)),"كود غير موجود")))</f>
        <v/>
      </c>
      <c r="H541" s="6">
        <f>IF(AND(C541&amp;""="",E541&amp;""="",F541&amp;""=""),"",IF(AND(E541&amp;""&lt;&gt;"",F541&amp;""&lt;&gt;""),"خطأ: مدين ودائن معًا",IF(AND(E541&amp;""="",F541&amp;""=""),"سطر بلا مبلغ","")))</f>
        <v/>
      </c>
      <c r="I541" s="19">
        <f>IF(B541&amp;""="","",ROUND(SUMIFS($E$7:$E$3006,$B$7:$B$3006,B541&amp;"")-SUMIFS($F$7:$F$3006,$B$7:$B$3006,B541&amp;""),2))</f>
        <v/>
      </c>
      <c r="J541" s="6">
        <f>IF(B541&amp;""="",IF(AND(C541&amp;""="",E541&amp;""="",F541&amp;""=""),"","رقم القيد ناقص"),IF(I541=0,"","القيد غير متوازن"))</f>
        <v/>
      </c>
      <c r="K541" s="21">
        <f>IF(C541&amp;""="","",COUNTIF($C$7:C541,C541&amp;""))</f>
        <v/>
      </c>
      <c r="L541" s="6">
        <f>IF(K541="","",C541&amp;"-"&amp;K541)</f>
        <v/>
      </c>
      <c r="M541" s="21">
        <f>IF(J541&lt;&gt;"القيد غير متوازن","",IF(COUNTIF($B$7:B541,B541&amp;"")=1,1,""))</f>
        <v/>
      </c>
    </row>
    <row r="542">
      <c r="A542" s="20" t="n"/>
      <c r="B542" s="16" t="n"/>
      <c r="C542" s="16" t="n"/>
      <c r="D542" s="5" t="n"/>
      <c r="E542" s="17" t="n"/>
      <c r="F542" s="17" t="n"/>
      <c r="G542" s="6">
        <f>IF(AND(C542&amp;""="",E542&amp;""="",F542&amp;""=""),"",IF(C542&amp;""="","كود ناقص",IFERROR(INDEX('دليل الحسابات'!$B$6:$B$205,MATCH(C542,'دليل الحسابات'!$A$6:$A$205,0)),"كود غير موجود")))</f>
        <v/>
      </c>
      <c r="H542" s="6">
        <f>IF(AND(C542&amp;""="",E542&amp;""="",F542&amp;""=""),"",IF(AND(E542&amp;""&lt;&gt;"",F542&amp;""&lt;&gt;""),"خطأ: مدين ودائن معًا",IF(AND(E542&amp;""="",F542&amp;""=""),"سطر بلا مبلغ","")))</f>
        <v/>
      </c>
      <c r="I542" s="19">
        <f>IF(B542&amp;""="","",ROUND(SUMIFS($E$7:$E$3006,$B$7:$B$3006,B542&amp;"")-SUMIFS($F$7:$F$3006,$B$7:$B$3006,B542&amp;""),2))</f>
        <v/>
      </c>
      <c r="J542" s="6">
        <f>IF(B542&amp;""="",IF(AND(C542&amp;""="",E542&amp;""="",F542&amp;""=""),"","رقم القيد ناقص"),IF(I542=0,"","القيد غير متوازن"))</f>
        <v/>
      </c>
      <c r="K542" s="21">
        <f>IF(C542&amp;""="","",COUNTIF($C$7:C542,C542&amp;""))</f>
        <v/>
      </c>
      <c r="L542" s="6">
        <f>IF(K542="","",C542&amp;"-"&amp;K542)</f>
        <v/>
      </c>
      <c r="M542" s="21">
        <f>IF(J542&lt;&gt;"القيد غير متوازن","",IF(COUNTIF($B$7:B542,B542&amp;"")=1,1,""))</f>
        <v/>
      </c>
    </row>
    <row r="543">
      <c r="A543" s="20" t="n"/>
      <c r="B543" s="16" t="n"/>
      <c r="C543" s="16" t="n"/>
      <c r="D543" s="5" t="n"/>
      <c r="E543" s="17" t="n"/>
      <c r="F543" s="17" t="n"/>
      <c r="G543" s="6">
        <f>IF(AND(C543&amp;""="",E543&amp;""="",F543&amp;""=""),"",IF(C543&amp;""="","كود ناقص",IFERROR(INDEX('دليل الحسابات'!$B$6:$B$205,MATCH(C543,'دليل الحسابات'!$A$6:$A$205,0)),"كود غير موجود")))</f>
        <v/>
      </c>
      <c r="H543" s="6">
        <f>IF(AND(C543&amp;""="",E543&amp;""="",F543&amp;""=""),"",IF(AND(E543&amp;""&lt;&gt;"",F543&amp;""&lt;&gt;""),"خطأ: مدين ودائن معًا",IF(AND(E543&amp;""="",F543&amp;""=""),"سطر بلا مبلغ","")))</f>
        <v/>
      </c>
      <c r="I543" s="19">
        <f>IF(B543&amp;""="","",ROUND(SUMIFS($E$7:$E$3006,$B$7:$B$3006,B543&amp;"")-SUMIFS($F$7:$F$3006,$B$7:$B$3006,B543&amp;""),2))</f>
        <v/>
      </c>
      <c r="J543" s="6">
        <f>IF(B543&amp;""="",IF(AND(C543&amp;""="",E543&amp;""="",F543&amp;""=""),"","رقم القيد ناقص"),IF(I543=0,"","القيد غير متوازن"))</f>
        <v/>
      </c>
      <c r="K543" s="21">
        <f>IF(C543&amp;""="","",COUNTIF($C$7:C543,C543&amp;""))</f>
        <v/>
      </c>
      <c r="L543" s="6">
        <f>IF(K543="","",C543&amp;"-"&amp;K543)</f>
        <v/>
      </c>
      <c r="M543" s="21">
        <f>IF(J543&lt;&gt;"القيد غير متوازن","",IF(COUNTIF($B$7:B543,B543&amp;"")=1,1,""))</f>
        <v/>
      </c>
    </row>
    <row r="544">
      <c r="A544" s="20" t="n"/>
      <c r="B544" s="16" t="n"/>
      <c r="C544" s="16" t="n"/>
      <c r="D544" s="5" t="n"/>
      <c r="E544" s="17" t="n"/>
      <c r="F544" s="17" t="n"/>
      <c r="G544" s="6">
        <f>IF(AND(C544&amp;""="",E544&amp;""="",F544&amp;""=""),"",IF(C544&amp;""="","كود ناقص",IFERROR(INDEX('دليل الحسابات'!$B$6:$B$205,MATCH(C544,'دليل الحسابات'!$A$6:$A$205,0)),"كود غير موجود")))</f>
        <v/>
      </c>
      <c r="H544" s="6">
        <f>IF(AND(C544&amp;""="",E544&amp;""="",F544&amp;""=""),"",IF(AND(E544&amp;""&lt;&gt;"",F544&amp;""&lt;&gt;""),"خطأ: مدين ودائن معًا",IF(AND(E544&amp;""="",F544&amp;""=""),"سطر بلا مبلغ","")))</f>
        <v/>
      </c>
      <c r="I544" s="19">
        <f>IF(B544&amp;""="","",ROUND(SUMIFS($E$7:$E$3006,$B$7:$B$3006,B544&amp;"")-SUMIFS($F$7:$F$3006,$B$7:$B$3006,B544&amp;""),2))</f>
        <v/>
      </c>
      <c r="J544" s="6">
        <f>IF(B544&amp;""="",IF(AND(C544&amp;""="",E544&amp;""="",F544&amp;""=""),"","رقم القيد ناقص"),IF(I544=0,"","القيد غير متوازن"))</f>
        <v/>
      </c>
      <c r="K544" s="21">
        <f>IF(C544&amp;""="","",COUNTIF($C$7:C544,C544&amp;""))</f>
        <v/>
      </c>
      <c r="L544" s="6">
        <f>IF(K544="","",C544&amp;"-"&amp;K544)</f>
        <v/>
      </c>
      <c r="M544" s="21">
        <f>IF(J544&lt;&gt;"القيد غير متوازن","",IF(COUNTIF($B$7:B544,B544&amp;"")=1,1,""))</f>
        <v/>
      </c>
    </row>
    <row r="545">
      <c r="A545" s="20" t="n"/>
      <c r="B545" s="16" t="n"/>
      <c r="C545" s="16" t="n"/>
      <c r="D545" s="5" t="n"/>
      <c r="E545" s="17" t="n"/>
      <c r="F545" s="17" t="n"/>
      <c r="G545" s="6">
        <f>IF(AND(C545&amp;""="",E545&amp;""="",F545&amp;""=""),"",IF(C545&amp;""="","كود ناقص",IFERROR(INDEX('دليل الحسابات'!$B$6:$B$205,MATCH(C545,'دليل الحسابات'!$A$6:$A$205,0)),"كود غير موجود")))</f>
        <v/>
      </c>
      <c r="H545" s="6">
        <f>IF(AND(C545&amp;""="",E545&amp;""="",F545&amp;""=""),"",IF(AND(E545&amp;""&lt;&gt;"",F545&amp;""&lt;&gt;""),"خطأ: مدين ودائن معًا",IF(AND(E545&amp;""="",F545&amp;""=""),"سطر بلا مبلغ","")))</f>
        <v/>
      </c>
      <c r="I545" s="19">
        <f>IF(B545&amp;""="","",ROUND(SUMIFS($E$7:$E$3006,$B$7:$B$3006,B545&amp;"")-SUMIFS($F$7:$F$3006,$B$7:$B$3006,B545&amp;""),2))</f>
        <v/>
      </c>
      <c r="J545" s="6">
        <f>IF(B545&amp;""="",IF(AND(C545&amp;""="",E545&amp;""="",F545&amp;""=""),"","رقم القيد ناقص"),IF(I545=0,"","القيد غير متوازن"))</f>
        <v/>
      </c>
      <c r="K545" s="21">
        <f>IF(C545&amp;""="","",COUNTIF($C$7:C545,C545&amp;""))</f>
        <v/>
      </c>
      <c r="L545" s="6">
        <f>IF(K545="","",C545&amp;"-"&amp;K545)</f>
        <v/>
      </c>
      <c r="M545" s="21">
        <f>IF(J545&lt;&gt;"القيد غير متوازن","",IF(COUNTIF($B$7:B545,B545&amp;"")=1,1,""))</f>
        <v/>
      </c>
    </row>
    <row r="546">
      <c r="A546" s="20" t="n"/>
      <c r="B546" s="16" t="n"/>
      <c r="C546" s="16" t="n"/>
      <c r="D546" s="5" t="n"/>
      <c r="E546" s="17" t="n"/>
      <c r="F546" s="17" t="n"/>
      <c r="G546" s="6">
        <f>IF(AND(C546&amp;""="",E546&amp;""="",F546&amp;""=""),"",IF(C546&amp;""="","كود ناقص",IFERROR(INDEX('دليل الحسابات'!$B$6:$B$205,MATCH(C546,'دليل الحسابات'!$A$6:$A$205,0)),"كود غير موجود")))</f>
        <v/>
      </c>
      <c r="H546" s="6">
        <f>IF(AND(C546&amp;""="",E546&amp;""="",F546&amp;""=""),"",IF(AND(E546&amp;""&lt;&gt;"",F546&amp;""&lt;&gt;""),"خطأ: مدين ودائن معًا",IF(AND(E546&amp;""="",F546&amp;""=""),"سطر بلا مبلغ","")))</f>
        <v/>
      </c>
      <c r="I546" s="19">
        <f>IF(B546&amp;""="","",ROUND(SUMIFS($E$7:$E$3006,$B$7:$B$3006,B546&amp;"")-SUMIFS($F$7:$F$3006,$B$7:$B$3006,B546&amp;""),2))</f>
        <v/>
      </c>
      <c r="J546" s="6">
        <f>IF(B546&amp;""="",IF(AND(C546&amp;""="",E546&amp;""="",F546&amp;""=""),"","رقم القيد ناقص"),IF(I546=0,"","القيد غير متوازن"))</f>
        <v/>
      </c>
      <c r="K546" s="21">
        <f>IF(C546&amp;""="","",COUNTIF($C$7:C546,C546&amp;""))</f>
        <v/>
      </c>
      <c r="L546" s="6">
        <f>IF(K546="","",C546&amp;"-"&amp;K546)</f>
        <v/>
      </c>
      <c r="M546" s="21">
        <f>IF(J546&lt;&gt;"القيد غير متوازن","",IF(COUNTIF($B$7:B546,B546&amp;"")=1,1,""))</f>
        <v/>
      </c>
    </row>
    <row r="547">
      <c r="A547" s="20" t="n"/>
      <c r="B547" s="16" t="n"/>
      <c r="C547" s="16" t="n"/>
      <c r="D547" s="5" t="n"/>
      <c r="E547" s="17" t="n"/>
      <c r="F547" s="17" t="n"/>
      <c r="G547" s="6">
        <f>IF(AND(C547&amp;""="",E547&amp;""="",F547&amp;""=""),"",IF(C547&amp;""="","كود ناقص",IFERROR(INDEX('دليل الحسابات'!$B$6:$B$205,MATCH(C547,'دليل الحسابات'!$A$6:$A$205,0)),"كود غير موجود")))</f>
        <v/>
      </c>
      <c r="H547" s="6">
        <f>IF(AND(C547&amp;""="",E547&amp;""="",F547&amp;""=""),"",IF(AND(E547&amp;""&lt;&gt;"",F547&amp;""&lt;&gt;""),"خطأ: مدين ودائن معًا",IF(AND(E547&amp;""="",F547&amp;""=""),"سطر بلا مبلغ","")))</f>
        <v/>
      </c>
      <c r="I547" s="19">
        <f>IF(B547&amp;""="","",ROUND(SUMIFS($E$7:$E$3006,$B$7:$B$3006,B547&amp;"")-SUMIFS($F$7:$F$3006,$B$7:$B$3006,B547&amp;""),2))</f>
        <v/>
      </c>
      <c r="J547" s="6">
        <f>IF(B547&amp;""="",IF(AND(C547&amp;""="",E547&amp;""="",F547&amp;""=""),"","رقم القيد ناقص"),IF(I547=0,"","القيد غير متوازن"))</f>
        <v/>
      </c>
      <c r="K547" s="21">
        <f>IF(C547&amp;""="","",COUNTIF($C$7:C547,C547&amp;""))</f>
        <v/>
      </c>
      <c r="L547" s="6">
        <f>IF(K547="","",C547&amp;"-"&amp;K547)</f>
        <v/>
      </c>
      <c r="M547" s="21">
        <f>IF(J547&lt;&gt;"القيد غير متوازن","",IF(COUNTIF($B$7:B547,B547&amp;"")=1,1,""))</f>
        <v/>
      </c>
    </row>
    <row r="548">
      <c r="A548" s="20" t="n"/>
      <c r="B548" s="16" t="n"/>
      <c r="C548" s="16" t="n"/>
      <c r="D548" s="5" t="n"/>
      <c r="E548" s="17" t="n"/>
      <c r="F548" s="17" t="n"/>
      <c r="G548" s="6">
        <f>IF(AND(C548&amp;""="",E548&amp;""="",F548&amp;""=""),"",IF(C548&amp;""="","كود ناقص",IFERROR(INDEX('دليل الحسابات'!$B$6:$B$205,MATCH(C548,'دليل الحسابات'!$A$6:$A$205,0)),"كود غير موجود")))</f>
        <v/>
      </c>
      <c r="H548" s="6">
        <f>IF(AND(C548&amp;""="",E548&amp;""="",F548&amp;""=""),"",IF(AND(E548&amp;""&lt;&gt;"",F548&amp;""&lt;&gt;""),"خطأ: مدين ودائن معًا",IF(AND(E548&amp;""="",F548&amp;""=""),"سطر بلا مبلغ","")))</f>
        <v/>
      </c>
      <c r="I548" s="19">
        <f>IF(B548&amp;""="","",ROUND(SUMIFS($E$7:$E$3006,$B$7:$B$3006,B548&amp;"")-SUMIFS($F$7:$F$3006,$B$7:$B$3006,B548&amp;""),2))</f>
        <v/>
      </c>
      <c r="J548" s="6">
        <f>IF(B548&amp;""="",IF(AND(C548&amp;""="",E548&amp;""="",F548&amp;""=""),"","رقم القيد ناقص"),IF(I548=0,"","القيد غير متوازن"))</f>
        <v/>
      </c>
      <c r="K548" s="21">
        <f>IF(C548&amp;""="","",COUNTIF($C$7:C548,C548&amp;""))</f>
        <v/>
      </c>
      <c r="L548" s="6">
        <f>IF(K548="","",C548&amp;"-"&amp;K548)</f>
        <v/>
      </c>
      <c r="M548" s="21">
        <f>IF(J548&lt;&gt;"القيد غير متوازن","",IF(COUNTIF($B$7:B548,B548&amp;"")=1,1,""))</f>
        <v/>
      </c>
    </row>
    <row r="549">
      <c r="A549" s="20" t="n"/>
      <c r="B549" s="16" t="n"/>
      <c r="C549" s="16" t="n"/>
      <c r="D549" s="5" t="n"/>
      <c r="E549" s="17" t="n"/>
      <c r="F549" s="17" t="n"/>
      <c r="G549" s="6">
        <f>IF(AND(C549&amp;""="",E549&amp;""="",F549&amp;""=""),"",IF(C549&amp;""="","كود ناقص",IFERROR(INDEX('دليل الحسابات'!$B$6:$B$205,MATCH(C549,'دليل الحسابات'!$A$6:$A$205,0)),"كود غير موجود")))</f>
        <v/>
      </c>
      <c r="H549" s="6">
        <f>IF(AND(C549&amp;""="",E549&amp;""="",F549&amp;""=""),"",IF(AND(E549&amp;""&lt;&gt;"",F549&amp;""&lt;&gt;""),"خطأ: مدين ودائن معًا",IF(AND(E549&amp;""="",F549&amp;""=""),"سطر بلا مبلغ","")))</f>
        <v/>
      </c>
      <c r="I549" s="19">
        <f>IF(B549&amp;""="","",ROUND(SUMIFS($E$7:$E$3006,$B$7:$B$3006,B549&amp;"")-SUMIFS($F$7:$F$3006,$B$7:$B$3006,B549&amp;""),2))</f>
        <v/>
      </c>
      <c r="J549" s="6">
        <f>IF(B549&amp;""="",IF(AND(C549&amp;""="",E549&amp;""="",F549&amp;""=""),"","رقم القيد ناقص"),IF(I549=0,"","القيد غير متوازن"))</f>
        <v/>
      </c>
      <c r="K549" s="21">
        <f>IF(C549&amp;""="","",COUNTIF($C$7:C549,C549&amp;""))</f>
        <v/>
      </c>
      <c r="L549" s="6">
        <f>IF(K549="","",C549&amp;"-"&amp;K549)</f>
        <v/>
      </c>
      <c r="M549" s="21">
        <f>IF(J549&lt;&gt;"القيد غير متوازن","",IF(COUNTIF($B$7:B549,B549&amp;"")=1,1,""))</f>
        <v/>
      </c>
    </row>
    <row r="550">
      <c r="A550" s="20" t="n"/>
      <c r="B550" s="16" t="n"/>
      <c r="C550" s="16" t="n"/>
      <c r="D550" s="5" t="n"/>
      <c r="E550" s="17" t="n"/>
      <c r="F550" s="17" t="n"/>
      <c r="G550" s="6">
        <f>IF(AND(C550&amp;""="",E550&amp;""="",F550&amp;""=""),"",IF(C550&amp;""="","كود ناقص",IFERROR(INDEX('دليل الحسابات'!$B$6:$B$205,MATCH(C550,'دليل الحسابات'!$A$6:$A$205,0)),"كود غير موجود")))</f>
        <v/>
      </c>
      <c r="H550" s="6">
        <f>IF(AND(C550&amp;""="",E550&amp;""="",F550&amp;""=""),"",IF(AND(E550&amp;""&lt;&gt;"",F550&amp;""&lt;&gt;""),"خطأ: مدين ودائن معًا",IF(AND(E550&amp;""="",F550&amp;""=""),"سطر بلا مبلغ","")))</f>
        <v/>
      </c>
      <c r="I550" s="19">
        <f>IF(B550&amp;""="","",ROUND(SUMIFS($E$7:$E$3006,$B$7:$B$3006,B550&amp;"")-SUMIFS($F$7:$F$3006,$B$7:$B$3006,B550&amp;""),2))</f>
        <v/>
      </c>
      <c r="J550" s="6">
        <f>IF(B550&amp;""="",IF(AND(C550&amp;""="",E550&amp;""="",F550&amp;""=""),"","رقم القيد ناقص"),IF(I550=0,"","القيد غير متوازن"))</f>
        <v/>
      </c>
      <c r="K550" s="21">
        <f>IF(C550&amp;""="","",COUNTIF($C$7:C550,C550&amp;""))</f>
        <v/>
      </c>
      <c r="L550" s="6">
        <f>IF(K550="","",C550&amp;"-"&amp;K550)</f>
        <v/>
      </c>
      <c r="M550" s="21">
        <f>IF(J550&lt;&gt;"القيد غير متوازن","",IF(COUNTIF($B$7:B550,B550&amp;"")=1,1,""))</f>
        <v/>
      </c>
    </row>
    <row r="551">
      <c r="A551" s="20" t="n"/>
      <c r="B551" s="16" t="n"/>
      <c r="C551" s="16" t="n"/>
      <c r="D551" s="5" t="n"/>
      <c r="E551" s="17" t="n"/>
      <c r="F551" s="17" t="n"/>
      <c r="G551" s="6">
        <f>IF(AND(C551&amp;""="",E551&amp;""="",F551&amp;""=""),"",IF(C551&amp;""="","كود ناقص",IFERROR(INDEX('دليل الحسابات'!$B$6:$B$205,MATCH(C551,'دليل الحسابات'!$A$6:$A$205,0)),"كود غير موجود")))</f>
        <v/>
      </c>
      <c r="H551" s="6">
        <f>IF(AND(C551&amp;""="",E551&amp;""="",F551&amp;""=""),"",IF(AND(E551&amp;""&lt;&gt;"",F551&amp;""&lt;&gt;""),"خطأ: مدين ودائن معًا",IF(AND(E551&amp;""="",F551&amp;""=""),"سطر بلا مبلغ","")))</f>
        <v/>
      </c>
      <c r="I551" s="19">
        <f>IF(B551&amp;""="","",ROUND(SUMIFS($E$7:$E$3006,$B$7:$B$3006,B551&amp;"")-SUMIFS($F$7:$F$3006,$B$7:$B$3006,B551&amp;""),2))</f>
        <v/>
      </c>
      <c r="J551" s="6">
        <f>IF(B551&amp;""="",IF(AND(C551&amp;""="",E551&amp;""="",F551&amp;""=""),"","رقم القيد ناقص"),IF(I551=0,"","القيد غير متوازن"))</f>
        <v/>
      </c>
      <c r="K551" s="21">
        <f>IF(C551&amp;""="","",COUNTIF($C$7:C551,C551&amp;""))</f>
        <v/>
      </c>
      <c r="L551" s="6">
        <f>IF(K551="","",C551&amp;"-"&amp;K551)</f>
        <v/>
      </c>
      <c r="M551" s="21">
        <f>IF(J551&lt;&gt;"القيد غير متوازن","",IF(COUNTIF($B$7:B551,B551&amp;"")=1,1,""))</f>
        <v/>
      </c>
    </row>
    <row r="552">
      <c r="A552" s="20" t="n"/>
      <c r="B552" s="16" t="n"/>
      <c r="C552" s="16" t="n"/>
      <c r="D552" s="5" t="n"/>
      <c r="E552" s="17" t="n"/>
      <c r="F552" s="17" t="n"/>
      <c r="G552" s="6">
        <f>IF(AND(C552&amp;""="",E552&amp;""="",F552&amp;""=""),"",IF(C552&amp;""="","كود ناقص",IFERROR(INDEX('دليل الحسابات'!$B$6:$B$205,MATCH(C552,'دليل الحسابات'!$A$6:$A$205,0)),"كود غير موجود")))</f>
        <v/>
      </c>
      <c r="H552" s="6">
        <f>IF(AND(C552&amp;""="",E552&amp;""="",F552&amp;""=""),"",IF(AND(E552&amp;""&lt;&gt;"",F552&amp;""&lt;&gt;""),"خطأ: مدين ودائن معًا",IF(AND(E552&amp;""="",F552&amp;""=""),"سطر بلا مبلغ","")))</f>
        <v/>
      </c>
      <c r="I552" s="19">
        <f>IF(B552&amp;""="","",ROUND(SUMIFS($E$7:$E$3006,$B$7:$B$3006,B552&amp;"")-SUMIFS($F$7:$F$3006,$B$7:$B$3006,B552&amp;""),2))</f>
        <v/>
      </c>
      <c r="J552" s="6">
        <f>IF(B552&amp;""="",IF(AND(C552&amp;""="",E552&amp;""="",F552&amp;""=""),"","رقم القيد ناقص"),IF(I552=0,"","القيد غير متوازن"))</f>
        <v/>
      </c>
      <c r="K552" s="21">
        <f>IF(C552&amp;""="","",COUNTIF($C$7:C552,C552&amp;""))</f>
        <v/>
      </c>
      <c r="L552" s="6">
        <f>IF(K552="","",C552&amp;"-"&amp;K552)</f>
        <v/>
      </c>
      <c r="M552" s="21">
        <f>IF(J552&lt;&gt;"القيد غير متوازن","",IF(COUNTIF($B$7:B552,B552&amp;"")=1,1,""))</f>
        <v/>
      </c>
    </row>
    <row r="553">
      <c r="A553" s="20" t="n"/>
      <c r="B553" s="16" t="n"/>
      <c r="C553" s="16" t="n"/>
      <c r="D553" s="5" t="n"/>
      <c r="E553" s="17" t="n"/>
      <c r="F553" s="17" t="n"/>
      <c r="G553" s="6">
        <f>IF(AND(C553&amp;""="",E553&amp;""="",F553&amp;""=""),"",IF(C553&amp;""="","كود ناقص",IFERROR(INDEX('دليل الحسابات'!$B$6:$B$205,MATCH(C553,'دليل الحسابات'!$A$6:$A$205,0)),"كود غير موجود")))</f>
        <v/>
      </c>
      <c r="H553" s="6">
        <f>IF(AND(C553&amp;""="",E553&amp;""="",F553&amp;""=""),"",IF(AND(E553&amp;""&lt;&gt;"",F553&amp;""&lt;&gt;""),"خطأ: مدين ودائن معًا",IF(AND(E553&amp;""="",F553&amp;""=""),"سطر بلا مبلغ","")))</f>
        <v/>
      </c>
      <c r="I553" s="19">
        <f>IF(B553&amp;""="","",ROUND(SUMIFS($E$7:$E$3006,$B$7:$B$3006,B553&amp;"")-SUMIFS($F$7:$F$3006,$B$7:$B$3006,B553&amp;""),2))</f>
        <v/>
      </c>
      <c r="J553" s="6">
        <f>IF(B553&amp;""="",IF(AND(C553&amp;""="",E553&amp;""="",F553&amp;""=""),"","رقم القيد ناقص"),IF(I553=0,"","القيد غير متوازن"))</f>
        <v/>
      </c>
      <c r="K553" s="21">
        <f>IF(C553&amp;""="","",COUNTIF($C$7:C553,C553&amp;""))</f>
        <v/>
      </c>
      <c r="L553" s="6">
        <f>IF(K553="","",C553&amp;"-"&amp;K553)</f>
        <v/>
      </c>
      <c r="M553" s="21">
        <f>IF(J553&lt;&gt;"القيد غير متوازن","",IF(COUNTIF($B$7:B553,B553&amp;"")=1,1,""))</f>
        <v/>
      </c>
    </row>
    <row r="554">
      <c r="A554" s="20" t="n"/>
      <c r="B554" s="16" t="n"/>
      <c r="C554" s="16" t="n"/>
      <c r="D554" s="5" t="n"/>
      <c r="E554" s="17" t="n"/>
      <c r="F554" s="17" t="n"/>
      <c r="G554" s="6">
        <f>IF(AND(C554&amp;""="",E554&amp;""="",F554&amp;""=""),"",IF(C554&amp;""="","كود ناقص",IFERROR(INDEX('دليل الحسابات'!$B$6:$B$205,MATCH(C554,'دليل الحسابات'!$A$6:$A$205,0)),"كود غير موجود")))</f>
        <v/>
      </c>
      <c r="H554" s="6">
        <f>IF(AND(C554&amp;""="",E554&amp;""="",F554&amp;""=""),"",IF(AND(E554&amp;""&lt;&gt;"",F554&amp;""&lt;&gt;""),"خطأ: مدين ودائن معًا",IF(AND(E554&amp;""="",F554&amp;""=""),"سطر بلا مبلغ","")))</f>
        <v/>
      </c>
      <c r="I554" s="19">
        <f>IF(B554&amp;""="","",ROUND(SUMIFS($E$7:$E$3006,$B$7:$B$3006,B554&amp;"")-SUMIFS($F$7:$F$3006,$B$7:$B$3006,B554&amp;""),2))</f>
        <v/>
      </c>
      <c r="J554" s="6">
        <f>IF(B554&amp;""="",IF(AND(C554&amp;""="",E554&amp;""="",F554&amp;""=""),"","رقم القيد ناقص"),IF(I554=0,"","القيد غير متوازن"))</f>
        <v/>
      </c>
      <c r="K554" s="21">
        <f>IF(C554&amp;""="","",COUNTIF($C$7:C554,C554&amp;""))</f>
        <v/>
      </c>
      <c r="L554" s="6">
        <f>IF(K554="","",C554&amp;"-"&amp;K554)</f>
        <v/>
      </c>
      <c r="M554" s="21">
        <f>IF(J554&lt;&gt;"القيد غير متوازن","",IF(COUNTIF($B$7:B554,B554&amp;"")=1,1,""))</f>
        <v/>
      </c>
    </row>
    <row r="555">
      <c r="A555" s="20" t="n"/>
      <c r="B555" s="16" t="n"/>
      <c r="C555" s="16" t="n"/>
      <c r="D555" s="5" t="n"/>
      <c r="E555" s="17" t="n"/>
      <c r="F555" s="17" t="n"/>
      <c r="G555" s="6">
        <f>IF(AND(C555&amp;""="",E555&amp;""="",F555&amp;""=""),"",IF(C555&amp;""="","كود ناقص",IFERROR(INDEX('دليل الحسابات'!$B$6:$B$205,MATCH(C555,'دليل الحسابات'!$A$6:$A$205,0)),"كود غير موجود")))</f>
        <v/>
      </c>
      <c r="H555" s="6">
        <f>IF(AND(C555&amp;""="",E555&amp;""="",F555&amp;""=""),"",IF(AND(E555&amp;""&lt;&gt;"",F555&amp;""&lt;&gt;""),"خطأ: مدين ودائن معًا",IF(AND(E555&amp;""="",F555&amp;""=""),"سطر بلا مبلغ","")))</f>
        <v/>
      </c>
      <c r="I555" s="19">
        <f>IF(B555&amp;""="","",ROUND(SUMIFS($E$7:$E$3006,$B$7:$B$3006,B555&amp;"")-SUMIFS($F$7:$F$3006,$B$7:$B$3006,B555&amp;""),2))</f>
        <v/>
      </c>
      <c r="J555" s="6">
        <f>IF(B555&amp;""="",IF(AND(C555&amp;""="",E555&amp;""="",F555&amp;""=""),"","رقم القيد ناقص"),IF(I555=0,"","القيد غير متوازن"))</f>
        <v/>
      </c>
      <c r="K555" s="21">
        <f>IF(C555&amp;""="","",COUNTIF($C$7:C555,C555&amp;""))</f>
        <v/>
      </c>
      <c r="L555" s="6">
        <f>IF(K555="","",C555&amp;"-"&amp;K555)</f>
        <v/>
      </c>
      <c r="M555" s="21">
        <f>IF(J555&lt;&gt;"القيد غير متوازن","",IF(COUNTIF($B$7:B555,B555&amp;"")=1,1,""))</f>
        <v/>
      </c>
    </row>
    <row r="556">
      <c r="A556" s="20" t="n"/>
      <c r="B556" s="16" t="n"/>
      <c r="C556" s="16" t="n"/>
      <c r="D556" s="5" t="n"/>
      <c r="E556" s="17" t="n"/>
      <c r="F556" s="17" t="n"/>
      <c r="G556" s="6">
        <f>IF(AND(C556&amp;""="",E556&amp;""="",F556&amp;""=""),"",IF(C556&amp;""="","كود ناقص",IFERROR(INDEX('دليل الحسابات'!$B$6:$B$205,MATCH(C556,'دليل الحسابات'!$A$6:$A$205,0)),"كود غير موجود")))</f>
        <v/>
      </c>
      <c r="H556" s="6">
        <f>IF(AND(C556&amp;""="",E556&amp;""="",F556&amp;""=""),"",IF(AND(E556&amp;""&lt;&gt;"",F556&amp;""&lt;&gt;""),"خطأ: مدين ودائن معًا",IF(AND(E556&amp;""="",F556&amp;""=""),"سطر بلا مبلغ","")))</f>
        <v/>
      </c>
      <c r="I556" s="19">
        <f>IF(B556&amp;""="","",ROUND(SUMIFS($E$7:$E$3006,$B$7:$B$3006,B556&amp;"")-SUMIFS($F$7:$F$3006,$B$7:$B$3006,B556&amp;""),2))</f>
        <v/>
      </c>
      <c r="J556" s="6">
        <f>IF(B556&amp;""="",IF(AND(C556&amp;""="",E556&amp;""="",F556&amp;""=""),"","رقم القيد ناقص"),IF(I556=0,"","القيد غير متوازن"))</f>
        <v/>
      </c>
      <c r="K556" s="21">
        <f>IF(C556&amp;""="","",COUNTIF($C$7:C556,C556&amp;""))</f>
        <v/>
      </c>
      <c r="L556" s="6">
        <f>IF(K556="","",C556&amp;"-"&amp;K556)</f>
        <v/>
      </c>
      <c r="M556" s="21">
        <f>IF(J556&lt;&gt;"القيد غير متوازن","",IF(COUNTIF($B$7:B556,B556&amp;"")=1,1,""))</f>
        <v/>
      </c>
    </row>
    <row r="557">
      <c r="A557" s="20" t="n"/>
      <c r="B557" s="16" t="n"/>
      <c r="C557" s="16" t="n"/>
      <c r="D557" s="5" t="n"/>
      <c r="E557" s="17" t="n"/>
      <c r="F557" s="17" t="n"/>
      <c r="G557" s="6">
        <f>IF(AND(C557&amp;""="",E557&amp;""="",F557&amp;""=""),"",IF(C557&amp;""="","كود ناقص",IFERROR(INDEX('دليل الحسابات'!$B$6:$B$205,MATCH(C557,'دليل الحسابات'!$A$6:$A$205,0)),"كود غير موجود")))</f>
        <v/>
      </c>
      <c r="H557" s="6">
        <f>IF(AND(C557&amp;""="",E557&amp;""="",F557&amp;""=""),"",IF(AND(E557&amp;""&lt;&gt;"",F557&amp;""&lt;&gt;""),"خطأ: مدين ودائن معًا",IF(AND(E557&amp;""="",F557&amp;""=""),"سطر بلا مبلغ","")))</f>
        <v/>
      </c>
      <c r="I557" s="19">
        <f>IF(B557&amp;""="","",ROUND(SUMIFS($E$7:$E$3006,$B$7:$B$3006,B557&amp;"")-SUMIFS($F$7:$F$3006,$B$7:$B$3006,B557&amp;""),2))</f>
        <v/>
      </c>
      <c r="J557" s="6">
        <f>IF(B557&amp;""="",IF(AND(C557&amp;""="",E557&amp;""="",F557&amp;""=""),"","رقم القيد ناقص"),IF(I557=0,"","القيد غير متوازن"))</f>
        <v/>
      </c>
      <c r="K557" s="21">
        <f>IF(C557&amp;""="","",COUNTIF($C$7:C557,C557&amp;""))</f>
        <v/>
      </c>
      <c r="L557" s="6">
        <f>IF(K557="","",C557&amp;"-"&amp;K557)</f>
        <v/>
      </c>
      <c r="M557" s="21">
        <f>IF(J557&lt;&gt;"القيد غير متوازن","",IF(COUNTIF($B$7:B557,B557&amp;"")=1,1,""))</f>
        <v/>
      </c>
    </row>
    <row r="558">
      <c r="A558" s="20" t="n"/>
      <c r="B558" s="16" t="n"/>
      <c r="C558" s="16" t="n"/>
      <c r="D558" s="5" t="n"/>
      <c r="E558" s="17" t="n"/>
      <c r="F558" s="17" t="n"/>
      <c r="G558" s="6">
        <f>IF(AND(C558&amp;""="",E558&amp;""="",F558&amp;""=""),"",IF(C558&amp;""="","كود ناقص",IFERROR(INDEX('دليل الحسابات'!$B$6:$B$205,MATCH(C558,'دليل الحسابات'!$A$6:$A$205,0)),"كود غير موجود")))</f>
        <v/>
      </c>
      <c r="H558" s="6">
        <f>IF(AND(C558&amp;""="",E558&amp;""="",F558&amp;""=""),"",IF(AND(E558&amp;""&lt;&gt;"",F558&amp;""&lt;&gt;""),"خطأ: مدين ودائن معًا",IF(AND(E558&amp;""="",F558&amp;""=""),"سطر بلا مبلغ","")))</f>
        <v/>
      </c>
      <c r="I558" s="19">
        <f>IF(B558&amp;""="","",ROUND(SUMIFS($E$7:$E$3006,$B$7:$B$3006,B558&amp;"")-SUMIFS($F$7:$F$3006,$B$7:$B$3006,B558&amp;""),2))</f>
        <v/>
      </c>
      <c r="J558" s="6">
        <f>IF(B558&amp;""="",IF(AND(C558&amp;""="",E558&amp;""="",F558&amp;""=""),"","رقم القيد ناقص"),IF(I558=0,"","القيد غير متوازن"))</f>
        <v/>
      </c>
      <c r="K558" s="21">
        <f>IF(C558&amp;""="","",COUNTIF($C$7:C558,C558&amp;""))</f>
        <v/>
      </c>
      <c r="L558" s="6">
        <f>IF(K558="","",C558&amp;"-"&amp;K558)</f>
        <v/>
      </c>
      <c r="M558" s="21">
        <f>IF(J558&lt;&gt;"القيد غير متوازن","",IF(COUNTIF($B$7:B558,B558&amp;"")=1,1,""))</f>
        <v/>
      </c>
    </row>
    <row r="559">
      <c r="A559" s="20" t="n"/>
      <c r="B559" s="16" t="n"/>
      <c r="C559" s="16" t="n"/>
      <c r="D559" s="5" t="n"/>
      <c r="E559" s="17" t="n"/>
      <c r="F559" s="17" t="n"/>
      <c r="G559" s="6">
        <f>IF(AND(C559&amp;""="",E559&amp;""="",F559&amp;""=""),"",IF(C559&amp;""="","كود ناقص",IFERROR(INDEX('دليل الحسابات'!$B$6:$B$205,MATCH(C559,'دليل الحسابات'!$A$6:$A$205,0)),"كود غير موجود")))</f>
        <v/>
      </c>
      <c r="H559" s="6">
        <f>IF(AND(C559&amp;""="",E559&amp;""="",F559&amp;""=""),"",IF(AND(E559&amp;""&lt;&gt;"",F559&amp;""&lt;&gt;""),"خطأ: مدين ودائن معًا",IF(AND(E559&amp;""="",F559&amp;""=""),"سطر بلا مبلغ","")))</f>
        <v/>
      </c>
      <c r="I559" s="19">
        <f>IF(B559&amp;""="","",ROUND(SUMIFS($E$7:$E$3006,$B$7:$B$3006,B559&amp;"")-SUMIFS($F$7:$F$3006,$B$7:$B$3006,B559&amp;""),2))</f>
        <v/>
      </c>
      <c r="J559" s="6">
        <f>IF(B559&amp;""="",IF(AND(C559&amp;""="",E559&amp;""="",F559&amp;""=""),"","رقم القيد ناقص"),IF(I559=0,"","القيد غير متوازن"))</f>
        <v/>
      </c>
      <c r="K559" s="21">
        <f>IF(C559&amp;""="","",COUNTIF($C$7:C559,C559&amp;""))</f>
        <v/>
      </c>
      <c r="L559" s="6">
        <f>IF(K559="","",C559&amp;"-"&amp;K559)</f>
        <v/>
      </c>
      <c r="M559" s="21">
        <f>IF(J559&lt;&gt;"القيد غير متوازن","",IF(COUNTIF($B$7:B559,B559&amp;"")=1,1,""))</f>
        <v/>
      </c>
    </row>
    <row r="560">
      <c r="A560" s="20" t="n"/>
      <c r="B560" s="16" t="n"/>
      <c r="C560" s="16" t="n"/>
      <c r="D560" s="5" t="n"/>
      <c r="E560" s="17" t="n"/>
      <c r="F560" s="17" t="n"/>
      <c r="G560" s="6">
        <f>IF(AND(C560&amp;""="",E560&amp;""="",F560&amp;""=""),"",IF(C560&amp;""="","كود ناقص",IFERROR(INDEX('دليل الحسابات'!$B$6:$B$205,MATCH(C560,'دليل الحسابات'!$A$6:$A$205,0)),"كود غير موجود")))</f>
        <v/>
      </c>
      <c r="H560" s="6">
        <f>IF(AND(C560&amp;""="",E560&amp;""="",F560&amp;""=""),"",IF(AND(E560&amp;""&lt;&gt;"",F560&amp;""&lt;&gt;""),"خطأ: مدين ودائن معًا",IF(AND(E560&amp;""="",F560&amp;""=""),"سطر بلا مبلغ","")))</f>
        <v/>
      </c>
      <c r="I560" s="19">
        <f>IF(B560&amp;""="","",ROUND(SUMIFS($E$7:$E$3006,$B$7:$B$3006,B560&amp;"")-SUMIFS($F$7:$F$3006,$B$7:$B$3006,B560&amp;""),2))</f>
        <v/>
      </c>
      <c r="J560" s="6">
        <f>IF(B560&amp;""="",IF(AND(C560&amp;""="",E560&amp;""="",F560&amp;""=""),"","رقم القيد ناقص"),IF(I560=0,"","القيد غير متوازن"))</f>
        <v/>
      </c>
      <c r="K560" s="21">
        <f>IF(C560&amp;""="","",COUNTIF($C$7:C560,C560&amp;""))</f>
        <v/>
      </c>
      <c r="L560" s="6">
        <f>IF(K560="","",C560&amp;"-"&amp;K560)</f>
        <v/>
      </c>
      <c r="M560" s="21">
        <f>IF(J560&lt;&gt;"القيد غير متوازن","",IF(COUNTIF($B$7:B560,B560&amp;"")=1,1,""))</f>
        <v/>
      </c>
    </row>
    <row r="561">
      <c r="A561" s="20" t="n"/>
      <c r="B561" s="16" t="n"/>
      <c r="C561" s="16" t="n"/>
      <c r="D561" s="5" t="n"/>
      <c r="E561" s="17" t="n"/>
      <c r="F561" s="17" t="n"/>
      <c r="G561" s="6">
        <f>IF(AND(C561&amp;""="",E561&amp;""="",F561&amp;""=""),"",IF(C561&amp;""="","كود ناقص",IFERROR(INDEX('دليل الحسابات'!$B$6:$B$205,MATCH(C561,'دليل الحسابات'!$A$6:$A$205,0)),"كود غير موجود")))</f>
        <v/>
      </c>
      <c r="H561" s="6">
        <f>IF(AND(C561&amp;""="",E561&amp;""="",F561&amp;""=""),"",IF(AND(E561&amp;""&lt;&gt;"",F561&amp;""&lt;&gt;""),"خطأ: مدين ودائن معًا",IF(AND(E561&amp;""="",F561&amp;""=""),"سطر بلا مبلغ","")))</f>
        <v/>
      </c>
      <c r="I561" s="19">
        <f>IF(B561&amp;""="","",ROUND(SUMIFS($E$7:$E$3006,$B$7:$B$3006,B561&amp;"")-SUMIFS($F$7:$F$3006,$B$7:$B$3006,B561&amp;""),2))</f>
        <v/>
      </c>
      <c r="J561" s="6">
        <f>IF(B561&amp;""="",IF(AND(C561&amp;""="",E561&amp;""="",F561&amp;""=""),"","رقم القيد ناقص"),IF(I561=0,"","القيد غير متوازن"))</f>
        <v/>
      </c>
      <c r="K561" s="21">
        <f>IF(C561&amp;""="","",COUNTIF($C$7:C561,C561&amp;""))</f>
        <v/>
      </c>
      <c r="L561" s="6">
        <f>IF(K561="","",C561&amp;"-"&amp;K561)</f>
        <v/>
      </c>
      <c r="M561" s="21">
        <f>IF(J561&lt;&gt;"القيد غير متوازن","",IF(COUNTIF($B$7:B561,B561&amp;"")=1,1,""))</f>
        <v/>
      </c>
    </row>
    <row r="562">
      <c r="A562" s="20" t="n"/>
      <c r="B562" s="16" t="n"/>
      <c r="C562" s="16" t="n"/>
      <c r="D562" s="5" t="n"/>
      <c r="E562" s="17" t="n"/>
      <c r="F562" s="17" t="n"/>
      <c r="G562" s="6">
        <f>IF(AND(C562&amp;""="",E562&amp;""="",F562&amp;""=""),"",IF(C562&amp;""="","كود ناقص",IFERROR(INDEX('دليل الحسابات'!$B$6:$B$205,MATCH(C562,'دليل الحسابات'!$A$6:$A$205,0)),"كود غير موجود")))</f>
        <v/>
      </c>
      <c r="H562" s="6">
        <f>IF(AND(C562&amp;""="",E562&amp;""="",F562&amp;""=""),"",IF(AND(E562&amp;""&lt;&gt;"",F562&amp;""&lt;&gt;""),"خطأ: مدين ودائن معًا",IF(AND(E562&amp;""="",F562&amp;""=""),"سطر بلا مبلغ","")))</f>
        <v/>
      </c>
      <c r="I562" s="19">
        <f>IF(B562&amp;""="","",ROUND(SUMIFS($E$7:$E$3006,$B$7:$B$3006,B562&amp;"")-SUMIFS($F$7:$F$3006,$B$7:$B$3006,B562&amp;""),2))</f>
        <v/>
      </c>
      <c r="J562" s="6">
        <f>IF(B562&amp;""="",IF(AND(C562&amp;""="",E562&amp;""="",F562&amp;""=""),"","رقم القيد ناقص"),IF(I562=0,"","القيد غير متوازن"))</f>
        <v/>
      </c>
      <c r="K562" s="21">
        <f>IF(C562&amp;""="","",COUNTIF($C$7:C562,C562&amp;""))</f>
        <v/>
      </c>
      <c r="L562" s="6">
        <f>IF(K562="","",C562&amp;"-"&amp;K562)</f>
        <v/>
      </c>
      <c r="M562" s="21">
        <f>IF(J562&lt;&gt;"القيد غير متوازن","",IF(COUNTIF($B$7:B562,B562&amp;"")=1,1,""))</f>
        <v/>
      </c>
    </row>
    <row r="563">
      <c r="A563" s="20" t="n"/>
      <c r="B563" s="16" t="n"/>
      <c r="C563" s="16" t="n"/>
      <c r="D563" s="5" t="n"/>
      <c r="E563" s="17" t="n"/>
      <c r="F563" s="17" t="n"/>
      <c r="G563" s="6">
        <f>IF(AND(C563&amp;""="",E563&amp;""="",F563&amp;""=""),"",IF(C563&amp;""="","كود ناقص",IFERROR(INDEX('دليل الحسابات'!$B$6:$B$205,MATCH(C563,'دليل الحسابات'!$A$6:$A$205,0)),"كود غير موجود")))</f>
        <v/>
      </c>
      <c r="H563" s="6">
        <f>IF(AND(C563&amp;""="",E563&amp;""="",F563&amp;""=""),"",IF(AND(E563&amp;""&lt;&gt;"",F563&amp;""&lt;&gt;""),"خطأ: مدين ودائن معًا",IF(AND(E563&amp;""="",F563&amp;""=""),"سطر بلا مبلغ","")))</f>
        <v/>
      </c>
      <c r="I563" s="19">
        <f>IF(B563&amp;""="","",ROUND(SUMIFS($E$7:$E$3006,$B$7:$B$3006,B563&amp;"")-SUMIFS($F$7:$F$3006,$B$7:$B$3006,B563&amp;""),2))</f>
        <v/>
      </c>
      <c r="J563" s="6">
        <f>IF(B563&amp;""="",IF(AND(C563&amp;""="",E563&amp;""="",F563&amp;""=""),"","رقم القيد ناقص"),IF(I563=0,"","القيد غير متوازن"))</f>
        <v/>
      </c>
      <c r="K563" s="21">
        <f>IF(C563&amp;""="","",COUNTIF($C$7:C563,C563&amp;""))</f>
        <v/>
      </c>
      <c r="L563" s="6">
        <f>IF(K563="","",C563&amp;"-"&amp;K563)</f>
        <v/>
      </c>
      <c r="M563" s="21">
        <f>IF(J563&lt;&gt;"القيد غير متوازن","",IF(COUNTIF($B$7:B563,B563&amp;"")=1,1,""))</f>
        <v/>
      </c>
    </row>
    <row r="564">
      <c r="A564" s="20" t="n"/>
      <c r="B564" s="16" t="n"/>
      <c r="C564" s="16" t="n"/>
      <c r="D564" s="5" t="n"/>
      <c r="E564" s="17" t="n"/>
      <c r="F564" s="17" t="n"/>
      <c r="G564" s="6">
        <f>IF(AND(C564&amp;""="",E564&amp;""="",F564&amp;""=""),"",IF(C564&amp;""="","كود ناقص",IFERROR(INDEX('دليل الحسابات'!$B$6:$B$205,MATCH(C564,'دليل الحسابات'!$A$6:$A$205,0)),"كود غير موجود")))</f>
        <v/>
      </c>
      <c r="H564" s="6">
        <f>IF(AND(C564&amp;""="",E564&amp;""="",F564&amp;""=""),"",IF(AND(E564&amp;""&lt;&gt;"",F564&amp;""&lt;&gt;""),"خطأ: مدين ودائن معًا",IF(AND(E564&amp;""="",F564&amp;""=""),"سطر بلا مبلغ","")))</f>
        <v/>
      </c>
      <c r="I564" s="19">
        <f>IF(B564&amp;""="","",ROUND(SUMIFS($E$7:$E$3006,$B$7:$B$3006,B564&amp;"")-SUMIFS($F$7:$F$3006,$B$7:$B$3006,B564&amp;""),2))</f>
        <v/>
      </c>
      <c r="J564" s="6">
        <f>IF(B564&amp;""="",IF(AND(C564&amp;""="",E564&amp;""="",F564&amp;""=""),"","رقم القيد ناقص"),IF(I564=0,"","القيد غير متوازن"))</f>
        <v/>
      </c>
      <c r="K564" s="21">
        <f>IF(C564&amp;""="","",COUNTIF($C$7:C564,C564&amp;""))</f>
        <v/>
      </c>
      <c r="L564" s="6">
        <f>IF(K564="","",C564&amp;"-"&amp;K564)</f>
        <v/>
      </c>
      <c r="M564" s="21">
        <f>IF(J564&lt;&gt;"القيد غير متوازن","",IF(COUNTIF($B$7:B564,B564&amp;"")=1,1,""))</f>
        <v/>
      </c>
    </row>
    <row r="565">
      <c r="A565" s="20" t="n"/>
      <c r="B565" s="16" t="n"/>
      <c r="C565" s="16" t="n"/>
      <c r="D565" s="5" t="n"/>
      <c r="E565" s="17" t="n"/>
      <c r="F565" s="17" t="n"/>
      <c r="G565" s="6">
        <f>IF(AND(C565&amp;""="",E565&amp;""="",F565&amp;""=""),"",IF(C565&amp;""="","كود ناقص",IFERROR(INDEX('دليل الحسابات'!$B$6:$B$205,MATCH(C565,'دليل الحسابات'!$A$6:$A$205,0)),"كود غير موجود")))</f>
        <v/>
      </c>
      <c r="H565" s="6">
        <f>IF(AND(C565&amp;""="",E565&amp;""="",F565&amp;""=""),"",IF(AND(E565&amp;""&lt;&gt;"",F565&amp;""&lt;&gt;""),"خطأ: مدين ودائن معًا",IF(AND(E565&amp;""="",F565&amp;""=""),"سطر بلا مبلغ","")))</f>
        <v/>
      </c>
      <c r="I565" s="19">
        <f>IF(B565&amp;""="","",ROUND(SUMIFS($E$7:$E$3006,$B$7:$B$3006,B565&amp;"")-SUMIFS($F$7:$F$3006,$B$7:$B$3006,B565&amp;""),2))</f>
        <v/>
      </c>
      <c r="J565" s="6">
        <f>IF(B565&amp;""="",IF(AND(C565&amp;""="",E565&amp;""="",F565&amp;""=""),"","رقم القيد ناقص"),IF(I565=0,"","القيد غير متوازن"))</f>
        <v/>
      </c>
      <c r="K565" s="21">
        <f>IF(C565&amp;""="","",COUNTIF($C$7:C565,C565&amp;""))</f>
        <v/>
      </c>
      <c r="L565" s="6">
        <f>IF(K565="","",C565&amp;"-"&amp;K565)</f>
        <v/>
      </c>
      <c r="M565" s="21">
        <f>IF(J565&lt;&gt;"القيد غير متوازن","",IF(COUNTIF($B$7:B565,B565&amp;"")=1,1,""))</f>
        <v/>
      </c>
    </row>
    <row r="566">
      <c r="A566" s="20" t="n"/>
      <c r="B566" s="16" t="n"/>
      <c r="C566" s="16" t="n"/>
      <c r="D566" s="5" t="n"/>
      <c r="E566" s="17" t="n"/>
      <c r="F566" s="17" t="n"/>
      <c r="G566" s="6">
        <f>IF(AND(C566&amp;""="",E566&amp;""="",F566&amp;""=""),"",IF(C566&amp;""="","كود ناقص",IFERROR(INDEX('دليل الحسابات'!$B$6:$B$205,MATCH(C566,'دليل الحسابات'!$A$6:$A$205,0)),"كود غير موجود")))</f>
        <v/>
      </c>
      <c r="H566" s="6">
        <f>IF(AND(C566&amp;""="",E566&amp;""="",F566&amp;""=""),"",IF(AND(E566&amp;""&lt;&gt;"",F566&amp;""&lt;&gt;""),"خطأ: مدين ودائن معًا",IF(AND(E566&amp;""="",F566&amp;""=""),"سطر بلا مبلغ","")))</f>
        <v/>
      </c>
      <c r="I566" s="19">
        <f>IF(B566&amp;""="","",ROUND(SUMIFS($E$7:$E$3006,$B$7:$B$3006,B566&amp;"")-SUMIFS($F$7:$F$3006,$B$7:$B$3006,B566&amp;""),2))</f>
        <v/>
      </c>
      <c r="J566" s="6">
        <f>IF(B566&amp;""="",IF(AND(C566&amp;""="",E566&amp;""="",F566&amp;""=""),"","رقم القيد ناقص"),IF(I566=0,"","القيد غير متوازن"))</f>
        <v/>
      </c>
      <c r="K566" s="21">
        <f>IF(C566&amp;""="","",COUNTIF($C$7:C566,C566&amp;""))</f>
        <v/>
      </c>
      <c r="L566" s="6">
        <f>IF(K566="","",C566&amp;"-"&amp;K566)</f>
        <v/>
      </c>
      <c r="M566" s="21">
        <f>IF(J566&lt;&gt;"القيد غير متوازن","",IF(COUNTIF($B$7:B566,B566&amp;"")=1,1,""))</f>
        <v/>
      </c>
    </row>
    <row r="567">
      <c r="A567" s="20" t="n"/>
      <c r="B567" s="16" t="n"/>
      <c r="C567" s="16" t="n"/>
      <c r="D567" s="5" t="n"/>
      <c r="E567" s="17" t="n"/>
      <c r="F567" s="17" t="n"/>
      <c r="G567" s="6">
        <f>IF(AND(C567&amp;""="",E567&amp;""="",F567&amp;""=""),"",IF(C567&amp;""="","كود ناقص",IFERROR(INDEX('دليل الحسابات'!$B$6:$B$205,MATCH(C567,'دليل الحسابات'!$A$6:$A$205,0)),"كود غير موجود")))</f>
        <v/>
      </c>
      <c r="H567" s="6">
        <f>IF(AND(C567&amp;""="",E567&amp;""="",F567&amp;""=""),"",IF(AND(E567&amp;""&lt;&gt;"",F567&amp;""&lt;&gt;""),"خطأ: مدين ودائن معًا",IF(AND(E567&amp;""="",F567&amp;""=""),"سطر بلا مبلغ","")))</f>
        <v/>
      </c>
      <c r="I567" s="19">
        <f>IF(B567&amp;""="","",ROUND(SUMIFS($E$7:$E$3006,$B$7:$B$3006,B567&amp;"")-SUMIFS($F$7:$F$3006,$B$7:$B$3006,B567&amp;""),2))</f>
        <v/>
      </c>
      <c r="J567" s="6">
        <f>IF(B567&amp;""="",IF(AND(C567&amp;""="",E567&amp;""="",F567&amp;""=""),"","رقم القيد ناقص"),IF(I567=0,"","القيد غير متوازن"))</f>
        <v/>
      </c>
      <c r="K567" s="21">
        <f>IF(C567&amp;""="","",COUNTIF($C$7:C567,C567&amp;""))</f>
        <v/>
      </c>
      <c r="L567" s="6">
        <f>IF(K567="","",C567&amp;"-"&amp;K567)</f>
        <v/>
      </c>
      <c r="M567" s="21">
        <f>IF(J567&lt;&gt;"القيد غير متوازن","",IF(COUNTIF($B$7:B567,B567&amp;"")=1,1,""))</f>
        <v/>
      </c>
    </row>
    <row r="568">
      <c r="A568" s="20" t="n"/>
      <c r="B568" s="16" t="n"/>
      <c r="C568" s="16" t="n"/>
      <c r="D568" s="5" t="n"/>
      <c r="E568" s="17" t="n"/>
      <c r="F568" s="17" t="n"/>
      <c r="G568" s="6">
        <f>IF(AND(C568&amp;""="",E568&amp;""="",F568&amp;""=""),"",IF(C568&amp;""="","كود ناقص",IFERROR(INDEX('دليل الحسابات'!$B$6:$B$205,MATCH(C568,'دليل الحسابات'!$A$6:$A$205,0)),"كود غير موجود")))</f>
        <v/>
      </c>
      <c r="H568" s="6">
        <f>IF(AND(C568&amp;""="",E568&amp;""="",F568&amp;""=""),"",IF(AND(E568&amp;""&lt;&gt;"",F568&amp;""&lt;&gt;""),"خطأ: مدين ودائن معًا",IF(AND(E568&amp;""="",F568&amp;""=""),"سطر بلا مبلغ","")))</f>
        <v/>
      </c>
      <c r="I568" s="19">
        <f>IF(B568&amp;""="","",ROUND(SUMIFS($E$7:$E$3006,$B$7:$B$3006,B568&amp;"")-SUMIFS($F$7:$F$3006,$B$7:$B$3006,B568&amp;""),2))</f>
        <v/>
      </c>
      <c r="J568" s="6">
        <f>IF(B568&amp;""="",IF(AND(C568&amp;""="",E568&amp;""="",F568&amp;""=""),"","رقم القيد ناقص"),IF(I568=0,"","القيد غير متوازن"))</f>
        <v/>
      </c>
      <c r="K568" s="21">
        <f>IF(C568&amp;""="","",COUNTIF($C$7:C568,C568&amp;""))</f>
        <v/>
      </c>
      <c r="L568" s="6">
        <f>IF(K568="","",C568&amp;"-"&amp;K568)</f>
        <v/>
      </c>
      <c r="M568" s="21">
        <f>IF(J568&lt;&gt;"القيد غير متوازن","",IF(COUNTIF($B$7:B568,B568&amp;"")=1,1,""))</f>
        <v/>
      </c>
    </row>
    <row r="569">
      <c r="A569" s="20" t="n"/>
      <c r="B569" s="16" t="n"/>
      <c r="C569" s="16" t="n"/>
      <c r="D569" s="5" t="n"/>
      <c r="E569" s="17" t="n"/>
      <c r="F569" s="17" t="n"/>
      <c r="G569" s="6">
        <f>IF(AND(C569&amp;""="",E569&amp;""="",F569&amp;""=""),"",IF(C569&amp;""="","كود ناقص",IFERROR(INDEX('دليل الحسابات'!$B$6:$B$205,MATCH(C569,'دليل الحسابات'!$A$6:$A$205,0)),"كود غير موجود")))</f>
        <v/>
      </c>
      <c r="H569" s="6">
        <f>IF(AND(C569&amp;""="",E569&amp;""="",F569&amp;""=""),"",IF(AND(E569&amp;""&lt;&gt;"",F569&amp;""&lt;&gt;""),"خطأ: مدين ودائن معًا",IF(AND(E569&amp;""="",F569&amp;""=""),"سطر بلا مبلغ","")))</f>
        <v/>
      </c>
      <c r="I569" s="19">
        <f>IF(B569&amp;""="","",ROUND(SUMIFS($E$7:$E$3006,$B$7:$B$3006,B569&amp;"")-SUMIFS($F$7:$F$3006,$B$7:$B$3006,B569&amp;""),2))</f>
        <v/>
      </c>
      <c r="J569" s="6">
        <f>IF(B569&amp;""="",IF(AND(C569&amp;""="",E569&amp;""="",F569&amp;""=""),"","رقم القيد ناقص"),IF(I569=0,"","القيد غير متوازن"))</f>
        <v/>
      </c>
      <c r="K569" s="21">
        <f>IF(C569&amp;""="","",COUNTIF($C$7:C569,C569&amp;""))</f>
        <v/>
      </c>
      <c r="L569" s="6">
        <f>IF(K569="","",C569&amp;"-"&amp;K569)</f>
        <v/>
      </c>
      <c r="M569" s="21">
        <f>IF(J569&lt;&gt;"القيد غير متوازن","",IF(COUNTIF($B$7:B569,B569&amp;"")=1,1,""))</f>
        <v/>
      </c>
    </row>
    <row r="570">
      <c r="A570" s="20" t="n"/>
      <c r="B570" s="16" t="n"/>
      <c r="C570" s="16" t="n"/>
      <c r="D570" s="5" t="n"/>
      <c r="E570" s="17" t="n"/>
      <c r="F570" s="17" t="n"/>
      <c r="G570" s="6">
        <f>IF(AND(C570&amp;""="",E570&amp;""="",F570&amp;""=""),"",IF(C570&amp;""="","كود ناقص",IFERROR(INDEX('دليل الحسابات'!$B$6:$B$205,MATCH(C570,'دليل الحسابات'!$A$6:$A$205,0)),"كود غير موجود")))</f>
        <v/>
      </c>
      <c r="H570" s="6">
        <f>IF(AND(C570&amp;""="",E570&amp;""="",F570&amp;""=""),"",IF(AND(E570&amp;""&lt;&gt;"",F570&amp;""&lt;&gt;""),"خطأ: مدين ودائن معًا",IF(AND(E570&amp;""="",F570&amp;""=""),"سطر بلا مبلغ","")))</f>
        <v/>
      </c>
      <c r="I570" s="19">
        <f>IF(B570&amp;""="","",ROUND(SUMIFS($E$7:$E$3006,$B$7:$B$3006,B570&amp;"")-SUMIFS($F$7:$F$3006,$B$7:$B$3006,B570&amp;""),2))</f>
        <v/>
      </c>
      <c r="J570" s="6">
        <f>IF(B570&amp;""="",IF(AND(C570&amp;""="",E570&amp;""="",F570&amp;""=""),"","رقم القيد ناقص"),IF(I570=0,"","القيد غير متوازن"))</f>
        <v/>
      </c>
      <c r="K570" s="21">
        <f>IF(C570&amp;""="","",COUNTIF($C$7:C570,C570&amp;""))</f>
        <v/>
      </c>
      <c r="L570" s="6">
        <f>IF(K570="","",C570&amp;"-"&amp;K570)</f>
        <v/>
      </c>
      <c r="M570" s="21">
        <f>IF(J570&lt;&gt;"القيد غير متوازن","",IF(COUNTIF($B$7:B570,B570&amp;"")=1,1,""))</f>
        <v/>
      </c>
    </row>
    <row r="571">
      <c r="A571" s="20" t="n"/>
      <c r="B571" s="16" t="n"/>
      <c r="C571" s="16" t="n"/>
      <c r="D571" s="5" t="n"/>
      <c r="E571" s="17" t="n"/>
      <c r="F571" s="17" t="n"/>
      <c r="G571" s="6">
        <f>IF(AND(C571&amp;""="",E571&amp;""="",F571&amp;""=""),"",IF(C571&amp;""="","كود ناقص",IFERROR(INDEX('دليل الحسابات'!$B$6:$B$205,MATCH(C571,'دليل الحسابات'!$A$6:$A$205,0)),"كود غير موجود")))</f>
        <v/>
      </c>
      <c r="H571" s="6">
        <f>IF(AND(C571&amp;""="",E571&amp;""="",F571&amp;""=""),"",IF(AND(E571&amp;""&lt;&gt;"",F571&amp;""&lt;&gt;""),"خطأ: مدين ودائن معًا",IF(AND(E571&amp;""="",F571&amp;""=""),"سطر بلا مبلغ","")))</f>
        <v/>
      </c>
      <c r="I571" s="19">
        <f>IF(B571&amp;""="","",ROUND(SUMIFS($E$7:$E$3006,$B$7:$B$3006,B571&amp;"")-SUMIFS($F$7:$F$3006,$B$7:$B$3006,B571&amp;""),2))</f>
        <v/>
      </c>
      <c r="J571" s="6">
        <f>IF(B571&amp;""="",IF(AND(C571&amp;""="",E571&amp;""="",F571&amp;""=""),"","رقم القيد ناقص"),IF(I571=0,"","القيد غير متوازن"))</f>
        <v/>
      </c>
      <c r="K571" s="21">
        <f>IF(C571&amp;""="","",COUNTIF($C$7:C571,C571&amp;""))</f>
        <v/>
      </c>
      <c r="L571" s="6">
        <f>IF(K571="","",C571&amp;"-"&amp;K571)</f>
        <v/>
      </c>
      <c r="M571" s="21">
        <f>IF(J571&lt;&gt;"القيد غير متوازن","",IF(COUNTIF($B$7:B571,B571&amp;"")=1,1,""))</f>
        <v/>
      </c>
    </row>
    <row r="572">
      <c r="A572" s="20" t="n"/>
      <c r="B572" s="16" t="n"/>
      <c r="C572" s="16" t="n"/>
      <c r="D572" s="5" t="n"/>
      <c r="E572" s="17" t="n"/>
      <c r="F572" s="17" t="n"/>
      <c r="G572" s="6">
        <f>IF(AND(C572&amp;""="",E572&amp;""="",F572&amp;""=""),"",IF(C572&amp;""="","كود ناقص",IFERROR(INDEX('دليل الحسابات'!$B$6:$B$205,MATCH(C572,'دليل الحسابات'!$A$6:$A$205,0)),"كود غير موجود")))</f>
        <v/>
      </c>
      <c r="H572" s="6">
        <f>IF(AND(C572&amp;""="",E572&amp;""="",F572&amp;""=""),"",IF(AND(E572&amp;""&lt;&gt;"",F572&amp;""&lt;&gt;""),"خطأ: مدين ودائن معًا",IF(AND(E572&amp;""="",F572&amp;""=""),"سطر بلا مبلغ","")))</f>
        <v/>
      </c>
      <c r="I572" s="19">
        <f>IF(B572&amp;""="","",ROUND(SUMIFS($E$7:$E$3006,$B$7:$B$3006,B572&amp;"")-SUMIFS($F$7:$F$3006,$B$7:$B$3006,B572&amp;""),2))</f>
        <v/>
      </c>
      <c r="J572" s="6">
        <f>IF(B572&amp;""="",IF(AND(C572&amp;""="",E572&amp;""="",F572&amp;""=""),"","رقم القيد ناقص"),IF(I572=0,"","القيد غير متوازن"))</f>
        <v/>
      </c>
      <c r="K572" s="21">
        <f>IF(C572&amp;""="","",COUNTIF($C$7:C572,C572&amp;""))</f>
        <v/>
      </c>
      <c r="L572" s="6">
        <f>IF(K572="","",C572&amp;"-"&amp;K572)</f>
        <v/>
      </c>
      <c r="M572" s="21">
        <f>IF(J572&lt;&gt;"القيد غير متوازن","",IF(COUNTIF($B$7:B572,B572&amp;"")=1,1,""))</f>
        <v/>
      </c>
    </row>
    <row r="573">
      <c r="A573" s="20" t="n"/>
      <c r="B573" s="16" t="n"/>
      <c r="C573" s="16" t="n"/>
      <c r="D573" s="5" t="n"/>
      <c r="E573" s="17" t="n"/>
      <c r="F573" s="17" t="n"/>
      <c r="G573" s="6">
        <f>IF(AND(C573&amp;""="",E573&amp;""="",F573&amp;""=""),"",IF(C573&amp;""="","كود ناقص",IFERROR(INDEX('دليل الحسابات'!$B$6:$B$205,MATCH(C573,'دليل الحسابات'!$A$6:$A$205,0)),"كود غير موجود")))</f>
        <v/>
      </c>
      <c r="H573" s="6">
        <f>IF(AND(C573&amp;""="",E573&amp;""="",F573&amp;""=""),"",IF(AND(E573&amp;""&lt;&gt;"",F573&amp;""&lt;&gt;""),"خطأ: مدين ودائن معًا",IF(AND(E573&amp;""="",F573&amp;""=""),"سطر بلا مبلغ","")))</f>
        <v/>
      </c>
      <c r="I573" s="19">
        <f>IF(B573&amp;""="","",ROUND(SUMIFS($E$7:$E$3006,$B$7:$B$3006,B573&amp;"")-SUMIFS($F$7:$F$3006,$B$7:$B$3006,B573&amp;""),2))</f>
        <v/>
      </c>
      <c r="J573" s="6">
        <f>IF(B573&amp;""="",IF(AND(C573&amp;""="",E573&amp;""="",F573&amp;""=""),"","رقم القيد ناقص"),IF(I573=0,"","القيد غير متوازن"))</f>
        <v/>
      </c>
      <c r="K573" s="21">
        <f>IF(C573&amp;""="","",COUNTIF($C$7:C573,C573&amp;""))</f>
        <v/>
      </c>
      <c r="L573" s="6">
        <f>IF(K573="","",C573&amp;"-"&amp;K573)</f>
        <v/>
      </c>
      <c r="M573" s="21">
        <f>IF(J573&lt;&gt;"القيد غير متوازن","",IF(COUNTIF($B$7:B573,B573&amp;"")=1,1,""))</f>
        <v/>
      </c>
    </row>
    <row r="574">
      <c r="A574" s="20" t="n"/>
      <c r="B574" s="16" t="n"/>
      <c r="C574" s="16" t="n"/>
      <c r="D574" s="5" t="n"/>
      <c r="E574" s="17" t="n"/>
      <c r="F574" s="17" t="n"/>
      <c r="G574" s="6">
        <f>IF(AND(C574&amp;""="",E574&amp;""="",F574&amp;""=""),"",IF(C574&amp;""="","كود ناقص",IFERROR(INDEX('دليل الحسابات'!$B$6:$B$205,MATCH(C574,'دليل الحسابات'!$A$6:$A$205,0)),"كود غير موجود")))</f>
        <v/>
      </c>
      <c r="H574" s="6">
        <f>IF(AND(C574&amp;""="",E574&amp;""="",F574&amp;""=""),"",IF(AND(E574&amp;""&lt;&gt;"",F574&amp;""&lt;&gt;""),"خطأ: مدين ودائن معًا",IF(AND(E574&amp;""="",F574&amp;""=""),"سطر بلا مبلغ","")))</f>
        <v/>
      </c>
      <c r="I574" s="19">
        <f>IF(B574&amp;""="","",ROUND(SUMIFS($E$7:$E$3006,$B$7:$B$3006,B574&amp;"")-SUMIFS($F$7:$F$3006,$B$7:$B$3006,B574&amp;""),2))</f>
        <v/>
      </c>
      <c r="J574" s="6">
        <f>IF(B574&amp;""="",IF(AND(C574&amp;""="",E574&amp;""="",F574&amp;""=""),"","رقم القيد ناقص"),IF(I574=0,"","القيد غير متوازن"))</f>
        <v/>
      </c>
      <c r="K574" s="21">
        <f>IF(C574&amp;""="","",COUNTIF($C$7:C574,C574&amp;""))</f>
        <v/>
      </c>
      <c r="L574" s="6">
        <f>IF(K574="","",C574&amp;"-"&amp;K574)</f>
        <v/>
      </c>
      <c r="M574" s="21">
        <f>IF(J574&lt;&gt;"القيد غير متوازن","",IF(COUNTIF($B$7:B574,B574&amp;"")=1,1,""))</f>
        <v/>
      </c>
    </row>
    <row r="575">
      <c r="A575" s="20" t="n"/>
      <c r="B575" s="16" t="n"/>
      <c r="C575" s="16" t="n"/>
      <c r="D575" s="5" t="n"/>
      <c r="E575" s="17" t="n"/>
      <c r="F575" s="17" t="n"/>
      <c r="G575" s="6">
        <f>IF(AND(C575&amp;""="",E575&amp;""="",F575&amp;""=""),"",IF(C575&amp;""="","كود ناقص",IFERROR(INDEX('دليل الحسابات'!$B$6:$B$205,MATCH(C575,'دليل الحسابات'!$A$6:$A$205,0)),"كود غير موجود")))</f>
        <v/>
      </c>
      <c r="H575" s="6">
        <f>IF(AND(C575&amp;""="",E575&amp;""="",F575&amp;""=""),"",IF(AND(E575&amp;""&lt;&gt;"",F575&amp;""&lt;&gt;""),"خطأ: مدين ودائن معًا",IF(AND(E575&amp;""="",F575&amp;""=""),"سطر بلا مبلغ","")))</f>
        <v/>
      </c>
      <c r="I575" s="19">
        <f>IF(B575&amp;""="","",ROUND(SUMIFS($E$7:$E$3006,$B$7:$B$3006,B575&amp;"")-SUMIFS($F$7:$F$3006,$B$7:$B$3006,B575&amp;""),2))</f>
        <v/>
      </c>
      <c r="J575" s="6">
        <f>IF(B575&amp;""="",IF(AND(C575&amp;""="",E575&amp;""="",F575&amp;""=""),"","رقم القيد ناقص"),IF(I575=0,"","القيد غير متوازن"))</f>
        <v/>
      </c>
      <c r="K575" s="21">
        <f>IF(C575&amp;""="","",COUNTIF($C$7:C575,C575&amp;""))</f>
        <v/>
      </c>
      <c r="L575" s="6">
        <f>IF(K575="","",C575&amp;"-"&amp;K575)</f>
        <v/>
      </c>
      <c r="M575" s="21">
        <f>IF(J575&lt;&gt;"القيد غير متوازن","",IF(COUNTIF($B$7:B575,B575&amp;"")=1,1,""))</f>
        <v/>
      </c>
    </row>
    <row r="576">
      <c r="A576" s="20" t="n"/>
      <c r="B576" s="16" t="n"/>
      <c r="C576" s="16" t="n"/>
      <c r="D576" s="5" t="n"/>
      <c r="E576" s="17" t="n"/>
      <c r="F576" s="17" t="n"/>
      <c r="G576" s="6">
        <f>IF(AND(C576&amp;""="",E576&amp;""="",F576&amp;""=""),"",IF(C576&amp;""="","كود ناقص",IFERROR(INDEX('دليل الحسابات'!$B$6:$B$205,MATCH(C576,'دليل الحسابات'!$A$6:$A$205,0)),"كود غير موجود")))</f>
        <v/>
      </c>
      <c r="H576" s="6">
        <f>IF(AND(C576&amp;""="",E576&amp;""="",F576&amp;""=""),"",IF(AND(E576&amp;""&lt;&gt;"",F576&amp;""&lt;&gt;""),"خطأ: مدين ودائن معًا",IF(AND(E576&amp;""="",F576&amp;""=""),"سطر بلا مبلغ","")))</f>
        <v/>
      </c>
      <c r="I576" s="19">
        <f>IF(B576&amp;""="","",ROUND(SUMIFS($E$7:$E$3006,$B$7:$B$3006,B576&amp;"")-SUMIFS($F$7:$F$3006,$B$7:$B$3006,B576&amp;""),2))</f>
        <v/>
      </c>
      <c r="J576" s="6">
        <f>IF(B576&amp;""="",IF(AND(C576&amp;""="",E576&amp;""="",F576&amp;""=""),"","رقم القيد ناقص"),IF(I576=0,"","القيد غير متوازن"))</f>
        <v/>
      </c>
      <c r="K576" s="21">
        <f>IF(C576&amp;""="","",COUNTIF($C$7:C576,C576&amp;""))</f>
        <v/>
      </c>
      <c r="L576" s="6">
        <f>IF(K576="","",C576&amp;"-"&amp;K576)</f>
        <v/>
      </c>
      <c r="M576" s="21">
        <f>IF(J576&lt;&gt;"القيد غير متوازن","",IF(COUNTIF($B$7:B576,B576&amp;"")=1,1,""))</f>
        <v/>
      </c>
    </row>
    <row r="577">
      <c r="A577" s="20" t="n"/>
      <c r="B577" s="16" t="n"/>
      <c r="C577" s="16" t="n"/>
      <c r="D577" s="5" t="n"/>
      <c r="E577" s="17" t="n"/>
      <c r="F577" s="17" t="n"/>
      <c r="G577" s="6">
        <f>IF(AND(C577&amp;""="",E577&amp;""="",F577&amp;""=""),"",IF(C577&amp;""="","كود ناقص",IFERROR(INDEX('دليل الحسابات'!$B$6:$B$205,MATCH(C577,'دليل الحسابات'!$A$6:$A$205,0)),"كود غير موجود")))</f>
        <v/>
      </c>
      <c r="H577" s="6">
        <f>IF(AND(C577&amp;""="",E577&amp;""="",F577&amp;""=""),"",IF(AND(E577&amp;""&lt;&gt;"",F577&amp;""&lt;&gt;""),"خطأ: مدين ودائن معًا",IF(AND(E577&amp;""="",F577&amp;""=""),"سطر بلا مبلغ","")))</f>
        <v/>
      </c>
      <c r="I577" s="19">
        <f>IF(B577&amp;""="","",ROUND(SUMIFS($E$7:$E$3006,$B$7:$B$3006,B577&amp;"")-SUMIFS($F$7:$F$3006,$B$7:$B$3006,B577&amp;""),2))</f>
        <v/>
      </c>
      <c r="J577" s="6">
        <f>IF(B577&amp;""="",IF(AND(C577&amp;""="",E577&amp;""="",F577&amp;""=""),"","رقم القيد ناقص"),IF(I577=0,"","القيد غير متوازن"))</f>
        <v/>
      </c>
      <c r="K577" s="21">
        <f>IF(C577&amp;""="","",COUNTIF($C$7:C577,C577&amp;""))</f>
        <v/>
      </c>
      <c r="L577" s="6">
        <f>IF(K577="","",C577&amp;"-"&amp;K577)</f>
        <v/>
      </c>
      <c r="M577" s="21">
        <f>IF(J577&lt;&gt;"القيد غير متوازن","",IF(COUNTIF($B$7:B577,B577&amp;"")=1,1,""))</f>
        <v/>
      </c>
    </row>
    <row r="578">
      <c r="A578" s="20" t="n"/>
      <c r="B578" s="16" t="n"/>
      <c r="C578" s="16" t="n"/>
      <c r="D578" s="5" t="n"/>
      <c r="E578" s="17" t="n"/>
      <c r="F578" s="17" t="n"/>
      <c r="G578" s="6">
        <f>IF(AND(C578&amp;""="",E578&amp;""="",F578&amp;""=""),"",IF(C578&amp;""="","كود ناقص",IFERROR(INDEX('دليل الحسابات'!$B$6:$B$205,MATCH(C578,'دليل الحسابات'!$A$6:$A$205,0)),"كود غير موجود")))</f>
        <v/>
      </c>
      <c r="H578" s="6">
        <f>IF(AND(C578&amp;""="",E578&amp;""="",F578&amp;""=""),"",IF(AND(E578&amp;""&lt;&gt;"",F578&amp;""&lt;&gt;""),"خطأ: مدين ودائن معًا",IF(AND(E578&amp;""="",F578&amp;""=""),"سطر بلا مبلغ","")))</f>
        <v/>
      </c>
      <c r="I578" s="19">
        <f>IF(B578&amp;""="","",ROUND(SUMIFS($E$7:$E$3006,$B$7:$B$3006,B578&amp;"")-SUMIFS($F$7:$F$3006,$B$7:$B$3006,B578&amp;""),2))</f>
        <v/>
      </c>
      <c r="J578" s="6">
        <f>IF(B578&amp;""="",IF(AND(C578&amp;""="",E578&amp;""="",F578&amp;""=""),"","رقم القيد ناقص"),IF(I578=0,"","القيد غير متوازن"))</f>
        <v/>
      </c>
      <c r="K578" s="21">
        <f>IF(C578&amp;""="","",COUNTIF($C$7:C578,C578&amp;""))</f>
        <v/>
      </c>
      <c r="L578" s="6">
        <f>IF(K578="","",C578&amp;"-"&amp;K578)</f>
        <v/>
      </c>
      <c r="M578" s="21">
        <f>IF(J578&lt;&gt;"القيد غير متوازن","",IF(COUNTIF($B$7:B578,B578&amp;"")=1,1,""))</f>
        <v/>
      </c>
    </row>
    <row r="579">
      <c r="A579" s="20" t="n"/>
      <c r="B579" s="16" t="n"/>
      <c r="C579" s="16" t="n"/>
      <c r="D579" s="5" t="n"/>
      <c r="E579" s="17" t="n"/>
      <c r="F579" s="17" t="n"/>
      <c r="G579" s="6">
        <f>IF(AND(C579&amp;""="",E579&amp;""="",F579&amp;""=""),"",IF(C579&amp;""="","كود ناقص",IFERROR(INDEX('دليل الحسابات'!$B$6:$B$205,MATCH(C579,'دليل الحسابات'!$A$6:$A$205,0)),"كود غير موجود")))</f>
        <v/>
      </c>
      <c r="H579" s="6">
        <f>IF(AND(C579&amp;""="",E579&amp;""="",F579&amp;""=""),"",IF(AND(E579&amp;""&lt;&gt;"",F579&amp;""&lt;&gt;""),"خطأ: مدين ودائن معًا",IF(AND(E579&amp;""="",F579&amp;""=""),"سطر بلا مبلغ","")))</f>
        <v/>
      </c>
      <c r="I579" s="19">
        <f>IF(B579&amp;""="","",ROUND(SUMIFS($E$7:$E$3006,$B$7:$B$3006,B579&amp;"")-SUMIFS($F$7:$F$3006,$B$7:$B$3006,B579&amp;""),2))</f>
        <v/>
      </c>
      <c r="J579" s="6">
        <f>IF(B579&amp;""="",IF(AND(C579&amp;""="",E579&amp;""="",F579&amp;""=""),"","رقم القيد ناقص"),IF(I579=0,"","القيد غير متوازن"))</f>
        <v/>
      </c>
      <c r="K579" s="21">
        <f>IF(C579&amp;""="","",COUNTIF($C$7:C579,C579&amp;""))</f>
        <v/>
      </c>
      <c r="L579" s="6">
        <f>IF(K579="","",C579&amp;"-"&amp;K579)</f>
        <v/>
      </c>
      <c r="M579" s="21">
        <f>IF(J579&lt;&gt;"القيد غير متوازن","",IF(COUNTIF($B$7:B579,B579&amp;"")=1,1,""))</f>
        <v/>
      </c>
    </row>
    <row r="580">
      <c r="A580" s="20" t="n"/>
      <c r="B580" s="16" t="n"/>
      <c r="C580" s="16" t="n"/>
      <c r="D580" s="5" t="n"/>
      <c r="E580" s="17" t="n"/>
      <c r="F580" s="17" t="n"/>
      <c r="G580" s="6">
        <f>IF(AND(C580&amp;""="",E580&amp;""="",F580&amp;""=""),"",IF(C580&amp;""="","كود ناقص",IFERROR(INDEX('دليل الحسابات'!$B$6:$B$205,MATCH(C580,'دليل الحسابات'!$A$6:$A$205,0)),"كود غير موجود")))</f>
        <v/>
      </c>
      <c r="H580" s="6">
        <f>IF(AND(C580&amp;""="",E580&amp;""="",F580&amp;""=""),"",IF(AND(E580&amp;""&lt;&gt;"",F580&amp;""&lt;&gt;""),"خطأ: مدين ودائن معًا",IF(AND(E580&amp;""="",F580&amp;""=""),"سطر بلا مبلغ","")))</f>
        <v/>
      </c>
      <c r="I580" s="19">
        <f>IF(B580&amp;""="","",ROUND(SUMIFS($E$7:$E$3006,$B$7:$B$3006,B580&amp;"")-SUMIFS($F$7:$F$3006,$B$7:$B$3006,B580&amp;""),2))</f>
        <v/>
      </c>
      <c r="J580" s="6">
        <f>IF(B580&amp;""="",IF(AND(C580&amp;""="",E580&amp;""="",F580&amp;""=""),"","رقم القيد ناقص"),IF(I580=0,"","القيد غير متوازن"))</f>
        <v/>
      </c>
      <c r="K580" s="21">
        <f>IF(C580&amp;""="","",COUNTIF($C$7:C580,C580&amp;""))</f>
        <v/>
      </c>
      <c r="L580" s="6">
        <f>IF(K580="","",C580&amp;"-"&amp;K580)</f>
        <v/>
      </c>
      <c r="M580" s="21">
        <f>IF(J580&lt;&gt;"القيد غير متوازن","",IF(COUNTIF($B$7:B580,B580&amp;"")=1,1,""))</f>
        <v/>
      </c>
    </row>
    <row r="581">
      <c r="A581" s="20" t="n"/>
      <c r="B581" s="16" t="n"/>
      <c r="C581" s="16" t="n"/>
      <c r="D581" s="5" t="n"/>
      <c r="E581" s="17" t="n"/>
      <c r="F581" s="17" t="n"/>
      <c r="G581" s="6">
        <f>IF(AND(C581&amp;""="",E581&amp;""="",F581&amp;""=""),"",IF(C581&amp;""="","كود ناقص",IFERROR(INDEX('دليل الحسابات'!$B$6:$B$205,MATCH(C581,'دليل الحسابات'!$A$6:$A$205,0)),"كود غير موجود")))</f>
        <v/>
      </c>
      <c r="H581" s="6">
        <f>IF(AND(C581&amp;""="",E581&amp;""="",F581&amp;""=""),"",IF(AND(E581&amp;""&lt;&gt;"",F581&amp;""&lt;&gt;""),"خطأ: مدين ودائن معًا",IF(AND(E581&amp;""="",F581&amp;""=""),"سطر بلا مبلغ","")))</f>
        <v/>
      </c>
      <c r="I581" s="19">
        <f>IF(B581&amp;""="","",ROUND(SUMIFS($E$7:$E$3006,$B$7:$B$3006,B581&amp;"")-SUMIFS($F$7:$F$3006,$B$7:$B$3006,B581&amp;""),2))</f>
        <v/>
      </c>
      <c r="J581" s="6">
        <f>IF(B581&amp;""="",IF(AND(C581&amp;""="",E581&amp;""="",F581&amp;""=""),"","رقم القيد ناقص"),IF(I581=0,"","القيد غير متوازن"))</f>
        <v/>
      </c>
      <c r="K581" s="21">
        <f>IF(C581&amp;""="","",COUNTIF($C$7:C581,C581&amp;""))</f>
        <v/>
      </c>
      <c r="L581" s="6">
        <f>IF(K581="","",C581&amp;"-"&amp;K581)</f>
        <v/>
      </c>
      <c r="M581" s="21">
        <f>IF(J581&lt;&gt;"القيد غير متوازن","",IF(COUNTIF($B$7:B581,B581&amp;"")=1,1,""))</f>
        <v/>
      </c>
    </row>
    <row r="582">
      <c r="A582" s="20" t="n"/>
      <c r="B582" s="16" t="n"/>
      <c r="C582" s="16" t="n"/>
      <c r="D582" s="5" t="n"/>
      <c r="E582" s="17" t="n"/>
      <c r="F582" s="17" t="n"/>
      <c r="G582" s="6">
        <f>IF(AND(C582&amp;""="",E582&amp;""="",F582&amp;""=""),"",IF(C582&amp;""="","كود ناقص",IFERROR(INDEX('دليل الحسابات'!$B$6:$B$205,MATCH(C582,'دليل الحسابات'!$A$6:$A$205,0)),"كود غير موجود")))</f>
        <v/>
      </c>
      <c r="H582" s="6">
        <f>IF(AND(C582&amp;""="",E582&amp;""="",F582&amp;""=""),"",IF(AND(E582&amp;""&lt;&gt;"",F582&amp;""&lt;&gt;""),"خطأ: مدين ودائن معًا",IF(AND(E582&amp;""="",F582&amp;""=""),"سطر بلا مبلغ","")))</f>
        <v/>
      </c>
      <c r="I582" s="19">
        <f>IF(B582&amp;""="","",ROUND(SUMIFS($E$7:$E$3006,$B$7:$B$3006,B582&amp;"")-SUMIFS($F$7:$F$3006,$B$7:$B$3006,B582&amp;""),2))</f>
        <v/>
      </c>
      <c r="J582" s="6">
        <f>IF(B582&amp;""="",IF(AND(C582&amp;""="",E582&amp;""="",F582&amp;""=""),"","رقم القيد ناقص"),IF(I582=0,"","القيد غير متوازن"))</f>
        <v/>
      </c>
      <c r="K582" s="21">
        <f>IF(C582&amp;""="","",COUNTIF($C$7:C582,C582&amp;""))</f>
        <v/>
      </c>
      <c r="L582" s="6">
        <f>IF(K582="","",C582&amp;"-"&amp;K582)</f>
        <v/>
      </c>
      <c r="M582" s="21">
        <f>IF(J582&lt;&gt;"القيد غير متوازن","",IF(COUNTIF($B$7:B582,B582&amp;"")=1,1,""))</f>
        <v/>
      </c>
    </row>
    <row r="583">
      <c r="A583" s="20" t="n"/>
      <c r="B583" s="16" t="n"/>
      <c r="C583" s="16" t="n"/>
      <c r="D583" s="5" t="n"/>
      <c r="E583" s="17" t="n"/>
      <c r="F583" s="17" t="n"/>
      <c r="G583" s="6">
        <f>IF(AND(C583&amp;""="",E583&amp;""="",F583&amp;""=""),"",IF(C583&amp;""="","كود ناقص",IFERROR(INDEX('دليل الحسابات'!$B$6:$B$205,MATCH(C583,'دليل الحسابات'!$A$6:$A$205,0)),"كود غير موجود")))</f>
        <v/>
      </c>
      <c r="H583" s="6">
        <f>IF(AND(C583&amp;""="",E583&amp;""="",F583&amp;""=""),"",IF(AND(E583&amp;""&lt;&gt;"",F583&amp;""&lt;&gt;""),"خطأ: مدين ودائن معًا",IF(AND(E583&amp;""="",F583&amp;""=""),"سطر بلا مبلغ","")))</f>
        <v/>
      </c>
      <c r="I583" s="19">
        <f>IF(B583&amp;""="","",ROUND(SUMIFS($E$7:$E$3006,$B$7:$B$3006,B583&amp;"")-SUMIFS($F$7:$F$3006,$B$7:$B$3006,B583&amp;""),2))</f>
        <v/>
      </c>
      <c r="J583" s="6">
        <f>IF(B583&amp;""="",IF(AND(C583&amp;""="",E583&amp;""="",F583&amp;""=""),"","رقم القيد ناقص"),IF(I583=0,"","القيد غير متوازن"))</f>
        <v/>
      </c>
      <c r="K583" s="21">
        <f>IF(C583&amp;""="","",COUNTIF($C$7:C583,C583&amp;""))</f>
        <v/>
      </c>
      <c r="L583" s="6">
        <f>IF(K583="","",C583&amp;"-"&amp;K583)</f>
        <v/>
      </c>
      <c r="M583" s="21">
        <f>IF(J583&lt;&gt;"القيد غير متوازن","",IF(COUNTIF($B$7:B583,B583&amp;"")=1,1,""))</f>
        <v/>
      </c>
    </row>
    <row r="584">
      <c r="A584" s="20" t="n"/>
      <c r="B584" s="16" t="n"/>
      <c r="C584" s="16" t="n"/>
      <c r="D584" s="5" t="n"/>
      <c r="E584" s="17" t="n"/>
      <c r="F584" s="17" t="n"/>
      <c r="G584" s="6">
        <f>IF(AND(C584&amp;""="",E584&amp;""="",F584&amp;""=""),"",IF(C584&amp;""="","كود ناقص",IFERROR(INDEX('دليل الحسابات'!$B$6:$B$205,MATCH(C584,'دليل الحسابات'!$A$6:$A$205,0)),"كود غير موجود")))</f>
        <v/>
      </c>
      <c r="H584" s="6">
        <f>IF(AND(C584&amp;""="",E584&amp;""="",F584&amp;""=""),"",IF(AND(E584&amp;""&lt;&gt;"",F584&amp;""&lt;&gt;""),"خطأ: مدين ودائن معًا",IF(AND(E584&amp;""="",F584&amp;""=""),"سطر بلا مبلغ","")))</f>
        <v/>
      </c>
      <c r="I584" s="19">
        <f>IF(B584&amp;""="","",ROUND(SUMIFS($E$7:$E$3006,$B$7:$B$3006,B584&amp;"")-SUMIFS($F$7:$F$3006,$B$7:$B$3006,B584&amp;""),2))</f>
        <v/>
      </c>
      <c r="J584" s="6">
        <f>IF(B584&amp;""="",IF(AND(C584&amp;""="",E584&amp;""="",F584&amp;""=""),"","رقم القيد ناقص"),IF(I584=0,"","القيد غير متوازن"))</f>
        <v/>
      </c>
      <c r="K584" s="21">
        <f>IF(C584&amp;""="","",COUNTIF($C$7:C584,C584&amp;""))</f>
        <v/>
      </c>
      <c r="L584" s="6">
        <f>IF(K584="","",C584&amp;"-"&amp;K584)</f>
        <v/>
      </c>
      <c r="M584" s="21">
        <f>IF(J584&lt;&gt;"القيد غير متوازن","",IF(COUNTIF($B$7:B584,B584&amp;"")=1,1,""))</f>
        <v/>
      </c>
    </row>
    <row r="585">
      <c r="A585" s="20" t="n"/>
      <c r="B585" s="16" t="n"/>
      <c r="C585" s="16" t="n"/>
      <c r="D585" s="5" t="n"/>
      <c r="E585" s="17" t="n"/>
      <c r="F585" s="17" t="n"/>
      <c r="G585" s="6">
        <f>IF(AND(C585&amp;""="",E585&amp;""="",F585&amp;""=""),"",IF(C585&amp;""="","كود ناقص",IFERROR(INDEX('دليل الحسابات'!$B$6:$B$205,MATCH(C585,'دليل الحسابات'!$A$6:$A$205,0)),"كود غير موجود")))</f>
        <v/>
      </c>
      <c r="H585" s="6">
        <f>IF(AND(C585&amp;""="",E585&amp;""="",F585&amp;""=""),"",IF(AND(E585&amp;""&lt;&gt;"",F585&amp;""&lt;&gt;""),"خطأ: مدين ودائن معًا",IF(AND(E585&amp;""="",F585&amp;""=""),"سطر بلا مبلغ","")))</f>
        <v/>
      </c>
      <c r="I585" s="19">
        <f>IF(B585&amp;""="","",ROUND(SUMIFS($E$7:$E$3006,$B$7:$B$3006,B585&amp;"")-SUMIFS($F$7:$F$3006,$B$7:$B$3006,B585&amp;""),2))</f>
        <v/>
      </c>
      <c r="J585" s="6">
        <f>IF(B585&amp;""="",IF(AND(C585&amp;""="",E585&amp;""="",F585&amp;""=""),"","رقم القيد ناقص"),IF(I585=0,"","القيد غير متوازن"))</f>
        <v/>
      </c>
      <c r="K585" s="21">
        <f>IF(C585&amp;""="","",COUNTIF($C$7:C585,C585&amp;""))</f>
        <v/>
      </c>
      <c r="L585" s="6">
        <f>IF(K585="","",C585&amp;"-"&amp;K585)</f>
        <v/>
      </c>
      <c r="M585" s="21">
        <f>IF(J585&lt;&gt;"القيد غير متوازن","",IF(COUNTIF($B$7:B585,B585&amp;"")=1,1,""))</f>
        <v/>
      </c>
    </row>
    <row r="586">
      <c r="A586" s="20" t="n"/>
      <c r="B586" s="16" t="n"/>
      <c r="C586" s="16" t="n"/>
      <c r="D586" s="5" t="n"/>
      <c r="E586" s="17" t="n"/>
      <c r="F586" s="17" t="n"/>
      <c r="G586" s="6">
        <f>IF(AND(C586&amp;""="",E586&amp;""="",F586&amp;""=""),"",IF(C586&amp;""="","كود ناقص",IFERROR(INDEX('دليل الحسابات'!$B$6:$B$205,MATCH(C586,'دليل الحسابات'!$A$6:$A$205,0)),"كود غير موجود")))</f>
        <v/>
      </c>
      <c r="H586" s="6">
        <f>IF(AND(C586&amp;""="",E586&amp;""="",F586&amp;""=""),"",IF(AND(E586&amp;""&lt;&gt;"",F586&amp;""&lt;&gt;""),"خطأ: مدين ودائن معًا",IF(AND(E586&amp;""="",F586&amp;""=""),"سطر بلا مبلغ","")))</f>
        <v/>
      </c>
      <c r="I586" s="19">
        <f>IF(B586&amp;""="","",ROUND(SUMIFS($E$7:$E$3006,$B$7:$B$3006,B586&amp;"")-SUMIFS($F$7:$F$3006,$B$7:$B$3006,B586&amp;""),2))</f>
        <v/>
      </c>
      <c r="J586" s="6">
        <f>IF(B586&amp;""="",IF(AND(C586&amp;""="",E586&amp;""="",F586&amp;""=""),"","رقم القيد ناقص"),IF(I586=0,"","القيد غير متوازن"))</f>
        <v/>
      </c>
      <c r="K586" s="21">
        <f>IF(C586&amp;""="","",COUNTIF($C$7:C586,C586&amp;""))</f>
        <v/>
      </c>
      <c r="L586" s="6">
        <f>IF(K586="","",C586&amp;"-"&amp;K586)</f>
        <v/>
      </c>
      <c r="M586" s="21">
        <f>IF(J586&lt;&gt;"القيد غير متوازن","",IF(COUNTIF($B$7:B586,B586&amp;"")=1,1,""))</f>
        <v/>
      </c>
    </row>
    <row r="587">
      <c r="A587" s="20" t="n"/>
      <c r="B587" s="16" t="n"/>
      <c r="C587" s="16" t="n"/>
      <c r="D587" s="5" t="n"/>
      <c r="E587" s="17" t="n"/>
      <c r="F587" s="17" t="n"/>
      <c r="G587" s="6">
        <f>IF(AND(C587&amp;""="",E587&amp;""="",F587&amp;""=""),"",IF(C587&amp;""="","كود ناقص",IFERROR(INDEX('دليل الحسابات'!$B$6:$B$205,MATCH(C587,'دليل الحسابات'!$A$6:$A$205,0)),"كود غير موجود")))</f>
        <v/>
      </c>
      <c r="H587" s="6">
        <f>IF(AND(C587&amp;""="",E587&amp;""="",F587&amp;""=""),"",IF(AND(E587&amp;""&lt;&gt;"",F587&amp;""&lt;&gt;""),"خطأ: مدين ودائن معًا",IF(AND(E587&amp;""="",F587&amp;""=""),"سطر بلا مبلغ","")))</f>
        <v/>
      </c>
      <c r="I587" s="19">
        <f>IF(B587&amp;""="","",ROUND(SUMIFS($E$7:$E$3006,$B$7:$B$3006,B587&amp;"")-SUMIFS($F$7:$F$3006,$B$7:$B$3006,B587&amp;""),2))</f>
        <v/>
      </c>
      <c r="J587" s="6">
        <f>IF(B587&amp;""="",IF(AND(C587&amp;""="",E587&amp;""="",F587&amp;""=""),"","رقم القيد ناقص"),IF(I587=0,"","القيد غير متوازن"))</f>
        <v/>
      </c>
      <c r="K587" s="21">
        <f>IF(C587&amp;""="","",COUNTIF($C$7:C587,C587&amp;""))</f>
        <v/>
      </c>
      <c r="L587" s="6">
        <f>IF(K587="","",C587&amp;"-"&amp;K587)</f>
        <v/>
      </c>
      <c r="M587" s="21">
        <f>IF(J587&lt;&gt;"القيد غير متوازن","",IF(COUNTIF($B$7:B587,B587&amp;"")=1,1,""))</f>
        <v/>
      </c>
    </row>
    <row r="588">
      <c r="A588" s="20" t="n"/>
      <c r="B588" s="16" t="n"/>
      <c r="C588" s="16" t="n"/>
      <c r="D588" s="5" t="n"/>
      <c r="E588" s="17" t="n"/>
      <c r="F588" s="17" t="n"/>
      <c r="G588" s="6">
        <f>IF(AND(C588&amp;""="",E588&amp;""="",F588&amp;""=""),"",IF(C588&amp;""="","كود ناقص",IFERROR(INDEX('دليل الحسابات'!$B$6:$B$205,MATCH(C588,'دليل الحسابات'!$A$6:$A$205,0)),"كود غير موجود")))</f>
        <v/>
      </c>
      <c r="H588" s="6">
        <f>IF(AND(C588&amp;""="",E588&amp;""="",F588&amp;""=""),"",IF(AND(E588&amp;""&lt;&gt;"",F588&amp;""&lt;&gt;""),"خطأ: مدين ودائن معًا",IF(AND(E588&amp;""="",F588&amp;""=""),"سطر بلا مبلغ","")))</f>
        <v/>
      </c>
      <c r="I588" s="19">
        <f>IF(B588&amp;""="","",ROUND(SUMIFS($E$7:$E$3006,$B$7:$B$3006,B588&amp;"")-SUMIFS($F$7:$F$3006,$B$7:$B$3006,B588&amp;""),2))</f>
        <v/>
      </c>
      <c r="J588" s="6">
        <f>IF(B588&amp;""="",IF(AND(C588&amp;""="",E588&amp;""="",F588&amp;""=""),"","رقم القيد ناقص"),IF(I588=0,"","القيد غير متوازن"))</f>
        <v/>
      </c>
      <c r="K588" s="21">
        <f>IF(C588&amp;""="","",COUNTIF($C$7:C588,C588&amp;""))</f>
        <v/>
      </c>
      <c r="L588" s="6">
        <f>IF(K588="","",C588&amp;"-"&amp;K588)</f>
        <v/>
      </c>
      <c r="M588" s="21">
        <f>IF(J588&lt;&gt;"القيد غير متوازن","",IF(COUNTIF($B$7:B588,B588&amp;"")=1,1,""))</f>
        <v/>
      </c>
    </row>
    <row r="589">
      <c r="A589" s="20" t="n"/>
      <c r="B589" s="16" t="n"/>
      <c r="C589" s="16" t="n"/>
      <c r="D589" s="5" t="n"/>
      <c r="E589" s="17" t="n"/>
      <c r="F589" s="17" t="n"/>
      <c r="G589" s="6">
        <f>IF(AND(C589&amp;""="",E589&amp;""="",F589&amp;""=""),"",IF(C589&amp;""="","كود ناقص",IFERROR(INDEX('دليل الحسابات'!$B$6:$B$205,MATCH(C589,'دليل الحسابات'!$A$6:$A$205,0)),"كود غير موجود")))</f>
        <v/>
      </c>
      <c r="H589" s="6">
        <f>IF(AND(C589&amp;""="",E589&amp;""="",F589&amp;""=""),"",IF(AND(E589&amp;""&lt;&gt;"",F589&amp;""&lt;&gt;""),"خطأ: مدين ودائن معًا",IF(AND(E589&amp;""="",F589&amp;""=""),"سطر بلا مبلغ","")))</f>
        <v/>
      </c>
      <c r="I589" s="19">
        <f>IF(B589&amp;""="","",ROUND(SUMIFS($E$7:$E$3006,$B$7:$B$3006,B589&amp;"")-SUMIFS($F$7:$F$3006,$B$7:$B$3006,B589&amp;""),2))</f>
        <v/>
      </c>
      <c r="J589" s="6">
        <f>IF(B589&amp;""="",IF(AND(C589&amp;""="",E589&amp;""="",F589&amp;""=""),"","رقم القيد ناقص"),IF(I589=0,"","القيد غير متوازن"))</f>
        <v/>
      </c>
      <c r="K589" s="21">
        <f>IF(C589&amp;""="","",COUNTIF($C$7:C589,C589&amp;""))</f>
        <v/>
      </c>
      <c r="L589" s="6">
        <f>IF(K589="","",C589&amp;"-"&amp;K589)</f>
        <v/>
      </c>
      <c r="M589" s="21">
        <f>IF(J589&lt;&gt;"القيد غير متوازن","",IF(COUNTIF($B$7:B589,B589&amp;"")=1,1,""))</f>
        <v/>
      </c>
    </row>
    <row r="590">
      <c r="A590" s="20" t="n"/>
      <c r="B590" s="16" t="n"/>
      <c r="C590" s="16" t="n"/>
      <c r="D590" s="5" t="n"/>
      <c r="E590" s="17" t="n"/>
      <c r="F590" s="17" t="n"/>
      <c r="G590" s="6">
        <f>IF(AND(C590&amp;""="",E590&amp;""="",F590&amp;""=""),"",IF(C590&amp;""="","كود ناقص",IFERROR(INDEX('دليل الحسابات'!$B$6:$B$205,MATCH(C590,'دليل الحسابات'!$A$6:$A$205,0)),"كود غير موجود")))</f>
        <v/>
      </c>
      <c r="H590" s="6">
        <f>IF(AND(C590&amp;""="",E590&amp;""="",F590&amp;""=""),"",IF(AND(E590&amp;""&lt;&gt;"",F590&amp;""&lt;&gt;""),"خطأ: مدين ودائن معًا",IF(AND(E590&amp;""="",F590&amp;""=""),"سطر بلا مبلغ","")))</f>
        <v/>
      </c>
      <c r="I590" s="19">
        <f>IF(B590&amp;""="","",ROUND(SUMIFS($E$7:$E$3006,$B$7:$B$3006,B590&amp;"")-SUMIFS($F$7:$F$3006,$B$7:$B$3006,B590&amp;""),2))</f>
        <v/>
      </c>
      <c r="J590" s="6">
        <f>IF(B590&amp;""="",IF(AND(C590&amp;""="",E590&amp;""="",F590&amp;""=""),"","رقم القيد ناقص"),IF(I590=0,"","القيد غير متوازن"))</f>
        <v/>
      </c>
      <c r="K590" s="21">
        <f>IF(C590&amp;""="","",COUNTIF($C$7:C590,C590&amp;""))</f>
        <v/>
      </c>
      <c r="L590" s="6">
        <f>IF(K590="","",C590&amp;"-"&amp;K590)</f>
        <v/>
      </c>
      <c r="M590" s="21">
        <f>IF(J590&lt;&gt;"القيد غير متوازن","",IF(COUNTIF($B$7:B590,B590&amp;"")=1,1,""))</f>
        <v/>
      </c>
    </row>
    <row r="591">
      <c r="A591" s="20" t="n"/>
      <c r="B591" s="16" t="n"/>
      <c r="C591" s="16" t="n"/>
      <c r="D591" s="5" t="n"/>
      <c r="E591" s="17" t="n"/>
      <c r="F591" s="17" t="n"/>
      <c r="G591" s="6">
        <f>IF(AND(C591&amp;""="",E591&amp;""="",F591&amp;""=""),"",IF(C591&amp;""="","كود ناقص",IFERROR(INDEX('دليل الحسابات'!$B$6:$B$205,MATCH(C591,'دليل الحسابات'!$A$6:$A$205,0)),"كود غير موجود")))</f>
        <v/>
      </c>
      <c r="H591" s="6">
        <f>IF(AND(C591&amp;""="",E591&amp;""="",F591&amp;""=""),"",IF(AND(E591&amp;""&lt;&gt;"",F591&amp;""&lt;&gt;""),"خطأ: مدين ودائن معًا",IF(AND(E591&amp;""="",F591&amp;""=""),"سطر بلا مبلغ","")))</f>
        <v/>
      </c>
      <c r="I591" s="19">
        <f>IF(B591&amp;""="","",ROUND(SUMIFS($E$7:$E$3006,$B$7:$B$3006,B591&amp;"")-SUMIFS($F$7:$F$3006,$B$7:$B$3006,B591&amp;""),2))</f>
        <v/>
      </c>
      <c r="J591" s="6">
        <f>IF(B591&amp;""="",IF(AND(C591&amp;""="",E591&amp;""="",F591&amp;""=""),"","رقم القيد ناقص"),IF(I591=0,"","القيد غير متوازن"))</f>
        <v/>
      </c>
      <c r="K591" s="21">
        <f>IF(C591&amp;""="","",COUNTIF($C$7:C591,C591&amp;""))</f>
        <v/>
      </c>
      <c r="L591" s="6">
        <f>IF(K591="","",C591&amp;"-"&amp;K591)</f>
        <v/>
      </c>
      <c r="M591" s="21">
        <f>IF(J591&lt;&gt;"القيد غير متوازن","",IF(COUNTIF($B$7:B591,B591&amp;"")=1,1,""))</f>
        <v/>
      </c>
    </row>
    <row r="592">
      <c r="A592" s="20" t="n"/>
      <c r="B592" s="16" t="n"/>
      <c r="C592" s="16" t="n"/>
      <c r="D592" s="5" t="n"/>
      <c r="E592" s="17" t="n"/>
      <c r="F592" s="17" t="n"/>
      <c r="G592" s="6">
        <f>IF(AND(C592&amp;""="",E592&amp;""="",F592&amp;""=""),"",IF(C592&amp;""="","كود ناقص",IFERROR(INDEX('دليل الحسابات'!$B$6:$B$205,MATCH(C592,'دليل الحسابات'!$A$6:$A$205,0)),"كود غير موجود")))</f>
        <v/>
      </c>
      <c r="H592" s="6">
        <f>IF(AND(C592&amp;""="",E592&amp;""="",F592&amp;""=""),"",IF(AND(E592&amp;""&lt;&gt;"",F592&amp;""&lt;&gt;""),"خطأ: مدين ودائن معًا",IF(AND(E592&amp;""="",F592&amp;""=""),"سطر بلا مبلغ","")))</f>
        <v/>
      </c>
      <c r="I592" s="19">
        <f>IF(B592&amp;""="","",ROUND(SUMIFS($E$7:$E$3006,$B$7:$B$3006,B592&amp;"")-SUMIFS($F$7:$F$3006,$B$7:$B$3006,B592&amp;""),2))</f>
        <v/>
      </c>
      <c r="J592" s="6">
        <f>IF(B592&amp;""="",IF(AND(C592&amp;""="",E592&amp;""="",F592&amp;""=""),"","رقم القيد ناقص"),IF(I592=0,"","القيد غير متوازن"))</f>
        <v/>
      </c>
      <c r="K592" s="21">
        <f>IF(C592&amp;""="","",COUNTIF($C$7:C592,C592&amp;""))</f>
        <v/>
      </c>
      <c r="L592" s="6">
        <f>IF(K592="","",C592&amp;"-"&amp;K592)</f>
        <v/>
      </c>
      <c r="M592" s="21">
        <f>IF(J592&lt;&gt;"القيد غير متوازن","",IF(COUNTIF($B$7:B592,B592&amp;"")=1,1,""))</f>
        <v/>
      </c>
    </row>
    <row r="593">
      <c r="A593" s="20" t="n"/>
      <c r="B593" s="16" t="n"/>
      <c r="C593" s="16" t="n"/>
      <c r="D593" s="5" t="n"/>
      <c r="E593" s="17" t="n"/>
      <c r="F593" s="17" t="n"/>
      <c r="G593" s="6">
        <f>IF(AND(C593&amp;""="",E593&amp;""="",F593&amp;""=""),"",IF(C593&amp;""="","كود ناقص",IFERROR(INDEX('دليل الحسابات'!$B$6:$B$205,MATCH(C593,'دليل الحسابات'!$A$6:$A$205,0)),"كود غير موجود")))</f>
        <v/>
      </c>
      <c r="H593" s="6">
        <f>IF(AND(C593&amp;""="",E593&amp;""="",F593&amp;""=""),"",IF(AND(E593&amp;""&lt;&gt;"",F593&amp;""&lt;&gt;""),"خطأ: مدين ودائن معًا",IF(AND(E593&amp;""="",F593&amp;""=""),"سطر بلا مبلغ","")))</f>
        <v/>
      </c>
      <c r="I593" s="19">
        <f>IF(B593&amp;""="","",ROUND(SUMIFS($E$7:$E$3006,$B$7:$B$3006,B593&amp;"")-SUMIFS($F$7:$F$3006,$B$7:$B$3006,B593&amp;""),2))</f>
        <v/>
      </c>
      <c r="J593" s="6">
        <f>IF(B593&amp;""="",IF(AND(C593&amp;""="",E593&amp;""="",F593&amp;""=""),"","رقم القيد ناقص"),IF(I593=0,"","القيد غير متوازن"))</f>
        <v/>
      </c>
      <c r="K593" s="21">
        <f>IF(C593&amp;""="","",COUNTIF($C$7:C593,C593&amp;""))</f>
        <v/>
      </c>
      <c r="L593" s="6">
        <f>IF(K593="","",C593&amp;"-"&amp;K593)</f>
        <v/>
      </c>
      <c r="M593" s="21">
        <f>IF(J593&lt;&gt;"القيد غير متوازن","",IF(COUNTIF($B$7:B593,B593&amp;"")=1,1,""))</f>
        <v/>
      </c>
    </row>
    <row r="594">
      <c r="A594" s="20" t="n"/>
      <c r="B594" s="16" t="n"/>
      <c r="C594" s="16" t="n"/>
      <c r="D594" s="5" t="n"/>
      <c r="E594" s="17" t="n"/>
      <c r="F594" s="17" t="n"/>
      <c r="G594" s="6">
        <f>IF(AND(C594&amp;""="",E594&amp;""="",F594&amp;""=""),"",IF(C594&amp;""="","كود ناقص",IFERROR(INDEX('دليل الحسابات'!$B$6:$B$205,MATCH(C594,'دليل الحسابات'!$A$6:$A$205,0)),"كود غير موجود")))</f>
        <v/>
      </c>
      <c r="H594" s="6">
        <f>IF(AND(C594&amp;""="",E594&amp;""="",F594&amp;""=""),"",IF(AND(E594&amp;""&lt;&gt;"",F594&amp;""&lt;&gt;""),"خطأ: مدين ودائن معًا",IF(AND(E594&amp;""="",F594&amp;""=""),"سطر بلا مبلغ","")))</f>
        <v/>
      </c>
      <c r="I594" s="19">
        <f>IF(B594&amp;""="","",ROUND(SUMIFS($E$7:$E$3006,$B$7:$B$3006,B594&amp;"")-SUMIFS($F$7:$F$3006,$B$7:$B$3006,B594&amp;""),2))</f>
        <v/>
      </c>
      <c r="J594" s="6">
        <f>IF(B594&amp;""="",IF(AND(C594&amp;""="",E594&amp;""="",F594&amp;""=""),"","رقم القيد ناقص"),IF(I594=0,"","القيد غير متوازن"))</f>
        <v/>
      </c>
      <c r="K594" s="21">
        <f>IF(C594&amp;""="","",COUNTIF($C$7:C594,C594&amp;""))</f>
        <v/>
      </c>
      <c r="L594" s="6">
        <f>IF(K594="","",C594&amp;"-"&amp;K594)</f>
        <v/>
      </c>
      <c r="M594" s="21">
        <f>IF(J594&lt;&gt;"القيد غير متوازن","",IF(COUNTIF($B$7:B594,B594&amp;"")=1,1,""))</f>
        <v/>
      </c>
    </row>
    <row r="595">
      <c r="A595" s="20" t="n"/>
      <c r="B595" s="16" t="n"/>
      <c r="C595" s="16" t="n"/>
      <c r="D595" s="5" t="n"/>
      <c r="E595" s="17" t="n"/>
      <c r="F595" s="17" t="n"/>
      <c r="G595" s="6">
        <f>IF(AND(C595&amp;""="",E595&amp;""="",F595&amp;""=""),"",IF(C595&amp;""="","كود ناقص",IFERROR(INDEX('دليل الحسابات'!$B$6:$B$205,MATCH(C595,'دليل الحسابات'!$A$6:$A$205,0)),"كود غير موجود")))</f>
        <v/>
      </c>
      <c r="H595" s="6">
        <f>IF(AND(C595&amp;""="",E595&amp;""="",F595&amp;""=""),"",IF(AND(E595&amp;""&lt;&gt;"",F595&amp;""&lt;&gt;""),"خطأ: مدين ودائن معًا",IF(AND(E595&amp;""="",F595&amp;""=""),"سطر بلا مبلغ","")))</f>
        <v/>
      </c>
      <c r="I595" s="19">
        <f>IF(B595&amp;""="","",ROUND(SUMIFS($E$7:$E$3006,$B$7:$B$3006,B595&amp;"")-SUMIFS($F$7:$F$3006,$B$7:$B$3006,B595&amp;""),2))</f>
        <v/>
      </c>
      <c r="J595" s="6">
        <f>IF(B595&amp;""="",IF(AND(C595&amp;""="",E595&amp;""="",F595&amp;""=""),"","رقم القيد ناقص"),IF(I595=0,"","القيد غير متوازن"))</f>
        <v/>
      </c>
      <c r="K595" s="21">
        <f>IF(C595&amp;""="","",COUNTIF($C$7:C595,C595&amp;""))</f>
        <v/>
      </c>
      <c r="L595" s="6">
        <f>IF(K595="","",C595&amp;"-"&amp;K595)</f>
        <v/>
      </c>
      <c r="M595" s="21">
        <f>IF(J595&lt;&gt;"القيد غير متوازن","",IF(COUNTIF($B$7:B595,B595&amp;"")=1,1,""))</f>
        <v/>
      </c>
    </row>
    <row r="596">
      <c r="A596" s="20" t="n"/>
      <c r="B596" s="16" t="n"/>
      <c r="C596" s="16" t="n"/>
      <c r="D596" s="5" t="n"/>
      <c r="E596" s="17" t="n"/>
      <c r="F596" s="17" t="n"/>
      <c r="G596" s="6">
        <f>IF(AND(C596&amp;""="",E596&amp;""="",F596&amp;""=""),"",IF(C596&amp;""="","كود ناقص",IFERROR(INDEX('دليل الحسابات'!$B$6:$B$205,MATCH(C596,'دليل الحسابات'!$A$6:$A$205,0)),"كود غير موجود")))</f>
        <v/>
      </c>
      <c r="H596" s="6">
        <f>IF(AND(C596&amp;""="",E596&amp;""="",F596&amp;""=""),"",IF(AND(E596&amp;""&lt;&gt;"",F596&amp;""&lt;&gt;""),"خطأ: مدين ودائن معًا",IF(AND(E596&amp;""="",F596&amp;""=""),"سطر بلا مبلغ","")))</f>
        <v/>
      </c>
      <c r="I596" s="19">
        <f>IF(B596&amp;""="","",ROUND(SUMIFS($E$7:$E$3006,$B$7:$B$3006,B596&amp;"")-SUMIFS($F$7:$F$3006,$B$7:$B$3006,B596&amp;""),2))</f>
        <v/>
      </c>
      <c r="J596" s="6">
        <f>IF(B596&amp;""="",IF(AND(C596&amp;""="",E596&amp;""="",F596&amp;""=""),"","رقم القيد ناقص"),IF(I596=0,"","القيد غير متوازن"))</f>
        <v/>
      </c>
      <c r="K596" s="21">
        <f>IF(C596&amp;""="","",COUNTIF($C$7:C596,C596&amp;""))</f>
        <v/>
      </c>
      <c r="L596" s="6">
        <f>IF(K596="","",C596&amp;"-"&amp;K596)</f>
        <v/>
      </c>
      <c r="M596" s="21">
        <f>IF(J596&lt;&gt;"القيد غير متوازن","",IF(COUNTIF($B$7:B596,B596&amp;"")=1,1,""))</f>
        <v/>
      </c>
    </row>
    <row r="597">
      <c r="A597" s="20" t="n"/>
      <c r="B597" s="16" t="n"/>
      <c r="C597" s="16" t="n"/>
      <c r="D597" s="5" t="n"/>
      <c r="E597" s="17" t="n"/>
      <c r="F597" s="17" t="n"/>
      <c r="G597" s="6">
        <f>IF(AND(C597&amp;""="",E597&amp;""="",F597&amp;""=""),"",IF(C597&amp;""="","كود ناقص",IFERROR(INDEX('دليل الحسابات'!$B$6:$B$205,MATCH(C597,'دليل الحسابات'!$A$6:$A$205,0)),"كود غير موجود")))</f>
        <v/>
      </c>
      <c r="H597" s="6">
        <f>IF(AND(C597&amp;""="",E597&amp;""="",F597&amp;""=""),"",IF(AND(E597&amp;""&lt;&gt;"",F597&amp;""&lt;&gt;""),"خطأ: مدين ودائن معًا",IF(AND(E597&amp;""="",F597&amp;""=""),"سطر بلا مبلغ","")))</f>
        <v/>
      </c>
      <c r="I597" s="19">
        <f>IF(B597&amp;""="","",ROUND(SUMIFS($E$7:$E$3006,$B$7:$B$3006,B597&amp;"")-SUMIFS($F$7:$F$3006,$B$7:$B$3006,B597&amp;""),2))</f>
        <v/>
      </c>
      <c r="J597" s="6">
        <f>IF(B597&amp;""="",IF(AND(C597&amp;""="",E597&amp;""="",F597&amp;""=""),"","رقم القيد ناقص"),IF(I597=0,"","القيد غير متوازن"))</f>
        <v/>
      </c>
      <c r="K597" s="21">
        <f>IF(C597&amp;""="","",COUNTIF($C$7:C597,C597&amp;""))</f>
        <v/>
      </c>
      <c r="L597" s="6">
        <f>IF(K597="","",C597&amp;"-"&amp;K597)</f>
        <v/>
      </c>
      <c r="M597" s="21">
        <f>IF(J597&lt;&gt;"القيد غير متوازن","",IF(COUNTIF($B$7:B597,B597&amp;"")=1,1,""))</f>
        <v/>
      </c>
    </row>
    <row r="598">
      <c r="A598" s="20" t="n"/>
      <c r="B598" s="16" t="n"/>
      <c r="C598" s="16" t="n"/>
      <c r="D598" s="5" t="n"/>
      <c r="E598" s="17" t="n"/>
      <c r="F598" s="17" t="n"/>
      <c r="G598" s="6">
        <f>IF(AND(C598&amp;""="",E598&amp;""="",F598&amp;""=""),"",IF(C598&amp;""="","كود ناقص",IFERROR(INDEX('دليل الحسابات'!$B$6:$B$205,MATCH(C598,'دليل الحسابات'!$A$6:$A$205,0)),"كود غير موجود")))</f>
        <v/>
      </c>
      <c r="H598" s="6">
        <f>IF(AND(C598&amp;""="",E598&amp;""="",F598&amp;""=""),"",IF(AND(E598&amp;""&lt;&gt;"",F598&amp;""&lt;&gt;""),"خطأ: مدين ودائن معًا",IF(AND(E598&amp;""="",F598&amp;""=""),"سطر بلا مبلغ","")))</f>
        <v/>
      </c>
      <c r="I598" s="19">
        <f>IF(B598&amp;""="","",ROUND(SUMIFS($E$7:$E$3006,$B$7:$B$3006,B598&amp;"")-SUMIFS($F$7:$F$3006,$B$7:$B$3006,B598&amp;""),2))</f>
        <v/>
      </c>
      <c r="J598" s="6">
        <f>IF(B598&amp;""="",IF(AND(C598&amp;""="",E598&amp;""="",F598&amp;""=""),"","رقم القيد ناقص"),IF(I598=0,"","القيد غير متوازن"))</f>
        <v/>
      </c>
      <c r="K598" s="21">
        <f>IF(C598&amp;""="","",COUNTIF($C$7:C598,C598&amp;""))</f>
        <v/>
      </c>
      <c r="L598" s="6">
        <f>IF(K598="","",C598&amp;"-"&amp;K598)</f>
        <v/>
      </c>
      <c r="M598" s="21">
        <f>IF(J598&lt;&gt;"القيد غير متوازن","",IF(COUNTIF($B$7:B598,B598&amp;"")=1,1,""))</f>
        <v/>
      </c>
    </row>
    <row r="599">
      <c r="A599" s="20" t="n"/>
      <c r="B599" s="16" t="n"/>
      <c r="C599" s="16" t="n"/>
      <c r="D599" s="5" t="n"/>
      <c r="E599" s="17" t="n"/>
      <c r="F599" s="17" t="n"/>
      <c r="G599" s="6">
        <f>IF(AND(C599&amp;""="",E599&amp;""="",F599&amp;""=""),"",IF(C599&amp;""="","كود ناقص",IFERROR(INDEX('دليل الحسابات'!$B$6:$B$205,MATCH(C599,'دليل الحسابات'!$A$6:$A$205,0)),"كود غير موجود")))</f>
        <v/>
      </c>
      <c r="H599" s="6">
        <f>IF(AND(C599&amp;""="",E599&amp;""="",F599&amp;""=""),"",IF(AND(E599&amp;""&lt;&gt;"",F599&amp;""&lt;&gt;""),"خطأ: مدين ودائن معًا",IF(AND(E599&amp;""="",F599&amp;""=""),"سطر بلا مبلغ","")))</f>
        <v/>
      </c>
      <c r="I599" s="19">
        <f>IF(B599&amp;""="","",ROUND(SUMIFS($E$7:$E$3006,$B$7:$B$3006,B599&amp;"")-SUMIFS($F$7:$F$3006,$B$7:$B$3006,B599&amp;""),2))</f>
        <v/>
      </c>
      <c r="J599" s="6">
        <f>IF(B599&amp;""="",IF(AND(C599&amp;""="",E599&amp;""="",F599&amp;""=""),"","رقم القيد ناقص"),IF(I599=0,"","القيد غير متوازن"))</f>
        <v/>
      </c>
      <c r="K599" s="21">
        <f>IF(C599&amp;""="","",COUNTIF($C$7:C599,C599&amp;""))</f>
        <v/>
      </c>
      <c r="L599" s="6">
        <f>IF(K599="","",C599&amp;"-"&amp;K599)</f>
        <v/>
      </c>
      <c r="M599" s="21">
        <f>IF(J599&lt;&gt;"القيد غير متوازن","",IF(COUNTIF($B$7:B599,B599&amp;"")=1,1,""))</f>
        <v/>
      </c>
    </row>
    <row r="600">
      <c r="A600" s="20" t="n"/>
      <c r="B600" s="16" t="n"/>
      <c r="C600" s="16" t="n"/>
      <c r="D600" s="5" t="n"/>
      <c r="E600" s="17" t="n"/>
      <c r="F600" s="17" t="n"/>
      <c r="G600" s="6">
        <f>IF(AND(C600&amp;""="",E600&amp;""="",F600&amp;""=""),"",IF(C600&amp;""="","كود ناقص",IFERROR(INDEX('دليل الحسابات'!$B$6:$B$205,MATCH(C600,'دليل الحسابات'!$A$6:$A$205,0)),"كود غير موجود")))</f>
        <v/>
      </c>
      <c r="H600" s="6">
        <f>IF(AND(C600&amp;""="",E600&amp;""="",F600&amp;""=""),"",IF(AND(E600&amp;""&lt;&gt;"",F600&amp;""&lt;&gt;""),"خطأ: مدين ودائن معًا",IF(AND(E600&amp;""="",F600&amp;""=""),"سطر بلا مبلغ","")))</f>
        <v/>
      </c>
      <c r="I600" s="19">
        <f>IF(B600&amp;""="","",ROUND(SUMIFS($E$7:$E$3006,$B$7:$B$3006,B600&amp;"")-SUMIFS($F$7:$F$3006,$B$7:$B$3006,B600&amp;""),2))</f>
        <v/>
      </c>
      <c r="J600" s="6">
        <f>IF(B600&amp;""="",IF(AND(C600&amp;""="",E600&amp;""="",F600&amp;""=""),"","رقم القيد ناقص"),IF(I600=0,"","القيد غير متوازن"))</f>
        <v/>
      </c>
      <c r="K600" s="21">
        <f>IF(C600&amp;""="","",COUNTIF($C$7:C600,C600&amp;""))</f>
        <v/>
      </c>
      <c r="L600" s="6">
        <f>IF(K600="","",C600&amp;"-"&amp;K600)</f>
        <v/>
      </c>
      <c r="M600" s="21">
        <f>IF(J600&lt;&gt;"القيد غير متوازن","",IF(COUNTIF($B$7:B600,B600&amp;"")=1,1,""))</f>
        <v/>
      </c>
    </row>
    <row r="601">
      <c r="A601" s="20" t="n"/>
      <c r="B601" s="16" t="n"/>
      <c r="C601" s="16" t="n"/>
      <c r="D601" s="5" t="n"/>
      <c r="E601" s="17" t="n"/>
      <c r="F601" s="17" t="n"/>
      <c r="G601" s="6">
        <f>IF(AND(C601&amp;""="",E601&amp;""="",F601&amp;""=""),"",IF(C601&amp;""="","كود ناقص",IFERROR(INDEX('دليل الحسابات'!$B$6:$B$205,MATCH(C601,'دليل الحسابات'!$A$6:$A$205,0)),"كود غير موجود")))</f>
        <v/>
      </c>
      <c r="H601" s="6">
        <f>IF(AND(C601&amp;""="",E601&amp;""="",F601&amp;""=""),"",IF(AND(E601&amp;""&lt;&gt;"",F601&amp;""&lt;&gt;""),"خطأ: مدين ودائن معًا",IF(AND(E601&amp;""="",F601&amp;""=""),"سطر بلا مبلغ","")))</f>
        <v/>
      </c>
      <c r="I601" s="19">
        <f>IF(B601&amp;""="","",ROUND(SUMIFS($E$7:$E$3006,$B$7:$B$3006,B601&amp;"")-SUMIFS($F$7:$F$3006,$B$7:$B$3006,B601&amp;""),2))</f>
        <v/>
      </c>
      <c r="J601" s="6">
        <f>IF(B601&amp;""="",IF(AND(C601&amp;""="",E601&amp;""="",F601&amp;""=""),"","رقم القيد ناقص"),IF(I601=0,"","القيد غير متوازن"))</f>
        <v/>
      </c>
      <c r="K601" s="21">
        <f>IF(C601&amp;""="","",COUNTIF($C$7:C601,C601&amp;""))</f>
        <v/>
      </c>
      <c r="L601" s="6">
        <f>IF(K601="","",C601&amp;"-"&amp;K601)</f>
        <v/>
      </c>
      <c r="M601" s="21">
        <f>IF(J601&lt;&gt;"القيد غير متوازن","",IF(COUNTIF($B$7:B601,B601&amp;"")=1,1,""))</f>
        <v/>
      </c>
    </row>
    <row r="602">
      <c r="A602" s="20" t="n"/>
      <c r="B602" s="16" t="n"/>
      <c r="C602" s="16" t="n"/>
      <c r="D602" s="5" t="n"/>
      <c r="E602" s="17" t="n"/>
      <c r="F602" s="17" t="n"/>
      <c r="G602" s="6">
        <f>IF(AND(C602&amp;""="",E602&amp;""="",F602&amp;""=""),"",IF(C602&amp;""="","كود ناقص",IFERROR(INDEX('دليل الحسابات'!$B$6:$B$205,MATCH(C602,'دليل الحسابات'!$A$6:$A$205,0)),"كود غير موجود")))</f>
        <v/>
      </c>
      <c r="H602" s="6">
        <f>IF(AND(C602&amp;""="",E602&amp;""="",F602&amp;""=""),"",IF(AND(E602&amp;""&lt;&gt;"",F602&amp;""&lt;&gt;""),"خطأ: مدين ودائن معًا",IF(AND(E602&amp;""="",F602&amp;""=""),"سطر بلا مبلغ","")))</f>
        <v/>
      </c>
      <c r="I602" s="19">
        <f>IF(B602&amp;""="","",ROUND(SUMIFS($E$7:$E$3006,$B$7:$B$3006,B602&amp;"")-SUMIFS($F$7:$F$3006,$B$7:$B$3006,B602&amp;""),2))</f>
        <v/>
      </c>
      <c r="J602" s="6">
        <f>IF(B602&amp;""="",IF(AND(C602&amp;""="",E602&amp;""="",F602&amp;""=""),"","رقم القيد ناقص"),IF(I602=0,"","القيد غير متوازن"))</f>
        <v/>
      </c>
      <c r="K602" s="21">
        <f>IF(C602&amp;""="","",COUNTIF($C$7:C602,C602&amp;""))</f>
        <v/>
      </c>
      <c r="L602" s="6">
        <f>IF(K602="","",C602&amp;"-"&amp;K602)</f>
        <v/>
      </c>
      <c r="M602" s="21">
        <f>IF(J602&lt;&gt;"القيد غير متوازن","",IF(COUNTIF($B$7:B602,B602&amp;"")=1,1,""))</f>
        <v/>
      </c>
    </row>
    <row r="603">
      <c r="A603" s="20" t="n"/>
      <c r="B603" s="16" t="n"/>
      <c r="C603" s="16" t="n"/>
      <c r="D603" s="5" t="n"/>
      <c r="E603" s="17" t="n"/>
      <c r="F603" s="17" t="n"/>
      <c r="G603" s="6">
        <f>IF(AND(C603&amp;""="",E603&amp;""="",F603&amp;""=""),"",IF(C603&amp;""="","كود ناقص",IFERROR(INDEX('دليل الحسابات'!$B$6:$B$205,MATCH(C603,'دليل الحسابات'!$A$6:$A$205,0)),"كود غير موجود")))</f>
        <v/>
      </c>
      <c r="H603" s="6">
        <f>IF(AND(C603&amp;""="",E603&amp;""="",F603&amp;""=""),"",IF(AND(E603&amp;""&lt;&gt;"",F603&amp;""&lt;&gt;""),"خطأ: مدين ودائن معًا",IF(AND(E603&amp;""="",F603&amp;""=""),"سطر بلا مبلغ","")))</f>
        <v/>
      </c>
      <c r="I603" s="19">
        <f>IF(B603&amp;""="","",ROUND(SUMIFS($E$7:$E$3006,$B$7:$B$3006,B603&amp;"")-SUMIFS($F$7:$F$3006,$B$7:$B$3006,B603&amp;""),2))</f>
        <v/>
      </c>
      <c r="J603" s="6">
        <f>IF(B603&amp;""="",IF(AND(C603&amp;""="",E603&amp;""="",F603&amp;""=""),"","رقم القيد ناقص"),IF(I603=0,"","القيد غير متوازن"))</f>
        <v/>
      </c>
      <c r="K603" s="21">
        <f>IF(C603&amp;""="","",COUNTIF($C$7:C603,C603&amp;""))</f>
        <v/>
      </c>
      <c r="L603" s="6">
        <f>IF(K603="","",C603&amp;"-"&amp;K603)</f>
        <v/>
      </c>
      <c r="M603" s="21">
        <f>IF(J603&lt;&gt;"القيد غير متوازن","",IF(COUNTIF($B$7:B603,B603&amp;"")=1,1,""))</f>
        <v/>
      </c>
    </row>
    <row r="604">
      <c r="A604" s="20" t="n"/>
      <c r="B604" s="16" t="n"/>
      <c r="C604" s="16" t="n"/>
      <c r="D604" s="5" t="n"/>
      <c r="E604" s="17" t="n"/>
      <c r="F604" s="17" t="n"/>
      <c r="G604" s="6">
        <f>IF(AND(C604&amp;""="",E604&amp;""="",F604&amp;""=""),"",IF(C604&amp;""="","كود ناقص",IFERROR(INDEX('دليل الحسابات'!$B$6:$B$205,MATCH(C604,'دليل الحسابات'!$A$6:$A$205,0)),"كود غير موجود")))</f>
        <v/>
      </c>
      <c r="H604" s="6">
        <f>IF(AND(C604&amp;""="",E604&amp;""="",F604&amp;""=""),"",IF(AND(E604&amp;""&lt;&gt;"",F604&amp;""&lt;&gt;""),"خطأ: مدين ودائن معًا",IF(AND(E604&amp;""="",F604&amp;""=""),"سطر بلا مبلغ","")))</f>
        <v/>
      </c>
      <c r="I604" s="19">
        <f>IF(B604&amp;""="","",ROUND(SUMIFS($E$7:$E$3006,$B$7:$B$3006,B604&amp;"")-SUMIFS($F$7:$F$3006,$B$7:$B$3006,B604&amp;""),2))</f>
        <v/>
      </c>
      <c r="J604" s="6">
        <f>IF(B604&amp;""="",IF(AND(C604&amp;""="",E604&amp;""="",F604&amp;""=""),"","رقم القيد ناقص"),IF(I604=0,"","القيد غير متوازن"))</f>
        <v/>
      </c>
      <c r="K604" s="21">
        <f>IF(C604&amp;""="","",COUNTIF($C$7:C604,C604&amp;""))</f>
        <v/>
      </c>
      <c r="L604" s="6">
        <f>IF(K604="","",C604&amp;"-"&amp;K604)</f>
        <v/>
      </c>
      <c r="M604" s="21">
        <f>IF(J604&lt;&gt;"القيد غير متوازن","",IF(COUNTIF($B$7:B604,B604&amp;"")=1,1,""))</f>
        <v/>
      </c>
    </row>
    <row r="605">
      <c r="A605" s="20" t="n"/>
      <c r="B605" s="16" t="n"/>
      <c r="C605" s="16" t="n"/>
      <c r="D605" s="5" t="n"/>
      <c r="E605" s="17" t="n"/>
      <c r="F605" s="17" t="n"/>
      <c r="G605" s="6">
        <f>IF(AND(C605&amp;""="",E605&amp;""="",F605&amp;""=""),"",IF(C605&amp;""="","كود ناقص",IFERROR(INDEX('دليل الحسابات'!$B$6:$B$205,MATCH(C605,'دليل الحسابات'!$A$6:$A$205,0)),"كود غير موجود")))</f>
        <v/>
      </c>
      <c r="H605" s="6">
        <f>IF(AND(C605&amp;""="",E605&amp;""="",F605&amp;""=""),"",IF(AND(E605&amp;""&lt;&gt;"",F605&amp;""&lt;&gt;""),"خطأ: مدين ودائن معًا",IF(AND(E605&amp;""="",F605&amp;""=""),"سطر بلا مبلغ","")))</f>
        <v/>
      </c>
      <c r="I605" s="19">
        <f>IF(B605&amp;""="","",ROUND(SUMIFS($E$7:$E$3006,$B$7:$B$3006,B605&amp;"")-SUMIFS($F$7:$F$3006,$B$7:$B$3006,B605&amp;""),2))</f>
        <v/>
      </c>
      <c r="J605" s="6">
        <f>IF(B605&amp;""="",IF(AND(C605&amp;""="",E605&amp;""="",F605&amp;""=""),"","رقم القيد ناقص"),IF(I605=0,"","القيد غير متوازن"))</f>
        <v/>
      </c>
      <c r="K605" s="21">
        <f>IF(C605&amp;""="","",COUNTIF($C$7:C605,C605&amp;""))</f>
        <v/>
      </c>
      <c r="L605" s="6">
        <f>IF(K605="","",C605&amp;"-"&amp;K605)</f>
        <v/>
      </c>
      <c r="M605" s="21">
        <f>IF(J605&lt;&gt;"القيد غير متوازن","",IF(COUNTIF($B$7:B605,B605&amp;"")=1,1,""))</f>
        <v/>
      </c>
    </row>
    <row r="606">
      <c r="A606" s="20" t="n"/>
      <c r="B606" s="16" t="n"/>
      <c r="C606" s="16" t="n"/>
      <c r="D606" s="5" t="n"/>
      <c r="E606" s="17" t="n"/>
      <c r="F606" s="17" t="n"/>
      <c r="G606" s="6">
        <f>IF(AND(C606&amp;""="",E606&amp;""="",F606&amp;""=""),"",IF(C606&amp;""="","كود ناقص",IFERROR(INDEX('دليل الحسابات'!$B$6:$B$205,MATCH(C606,'دليل الحسابات'!$A$6:$A$205,0)),"كود غير موجود")))</f>
        <v/>
      </c>
      <c r="H606" s="6">
        <f>IF(AND(C606&amp;""="",E606&amp;""="",F606&amp;""=""),"",IF(AND(E606&amp;""&lt;&gt;"",F606&amp;""&lt;&gt;""),"خطأ: مدين ودائن معًا",IF(AND(E606&amp;""="",F606&amp;""=""),"سطر بلا مبلغ","")))</f>
        <v/>
      </c>
      <c r="I606" s="19">
        <f>IF(B606&amp;""="","",ROUND(SUMIFS($E$7:$E$3006,$B$7:$B$3006,B606&amp;"")-SUMIFS($F$7:$F$3006,$B$7:$B$3006,B606&amp;""),2))</f>
        <v/>
      </c>
      <c r="J606" s="6">
        <f>IF(B606&amp;""="",IF(AND(C606&amp;""="",E606&amp;""="",F606&amp;""=""),"","رقم القيد ناقص"),IF(I606=0,"","القيد غير متوازن"))</f>
        <v/>
      </c>
      <c r="K606" s="21">
        <f>IF(C606&amp;""="","",COUNTIF($C$7:C606,C606&amp;""))</f>
        <v/>
      </c>
      <c r="L606" s="6">
        <f>IF(K606="","",C606&amp;"-"&amp;K606)</f>
        <v/>
      </c>
      <c r="M606" s="21">
        <f>IF(J606&lt;&gt;"القيد غير متوازن","",IF(COUNTIF($B$7:B606,B606&amp;"")=1,1,""))</f>
        <v/>
      </c>
    </row>
    <row r="607">
      <c r="A607" s="20" t="n"/>
      <c r="B607" s="16" t="n"/>
      <c r="C607" s="16" t="n"/>
      <c r="D607" s="5" t="n"/>
      <c r="E607" s="17" t="n"/>
      <c r="F607" s="17" t="n"/>
      <c r="G607" s="6">
        <f>IF(AND(C607&amp;""="",E607&amp;""="",F607&amp;""=""),"",IF(C607&amp;""="","كود ناقص",IFERROR(INDEX('دليل الحسابات'!$B$6:$B$205,MATCH(C607,'دليل الحسابات'!$A$6:$A$205,0)),"كود غير موجود")))</f>
        <v/>
      </c>
      <c r="H607" s="6">
        <f>IF(AND(C607&amp;""="",E607&amp;""="",F607&amp;""=""),"",IF(AND(E607&amp;""&lt;&gt;"",F607&amp;""&lt;&gt;""),"خطأ: مدين ودائن معًا",IF(AND(E607&amp;""="",F607&amp;""=""),"سطر بلا مبلغ","")))</f>
        <v/>
      </c>
      <c r="I607" s="19">
        <f>IF(B607&amp;""="","",ROUND(SUMIFS($E$7:$E$3006,$B$7:$B$3006,B607&amp;"")-SUMIFS($F$7:$F$3006,$B$7:$B$3006,B607&amp;""),2))</f>
        <v/>
      </c>
      <c r="J607" s="6">
        <f>IF(B607&amp;""="",IF(AND(C607&amp;""="",E607&amp;""="",F607&amp;""=""),"","رقم القيد ناقص"),IF(I607=0,"","القيد غير متوازن"))</f>
        <v/>
      </c>
      <c r="K607" s="21">
        <f>IF(C607&amp;""="","",COUNTIF($C$7:C607,C607&amp;""))</f>
        <v/>
      </c>
      <c r="L607" s="6">
        <f>IF(K607="","",C607&amp;"-"&amp;K607)</f>
        <v/>
      </c>
      <c r="M607" s="21">
        <f>IF(J607&lt;&gt;"القيد غير متوازن","",IF(COUNTIF($B$7:B607,B607&amp;"")=1,1,""))</f>
        <v/>
      </c>
    </row>
    <row r="608">
      <c r="A608" s="20" t="n"/>
      <c r="B608" s="16" t="n"/>
      <c r="C608" s="16" t="n"/>
      <c r="D608" s="5" t="n"/>
      <c r="E608" s="17" t="n"/>
      <c r="F608" s="17" t="n"/>
      <c r="G608" s="6">
        <f>IF(AND(C608&amp;""="",E608&amp;""="",F608&amp;""=""),"",IF(C608&amp;""="","كود ناقص",IFERROR(INDEX('دليل الحسابات'!$B$6:$B$205,MATCH(C608,'دليل الحسابات'!$A$6:$A$205,0)),"كود غير موجود")))</f>
        <v/>
      </c>
      <c r="H608" s="6">
        <f>IF(AND(C608&amp;""="",E608&amp;""="",F608&amp;""=""),"",IF(AND(E608&amp;""&lt;&gt;"",F608&amp;""&lt;&gt;""),"خطأ: مدين ودائن معًا",IF(AND(E608&amp;""="",F608&amp;""=""),"سطر بلا مبلغ","")))</f>
        <v/>
      </c>
      <c r="I608" s="19">
        <f>IF(B608&amp;""="","",ROUND(SUMIFS($E$7:$E$3006,$B$7:$B$3006,B608&amp;"")-SUMIFS($F$7:$F$3006,$B$7:$B$3006,B608&amp;""),2))</f>
        <v/>
      </c>
      <c r="J608" s="6">
        <f>IF(B608&amp;""="",IF(AND(C608&amp;""="",E608&amp;""="",F608&amp;""=""),"","رقم القيد ناقص"),IF(I608=0,"","القيد غير متوازن"))</f>
        <v/>
      </c>
      <c r="K608" s="21">
        <f>IF(C608&amp;""="","",COUNTIF($C$7:C608,C608&amp;""))</f>
        <v/>
      </c>
      <c r="L608" s="6">
        <f>IF(K608="","",C608&amp;"-"&amp;K608)</f>
        <v/>
      </c>
      <c r="M608" s="21">
        <f>IF(J608&lt;&gt;"القيد غير متوازن","",IF(COUNTIF($B$7:B608,B608&amp;"")=1,1,""))</f>
        <v/>
      </c>
    </row>
    <row r="609">
      <c r="A609" s="20" t="n"/>
      <c r="B609" s="16" t="n"/>
      <c r="C609" s="16" t="n"/>
      <c r="D609" s="5" t="n"/>
      <c r="E609" s="17" t="n"/>
      <c r="F609" s="17" t="n"/>
      <c r="G609" s="6">
        <f>IF(AND(C609&amp;""="",E609&amp;""="",F609&amp;""=""),"",IF(C609&amp;""="","كود ناقص",IFERROR(INDEX('دليل الحسابات'!$B$6:$B$205,MATCH(C609,'دليل الحسابات'!$A$6:$A$205,0)),"كود غير موجود")))</f>
        <v/>
      </c>
      <c r="H609" s="6">
        <f>IF(AND(C609&amp;""="",E609&amp;""="",F609&amp;""=""),"",IF(AND(E609&amp;""&lt;&gt;"",F609&amp;""&lt;&gt;""),"خطأ: مدين ودائن معًا",IF(AND(E609&amp;""="",F609&amp;""=""),"سطر بلا مبلغ","")))</f>
        <v/>
      </c>
      <c r="I609" s="19">
        <f>IF(B609&amp;""="","",ROUND(SUMIFS($E$7:$E$3006,$B$7:$B$3006,B609&amp;"")-SUMIFS($F$7:$F$3006,$B$7:$B$3006,B609&amp;""),2))</f>
        <v/>
      </c>
      <c r="J609" s="6">
        <f>IF(B609&amp;""="",IF(AND(C609&amp;""="",E609&amp;""="",F609&amp;""=""),"","رقم القيد ناقص"),IF(I609=0,"","القيد غير متوازن"))</f>
        <v/>
      </c>
      <c r="K609" s="21">
        <f>IF(C609&amp;""="","",COUNTIF($C$7:C609,C609&amp;""))</f>
        <v/>
      </c>
      <c r="L609" s="6">
        <f>IF(K609="","",C609&amp;"-"&amp;K609)</f>
        <v/>
      </c>
      <c r="M609" s="21">
        <f>IF(J609&lt;&gt;"القيد غير متوازن","",IF(COUNTIF($B$7:B609,B609&amp;"")=1,1,""))</f>
        <v/>
      </c>
    </row>
    <row r="610">
      <c r="A610" s="20" t="n"/>
      <c r="B610" s="16" t="n"/>
      <c r="C610" s="16" t="n"/>
      <c r="D610" s="5" t="n"/>
      <c r="E610" s="17" t="n"/>
      <c r="F610" s="17" t="n"/>
      <c r="G610" s="6">
        <f>IF(AND(C610&amp;""="",E610&amp;""="",F610&amp;""=""),"",IF(C610&amp;""="","كود ناقص",IFERROR(INDEX('دليل الحسابات'!$B$6:$B$205,MATCH(C610,'دليل الحسابات'!$A$6:$A$205,0)),"كود غير موجود")))</f>
        <v/>
      </c>
      <c r="H610" s="6">
        <f>IF(AND(C610&amp;""="",E610&amp;""="",F610&amp;""=""),"",IF(AND(E610&amp;""&lt;&gt;"",F610&amp;""&lt;&gt;""),"خطأ: مدين ودائن معًا",IF(AND(E610&amp;""="",F610&amp;""=""),"سطر بلا مبلغ","")))</f>
        <v/>
      </c>
      <c r="I610" s="19">
        <f>IF(B610&amp;""="","",ROUND(SUMIFS($E$7:$E$3006,$B$7:$B$3006,B610&amp;"")-SUMIFS($F$7:$F$3006,$B$7:$B$3006,B610&amp;""),2))</f>
        <v/>
      </c>
      <c r="J610" s="6">
        <f>IF(B610&amp;""="",IF(AND(C610&amp;""="",E610&amp;""="",F610&amp;""=""),"","رقم القيد ناقص"),IF(I610=0,"","القيد غير متوازن"))</f>
        <v/>
      </c>
      <c r="K610" s="21">
        <f>IF(C610&amp;""="","",COUNTIF($C$7:C610,C610&amp;""))</f>
        <v/>
      </c>
      <c r="L610" s="6">
        <f>IF(K610="","",C610&amp;"-"&amp;K610)</f>
        <v/>
      </c>
      <c r="M610" s="21">
        <f>IF(J610&lt;&gt;"القيد غير متوازن","",IF(COUNTIF($B$7:B610,B610&amp;"")=1,1,""))</f>
        <v/>
      </c>
    </row>
    <row r="611">
      <c r="A611" s="20" t="n"/>
      <c r="B611" s="16" t="n"/>
      <c r="C611" s="16" t="n"/>
      <c r="D611" s="5" t="n"/>
      <c r="E611" s="17" t="n"/>
      <c r="F611" s="17" t="n"/>
      <c r="G611" s="6">
        <f>IF(AND(C611&amp;""="",E611&amp;""="",F611&amp;""=""),"",IF(C611&amp;""="","كود ناقص",IFERROR(INDEX('دليل الحسابات'!$B$6:$B$205,MATCH(C611,'دليل الحسابات'!$A$6:$A$205,0)),"كود غير موجود")))</f>
        <v/>
      </c>
      <c r="H611" s="6">
        <f>IF(AND(C611&amp;""="",E611&amp;""="",F611&amp;""=""),"",IF(AND(E611&amp;""&lt;&gt;"",F611&amp;""&lt;&gt;""),"خطأ: مدين ودائن معًا",IF(AND(E611&amp;""="",F611&amp;""=""),"سطر بلا مبلغ","")))</f>
        <v/>
      </c>
      <c r="I611" s="19">
        <f>IF(B611&amp;""="","",ROUND(SUMIFS($E$7:$E$3006,$B$7:$B$3006,B611&amp;"")-SUMIFS($F$7:$F$3006,$B$7:$B$3006,B611&amp;""),2))</f>
        <v/>
      </c>
      <c r="J611" s="6">
        <f>IF(B611&amp;""="",IF(AND(C611&amp;""="",E611&amp;""="",F611&amp;""=""),"","رقم القيد ناقص"),IF(I611=0,"","القيد غير متوازن"))</f>
        <v/>
      </c>
      <c r="K611" s="21">
        <f>IF(C611&amp;""="","",COUNTIF($C$7:C611,C611&amp;""))</f>
        <v/>
      </c>
      <c r="L611" s="6">
        <f>IF(K611="","",C611&amp;"-"&amp;K611)</f>
        <v/>
      </c>
      <c r="M611" s="21">
        <f>IF(J611&lt;&gt;"القيد غير متوازن","",IF(COUNTIF($B$7:B611,B611&amp;"")=1,1,""))</f>
        <v/>
      </c>
    </row>
    <row r="612">
      <c r="A612" s="20" t="n"/>
      <c r="B612" s="16" t="n"/>
      <c r="C612" s="16" t="n"/>
      <c r="D612" s="5" t="n"/>
      <c r="E612" s="17" t="n"/>
      <c r="F612" s="17" t="n"/>
      <c r="G612" s="6">
        <f>IF(AND(C612&amp;""="",E612&amp;""="",F612&amp;""=""),"",IF(C612&amp;""="","كود ناقص",IFERROR(INDEX('دليل الحسابات'!$B$6:$B$205,MATCH(C612,'دليل الحسابات'!$A$6:$A$205,0)),"كود غير موجود")))</f>
        <v/>
      </c>
      <c r="H612" s="6">
        <f>IF(AND(C612&amp;""="",E612&amp;""="",F612&amp;""=""),"",IF(AND(E612&amp;""&lt;&gt;"",F612&amp;""&lt;&gt;""),"خطأ: مدين ودائن معًا",IF(AND(E612&amp;""="",F612&amp;""=""),"سطر بلا مبلغ","")))</f>
        <v/>
      </c>
      <c r="I612" s="19">
        <f>IF(B612&amp;""="","",ROUND(SUMIFS($E$7:$E$3006,$B$7:$B$3006,B612&amp;"")-SUMIFS($F$7:$F$3006,$B$7:$B$3006,B612&amp;""),2))</f>
        <v/>
      </c>
      <c r="J612" s="6">
        <f>IF(B612&amp;""="",IF(AND(C612&amp;""="",E612&amp;""="",F612&amp;""=""),"","رقم القيد ناقص"),IF(I612=0,"","القيد غير متوازن"))</f>
        <v/>
      </c>
      <c r="K612" s="21">
        <f>IF(C612&amp;""="","",COUNTIF($C$7:C612,C612&amp;""))</f>
        <v/>
      </c>
      <c r="L612" s="6">
        <f>IF(K612="","",C612&amp;"-"&amp;K612)</f>
        <v/>
      </c>
      <c r="M612" s="21">
        <f>IF(J612&lt;&gt;"القيد غير متوازن","",IF(COUNTIF($B$7:B612,B612&amp;"")=1,1,""))</f>
        <v/>
      </c>
    </row>
    <row r="613">
      <c r="A613" s="20" t="n"/>
      <c r="B613" s="16" t="n"/>
      <c r="C613" s="16" t="n"/>
      <c r="D613" s="5" t="n"/>
      <c r="E613" s="17" t="n"/>
      <c r="F613" s="17" t="n"/>
      <c r="G613" s="6">
        <f>IF(AND(C613&amp;""="",E613&amp;""="",F613&amp;""=""),"",IF(C613&amp;""="","كود ناقص",IFERROR(INDEX('دليل الحسابات'!$B$6:$B$205,MATCH(C613,'دليل الحسابات'!$A$6:$A$205,0)),"كود غير موجود")))</f>
        <v/>
      </c>
      <c r="H613" s="6">
        <f>IF(AND(C613&amp;""="",E613&amp;""="",F613&amp;""=""),"",IF(AND(E613&amp;""&lt;&gt;"",F613&amp;""&lt;&gt;""),"خطأ: مدين ودائن معًا",IF(AND(E613&amp;""="",F613&amp;""=""),"سطر بلا مبلغ","")))</f>
        <v/>
      </c>
      <c r="I613" s="19">
        <f>IF(B613&amp;""="","",ROUND(SUMIFS($E$7:$E$3006,$B$7:$B$3006,B613&amp;"")-SUMIFS($F$7:$F$3006,$B$7:$B$3006,B613&amp;""),2))</f>
        <v/>
      </c>
      <c r="J613" s="6">
        <f>IF(B613&amp;""="",IF(AND(C613&amp;""="",E613&amp;""="",F613&amp;""=""),"","رقم القيد ناقص"),IF(I613=0,"","القيد غير متوازن"))</f>
        <v/>
      </c>
      <c r="K613" s="21">
        <f>IF(C613&amp;""="","",COUNTIF($C$7:C613,C613&amp;""))</f>
        <v/>
      </c>
      <c r="L613" s="6">
        <f>IF(K613="","",C613&amp;"-"&amp;K613)</f>
        <v/>
      </c>
      <c r="M613" s="21">
        <f>IF(J613&lt;&gt;"القيد غير متوازن","",IF(COUNTIF($B$7:B613,B613&amp;"")=1,1,""))</f>
        <v/>
      </c>
    </row>
    <row r="614">
      <c r="A614" s="20" t="n"/>
      <c r="B614" s="16" t="n"/>
      <c r="C614" s="16" t="n"/>
      <c r="D614" s="5" t="n"/>
      <c r="E614" s="17" t="n"/>
      <c r="F614" s="17" t="n"/>
      <c r="G614" s="6">
        <f>IF(AND(C614&amp;""="",E614&amp;""="",F614&amp;""=""),"",IF(C614&amp;""="","كود ناقص",IFERROR(INDEX('دليل الحسابات'!$B$6:$B$205,MATCH(C614,'دليل الحسابات'!$A$6:$A$205,0)),"كود غير موجود")))</f>
        <v/>
      </c>
      <c r="H614" s="6">
        <f>IF(AND(C614&amp;""="",E614&amp;""="",F614&amp;""=""),"",IF(AND(E614&amp;""&lt;&gt;"",F614&amp;""&lt;&gt;""),"خطأ: مدين ودائن معًا",IF(AND(E614&amp;""="",F614&amp;""=""),"سطر بلا مبلغ","")))</f>
        <v/>
      </c>
      <c r="I614" s="19">
        <f>IF(B614&amp;""="","",ROUND(SUMIFS($E$7:$E$3006,$B$7:$B$3006,B614&amp;"")-SUMIFS($F$7:$F$3006,$B$7:$B$3006,B614&amp;""),2))</f>
        <v/>
      </c>
      <c r="J614" s="6">
        <f>IF(B614&amp;""="",IF(AND(C614&amp;""="",E614&amp;""="",F614&amp;""=""),"","رقم القيد ناقص"),IF(I614=0,"","القيد غير متوازن"))</f>
        <v/>
      </c>
      <c r="K614" s="21">
        <f>IF(C614&amp;""="","",COUNTIF($C$7:C614,C614&amp;""))</f>
        <v/>
      </c>
      <c r="L614" s="6">
        <f>IF(K614="","",C614&amp;"-"&amp;K614)</f>
        <v/>
      </c>
      <c r="M614" s="21">
        <f>IF(J614&lt;&gt;"القيد غير متوازن","",IF(COUNTIF($B$7:B614,B614&amp;"")=1,1,""))</f>
        <v/>
      </c>
    </row>
    <row r="615">
      <c r="A615" s="20" t="n"/>
      <c r="B615" s="16" t="n"/>
      <c r="C615" s="16" t="n"/>
      <c r="D615" s="5" t="n"/>
      <c r="E615" s="17" t="n"/>
      <c r="F615" s="17" t="n"/>
      <c r="G615" s="6">
        <f>IF(AND(C615&amp;""="",E615&amp;""="",F615&amp;""=""),"",IF(C615&amp;""="","كود ناقص",IFERROR(INDEX('دليل الحسابات'!$B$6:$B$205,MATCH(C615,'دليل الحسابات'!$A$6:$A$205,0)),"كود غير موجود")))</f>
        <v/>
      </c>
      <c r="H615" s="6">
        <f>IF(AND(C615&amp;""="",E615&amp;""="",F615&amp;""=""),"",IF(AND(E615&amp;""&lt;&gt;"",F615&amp;""&lt;&gt;""),"خطأ: مدين ودائن معًا",IF(AND(E615&amp;""="",F615&amp;""=""),"سطر بلا مبلغ","")))</f>
        <v/>
      </c>
      <c r="I615" s="19">
        <f>IF(B615&amp;""="","",ROUND(SUMIFS($E$7:$E$3006,$B$7:$B$3006,B615&amp;"")-SUMIFS($F$7:$F$3006,$B$7:$B$3006,B615&amp;""),2))</f>
        <v/>
      </c>
      <c r="J615" s="6">
        <f>IF(B615&amp;""="",IF(AND(C615&amp;""="",E615&amp;""="",F615&amp;""=""),"","رقم القيد ناقص"),IF(I615=0,"","القيد غير متوازن"))</f>
        <v/>
      </c>
      <c r="K615" s="21">
        <f>IF(C615&amp;""="","",COUNTIF($C$7:C615,C615&amp;""))</f>
        <v/>
      </c>
      <c r="L615" s="6">
        <f>IF(K615="","",C615&amp;"-"&amp;K615)</f>
        <v/>
      </c>
      <c r="M615" s="21">
        <f>IF(J615&lt;&gt;"القيد غير متوازن","",IF(COUNTIF($B$7:B615,B615&amp;"")=1,1,""))</f>
        <v/>
      </c>
    </row>
    <row r="616">
      <c r="A616" s="20" t="n"/>
      <c r="B616" s="16" t="n"/>
      <c r="C616" s="16" t="n"/>
      <c r="D616" s="5" t="n"/>
      <c r="E616" s="17" t="n"/>
      <c r="F616" s="17" t="n"/>
      <c r="G616" s="6">
        <f>IF(AND(C616&amp;""="",E616&amp;""="",F616&amp;""=""),"",IF(C616&amp;""="","كود ناقص",IFERROR(INDEX('دليل الحسابات'!$B$6:$B$205,MATCH(C616,'دليل الحسابات'!$A$6:$A$205,0)),"كود غير موجود")))</f>
        <v/>
      </c>
      <c r="H616" s="6">
        <f>IF(AND(C616&amp;""="",E616&amp;""="",F616&amp;""=""),"",IF(AND(E616&amp;""&lt;&gt;"",F616&amp;""&lt;&gt;""),"خطأ: مدين ودائن معًا",IF(AND(E616&amp;""="",F616&amp;""=""),"سطر بلا مبلغ","")))</f>
        <v/>
      </c>
      <c r="I616" s="19">
        <f>IF(B616&amp;""="","",ROUND(SUMIFS($E$7:$E$3006,$B$7:$B$3006,B616&amp;"")-SUMIFS($F$7:$F$3006,$B$7:$B$3006,B616&amp;""),2))</f>
        <v/>
      </c>
      <c r="J616" s="6">
        <f>IF(B616&amp;""="",IF(AND(C616&amp;""="",E616&amp;""="",F616&amp;""=""),"","رقم القيد ناقص"),IF(I616=0,"","القيد غير متوازن"))</f>
        <v/>
      </c>
      <c r="K616" s="21">
        <f>IF(C616&amp;""="","",COUNTIF($C$7:C616,C616&amp;""))</f>
        <v/>
      </c>
      <c r="L616" s="6">
        <f>IF(K616="","",C616&amp;"-"&amp;K616)</f>
        <v/>
      </c>
      <c r="M616" s="21">
        <f>IF(J616&lt;&gt;"القيد غير متوازن","",IF(COUNTIF($B$7:B616,B616&amp;"")=1,1,""))</f>
        <v/>
      </c>
    </row>
    <row r="617">
      <c r="A617" s="20" t="n"/>
      <c r="B617" s="16" t="n"/>
      <c r="C617" s="16" t="n"/>
      <c r="D617" s="5" t="n"/>
      <c r="E617" s="17" t="n"/>
      <c r="F617" s="17" t="n"/>
      <c r="G617" s="6">
        <f>IF(AND(C617&amp;""="",E617&amp;""="",F617&amp;""=""),"",IF(C617&amp;""="","كود ناقص",IFERROR(INDEX('دليل الحسابات'!$B$6:$B$205,MATCH(C617,'دليل الحسابات'!$A$6:$A$205,0)),"كود غير موجود")))</f>
        <v/>
      </c>
      <c r="H617" s="6">
        <f>IF(AND(C617&amp;""="",E617&amp;""="",F617&amp;""=""),"",IF(AND(E617&amp;""&lt;&gt;"",F617&amp;""&lt;&gt;""),"خطأ: مدين ودائن معًا",IF(AND(E617&amp;""="",F617&amp;""=""),"سطر بلا مبلغ","")))</f>
        <v/>
      </c>
      <c r="I617" s="19">
        <f>IF(B617&amp;""="","",ROUND(SUMIFS($E$7:$E$3006,$B$7:$B$3006,B617&amp;"")-SUMIFS($F$7:$F$3006,$B$7:$B$3006,B617&amp;""),2))</f>
        <v/>
      </c>
      <c r="J617" s="6">
        <f>IF(B617&amp;""="",IF(AND(C617&amp;""="",E617&amp;""="",F617&amp;""=""),"","رقم القيد ناقص"),IF(I617=0,"","القيد غير متوازن"))</f>
        <v/>
      </c>
      <c r="K617" s="21">
        <f>IF(C617&amp;""="","",COUNTIF($C$7:C617,C617&amp;""))</f>
        <v/>
      </c>
      <c r="L617" s="6">
        <f>IF(K617="","",C617&amp;"-"&amp;K617)</f>
        <v/>
      </c>
      <c r="M617" s="21">
        <f>IF(J617&lt;&gt;"القيد غير متوازن","",IF(COUNTIF($B$7:B617,B617&amp;"")=1,1,""))</f>
        <v/>
      </c>
    </row>
    <row r="618">
      <c r="A618" s="20" t="n"/>
      <c r="B618" s="16" t="n"/>
      <c r="C618" s="16" t="n"/>
      <c r="D618" s="5" t="n"/>
      <c r="E618" s="17" t="n"/>
      <c r="F618" s="17" t="n"/>
      <c r="G618" s="6">
        <f>IF(AND(C618&amp;""="",E618&amp;""="",F618&amp;""=""),"",IF(C618&amp;""="","كود ناقص",IFERROR(INDEX('دليل الحسابات'!$B$6:$B$205,MATCH(C618,'دليل الحسابات'!$A$6:$A$205,0)),"كود غير موجود")))</f>
        <v/>
      </c>
      <c r="H618" s="6">
        <f>IF(AND(C618&amp;""="",E618&amp;""="",F618&amp;""=""),"",IF(AND(E618&amp;""&lt;&gt;"",F618&amp;""&lt;&gt;""),"خطأ: مدين ودائن معًا",IF(AND(E618&amp;""="",F618&amp;""=""),"سطر بلا مبلغ","")))</f>
        <v/>
      </c>
      <c r="I618" s="19">
        <f>IF(B618&amp;""="","",ROUND(SUMIFS($E$7:$E$3006,$B$7:$B$3006,B618&amp;"")-SUMIFS($F$7:$F$3006,$B$7:$B$3006,B618&amp;""),2))</f>
        <v/>
      </c>
      <c r="J618" s="6">
        <f>IF(B618&amp;""="",IF(AND(C618&amp;""="",E618&amp;""="",F618&amp;""=""),"","رقم القيد ناقص"),IF(I618=0,"","القيد غير متوازن"))</f>
        <v/>
      </c>
      <c r="K618" s="21">
        <f>IF(C618&amp;""="","",COUNTIF($C$7:C618,C618&amp;""))</f>
        <v/>
      </c>
      <c r="L618" s="6">
        <f>IF(K618="","",C618&amp;"-"&amp;K618)</f>
        <v/>
      </c>
      <c r="M618" s="21">
        <f>IF(J618&lt;&gt;"القيد غير متوازن","",IF(COUNTIF($B$7:B618,B618&amp;"")=1,1,""))</f>
        <v/>
      </c>
    </row>
    <row r="619">
      <c r="A619" s="20" t="n"/>
      <c r="B619" s="16" t="n"/>
      <c r="C619" s="16" t="n"/>
      <c r="D619" s="5" t="n"/>
      <c r="E619" s="17" t="n"/>
      <c r="F619" s="17" t="n"/>
      <c r="G619" s="6">
        <f>IF(AND(C619&amp;""="",E619&amp;""="",F619&amp;""=""),"",IF(C619&amp;""="","كود ناقص",IFERROR(INDEX('دليل الحسابات'!$B$6:$B$205,MATCH(C619,'دليل الحسابات'!$A$6:$A$205,0)),"كود غير موجود")))</f>
        <v/>
      </c>
      <c r="H619" s="6">
        <f>IF(AND(C619&amp;""="",E619&amp;""="",F619&amp;""=""),"",IF(AND(E619&amp;""&lt;&gt;"",F619&amp;""&lt;&gt;""),"خطأ: مدين ودائن معًا",IF(AND(E619&amp;""="",F619&amp;""=""),"سطر بلا مبلغ","")))</f>
        <v/>
      </c>
      <c r="I619" s="19">
        <f>IF(B619&amp;""="","",ROUND(SUMIFS($E$7:$E$3006,$B$7:$B$3006,B619&amp;"")-SUMIFS($F$7:$F$3006,$B$7:$B$3006,B619&amp;""),2))</f>
        <v/>
      </c>
      <c r="J619" s="6">
        <f>IF(B619&amp;""="",IF(AND(C619&amp;""="",E619&amp;""="",F619&amp;""=""),"","رقم القيد ناقص"),IF(I619=0,"","القيد غير متوازن"))</f>
        <v/>
      </c>
      <c r="K619" s="21">
        <f>IF(C619&amp;""="","",COUNTIF($C$7:C619,C619&amp;""))</f>
        <v/>
      </c>
      <c r="L619" s="6">
        <f>IF(K619="","",C619&amp;"-"&amp;K619)</f>
        <v/>
      </c>
      <c r="M619" s="21">
        <f>IF(J619&lt;&gt;"القيد غير متوازن","",IF(COUNTIF($B$7:B619,B619&amp;"")=1,1,""))</f>
        <v/>
      </c>
    </row>
    <row r="620">
      <c r="A620" s="20" t="n"/>
      <c r="B620" s="16" t="n"/>
      <c r="C620" s="16" t="n"/>
      <c r="D620" s="5" t="n"/>
      <c r="E620" s="17" t="n"/>
      <c r="F620" s="17" t="n"/>
      <c r="G620" s="6">
        <f>IF(AND(C620&amp;""="",E620&amp;""="",F620&amp;""=""),"",IF(C620&amp;""="","كود ناقص",IFERROR(INDEX('دليل الحسابات'!$B$6:$B$205,MATCH(C620,'دليل الحسابات'!$A$6:$A$205,0)),"كود غير موجود")))</f>
        <v/>
      </c>
      <c r="H620" s="6">
        <f>IF(AND(C620&amp;""="",E620&amp;""="",F620&amp;""=""),"",IF(AND(E620&amp;""&lt;&gt;"",F620&amp;""&lt;&gt;""),"خطأ: مدين ودائن معًا",IF(AND(E620&amp;""="",F620&amp;""=""),"سطر بلا مبلغ","")))</f>
        <v/>
      </c>
      <c r="I620" s="19">
        <f>IF(B620&amp;""="","",ROUND(SUMIFS($E$7:$E$3006,$B$7:$B$3006,B620&amp;"")-SUMIFS($F$7:$F$3006,$B$7:$B$3006,B620&amp;""),2))</f>
        <v/>
      </c>
      <c r="J620" s="6">
        <f>IF(B620&amp;""="",IF(AND(C620&amp;""="",E620&amp;""="",F620&amp;""=""),"","رقم القيد ناقص"),IF(I620=0,"","القيد غير متوازن"))</f>
        <v/>
      </c>
      <c r="K620" s="21">
        <f>IF(C620&amp;""="","",COUNTIF($C$7:C620,C620&amp;""))</f>
        <v/>
      </c>
      <c r="L620" s="6">
        <f>IF(K620="","",C620&amp;"-"&amp;K620)</f>
        <v/>
      </c>
      <c r="M620" s="21">
        <f>IF(J620&lt;&gt;"القيد غير متوازن","",IF(COUNTIF($B$7:B620,B620&amp;"")=1,1,""))</f>
        <v/>
      </c>
    </row>
    <row r="621">
      <c r="A621" s="20" t="n"/>
      <c r="B621" s="16" t="n"/>
      <c r="C621" s="16" t="n"/>
      <c r="D621" s="5" t="n"/>
      <c r="E621" s="17" t="n"/>
      <c r="F621" s="17" t="n"/>
      <c r="G621" s="6">
        <f>IF(AND(C621&amp;""="",E621&amp;""="",F621&amp;""=""),"",IF(C621&amp;""="","كود ناقص",IFERROR(INDEX('دليل الحسابات'!$B$6:$B$205,MATCH(C621,'دليل الحسابات'!$A$6:$A$205,0)),"كود غير موجود")))</f>
        <v/>
      </c>
      <c r="H621" s="6">
        <f>IF(AND(C621&amp;""="",E621&amp;""="",F621&amp;""=""),"",IF(AND(E621&amp;""&lt;&gt;"",F621&amp;""&lt;&gt;""),"خطأ: مدين ودائن معًا",IF(AND(E621&amp;""="",F621&amp;""=""),"سطر بلا مبلغ","")))</f>
        <v/>
      </c>
      <c r="I621" s="19">
        <f>IF(B621&amp;""="","",ROUND(SUMIFS($E$7:$E$3006,$B$7:$B$3006,B621&amp;"")-SUMIFS($F$7:$F$3006,$B$7:$B$3006,B621&amp;""),2))</f>
        <v/>
      </c>
      <c r="J621" s="6">
        <f>IF(B621&amp;""="",IF(AND(C621&amp;""="",E621&amp;""="",F621&amp;""=""),"","رقم القيد ناقص"),IF(I621=0,"","القيد غير متوازن"))</f>
        <v/>
      </c>
      <c r="K621" s="21">
        <f>IF(C621&amp;""="","",COUNTIF($C$7:C621,C621&amp;""))</f>
        <v/>
      </c>
      <c r="L621" s="6">
        <f>IF(K621="","",C621&amp;"-"&amp;K621)</f>
        <v/>
      </c>
      <c r="M621" s="21">
        <f>IF(J621&lt;&gt;"القيد غير متوازن","",IF(COUNTIF($B$7:B621,B621&amp;"")=1,1,""))</f>
        <v/>
      </c>
    </row>
    <row r="622">
      <c r="A622" s="20" t="n"/>
      <c r="B622" s="16" t="n"/>
      <c r="C622" s="16" t="n"/>
      <c r="D622" s="5" t="n"/>
      <c r="E622" s="17" t="n"/>
      <c r="F622" s="17" t="n"/>
      <c r="G622" s="6">
        <f>IF(AND(C622&amp;""="",E622&amp;""="",F622&amp;""=""),"",IF(C622&amp;""="","كود ناقص",IFERROR(INDEX('دليل الحسابات'!$B$6:$B$205,MATCH(C622,'دليل الحسابات'!$A$6:$A$205,0)),"كود غير موجود")))</f>
        <v/>
      </c>
      <c r="H622" s="6">
        <f>IF(AND(C622&amp;""="",E622&amp;""="",F622&amp;""=""),"",IF(AND(E622&amp;""&lt;&gt;"",F622&amp;""&lt;&gt;""),"خطأ: مدين ودائن معًا",IF(AND(E622&amp;""="",F622&amp;""=""),"سطر بلا مبلغ","")))</f>
        <v/>
      </c>
      <c r="I622" s="19">
        <f>IF(B622&amp;""="","",ROUND(SUMIFS($E$7:$E$3006,$B$7:$B$3006,B622&amp;"")-SUMIFS($F$7:$F$3006,$B$7:$B$3006,B622&amp;""),2))</f>
        <v/>
      </c>
      <c r="J622" s="6">
        <f>IF(B622&amp;""="",IF(AND(C622&amp;""="",E622&amp;""="",F622&amp;""=""),"","رقم القيد ناقص"),IF(I622=0,"","القيد غير متوازن"))</f>
        <v/>
      </c>
      <c r="K622" s="21">
        <f>IF(C622&amp;""="","",COUNTIF($C$7:C622,C622&amp;""))</f>
        <v/>
      </c>
      <c r="L622" s="6">
        <f>IF(K622="","",C622&amp;"-"&amp;K622)</f>
        <v/>
      </c>
      <c r="M622" s="21">
        <f>IF(J622&lt;&gt;"القيد غير متوازن","",IF(COUNTIF($B$7:B622,B622&amp;"")=1,1,""))</f>
        <v/>
      </c>
    </row>
    <row r="623">
      <c r="A623" s="20" t="n"/>
      <c r="B623" s="16" t="n"/>
      <c r="C623" s="16" t="n"/>
      <c r="D623" s="5" t="n"/>
      <c r="E623" s="17" t="n"/>
      <c r="F623" s="17" t="n"/>
      <c r="G623" s="6">
        <f>IF(AND(C623&amp;""="",E623&amp;""="",F623&amp;""=""),"",IF(C623&amp;""="","كود ناقص",IFERROR(INDEX('دليل الحسابات'!$B$6:$B$205,MATCH(C623,'دليل الحسابات'!$A$6:$A$205,0)),"كود غير موجود")))</f>
        <v/>
      </c>
      <c r="H623" s="6">
        <f>IF(AND(C623&amp;""="",E623&amp;""="",F623&amp;""=""),"",IF(AND(E623&amp;""&lt;&gt;"",F623&amp;""&lt;&gt;""),"خطأ: مدين ودائن معًا",IF(AND(E623&amp;""="",F623&amp;""=""),"سطر بلا مبلغ","")))</f>
        <v/>
      </c>
      <c r="I623" s="19">
        <f>IF(B623&amp;""="","",ROUND(SUMIFS($E$7:$E$3006,$B$7:$B$3006,B623&amp;"")-SUMIFS($F$7:$F$3006,$B$7:$B$3006,B623&amp;""),2))</f>
        <v/>
      </c>
      <c r="J623" s="6">
        <f>IF(B623&amp;""="",IF(AND(C623&amp;""="",E623&amp;""="",F623&amp;""=""),"","رقم القيد ناقص"),IF(I623=0,"","القيد غير متوازن"))</f>
        <v/>
      </c>
      <c r="K623" s="21">
        <f>IF(C623&amp;""="","",COUNTIF($C$7:C623,C623&amp;""))</f>
        <v/>
      </c>
      <c r="L623" s="6">
        <f>IF(K623="","",C623&amp;"-"&amp;K623)</f>
        <v/>
      </c>
      <c r="M623" s="21">
        <f>IF(J623&lt;&gt;"القيد غير متوازن","",IF(COUNTIF($B$7:B623,B623&amp;"")=1,1,""))</f>
        <v/>
      </c>
    </row>
    <row r="624">
      <c r="A624" s="20" t="n"/>
      <c r="B624" s="16" t="n"/>
      <c r="C624" s="16" t="n"/>
      <c r="D624" s="5" t="n"/>
      <c r="E624" s="17" t="n"/>
      <c r="F624" s="17" t="n"/>
      <c r="G624" s="6">
        <f>IF(AND(C624&amp;""="",E624&amp;""="",F624&amp;""=""),"",IF(C624&amp;""="","كود ناقص",IFERROR(INDEX('دليل الحسابات'!$B$6:$B$205,MATCH(C624,'دليل الحسابات'!$A$6:$A$205,0)),"كود غير موجود")))</f>
        <v/>
      </c>
      <c r="H624" s="6">
        <f>IF(AND(C624&amp;""="",E624&amp;""="",F624&amp;""=""),"",IF(AND(E624&amp;""&lt;&gt;"",F624&amp;""&lt;&gt;""),"خطأ: مدين ودائن معًا",IF(AND(E624&amp;""="",F624&amp;""=""),"سطر بلا مبلغ","")))</f>
        <v/>
      </c>
      <c r="I624" s="19">
        <f>IF(B624&amp;""="","",ROUND(SUMIFS($E$7:$E$3006,$B$7:$B$3006,B624&amp;"")-SUMIFS($F$7:$F$3006,$B$7:$B$3006,B624&amp;""),2))</f>
        <v/>
      </c>
      <c r="J624" s="6">
        <f>IF(B624&amp;""="",IF(AND(C624&amp;""="",E624&amp;""="",F624&amp;""=""),"","رقم القيد ناقص"),IF(I624=0,"","القيد غير متوازن"))</f>
        <v/>
      </c>
      <c r="K624" s="21">
        <f>IF(C624&amp;""="","",COUNTIF($C$7:C624,C624&amp;""))</f>
        <v/>
      </c>
      <c r="L624" s="6">
        <f>IF(K624="","",C624&amp;"-"&amp;K624)</f>
        <v/>
      </c>
      <c r="M624" s="21">
        <f>IF(J624&lt;&gt;"القيد غير متوازن","",IF(COUNTIF($B$7:B624,B624&amp;"")=1,1,""))</f>
        <v/>
      </c>
    </row>
    <row r="625">
      <c r="A625" s="20" t="n"/>
      <c r="B625" s="16" t="n"/>
      <c r="C625" s="16" t="n"/>
      <c r="D625" s="5" t="n"/>
      <c r="E625" s="17" t="n"/>
      <c r="F625" s="17" t="n"/>
      <c r="G625" s="6">
        <f>IF(AND(C625&amp;""="",E625&amp;""="",F625&amp;""=""),"",IF(C625&amp;""="","كود ناقص",IFERROR(INDEX('دليل الحسابات'!$B$6:$B$205,MATCH(C625,'دليل الحسابات'!$A$6:$A$205,0)),"كود غير موجود")))</f>
        <v/>
      </c>
      <c r="H625" s="6">
        <f>IF(AND(C625&amp;""="",E625&amp;""="",F625&amp;""=""),"",IF(AND(E625&amp;""&lt;&gt;"",F625&amp;""&lt;&gt;""),"خطأ: مدين ودائن معًا",IF(AND(E625&amp;""="",F625&amp;""=""),"سطر بلا مبلغ","")))</f>
        <v/>
      </c>
      <c r="I625" s="19">
        <f>IF(B625&amp;""="","",ROUND(SUMIFS($E$7:$E$3006,$B$7:$B$3006,B625&amp;"")-SUMIFS($F$7:$F$3006,$B$7:$B$3006,B625&amp;""),2))</f>
        <v/>
      </c>
      <c r="J625" s="6">
        <f>IF(B625&amp;""="",IF(AND(C625&amp;""="",E625&amp;""="",F625&amp;""=""),"","رقم القيد ناقص"),IF(I625=0,"","القيد غير متوازن"))</f>
        <v/>
      </c>
      <c r="K625" s="21">
        <f>IF(C625&amp;""="","",COUNTIF($C$7:C625,C625&amp;""))</f>
        <v/>
      </c>
      <c r="L625" s="6">
        <f>IF(K625="","",C625&amp;"-"&amp;K625)</f>
        <v/>
      </c>
      <c r="M625" s="21">
        <f>IF(J625&lt;&gt;"القيد غير متوازن","",IF(COUNTIF($B$7:B625,B625&amp;"")=1,1,""))</f>
        <v/>
      </c>
    </row>
    <row r="626">
      <c r="A626" s="20" t="n"/>
      <c r="B626" s="16" t="n"/>
      <c r="C626" s="16" t="n"/>
      <c r="D626" s="5" t="n"/>
      <c r="E626" s="17" t="n"/>
      <c r="F626" s="17" t="n"/>
      <c r="G626" s="6">
        <f>IF(AND(C626&amp;""="",E626&amp;""="",F626&amp;""=""),"",IF(C626&amp;""="","كود ناقص",IFERROR(INDEX('دليل الحسابات'!$B$6:$B$205,MATCH(C626,'دليل الحسابات'!$A$6:$A$205,0)),"كود غير موجود")))</f>
        <v/>
      </c>
      <c r="H626" s="6">
        <f>IF(AND(C626&amp;""="",E626&amp;""="",F626&amp;""=""),"",IF(AND(E626&amp;""&lt;&gt;"",F626&amp;""&lt;&gt;""),"خطأ: مدين ودائن معًا",IF(AND(E626&amp;""="",F626&amp;""=""),"سطر بلا مبلغ","")))</f>
        <v/>
      </c>
      <c r="I626" s="19">
        <f>IF(B626&amp;""="","",ROUND(SUMIFS($E$7:$E$3006,$B$7:$B$3006,B626&amp;"")-SUMIFS($F$7:$F$3006,$B$7:$B$3006,B626&amp;""),2))</f>
        <v/>
      </c>
      <c r="J626" s="6">
        <f>IF(B626&amp;""="",IF(AND(C626&amp;""="",E626&amp;""="",F626&amp;""=""),"","رقم القيد ناقص"),IF(I626=0,"","القيد غير متوازن"))</f>
        <v/>
      </c>
      <c r="K626" s="21">
        <f>IF(C626&amp;""="","",COUNTIF($C$7:C626,C626&amp;""))</f>
        <v/>
      </c>
      <c r="L626" s="6">
        <f>IF(K626="","",C626&amp;"-"&amp;K626)</f>
        <v/>
      </c>
      <c r="M626" s="21">
        <f>IF(J626&lt;&gt;"القيد غير متوازن","",IF(COUNTIF($B$7:B626,B626&amp;"")=1,1,""))</f>
        <v/>
      </c>
    </row>
    <row r="627">
      <c r="A627" s="20" t="n"/>
      <c r="B627" s="16" t="n"/>
      <c r="C627" s="16" t="n"/>
      <c r="D627" s="5" t="n"/>
      <c r="E627" s="17" t="n"/>
      <c r="F627" s="17" t="n"/>
      <c r="G627" s="6">
        <f>IF(AND(C627&amp;""="",E627&amp;""="",F627&amp;""=""),"",IF(C627&amp;""="","كود ناقص",IFERROR(INDEX('دليل الحسابات'!$B$6:$B$205,MATCH(C627,'دليل الحسابات'!$A$6:$A$205,0)),"كود غير موجود")))</f>
        <v/>
      </c>
      <c r="H627" s="6">
        <f>IF(AND(C627&amp;""="",E627&amp;""="",F627&amp;""=""),"",IF(AND(E627&amp;""&lt;&gt;"",F627&amp;""&lt;&gt;""),"خطأ: مدين ودائن معًا",IF(AND(E627&amp;""="",F627&amp;""=""),"سطر بلا مبلغ","")))</f>
        <v/>
      </c>
      <c r="I627" s="19">
        <f>IF(B627&amp;""="","",ROUND(SUMIFS($E$7:$E$3006,$B$7:$B$3006,B627&amp;"")-SUMIFS($F$7:$F$3006,$B$7:$B$3006,B627&amp;""),2))</f>
        <v/>
      </c>
      <c r="J627" s="6">
        <f>IF(B627&amp;""="",IF(AND(C627&amp;""="",E627&amp;""="",F627&amp;""=""),"","رقم القيد ناقص"),IF(I627=0,"","القيد غير متوازن"))</f>
        <v/>
      </c>
      <c r="K627" s="21">
        <f>IF(C627&amp;""="","",COUNTIF($C$7:C627,C627&amp;""))</f>
        <v/>
      </c>
      <c r="L627" s="6">
        <f>IF(K627="","",C627&amp;"-"&amp;K627)</f>
        <v/>
      </c>
      <c r="M627" s="21">
        <f>IF(J627&lt;&gt;"القيد غير متوازن","",IF(COUNTIF($B$7:B627,B627&amp;"")=1,1,""))</f>
        <v/>
      </c>
    </row>
    <row r="628">
      <c r="A628" s="20" t="n"/>
      <c r="B628" s="16" t="n"/>
      <c r="C628" s="16" t="n"/>
      <c r="D628" s="5" t="n"/>
      <c r="E628" s="17" t="n"/>
      <c r="F628" s="17" t="n"/>
      <c r="G628" s="6">
        <f>IF(AND(C628&amp;""="",E628&amp;""="",F628&amp;""=""),"",IF(C628&amp;""="","كود ناقص",IFERROR(INDEX('دليل الحسابات'!$B$6:$B$205,MATCH(C628,'دليل الحسابات'!$A$6:$A$205,0)),"كود غير موجود")))</f>
        <v/>
      </c>
      <c r="H628" s="6">
        <f>IF(AND(C628&amp;""="",E628&amp;""="",F628&amp;""=""),"",IF(AND(E628&amp;""&lt;&gt;"",F628&amp;""&lt;&gt;""),"خطأ: مدين ودائن معًا",IF(AND(E628&amp;""="",F628&amp;""=""),"سطر بلا مبلغ","")))</f>
        <v/>
      </c>
      <c r="I628" s="19">
        <f>IF(B628&amp;""="","",ROUND(SUMIFS($E$7:$E$3006,$B$7:$B$3006,B628&amp;"")-SUMIFS($F$7:$F$3006,$B$7:$B$3006,B628&amp;""),2))</f>
        <v/>
      </c>
      <c r="J628" s="6">
        <f>IF(B628&amp;""="",IF(AND(C628&amp;""="",E628&amp;""="",F628&amp;""=""),"","رقم القيد ناقص"),IF(I628=0,"","القيد غير متوازن"))</f>
        <v/>
      </c>
      <c r="K628" s="21">
        <f>IF(C628&amp;""="","",COUNTIF($C$7:C628,C628&amp;""))</f>
        <v/>
      </c>
      <c r="L628" s="6">
        <f>IF(K628="","",C628&amp;"-"&amp;K628)</f>
        <v/>
      </c>
      <c r="M628" s="21">
        <f>IF(J628&lt;&gt;"القيد غير متوازن","",IF(COUNTIF($B$7:B628,B628&amp;"")=1,1,""))</f>
        <v/>
      </c>
    </row>
    <row r="629">
      <c r="A629" s="20" t="n"/>
      <c r="B629" s="16" t="n"/>
      <c r="C629" s="16" t="n"/>
      <c r="D629" s="5" t="n"/>
      <c r="E629" s="17" t="n"/>
      <c r="F629" s="17" t="n"/>
      <c r="G629" s="6">
        <f>IF(AND(C629&amp;""="",E629&amp;""="",F629&amp;""=""),"",IF(C629&amp;""="","كود ناقص",IFERROR(INDEX('دليل الحسابات'!$B$6:$B$205,MATCH(C629,'دليل الحسابات'!$A$6:$A$205,0)),"كود غير موجود")))</f>
        <v/>
      </c>
      <c r="H629" s="6">
        <f>IF(AND(C629&amp;""="",E629&amp;""="",F629&amp;""=""),"",IF(AND(E629&amp;""&lt;&gt;"",F629&amp;""&lt;&gt;""),"خطأ: مدين ودائن معًا",IF(AND(E629&amp;""="",F629&amp;""=""),"سطر بلا مبلغ","")))</f>
        <v/>
      </c>
      <c r="I629" s="19">
        <f>IF(B629&amp;""="","",ROUND(SUMIFS($E$7:$E$3006,$B$7:$B$3006,B629&amp;"")-SUMIFS($F$7:$F$3006,$B$7:$B$3006,B629&amp;""),2))</f>
        <v/>
      </c>
      <c r="J629" s="6">
        <f>IF(B629&amp;""="",IF(AND(C629&amp;""="",E629&amp;""="",F629&amp;""=""),"","رقم القيد ناقص"),IF(I629=0,"","القيد غير متوازن"))</f>
        <v/>
      </c>
      <c r="K629" s="21">
        <f>IF(C629&amp;""="","",COUNTIF($C$7:C629,C629&amp;""))</f>
        <v/>
      </c>
      <c r="L629" s="6">
        <f>IF(K629="","",C629&amp;"-"&amp;K629)</f>
        <v/>
      </c>
      <c r="M629" s="21">
        <f>IF(J629&lt;&gt;"القيد غير متوازن","",IF(COUNTIF($B$7:B629,B629&amp;"")=1,1,""))</f>
        <v/>
      </c>
    </row>
    <row r="630">
      <c r="A630" s="20" t="n"/>
      <c r="B630" s="16" t="n"/>
      <c r="C630" s="16" t="n"/>
      <c r="D630" s="5" t="n"/>
      <c r="E630" s="17" t="n"/>
      <c r="F630" s="17" t="n"/>
      <c r="G630" s="6">
        <f>IF(AND(C630&amp;""="",E630&amp;""="",F630&amp;""=""),"",IF(C630&amp;""="","كود ناقص",IFERROR(INDEX('دليل الحسابات'!$B$6:$B$205,MATCH(C630,'دليل الحسابات'!$A$6:$A$205,0)),"كود غير موجود")))</f>
        <v/>
      </c>
      <c r="H630" s="6">
        <f>IF(AND(C630&amp;""="",E630&amp;""="",F630&amp;""=""),"",IF(AND(E630&amp;""&lt;&gt;"",F630&amp;""&lt;&gt;""),"خطأ: مدين ودائن معًا",IF(AND(E630&amp;""="",F630&amp;""=""),"سطر بلا مبلغ","")))</f>
        <v/>
      </c>
      <c r="I630" s="19">
        <f>IF(B630&amp;""="","",ROUND(SUMIFS($E$7:$E$3006,$B$7:$B$3006,B630&amp;"")-SUMIFS($F$7:$F$3006,$B$7:$B$3006,B630&amp;""),2))</f>
        <v/>
      </c>
      <c r="J630" s="6">
        <f>IF(B630&amp;""="",IF(AND(C630&amp;""="",E630&amp;""="",F630&amp;""=""),"","رقم القيد ناقص"),IF(I630=0,"","القيد غير متوازن"))</f>
        <v/>
      </c>
      <c r="K630" s="21">
        <f>IF(C630&amp;""="","",COUNTIF($C$7:C630,C630&amp;""))</f>
        <v/>
      </c>
      <c r="L630" s="6">
        <f>IF(K630="","",C630&amp;"-"&amp;K630)</f>
        <v/>
      </c>
      <c r="M630" s="21">
        <f>IF(J630&lt;&gt;"القيد غير متوازن","",IF(COUNTIF($B$7:B630,B630&amp;"")=1,1,""))</f>
        <v/>
      </c>
    </row>
    <row r="631">
      <c r="A631" s="20" t="n"/>
      <c r="B631" s="16" t="n"/>
      <c r="C631" s="16" t="n"/>
      <c r="D631" s="5" t="n"/>
      <c r="E631" s="17" t="n"/>
      <c r="F631" s="17" t="n"/>
      <c r="G631" s="6">
        <f>IF(AND(C631&amp;""="",E631&amp;""="",F631&amp;""=""),"",IF(C631&amp;""="","كود ناقص",IFERROR(INDEX('دليل الحسابات'!$B$6:$B$205,MATCH(C631,'دليل الحسابات'!$A$6:$A$205,0)),"كود غير موجود")))</f>
        <v/>
      </c>
      <c r="H631" s="6">
        <f>IF(AND(C631&amp;""="",E631&amp;""="",F631&amp;""=""),"",IF(AND(E631&amp;""&lt;&gt;"",F631&amp;""&lt;&gt;""),"خطأ: مدين ودائن معًا",IF(AND(E631&amp;""="",F631&amp;""=""),"سطر بلا مبلغ","")))</f>
        <v/>
      </c>
      <c r="I631" s="19">
        <f>IF(B631&amp;""="","",ROUND(SUMIFS($E$7:$E$3006,$B$7:$B$3006,B631&amp;"")-SUMIFS($F$7:$F$3006,$B$7:$B$3006,B631&amp;""),2))</f>
        <v/>
      </c>
      <c r="J631" s="6">
        <f>IF(B631&amp;""="",IF(AND(C631&amp;""="",E631&amp;""="",F631&amp;""=""),"","رقم القيد ناقص"),IF(I631=0,"","القيد غير متوازن"))</f>
        <v/>
      </c>
      <c r="K631" s="21">
        <f>IF(C631&amp;""="","",COUNTIF($C$7:C631,C631&amp;""))</f>
        <v/>
      </c>
      <c r="L631" s="6">
        <f>IF(K631="","",C631&amp;"-"&amp;K631)</f>
        <v/>
      </c>
      <c r="M631" s="21">
        <f>IF(J631&lt;&gt;"القيد غير متوازن","",IF(COUNTIF($B$7:B631,B631&amp;"")=1,1,""))</f>
        <v/>
      </c>
    </row>
    <row r="632">
      <c r="A632" s="20" t="n"/>
      <c r="B632" s="16" t="n"/>
      <c r="C632" s="16" t="n"/>
      <c r="D632" s="5" t="n"/>
      <c r="E632" s="17" t="n"/>
      <c r="F632" s="17" t="n"/>
      <c r="G632" s="6">
        <f>IF(AND(C632&amp;""="",E632&amp;""="",F632&amp;""=""),"",IF(C632&amp;""="","كود ناقص",IFERROR(INDEX('دليل الحسابات'!$B$6:$B$205,MATCH(C632,'دليل الحسابات'!$A$6:$A$205,0)),"كود غير موجود")))</f>
        <v/>
      </c>
      <c r="H632" s="6">
        <f>IF(AND(C632&amp;""="",E632&amp;""="",F632&amp;""=""),"",IF(AND(E632&amp;""&lt;&gt;"",F632&amp;""&lt;&gt;""),"خطأ: مدين ودائن معًا",IF(AND(E632&amp;""="",F632&amp;""=""),"سطر بلا مبلغ","")))</f>
        <v/>
      </c>
      <c r="I632" s="19">
        <f>IF(B632&amp;""="","",ROUND(SUMIFS($E$7:$E$3006,$B$7:$B$3006,B632&amp;"")-SUMIFS($F$7:$F$3006,$B$7:$B$3006,B632&amp;""),2))</f>
        <v/>
      </c>
      <c r="J632" s="6">
        <f>IF(B632&amp;""="",IF(AND(C632&amp;""="",E632&amp;""="",F632&amp;""=""),"","رقم القيد ناقص"),IF(I632=0,"","القيد غير متوازن"))</f>
        <v/>
      </c>
      <c r="K632" s="21">
        <f>IF(C632&amp;""="","",COUNTIF($C$7:C632,C632&amp;""))</f>
        <v/>
      </c>
      <c r="L632" s="6">
        <f>IF(K632="","",C632&amp;"-"&amp;K632)</f>
        <v/>
      </c>
      <c r="M632" s="21">
        <f>IF(J632&lt;&gt;"القيد غير متوازن","",IF(COUNTIF($B$7:B632,B632&amp;"")=1,1,""))</f>
        <v/>
      </c>
    </row>
    <row r="633">
      <c r="A633" s="20" t="n"/>
      <c r="B633" s="16" t="n"/>
      <c r="C633" s="16" t="n"/>
      <c r="D633" s="5" t="n"/>
      <c r="E633" s="17" t="n"/>
      <c r="F633" s="17" t="n"/>
      <c r="G633" s="6">
        <f>IF(AND(C633&amp;""="",E633&amp;""="",F633&amp;""=""),"",IF(C633&amp;""="","كود ناقص",IFERROR(INDEX('دليل الحسابات'!$B$6:$B$205,MATCH(C633,'دليل الحسابات'!$A$6:$A$205,0)),"كود غير موجود")))</f>
        <v/>
      </c>
      <c r="H633" s="6">
        <f>IF(AND(C633&amp;""="",E633&amp;""="",F633&amp;""=""),"",IF(AND(E633&amp;""&lt;&gt;"",F633&amp;""&lt;&gt;""),"خطأ: مدين ودائن معًا",IF(AND(E633&amp;""="",F633&amp;""=""),"سطر بلا مبلغ","")))</f>
        <v/>
      </c>
      <c r="I633" s="19">
        <f>IF(B633&amp;""="","",ROUND(SUMIFS($E$7:$E$3006,$B$7:$B$3006,B633&amp;"")-SUMIFS($F$7:$F$3006,$B$7:$B$3006,B633&amp;""),2))</f>
        <v/>
      </c>
      <c r="J633" s="6">
        <f>IF(B633&amp;""="",IF(AND(C633&amp;""="",E633&amp;""="",F633&amp;""=""),"","رقم القيد ناقص"),IF(I633=0,"","القيد غير متوازن"))</f>
        <v/>
      </c>
      <c r="K633" s="21">
        <f>IF(C633&amp;""="","",COUNTIF($C$7:C633,C633&amp;""))</f>
        <v/>
      </c>
      <c r="L633" s="6">
        <f>IF(K633="","",C633&amp;"-"&amp;K633)</f>
        <v/>
      </c>
      <c r="M633" s="21">
        <f>IF(J633&lt;&gt;"القيد غير متوازن","",IF(COUNTIF($B$7:B633,B633&amp;"")=1,1,""))</f>
        <v/>
      </c>
    </row>
    <row r="634">
      <c r="A634" s="20" t="n"/>
      <c r="B634" s="16" t="n"/>
      <c r="C634" s="16" t="n"/>
      <c r="D634" s="5" t="n"/>
      <c r="E634" s="17" t="n"/>
      <c r="F634" s="17" t="n"/>
      <c r="G634" s="6">
        <f>IF(AND(C634&amp;""="",E634&amp;""="",F634&amp;""=""),"",IF(C634&amp;""="","كود ناقص",IFERROR(INDEX('دليل الحسابات'!$B$6:$B$205,MATCH(C634,'دليل الحسابات'!$A$6:$A$205,0)),"كود غير موجود")))</f>
        <v/>
      </c>
      <c r="H634" s="6">
        <f>IF(AND(C634&amp;""="",E634&amp;""="",F634&amp;""=""),"",IF(AND(E634&amp;""&lt;&gt;"",F634&amp;""&lt;&gt;""),"خطأ: مدين ودائن معًا",IF(AND(E634&amp;""="",F634&amp;""=""),"سطر بلا مبلغ","")))</f>
        <v/>
      </c>
      <c r="I634" s="19">
        <f>IF(B634&amp;""="","",ROUND(SUMIFS($E$7:$E$3006,$B$7:$B$3006,B634&amp;"")-SUMIFS($F$7:$F$3006,$B$7:$B$3006,B634&amp;""),2))</f>
        <v/>
      </c>
      <c r="J634" s="6">
        <f>IF(B634&amp;""="",IF(AND(C634&amp;""="",E634&amp;""="",F634&amp;""=""),"","رقم القيد ناقص"),IF(I634=0,"","القيد غير متوازن"))</f>
        <v/>
      </c>
      <c r="K634" s="21">
        <f>IF(C634&amp;""="","",COUNTIF($C$7:C634,C634&amp;""))</f>
        <v/>
      </c>
      <c r="L634" s="6">
        <f>IF(K634="","",C634&amp;"-"&amp;K634)</f>
        <v/>
      </c>
      <c r="M634" s="21">
        <f>IF(J634&lt;&gt;"القيد غير متوازن","",IF(COUNTIF($B$7:B634,B634&amp;"")=1,1,""))</f>
        <v/>
      </c>
    </row>
    <row r="635">
      <c r="A635" s="20" t="n"/>
      <c r="B635" s="16" t="n"/>
      <c r="C635" s="16" t="n"/>
      <c r="D635" s="5" t="n"/>
      <c r="E635" s="17" t="n"/>
      <c r="F635" s="17" t="n"/>
      <c r="G635" s="6">
        <f>IF(AND(C635&amp;""="",E635&amp;""="",F635&amp;""=""),"",IF(C635&amp;""="","كود ناقص",IFERROR(INDEX('دليل الحسابات'!$B$6:$B$205,MATCH(C635,'دليل الحسابات'!$A$6:$A$205,0)),"كود غير موجود")))</f>
        <v/>
      </c>
      <c r="H635" s="6">
        <f>IF(AND(C635&amp;""="",E635&amp;""="",F635&amp;""=""),"",IF(AND(E635&amp;""&lt;&gt;"",F635&amp;""&lt;&gt;""),"خطأ: مدين ودائن معًا",IF(AND(E635&amp;""="",F635&amp;""=""),"سطر بلا مبلغ","")))</f>
        <v/>
      </c>
      <c r="I635" s="19">
        <f>IF(B635&amp;""="","",ROUND(SUMIFS($E$7:$E$3006,$B$7:$B$3006,B635&amp;"")-SUMIFS($F$7:$F$3006,$B$7:$B$3006,B635&amp;""),2))</f>
        <v/>
      </c>
      <c r="J635" s="6">
        <f>IF(B635&amp;""="",IF(AND(C635&amp;""="",E635&amp;""="",F635&amp;""=""),"","رقم القيد ناقص"),IF(I635=0,"","القيد غير متوازن"))</f>
        <v/>
      </c>
      <c r="K635" s="21">
        <f>IF(C635&amp;""="","",COUNTIF($C$7:C635,C635&amp;""))</f>
        <v/>
      </c>
      <c r="L635" s="6">
        <f>IF(K635="","",C635&amp;"-"&amp;K635)</f>
        <v/>
      </c>
      <c r="M635" s="21">
        <f>IF(J635&lt;&gt;"القيد غير متوازن","",IF(COUNTIF($B$7:B635,B635&amp;"")=1,1,""))</f>
        <v/>
      </c>
    </row>
    <row r="636">
      <c r="A636" s="20" t="n"/>
      <c r="B636" s="16" t="n"/>
      <c r="C636" s="16" t="n"/>
      <c r="D636" s="5" t="n"/>
      <c r="E636" s="17" t="n"/>
      <c r="F636" s="17" t="n"/>
      <c r="G636" s="6">
        <f>IF(AND(C636&amp;""="",E636&amp;""="",F636&amp;""=""),"",IF(C636&amp;""="","كود ناقص",IFERROR(INDEX('دليل الحسابات'!$B$6:$B$205,MATCH(C636,'دليل الحسابات'!$A$6:$A$205,0)),"كود غير موجود")))</f>
        <v/>
      </c>
      <c r="H636" s="6">
        <f>IF(AND(C636&amp;""="",E636&amp;""="",F636&amp;""=""),"",IF(AND(E636&amp;""&lt;&gt;"",F636&amp;""&lt;&gt;""),"خطأ: مدين ودائن معًا",IF(AND(E636&amp;""="",F636&amp;""=""),"سطر بلا مبلغ","")))</f>
        <v/>
      </c>
      <c r="I636" s="19">
        <f>IF(B636&amp;""="","",ROUND(SUMIFS($E$7:$E$3006,$B$7:$B$3006,B636&amp;"")-SUMIFS($F$7:$F$3006,$B$7:$B$3006,B636&amp;""),2))</f>
        <v/>
      </c>
      <c r="J636" s="6">
        <f>IF(B636&amp;""="",IF(AND(C636&amp;""="",E636&amp;""="",F636&amp;""=""),"","رقم القيد ناقص"),IF(I636=0,"","القيد غير متوازن"))</f>
        <v/>
      </c>
      <c r="K636" s="21">
        <f>IF(C636&amp;""="","",COUNTIF($C$7:C636,C636&amp;""))</f>
        <v/>
      </c>
      <c r="L636" s="6">
        <f>IF(K636="","",C636&amp;"-"&amp;K636)</f>
        <v/>
      </c>
      <c r="M636" s="21">
        <f>IF(J636&lt;&gt;"القيد غير متوازن","",IF(COUNTIF($B$7:B636,B636&amp;"")=1,1,""))</f>
        <v/>
      </c>
    </row>
    <row r="637">
      <c r="A637" s="20" t="n"/>
      <c r="B637" s="16" t="n"/>
      <c r="C637" s="16" t="n"/>
      <c r="D637" s="5" t="n"/>
      <c r="E637" s="17" t="n"/>
      <c r="F637" s="17" t="n"/>
      <c r="G637" s="6">
        <f>IF(AND(C637&amp;""="",E637&amp;""="",F637&amp;""=""),"",IF(C637&amp;""="","كود ناقص",IFERROR(INDEX('دليل الحسابات'!$B$6:$B$205,MATCH(C637,'دليل الحسابات'!$A$6:$A$205,0)),"كود غير موجود")))</f>
        <v/>
      </c>
      <c r="H637" s="6">
        <f>IF(AND(C637&amp;""="",E637&amp;""="",F637&amp;""=""),"",IF(AND(E637&amp;""&lt;&gt;"",F637&amp;""&lt;&gt;""),"خطأ: مدين ودائن معًا",IF(AND(E637&amp;""="",F637&amp;""=""),"سطر بلا مبلغ","")))</f>
        <v/>
      </c>
      <c r="I637" s="19">
        <f>IF(B637&amp;""="","",ROUND(SUMIFS($E$7:$E$3006,$B$7:$B$3006,B637&amp;"")-SUMIFS($F$7:$F$3006,$B$7:$B$3006,B637&amp;""),2))</f>
        <v/>
      </c>
      <c r="J637" s="6">
        <f>IF(B637&amp;""="",IF(AND(C637&amp;""="",E637&amp;""="",F637&amp;""=""),"","رقم القيد ناقص"),IF(I637=0,"","القيد غير متوازن"))</f>
        <v/>
      </c>
      <c r="K637" s="21">
        <f>IF(C637&amp;""="","",COUNTIF($C$7:C637,C637&amp;""))</f>
        <v/>
      </c>
      <c r="L637" s="6">
        <f>IF(K637="","",C637&amp;"-"&amp;K637)</f>
        <v/>
      </c>
      <c r="M637" s="21">
        <f>IF(J637&lt;&gt;"القيد غير متوازن","",IF(COUNTIF($B$7:B637,B637&amp;"")=1,1,""))</f>
        <v/>
      </c>
    </row>
    <row r="638">
      <c r="A638" s="20" t="n"/>
      <c r="B638" s="16" t="n"/>
      <c r="C638" s="16" t="n"/>
      <c r="D638" s="5" t="n"/>
      <c r="E638" s="17" t="n"/>
      <c r="F638" s="17" t="n"/>
      <c r="G638" s="6">
        <f>IF(AND(C638&amp;""="",E638&amp;""="",F638&amp;""=""),"",IF(C638&amp;""="","كود ناقص",IFERROR(INDEX('دليل الحسابات'!$B$6:$B$205,MATCH(C638,'دليل الحسابات'!$A$6:$A$205,0)),"كود غير موجود")))</f>
        <v/>
      </c>
      <c r="H638" s="6">
        <f>IF(AND(C638&amp;""="",E638&amp;""="",F638&amp;""=""),"",IF(AND(E638&amp;""&lt;&gt;"",F638&amp;""&lt;&gt;""),"خطأ: مدين ودائن معًا",IF(AND(E638&amp;""="",F638&amp;""=""),"سطر بلا مبلغ","")))</f>
        <v/>
      </c>
      <c r="I638" s="19">
        <f>IF(B638&amp;""="","",ROUND(SUMIFS($E$7:$E$3006,$B$7:$B$3006,B638&amp;"")-SUMIFS($F$7:$F$3006,$B$7:$B$3006,B638&amp;""),2))</f>
        <v/>
      </c>
      <c r="J638" s="6">
        <f>IF(B638&amp;""="",IF(AND(C638&amp;""="",E638&amp;""="",F638&amp;""=""),"","رقم القيد ناقص"),IF(I638=0,"","القيد غير متوازن"))</f>
        <v/>
      </c>
      <c r="K638" s="21">
        <f>IF(C638&amp;""="","",COUNTIF($C$7:C638,C638&amp;""))</f>
        <v/>
      </c>
      <c r="L638" s="6">
        <f>IF(K638="","",C638&amp;"-"&amp;K638)</f>
        <v/>
      </c>
      <c r="M638" s="21">
        <f>IF(J638&lt;&gt;"القيد غير متوازن","",IF(COUNTIF($B$7:B638,B638&amp;"")=1,1,""))</f>
        <v/>
      </c>
    </row>
    <row r="639">
      <c r="A639" s="20" t="n"/>
      <c r="B639" s="16" t="n"/>
      <c r="C639" s="16" t="n"/>
      <c r="D639" s="5" t="n"/>
      <c r="E639" s="17" t="n"/>
      <c r="F639" s="17" t="n"/>
      <c r="G639" s="6">
        <f>IF(AND(C639&amp;""="",E639&amp;""="",F639&amp;""=""),"",IF(C639&amp;""="","كود ناقص",IFERROR(INDEX('دليل الحسابات'!$B$6:$B$205,MATCH(C639,'دليل الحسابات'!$A$6:$A$205,0)),"كود غير موجود")))</f>
        <v/>
      </c>
      <c r="H639" s="6">
        <f>IF(AND(C639&amp;""="",E639&amp;""="",F639&amp;""=""),"",IF(AND(E639&amp;""&lt;&gt;"",F639&amp;""&lt;&gt;""),"خطأ: مدين ودائن معًا",IF(AND(E639&amp;""="",F639&amp;""=""),"سطر بلا مبلغ","")))</f>
        <v/>
      </c>
      <c r="I639" s="19">
        <f>IF(B639&amp;""="","",ROUND(SUMIFS($E$7:$E$3006,$B$7:$B$3006,B639&amp;"")-SUMIFS($F$7:$F$3006,$B$7:$B$3006,B639&amp;""),2))</f>
        <v/>
      </c>
      <c r="J639" s="6">
        <f>IF(B639&amp;""="",IF(AND(C639&amp;""="",E639&amp;""="",F639&amp;""=""),"","رقم القيد ناقص"),IF(I639=0,"","القيد غير متوازن"))</f>
        <v/>
      </c>
      <c r="K639" s="21">
        <f>IF(C639&amp;""="","",COUNTIF($C$7:C639,C639&amp;""))</f>
        <v/>
      </c>
      <c r="L639" s="6">
        <f>IF(K639="","",C639&amp;"-"&amp;K639)</f>
        <v/>
      </c>
      <c r="M639" s="21">
        <f>IF(J639&lt;&gt;"القيد غير متوازن","",IF(COUNTIF($B$7:B639,B639&amp;"")=1,1,""))</f>
        <v/>
      </c>
    </row>
    <row r="640">
      <c r="A640" s="20" t="n"/>
      <c r="B640" s="16" t="n"/>
      <c r="C640" s="16" t="n"/>
      <c r="D640" s="5" t="n"/>
      <c r="E640" s="17" t="n"/>
      <c r="F640" s="17" t="n"/>
      <c r="G640" s="6">
        <f>IF(AND(C640&amp;""="",E640&amp;""="",F640&amp;""=""),"",IF(C640&amp;""="","كود ناقص",IFERROR(INDEX('دليل الحسابات'!$B$6:$B$205,MATCH(C640,'دليل الحسابات'!$A$6:$A$205,0)),"كود غير موجود")))</f>
        <v/>
      </c>
      <c r="H640" s="6">
        <f>IF(AND(C640&amp;""="",E640&amp;""="",F640&amp;""=""),"",IF(AND(E640&amp;""&lt;&gt;"",F640&amp;""&lt;&gt;""),"خطأ: مدين ودائن معًا",IF(AND(E640&amp;""="",F640&amp;""=""),"سطر بلا مبلغ","")))</f>
        <v/>
      </c>
      <c r="I640" s="19">
        <f>IF(B640&amp;""="","",ROUND(SUMIFS($E$7:$E$3006,$B$7:$B$3006,B640&amp;"")-SUMIFS($F$7:$F$3006,$B$7:$B$3006,B640&amp;""),2))</f>
        <v/>
      </c>
      <c r="J640" s="6">
        <f>IF(B640&amp;""="",IF(AND(C640&amp;""="",E640&amp;""="",F640&amp;""=""),"","رقم القيد ناقص"),IF(I640=0,"","القيد غير متوازن"))</f>
        <v/>
      </c>
      <c r="K640" s="21">
        <f>IF(C640&amp;""="","",COUNTIF($C$7:C640,C640&amp;""))</f>
        <v/>
      </c>
      <c r="L640" s="6">
        <f>IF(K640="","",C640&amp;"-"&amp;K640)</f>
        <v/>
      </c>
      <c r="M640" s="21">
        <f>IF(J640&lt;&gt;"القيد غير متوازن","",IF(COUNTIF($B$7:B640,B640&amp;"")=1,1,""))</f>
        <v/>
      </c>
    </row>
    <row r="641">
      <c r="A641" s="20" t="n"/>
      <c r="B641" s="16" t="n"/>
      <c r="C641" s="16" t="n"/>
      <c r="D641" s="5" t="n"/>
      <c r="E641" s="17" t="n"/>
      <c r="F641" s="17" t="n"/>
      <c r="G641" s="6">
        <f>IF(AND(C641&amp;""="",E641&amp;""="",F641&amp;""=""),"",IF(C641&amp;""="","كود ناقص",IFERROR(INDEX('دليل الحسابات'!$B$6:$B$205,MATCH(C641,'دليل الحسابات'!$A$6:$A$205,0)),"كود غير موجود")))</f>
        <v/>
      </c>
      <c r="H641" s="6">
        <f>IF(AND(C641&amp;""="",E641&amp;""="",F641&amp;""=""),"",IF(AND(E641&amp;""&lt;&gt;"",F641&amp;""&lt;&gt;""),"خطأ: مدين ودائن معًا",IF(AND(E641&amp;""="",F641&amp;""=""),"سطر بلا مبلغ","")))</f>
        <v/>
      </c>
      <c r="I641" s="19">
        <f>IF(B641&amp;""="","",ROUND(SUMIFS($E$7:$E$3006,$B$7:$B$3006,B641&amp;"")-SUMIFS($F$7:$F$3006,$B$7:$B$3006,B641&amp;""),2))</f>
        <v/>
      </c>
      <c r="J641" s="6">
        <f>IF(B641&amp;""="",IF(AND(C641&amp;""="",E641&amp;""="",F641&amp;""=""),"","رقم القيد ناقص"),IF(I641=0,"","القيد غير متوازن"))</f>
        <v/>
      </c>
      <c r="K641" s="21">
        <f>IF(C641&amp;""="","",COUNTIF($C$7:C641,C641&amp;""))</f>
        <v/>
      </c>
      <c r="L641" s="6">
        <f>IF(K641="","",C641&amp;"-"&amp;K641)</f>
        <v/>
      </c>
      <c r="M641" s="21">
        <f>IF(J641&lt;&gt;"القيد غير متوازن","",IF(COUNTIF($B$7:B641,B641&amp;"")=1,1,""))</f>
        <v/>
      </c>
    </row>
    <row r="642">
      <c r="A642" s="20" t="n"/>
      <c r="B642" s="16" t="n"/>
      <c r="C642" s="16" t="n"/>
      <c r="D642" s="5" t="n"/>
      <c r="E642" s="17" t="n"/>
      <c r="F642" s="17" t="n"/>
      <c r="G642" s="6">
        <f>IF(AND(C642&amp;""="",E642&amp;""="",F642&amp;""=""),"",IF(C642&amp;""="","كود ناقص",IFERROR(INDEX('دليل الحسابات'!$B$6:$B$205,MATCH(C642,'دليل الحسابات'!$A$6:$A$205,0)),"كود غير موجود")))</f>
        <v/>
      </c>
      <c r="H642" s="6">
        <f>IF(AND(C642&amp;""="",E642&amp;""="",F642&amp;""=""),"",IF(AND(E642&amp;""&lt;&gt;"",F642&amp;""&lt;&gt;""),"خطأ: مدين ودائن معًا",IF(AND(E642&amp;""="",F642&amp;""=""),"سطر بلا مبلغ","")))</f>
        <v/>
      </c>
      <c r="I642" s="19">
        <f>IF(B642&amp;""="","",ROUND(SUMIFS($E$7:$E$3006,$B$7:$B$3006,B642&amp;"")-SUMIFS($F$7:$F$3006,$B$7:$B$3006,B642&amp;""),2))</f>
        <v/>
      </c>
      <c r="J642" s="6">
        <f>IF(B642&amp;""="",IF(AND(C642&amp;""="",E642&amp;""="",F642&amp;""=""),"","رقم القيد ناقص"),IF(I642=0,"","القيد غير متوازن"))</f>
        <v/>
      </c>
      <c r="K642" s="21">
        <f>IF(C642&amp;""="","",COUNTIF($C$7:C642,C642&amp;""))</f>
        <v/>
      </c>
      <c r="L642" s="6">
        <f>IF(K642="","",C642&amp;"-"&amp;K642)</f>
        <v/>
      </c>
      <c r="M642" s="21">
        <f>IF(J642&lt;&gt;"القيد غير متوازن","",IF(COUNTIF($B$7:B642,B642&amp;"")=1,1,""))</f>
        <v/>
      </c>
    </row>
    <row r="643">
      <c r="A643" s="20" t="n"/>
      <c r="B643" s="16" t="n"/>
      <c r="C643" s="16" t="n"/>
      <c r="D643" s="5" t="n"/>
      <c r="E643" s="17" t="n"/>
      <c r="F643" s="17" t="n"/>
      <c r="G643" s="6">
        <f>IF(AND(C643&amp;""="",E643&amp;""="",F643&amp;""=""),"",IF(C643&amp;""="","كود ناقص",IFERROR(INDEX('دليل الحسابات'!$B$6:$B$205,MATCH(C643,'دليل الحسابات'!$A$6:$A$205,0)),"كود غير موجود")))</f>
        <v/>
      </c>
      <c r="H643" s="6">
        <f>IF(AND(C643&amp;""="",E643&amp;""="",F643&amp;""=""),"",IF(AND(E643&amp;""&lt;&gt;"",F643&amp;""&lt;&gt;""),"خطأ: مدين ودائن معًا",IF(AND(E643&amp;""="",F643&amp;""=""),"سطر بلا مبلغ","")))</f>
        <v/>
      </c>
      <c r="I643" s="19">
        <f>IF(B643&amp;""="","",ROUND(SUMIFS($E$7:$E$3006,$B$7:$B$3006,B643&amp;"")-SUMIFS($F$7:$F$3006,$B$7:$B$3006,B643&amp;""),2))</f>
        <v/>
      </c>
      <c r="J643" s="6">
        <f>IF(B643&amp;""="",IF(AND(C643&amp;""="",E643&amp;""="",F643&amp;""=""),"","رقم القيد ناقص"),IF(I643=0,"","القيد غير متوازن"))</f>
        <v/>
      </c>
      <c r="K643" s="21">
        <f>IF(C643&amp;""="","",COUNTIF($C$7:C643,C643&amp;""))</f>
        <v/>
      </c>
      <c r="L643" s="6">
        <f>IF(K643="","",C643&amp;"-"&amp;K643)</f>
        <v/>
      </c>
      <c r="M643" s="21">
        <f>IF(J643&lt;&gt;"القيد غير متوازن","",IF(COUNTIF($B$7:B643,B643&amp;"")=1,1,""))</f>
        <v/>
      </c>
    </row>
    <row r="644">
      <c r="A644" s="20" t="n"/>
      <c r="B644" s="16" t="n"/>
      <c r="C644" s="16" t="n"/>
      <c r="D644" s="5" t="n"/>
      <c r="E644" s="17" t="n"/>
      <c r="F644" s="17" t="n"/>
      <c r="G644" s="6">
        <f>IF(AND(C644&amp;""="",E644&amp;""="",F644&amp;""=""),"",IF(C644&amp;""="","كود ناقص",IFERROR(INDEX('دليل الحسابات'!$B$6:$B$205,MATCH(C644,'دليل الحسابات'!$A$6:$A$205,0)),"كود غير موجود")))</f>
        <v/>
      </c>
      <c r="H644" s="6">
        <f>IF(AND(C644&amp;""="",E644&amp;""="",F644&amp;""=""),"",IF(AND(E644&amp;""&lt;&gt;"",F644&amp;""&lt;&gt;""),"خطأ: مدين ودائن معًا",IF(AND(E644&amp;""="",F644&amp;""=""),"سطر بلا مبلغ","")))</f>
        <v/>
      </c>
      <c r="I644" s="19">
        <f>IF(B644&amp;""="","",ROUND(SUMIFS($E$7:$E$3006,$B$7:$B$3006,B644&amp;"")-SUMIFS($F$7:$F$3006,$B$7:$B$3006,B644&amp;""),2))</f>
        <v/>
      </c>
      <c r="J644" s="6">
        <f>IF(B644&amp;""="",IF(AND(C644&amp;""="",E644&amp;""="",F644&amp;""=""),"","رقم القيد ناقص"),IF(I644=0,"","القيد غير متوازن"))</f>
        <v/>
      </c>
      <c r="K644" s="21">
        <f>IF(C644&amp;""="","",COUNTIF($C$7:C644,C644&amp;""))</f>
        <v/>
      </c>
      <c r="L644" s="6">
        <f>IF(K644="","",C644&amp;"-"&amp;K644)</f>
        <v/>
      </c>
      <c r="M644" s="21">
        <f>IF(J644&lt;&gt;"القيد غير متوازن","",IF(COUNTIF($B$7:B644,B644&amp;"")=1,1,""))</f>
        <v/>
      </c>
    </row>
    <row r="645">
      <c r="A645" s="20" t="n"/>
      <c r="B645" s="16" t="n"/>
      <c r="C645" s="16" t="n"/>
      <c r="D645" s="5" t="n"/>
      <c r="E645" s="17" t="n"/>
      <c r="F645" s="17" t="n"/>
      <c r="G645" s="6">
        <f>IF(AND(C645&amp;""="",E645&amp;""="",F645&amp;""=""),"",IF(C645&amp;""="","كود ناقص",IFERROR(INDEX('دليل الحسابات'!$B$6:$B$205,MATCH(C645,'دليل الحسابات'!$A$6:$A$205,0)),"كود غير موجود")))</f>
        <v/>
      </c>
      <c r="H645" s="6">
        <f>IF(AND(C645&amp;""="",E645&amp;""="",F645&amp;""=""),"",IF(AND(E645&amp;""&lt;&gt;"",F645&amp;""&lt;&gt;""),"خطأ: مدين ودائن معًا",IF(AND(E645&amp;""="",F645&amp;""=""),"سطر بلا مبلغ","")))</f>
        <v/>
      </c>
      <c r="I645" s="19">
        <f>IF(B645&amp;""="","",ROUND(SUMIFS($E$7:$E$3006,$B$7:$B$3006,B645&amp;"")-SUMIFS($F$7:$F$3006,$B$7:$B$3006,B645&amp;""),2))</f>
        <v/>
      </c>
      <c r="J645" s="6">
        <f>IF(B645&amp;""="",IF(AND(C645&amp;""="",E645&amp;""="",F645&amp;""=""),"","رقم القيد ناقص"),IF(I645=0,"","القيد غير متوازن"))</f>
        <v/>
      </c>
      <c r="K645" s="21">
        <f>IF(C645&amp;""="","",COUNTIF($C$7:C645,C645&amp;""))</f>
        <v/>
      </c>
      <c r="L645" s="6">
        <f>IF(K645="","",C645&amp;"-"&amp;K645)</f>
        <v/>
      </c>
      <c r="M645" s="21">
        <f>IF(J645&lt;&gt;"القيد غير متوازن","",IF(COUNTIF($B$7:B645,B645&amp;"")=1,1,""))</f>
        <v/>
      </c>
    </row>
    <row r="646">
      <c r="A646" s="20" t="n"/>
      <c r="B646" s="16" t="n"/>
      <c r="C646" s="16" t="n"/>
      <c r="D646" s="5" t="n"/>
      <c r="E646" s="17" t="n"/>
      <c r="F646" s="17" t="n"/>
      <c r="G646" s="6">
        <f>IF(AND(C646&amp;""="",E646&amp;""="",F646&amp;""=""),"",IF(C646&amp;""="","كود ناقص",IFERROR(INDEX('دليل الحسابات'!$B$6:$B$205,MATCH(C646,'دليل الحسابات'!$A$6:$A$205,0)),"كود غير موجود")))</f>
        <v/>
      </c>
      <c r="H646" s="6">
        <f>IF(AND(C646&amp;""="",E646&amp;""="",F646&amp;""=""),"",IF(AND(E646&amp;""&lt;&gt;"",F646&amp;""&lt;&gt;""),"خطأ: مدين ودائن معًا",IF(AND(E646&amp;""="",F646&amp;""=""),"سطر بلا مبلغ","")))</f>
        <v/>
      </c>
      <c r="I646" s="19">
        <f>IF(B646&amp;""="","",ROUND(SUMIFS($E$7:$E$3006,$B$7:$B$3006,B646&amp;"")-SUMIFS($F$7:$F$3006,$B$7:$B$3006,B646&amp;""),2))</f>
        <v/>
      </c>
      <c r="J646" s="6">
        <f>IF(B646&amp;""="",IF(AND(C646&amp;""="",E646&amp;""="",F646&amp;""=""),"","رقم القيد ناقص"),IF(I646=0,"","القيد غير متوازن"))</f>
        <v/>
      </c>
      <c r="K646" s="21">
        <f>IF(C646&amp;""="","",COUNTIF($C$7:C646,C646&amp;""))</f>
        <v/>
      </c>
      <c r="L646" s="6">
        <f>IF(K646="","",C646&amp;"-"&amp;K646)</f>
        <v/>
      </c>
      <c r="M646" s="21">
        <f>IF(J646&lt;&gt;"القيد غير متوازن","",IF(COUNTIF($B$7:B646,B646&amp;"")=1,1,""))</f>
        <v/>
      </c>
    </row>
    <row r="647">
      <c r="A647" s="20" t="n"/>
      <c r="B647" s="16" t="n"/>
      <c r="C647" s="16" t="n"/>
      <c r="D647" s="5" t="n"/>
      <c r="E647" s="17" t="n"/>
      <c r="F647" s="17" t="n"/>
      <c r="G647" s="6">
        <f>IF(AND(C647&amp;""="",E647&amp;""="",F647&amp;""=""),"",IF(C647&amp;""="","كود ناقص",IFERROR(INDEX('دليل الحسابات'!$B$6:$B$205,MATCH(C647,'دليل الحسابات'!$A$6:$A$205,0)),"كود غير موجود")))</f>
        <v/>
      </c>
      <c r="H647" s="6">
        <f>IF(AND(C647&amp;""="",E647&amp;""="",F647&amp;""=""),"",IF(AND(E647&amp;""&lt;&gt;"",F647&amp;""&lt;&gt;""),"خطأ: مدين ودائن معًا",IF(AND(E647&amp;""="",F647&amp;""=""),"سطر بلا مبلغ","")))</f>
        <v/>
      </c>
      <c r="I647" s="19">
        <f>IF(B647&amp;""="","",ROUND(SUMIFS($E$7:$E$3006,$B$7:$B$3006,B647&amp;"")-SUMIFS($F$7:$F$3006,$B$7:$B$3006,B647&amp;""),2))</f>
        <v/>
      </c>
      <c r="J647" s="6">
        <f>IF(B647&amp;""="",IF(AND(C647&amp;""="",E647&amp;""="",F647&amp;""=""),"","رقم القيد ناقص"),IF(I647=0,"","القيد غير متوازن"))</f>
        <v/>
      </c>
      <c r="K647" s="21">
        <f>IF(C647&amp;""="","",COUNTIF($C$7:C647,C647&amp;""))</f>
        <v/>
      </c>
      <c r="L647" s="6">
        <f>IF(K647="","",C647&amp;"-"&amp;K647)</f>
        <v/>
      </c>
      <c r="M647" s="21">
        <f>IF(J647&lt;&gt;"القيد غير متوازن","",IF(COUNTIF($B$7:B647,B647&amp;"")=1,1,""))</f>
        <v/>
      </c>
    </row>
    <row r="648">
      <c r="A648" s="20" t="n"/>
      <c r="B648" s="16" t="n"/>
      <c r="C648" s="16" t="n"/>
      <c r="D648" s="5" t="n"/>
      <c r="E648" s="17" t="n"/>
      <c r="F648" s="17" t="n"/>
      <c r="G648" s="6">
        <f>IF(AND(C648&amp;""="",E648&amp;""="",F648&amp;""=""),"",IF(C648&amp;""="","كود ناقص",IFERROR(INDEX('دليل الحسابات'!$B$6:$B$205,MATCH(C648,'دليل الحسابات'!$A$6:$A$205,0)),"كود غير موجود")))</f>
        <v/>
      </c>
      <c r="H648" s="6">
        <f>IF(AND(C648&amp;""="",E648&amp;""="",F648&amp;""=""),"",IF(AND(E648&amp;""&lt;&gt;"",F648&amp;""&lt;&gt;""),"خطأ: مدين ودائن معًا",IF(AND(E648&amp;""="",F648&amp;""=""),"سطر بلا مبلغ","")))</f>
        <v/>
      </c>
      <c r="I648" s="19">
        <f>IF(B648&amp;""="","",ROUND(SUMIFS($E$7:$E$3006,$B$7:$B$3006,B648&amp;"")-SUMIFS($F$7:$F$3006,$B$7:$B$3006,B648&amp;""),2))</f>
        <v/>
      </c>
      <c r="J648" s="6">
        <f>IF(B648&amp;""="",IF(AND(C648&amp;""="",E648&amp;""="",F648&amp;""=""),"","رقم القيد ناقص"),IF(I648=0,"","القيد غير متوازن"))</f>
        <v/>
      </c>
      <c r="K648" s="21">
        <f>IF(C648&amp;""="","",COUNTIF($C$7:C648,C648&amp;""))</f>
        <v/>
      </c>
      <c r="L648" s="6">
        <f>IF(K648="","",C648&amp;"-"&amp;K648)</f>
        <v/>
      </c>
      <c r="M648" s="21">
        <f>IF(J648&lt;&gt;"القيد غير متوازن","",IF(COUNTIF($B$7:B648,B648&amp;"")=1,1,""))</f>
        <v/>
      </c>
    </row>
    <row r="649">
      <c r="A649" s="20" t="n"/>
      <c r="B649" s="16" t="n"/>
      <c r="C649" s="16" t="n"/>
      <c r="D649" s="5" t="n"/>
      <c r="E649" s="17" t="n"/>
      <c r="F649" s="17" t="n"/>
      <c r="G649" s="6">
        <f>IF(AND(C649&amp;""="",E649&amp;""="",F649&amp;""=""),"",IF(C649&amp;""="","كود ناقص",IFERROR(INDEX('دليل الحسابات'!$B$6:$B$205,MATCH(C649,'دليل الحسابات'!$A$6:$A$205,0)),"كود غير موجود")))</f>
        <v/>
      </c>
      <c r="H649" s="6">
        <f>IF(AND(C649&amp;""="",E649&amp;""="",F649&amp;""=""),"",IF(AND(E649&amp;""&lt;&gt;"",F649&amp;""&lt;&gt;""),"خطأ: مدين ودائن معًا",IF(AND(E649&amp;""="",F649&amp;""=""),"سطر بلا مبلغ","")))</f>
        <v/>
      </c>
      <c r="I649" s="19">
        <f>IF(B649&amp;""="","",ROUND(SUMIFS($E$7:$E$3006,$B$7:$B$3006,B649&amp;"")-SUMIFS($F$7:$F$3006,$B$7:$B$3006,B649&amp;""),2))</f>
        <v/>
      </c>
      <c r="J649" s="6">
        <f>IF(B649&amp;""="",IF(AND(C649&amp;""="",E649&amp;""="",F649&amp;""=""),"","رقم القيد ناقص"),IF(I649=0,"","القيد غير متوازن"))</f>
        <v/>
      </c>
      <c r="K649" s="21">
        <f>IF(C649&amp;""="","",COUNTIF($C$7:C649,C649&amp;""))</f>
        <v/>
      </c>
      <c r="L649" s="6">
        <f>IF(K649="","",C649&amp;"-"&amp;K649)</f>
        <v/>
      </c>
      <c r="M649" s="21">
        <f>IF(J649&lt;&gt;"القيد غير متوازن","",IF(COUNTIF($B$7:B649,B649&amp;"")=1,1,""))</f>
        <v/>
      </c>
    </row>
    <row r="650">
      <c r="A650" s="20" t="n"/>
      <c r="B650" s="16" t="n"/>
      <c r="C650" s="16" t="n"/>
      <c r="D650" s="5" t="n"/>
      <c r="E650" s="17" t="n"/>
      <c r="F650" s="17" t="n"/>
      <c r="G650" s="6">
        <f>IF(AND(C650&amp;""="",E650&amp;""="",F650&amp;""=""),"",IF(C650&amp;""="","كود ناقص",IFERROR(INDEX('دليل الحسابات'!$B$6:$B$205,MATCH(C650,'دليل الحسابات'!$A$6:$A$205,0)),"كود غير موجود")))</f>
        <v/>
      </c>
      <c r="H650" s="6">
        <f>IF(AND(C650&amp;""="",E650&amp;""="",F650&amp;""=""),"",IF(AND(E650&amp;""&lt;&gt;"",F650&amp;""&lt;&gt;""),"خطأ: مدين ودائن معًا",IF(AND(E650&amp;""="",F650&amp;""=""),"سطر بلا مبلغ","")))</f>
        <v/>
      </c>
      <c r="I650" s="19">
        <f>IF(B650&amp;""="","",ROUND(SUMIFS($E$7:$E$3006,$B$7:$B$3006,B650&amp;"")-SUMIFS($F$7:$F$3006,$B$7:$B$3006,B650&amp;""),2))</f>
        <v/>
      </c>
      <c r="J650" s="6">
        <f>IF(B650&amp;""="",IF(AND(C650&amp;""="",E650&amp;""="",F650&amp;""=""),"","رقم القيد ناقص"),IF(I650=0,"","القيد غير متوازن"))</f>
        <v/>
      </c>
      <c r="K650" s="21">
        <f>IF(C650&amp;""="","",COUNTIF($C$7:C650,C650&amp;""))</f>
        <v/>
      </c>
      <c r="L650" s="6">
        <f>IF(K650="","",C650&amp;"-"&amp;K650)</f>
        <v/>
      </c>
      <c r="M650" s="21">
        <f>IF(J650&lt;&gt;"القيد غير متوازن","",IF(COUNTIF($B$7:B650,B650&amp;"")=1,1,""))</f>
        <v/>
      </c>
    </row>
    <row r="651">
      <c r="A651" s="20" t="n"/>
      <c r="B651" s="16" t="n"/>
      <c r="C651" s="16" t="n"/>
      <c r="D651" s="5" t="n"/>
      <c r="E651" s="17" t="n"/>
      <c r="F651" s="17" t="n"/>
      <c r="G651" s="6">
        <f>IF(AND(C651&amp;""="",E651&amp;""="",F651&amp;""=""),"",IF(C651&amp;""="","كود ناقص",IFERROR(INDEX('دليل الحسابات'!$B$6:$B$205,MATCH(C651,'دليل الحسابات'!$A$6:$A$205,0)),"كود غير موجود")))</f>
        <v/>
      </c>
      <c r="H651" s="6">
        <f>IF(AND(C651&amp;""="",E651&amp;""="",F651&amp;""=""),"",IF(AND(E651&amp;""&lt;&gt;"",F651&amp;""&lt;&gt;""),"خطأ: مدين ودائن معًا",IF(AND(E651&amp;""="",F651&amp;""=""),"سطر بلا مبلغ","")))</f>
        <v/>
      </c>
      <c r="I651" s="19">
        <f>IF(B651&amp;""="","",ROUND(SUMIFS($E$7:$E$3006,$B$7:$B$3006,B651&amp;"")-SUMIFS($F$7:$F$3006,$B$7:$B$3006,B651&amp;""),2))</f>
        <v/>
      </c>
      <c r="J651" s="6">
        <f>IF(B651&amp;""="",IF(AND(C651&amp;""="",E651&amp;""="",F651&amp;""=""),"","رقم القيد ناقص"),IF(I651=0,"","القيد غير متوازن"))</f>
        <v/>
      </c>
      <c r="K651" s="21">
        <f>IF(C651&amp;""="","",COUNTIF($C$7:C651,C651&amp;""))</f>
        <v/>
      </c>
      <c r="L651" s="6">
        <f>IF(K651="","",C651&amp;"-"&amp;K651)</f>
        <v/>
      </c>
      <c r="M651" s="21">
        <f>IF(J651&lt;&gt;"القيد غير متوازن","",IF(COUNTIF($B$7:B651,B651&amp;"")=1,1,""))</f>
        <v/>
      </c>
    </row>
    <row r="652">
      <c r="A652" s="20" t="n"/>
      <c r="B652" s="16" t="n"/>
      <c r="C652" s="16" t="n"/>
      <c r="D652" s="5" t="n"/>
      <c r="E652" s="17" t="n"/>
      <c r="F652" s="17" t="n"/>
      <c r="G652" s="6">
        <f>IF(AND(C652&amp;""="",E652&amp;""="",F652&amp;""=""),"",IF(C652&amp;""="","كود ناقص",IFERROR(INDEX('دليل الحسابات'!$B$6:$B$205,MATCH(C652,'دليل الحسابات'!$A$6:$A$205,0)),"كود غير موجود")))</f>
        <v/>
      </c>
      <c r="H652" s="6">
        <f>IF(AND(C652&amp;""="",E652&amp;""="",F652&amp;""=""),"",IF(AND(E652&amp;""&lt;&gt;"",F652&amp;""&lt;&gt;""),"خطأ: مدين ودائن معًا",IF(AND(E652&amp;""="",F652&amp;""=""),"سطر بلا مبلغ","")))</f>
        <v/>
      </c>
      <c r="I652" s="19">
        <f>IF(B652&amp;""="","",ROUND(SUMIFS($E$7:$E$3006,$B$7:$B$3006,B652&amp;"")-SUMIFS($F$7:$F$3006,$B$7:$B$3006,B652&amp;""),2))</f>
        <v/>
      </c>
      <c r="J652" s="6">
        <f>IF(B652&amp;""="",IF(AND(C652&amp;""="",E652&amp;""="",F652&amp;""=""),"","رقم القيد ناقص"),IF(I652=0,"","القيد غير متوازن"))</f>
        <v/>
      </c>
      <c r="K652" s="21">
        <f>IF(C652&amp;""="","",COUNTIF($C$7:C652,C652&amp;""))</f>
        <v/>
      </c>
      <c r="L652" s="6">
        <f>IF(K652="","",C652&amp;"-"&amp;K652)</f>
        <v/>
      </c>
      <c r="M652" s="21">
        <f>IF(J652&lt;&gt;"القيد غير متوازن","",IF(COUNTIF($B$7:B652,B652&amp;"")=1,1,""))</f>
        <v/>
      </c>
    </row>
    <row r="653">
      <c r="A653" s="20" t="n"/>
      <c r="B653" s="16" t="n"/>
      <c r="C653" s="16" t="n"/>
      <c r="D653" s="5" t="n"/>
      <c r="E653" s="17" t="n"/>
      <c r="F653" s="17" t="n"/>
      <c r="G653" s="6">
        <f>IF(AND(C653&amp;""="",E653&amp;""="",F653&amp;""=""),"",IF(C653&amp;""="","كود ناقص",IFERROR(INDEX('دليل الحسابات'!$B$6:$B$205,MATCH(C653,'دليل الحسابات'!$A$6:$A$205,0)),"كود غير موجود")))</f>
        <v/>
      </c>
      <c r="H653" s="6">
        <f>IF(AND(C653&amp;""="",E653&amp;""="",F653&amp;""=""),"",IF(AND(E653&amp;""&lt;&gt;"",F653&amp;""&lt;&gt;""),"خطأ: مدين ودائن معًا",IF(AND(E653&amp;""="",F653&amp;""=""),"سطر بلا مبلغ","")))</f>
        <v/>
      </c>
      <c r="I653" s="19">
        <f>IF(B653&amp;""="","",ROUND(SUMIFS($E$7:$E$3006,$B$7:$B$3006,B653&amp;"")-SUMIFS($F$7:$F$3006,$B$7:$B$3006,B653&amp;""),2))</f>
        <v/>
      </c>
      <c r="J653" s="6">
        <f>IF(B653&amp;""="",IF(AND(C653&amp;""="",E653&amp;""="",F653&amp;""=""),"","رقم القيد ناقص"),IF(I653=0,"","القيد غير متوازن"))</f>
        <v/>
      </c>
      <c r="K653" s="21">
        <f>IF(C653&amp;""="","",COUNTIF($C$7:C653,C653&amp;""))</f>
        <v/>
      </c>
      <c r="L653" s="6">
        <f>IF(K653="","",C653&amp;"-"&amp;K653)</f>
        <v/>
      </c>
      <c r="M653" s="21">
        <f>IF(J653&lt;&gt;"القيد غير متوازن","",IF(COUNTIF($B$7:B653,B653&amp;"")=1,1,""))</f>
        <v/>
      </c>
    </row>
    <row r="654">
      <c r="A654" s="20" t="n"/>
      <c r="B654" s="16" t="n"/>
      <c r="C654" s="16" t="n"/>
      <c r="D654" s="5" t="n"/>
      <c r="E654" s="17" t="n"/>
      <c r="F654" s="17" t="n"/>
      <c r="G654" s="6">
        <f>IF(AND(C654&amp;""="",E654&amp;""="",F654&amp;""=""),"",IF(C654&amp;""="","كود ناقص",IFERROR(INDEX('دليل الحسابات'!$B$6:$B$205,MATCH(C654,'دليل الحسابات'!$A$6:$A$205,0)),"كود غير موجود")))</f>
        <v/>
      </c>
      <c r="H654" s="6">
        <f>IF(AND(C654&amp;""="",E654&amp;""="",F654&amp;""=""),"",IF(AND(E654&amp;""&lt;&gt;"",F654&amp;""&lt;&gt;""),"خطأ: مدين ودائن معًا",IF(AND(E654&amp;""="",F654&amp;""=""),"سطر بلا مبلغ","")))</f>
        <v/>
      </c>
      <c r="I654" s="19">
        <f>IF(B654&amp;""="","",ROUND(SUMIFS($E$7:$E$3006,$B$7:$B$3006,B654&amp;"")-SUMIFS($F$7:$F$3006,$B$7:$B$3006,B654&amp;""),2))</f>
        <v/>
      </c>
      <c r="J654" s="6">
        <f>IF(B654&amp;""="",IF(AND(C654&amp;""="",E654&amp;""="",F654&amp;""=""),"","رقم القيد ناقص"),IF(I654=0,"","القيد غير متوازن"))</f>
        <v/>
      </c>
      <c r="K654" s="21">
        <f>IF(C654&amp;""="","",COUNTIF($C$7:C654,C654&amp;""))</f>
        <v/>
      </c>
      <c r="L654" s="6">
        <f>IF(K654="","",C654&amp;"-"&amp;K654)</f>
        <v/>
      </c>
      <c r="M654" s="21">
        <f>IF(J654&lt;&gt;"القيد غير متوازن","",IF(COUNTIF($B$7:B654,B654&amp;"")=1,1,""))</f>
        <v/>
      </c>
    </row>
    <row r="655">
      <c r="A655" s="20" t="n"/>
      <c r="B655" s="16" t="n"/>
      <c r="C655" s="16" t="n"/>
      <c r="D655" s="5" t="n"/>
      <c r="E655" s="17" t="n"/>
      <c r="F655" s="17" t="n"/>
      <c r="G655" s="6">
        <f>IF(AND(C655&amp;""="",E655&amp;""="",F655&amp;""=""),"",IF(C655&amp;""="","كود ناقص",IFERROR(INDEX('دليل الحسابات'!$B$6:$B$205,MATCH(C655,'دليل الحسابات'!$A$6:$A$205,0)),"كود غير موجود")))</f>
        <v/>
      </c>
      <c r="H655" s="6">
        <f>IF(AND(C655&amp;""="",E655&amp;""="",F655&amp;""=""),"",IF(AND(E655&amp;""&lt;&gt;"",F655&amp;""&lt;&gt;""),"خطأ: مدين ودائن معًا",IF(AND(E655&amp;""="",F655&amp;""=""),"سطر بلا مبلغ","")))</f>
        <v/>
      </c>
      <c r="I655" s="19">
        <f>IF(B655&amp;""="","",ROUND(SUMIFS($E$7:$E$3006,$B$7:$B$3006,B655&amp;"")-SUMIFS($F$7:$F$3006,$B$7:$B$3006,B655&amp;""),2))</f>
        <v/>
      </c>
      <c r="J655" s="6">
        <f>IF(B655&amp;""="",IF(AND(C655&amp;""="",E655&amp;""="",F655&amp;""=""),"","رقم القيد ناقص"),IF(I655=0,"","القيد غير متوازن"))</f>
        <v/>
      </c>
      <c r="K655" s="21">
        <f>IF(C655&amp;""="","",COUNTIF($C$7:C655,C655&amp;""))</f>
        <v/>
      </c>
      <c r="L655" s="6">
        <f>IF(K655="","",C655&amp;"-"&amp;K655)</f>
        <v/>
      </c>
      <c r="M655" s="21">
        <f>IF(J655&lt;&gt;"القيد غير متوازن","",IF(COUNTIF($B$7:B655,B655&amp;"")=1,1,""))</f>
        <v/>
      </c>
    </row>
    <row r="656">
      <c r="A656" s="20" t="n"/>
      <c r="B656" s="16" t="n"/>
      <c r="C656" s="16" t="n"/>
      <c r="D656" s="5" t="n"/>
      <c r="E656" s="17" t="n"/>
      <c r="F656" s="17" t="n"/>
      <c r="G656" s="6">
        <f>IF(AND(C656&amp;""="",E656&amp;""="",F656&amp;""=""),"",IF(C656&amp;""="","كود ناقص",IFERROR(INDEX('دليل الحسابات'!$B$6:$B$205,MATCH(C656,'دليل الحسابات'!$A$6:$A$205,0)),"كود غير موجود")))</f>
        <v/>
      </c>
      <c r="H656" s="6">
        <f>IF(AND(C656&amp;""="",E656&amp;""="",F656&amp;""=""),"",IF(AND(E656&amp;""&lt;&gt;"",F656&amp;""&lt;&gt;""),"خطأ: مدين ودائن معًا",IF(AND(E656&amp;""="",F656&amp;""=""),"سطر بلا مبلغ","")))</f>
        <v/>
      </c>
      <c r="I656" s="19">
        <f>IF(B656&amp;""="","",ROUND(SUMIFS($E$7:$E$3006,$B$7:$B$3006,B656&amp;"")-SUMIFS($F$7:$F$3006,$B$7:$B$3006,B656&amp;""),2))</f>
        <v/>
      </c>
      <c r="J656" s="6">
        <f>IF(B656&amp;""="",IF(AND(C656&amp;""="",E656&amp;""="",F656&amp;""=""),"","رقم القيد ناقص"),IF(I656=0,"","القيد غير متوازن"))</f>
        <v/>
      </c>
      <c r="K656" s="21">
        <f>IF(C656&amp;""="","",COUNTIF($C$7:C656,C656&amp;""))</f>
        <v/>
      </c>
      <c r="L656" s="6">
        <f>IF(K656="","",C656&amp;"-"&amp;K656)</f>
        <v/>
      </c>
      <c r="M656" s="21">
        <f>IF(J656&lt;&gt;"القيد غير متوازن","",IF(COUNTIF($B$7:B656,B656&amp;"")=1,1,""))</f>
        <v/>
      </c>
    </row>
    <row r="657">
      <c r="A657" s="20" t="n"/>
      <c r="B657" s="16" t="n"/>
      <c r="C657" s="16" t="n"/>
      <c r="D657" s="5" t="n"/>
      <c r="E657" s="17" t="n"/>
      <c r="F657" s="17" t="n"/>
      <c r="G657" s="6">
        <f>IF(AND(C657&amp;""="",E657&amp;""="",F657&amp;""=""),"",IF(C657&amp;""="","كود ناقص",IFERROR(INDEX('دليل الحسابات'!$B$6:$B$205,MATCH(C657,'دليل الحسابات'!$A$6:$A$205,0)),"كود غير موجود")))</f>
        <v/>
      </c>
      <c r="H657" s="6">
        <f>IF(AND(C657&amp;""="",E657&amp;""="",F657&amp;""=""),"",IF(AND(E657&amp;""&lt;&gt;"",F657&amp;""&lt;&gt;""),"خطأ: مدين ودائن معًا",IF(AND(E657&amp;""="",F657&amp;""=""),"سطر بلا مبلغ","")))</f>
        <v/>
      </c>
      <c r="I657" s="19">
        <f>IF(B657&amp;""="","",ROUND(SUMIFS($E$7:$E$3006,$B$7:$B$3006,B657&amp;"")-SUMIFS($F$7:$F$3006,$B$7:$B$3006,B657&amp;""),2))</f>
        <v/>
      </c>
      <c r="J657" s="6">
        <f>IF(B657&amp;""="",IF(AND(C657&amp;""="",E657&amp;""="",F657&amp;""=""),"","رقم القيد ناقص"),IF(I657=0,"","القيد غير متوازن"))</f>
        <v/>
      </c>
      <c r="K657" s="21">
        <f>IF(C657&amp;""="","",COUNTIF($C$7:C657,C657&amp;""))</f>
        <v/>
      </c>
      <c r="L657" s="6">
        <f>IF(K657="","",C657&amp;"-"&amp;K657)</f>
        <v/>
      </c>
      <c r="M657" s="21">
        <f>IF(J657&lt;&gt;"القيد غير متوازن","",IF(COUNTIF($B$7:B657,B657&amp;"")=1,1,""))</f>
        <v/>
      </c>
    </row>
    <row r="658">
      <c r="A658" s="20" t="n"/>
      <c r="B658" s="16" t="n"/>
      <c r="C658" s="16" t="n"/>
      <c r="D658" s="5" t="n"/>
      <c r="E658" s="17" t="n"/>
      <c r="F658" s="17" t="n"/>
      <c r="G658" s="6">
        <f>IF(AND(C658&amp;""="",E658&amp;""="",F658&amp;""=""),"",IF(C658&amp;""="","كود ناقص",IFERROR(INDEX('دليل الحسابات'!$B$6:$B$205,MATCH(C658,'دليل الحسابات'!$A$6:$A$205,0)),"كود غير موجود")))</f>
        <v/>
      </c>
      <c r="H658" s="6">
        <f>IF(AND(C658&amp;""="",E658&amp;""="",F658&amp;""=""),"",IF(AND(E658&amp;""&lt;&gt;"",F658&amp;""&lt;&gt;""),"خطأ: مدين ودائن معًا",IF(AND(E658&amp;""="",F658&amp;""=""),"سطر بلا مبلغ","")))</f>
        <v/>
      </c>
      <c r="I658" s="19">
        <f>IF(B658&amp;""="","",ROUND(SUMIFS($E$7:$E$3006,$B$7:$B$3006,B658&amp;"")-SUMIFS($F$7:$F$3006,$B$7:$B$3006,B658&amp;""),2))</f>
        <v/>
      </c>
      <c r="J658" s="6">
        <f>IF(B658&amp;""="",IF(AND(C658&amp;""="",E658&amp;""="",F658&amp;""=""),"","رقم القيد ناقص"),IF(I658=0,"","القيد غير متوازن"))</f>
        <v/>
      </c>
      <c r="K658" s="21">
        <f>IF(C658&amp;""="","",COUNTIF($C$7:C658,C658&amp;""))</f>
        <v/>
      </c>
      <c r="L658" s="6">
        <f>IF(K658="","",C658&amp;"-"&amp;K658)</f>
        <v/>
      </c>
      <c r="M658" s="21">
        <f>IF(J658&lt;&gt;"القيد غير متوازن","",IF(COUNTIF($B$7:B658,B658&amp;"")=1,1,""))</f>
        <v/>
      </c>
    </row>
    <row r="659">
      <c r="A659" s="20" t="n"/>
      <c r="B659" s="16" t="n"/>
      <c r="C659" s="16" t="n"/>
      <c r="D659" s="5" t="n"/>
      <c r="E659" s="17" t="n"/>
      <c r="F659" s="17" t="n"/>
      <c r="G659" s="6">
        <f>IF(AND(C659&amp;""="",E659&amp;""="",F659&amp;""=""),"",IF(C659&amp;""="","كود ناقص",IFERROR(INDEX('دليل الحسابات'!$B$6:$B$205,MATCH(C659,'دليل الحسابات'!$A$6:$A$205,0)),"كود غير موجود")))</f>
        <v/>
      </c>
      <c r="H659" s="6">
        <f>IF(AND(C659&amp;""="",E659&amp;""="",F659&amp;""=""),"",IF(AND(E659&amp;""&lt;&gt;"",F659&amp;""&lt;&gt;""),"خطأ: مدين ودائن معًا",IF(AND(E659&amp;""="",F659&amp;""=""),"سطر بلا مبلغ","")))</f>
        <v/>
      </c>
      <c r="I659" s="19">
        <f>IF(B659&amp;""="","",ROUND(SUMIFS($E$7:$E$3006,$B$7:$B$3006,B659&amp;"")-SUMIFS($F$7:$F$3006,$B$7:$B$3006,B659&amp;""),2))</f>
        <v/>
      </c>
      <c r="J659" s="6">
        <f>IF(B659&amp;""="",IF(AND(C659&amp;""="",E659&amp;""="",F659&amp;""=""),"","رقم القيد ناقص"),IF(I659=0,"","القيد غير متوازن"))</f>
        <v/>
      </c>
      <c r="K659" s="21">
        <f>IF(C659&amp;""="","",COUNTIF($C$7:C659,C659&amp;""))</f>
        <v/>
      </c>
      <c r="L659" s="6">
        <f>IF(K659="","",C659&amp;"-"&amp;K659)</f>
        <v/>
      </c>
      <c r="M659" s="21">
        <f>IF(J659&lt;&gt;"القيد غير متوازن","",IF(COUNTIF($B$7:B659,B659&amp;"")=1,1,""))</f>
        <v/>
      </c>
    </row>
    <row r="660">
      <c r="A660" s="20" t="n"/>
      <c r="B660" s="16" t="n"/>
      <c r="C660" s="16" t="n"/>
      <c r="D660" s="5" t="n"/>
      <c r="E660" s="17" t="n"/>
      <c r="F660" s="17" t="n"/>
      <c r="G660" s="6">
        <f>IF(AND(C660&amp;""="",E660&amp;""="",F660&amp;""=""),"",IF(C660&amp;""="","كود ناقص",IFERROR(INDEX('دليل الحسابات'!$B$6:$B$205,MATCH(C660,'دليل الحسابات'!$A$6:$A$205,0)),"كود غير موجود")))</f>
        <v/>
      </c>
      <c r="H660" s="6">
        <f>IF(AND(C660&amp;""="",E660&amp;""="",F660&amp;""=""),"",IF(AND(E660&amp;""&lt;&gt;"",F660&amp;""&lt;&gt;""),"خطأ: مدين ودائن معًا",IF(AND(E660&amp;""="",F660&amp;""=""),"سطر بلا مبلغ","")))</f>
        <v/>
      </c>
      <c r="I660" s="19">
        <f>IF(B660&amp;""="","",ROUND(SUMIFS($E$7:$E$3006,$B$7:$B$3006,B660&amp;"")-SUMIFS($F$7:$F$3006,$B$7:$B$3006,B660&amp;""),2))</f>
        <v/>
      </c>
      <c r="J660" s="6">
        <f>IF(B660&amp;""="",IF(AND(C660&amp;""="",E660&amp;""="",F660&amp;""=""),"","رقم القيد ناقص"),IF(I660=0,"","القيد غير متوازن"))</f>
        <v/>
      </c>
      <c r="K660" s="21">
        <f>IF(C660&amp;""="","",COUNTIF($C$7:C660,C660&amp;""))</f>
        <v/>
      </c>
      <c r="L660" s="6">
        <f>IF(K660="","",C660&amp;"-"&amp;K660)</f>
        <v/>
      </c>
      <c r="M660" s="21">
        <f>IF(J660&lt;&gt;"القيد غير متوازن","",IF(COUNTIF($B$7:B660,B660&amp;"")=1,1,""))</f>
        <v/>
      </c>
    </row>
    <row r="661">
      <c r="A661" s="20" t="n"/>
      <c r="B661" s="16" t="n"/>
      <c r="C661" s="16" t="n"/>
      <c r="D661" s="5" t="n"/>
      <c r="E661" s="17" t="n"/>
      <c r="F661" s="17" t="n"/>
      <c r="G661" s="6">
        <f>IF(AND(C661&amp;""="",E661&amp;""="",F661&amp;""=""),"",IF(C661&amp;""="","كود ناقص",IFERROR(INDEX('دليل الحسابات'!$B$6:$B$205,MATCH(C661,'دليل الحسابات'!$A$6:$A$205,0)),"كود غير موجود")))</f>
        <v/>
      </c>
      <c r="H661" s="6">
        <f>IF(AND(C661&amp;""="",E661&amp;""="",F661&amp;""=""),"",IF(AND(E661&amp;""&lt;&gt;"",F661&amp;""&lt;&gt;""),"خطأ: مدين ودائن معًا",IF(AND(E661&amp;""="",F661&amp;""=""),"سطر بلا مبلغ","")))</f>
        <v/>
      </c>
      <c r="I661" s="19">
        <f>IF(B661&amp;""="","",ROUND(SUMIFS($E$7:$E$3006,$B$7:$B$3006,B661&amp;"")-SUMIFS($F$7:$F$3006,$B$7:$B$3006,B661&amp;""),2))</f>
        <v/>
      </c>
      <c r="J661" s="6">
        <f>IF(B661&amp;""="",IF(AND(C661&amp;""="",E661&amp;""="",F661&amp;""=""),"","رقم القيد ناقص"),IF(I661=0,"","القيد غير متوازن"))</f>
        <v/>
      </c>
      <c r="K661" s="21">
        <f>IF(C661&amp;""="","",COUNTIF($C$7:C661,C661&amp;""))</f>
        <v/>
      </c>
      <c r="L661" s="6">
        <f>IF(K661="","",C661&amp;"-"&amp;K661)</f>
        <v/>
      </c>
      <c r="M661" s="21">
        <f>IF(J661&lt;&gt;"القيد غير متوازن","",IF(COUNTIF($B$7:B661,B661&amp;"")=1,1,""))</f>
        <v/>
      </c>
    </row>
    <row r="662">
      <c r="A662" s="20" t="n"/>
      <c r="B662" s="16" t="n"/>
      <c r="C662" s="16" t="n"/>
      <c r="D662" s="5" t="n"/>
      <c r="E662" s="17" t="n"/>
      <c r="F662" s="17" t="n"/>
      <c r="G662" s="6">
        <f>IF(AND(C662&amp;""="",E662&amp;""="",F662&amp;""=""),"",IF(C662&amp;""="","كود ناقص",IFERROR(INDEX('دليل الحسابات'!$B$6:$B$205,MATCH(C662,'دليل الحسابات'!$A$6:$A$205,0)),"كود غير موجود")))</f>
        <v/>
      </c>
      <c r="H662" s="6">
        <f>IF(AND(C662&amp;""="",E662&amp;""="",F662&amp;""=""),"",IF(AND(E662&amp;""&lt;&gt;"",F662&amp;""&lt;&gt;""),"خطأ: مدين ودائن معًا",IF(AND(E662&amp;""="",F662&amp;""=""),"سطر بلا مبلغ","")))</f>
        <v/>
      </c>
      <c r="I662" s="19">
        <f>IF(B662&amp;""="","",ROUND(SUMIFS($E$7:$E$3006,$B$7:$B$3006,B662&amp;"")-SUMIFS($F$7:$F$3006,$B$7:$B$3006,B662&amp;""),2))</f>
        <v/>
      </c>
      <c r="J662" s="6">
        <f>IF(B662&amp;""="",IF(AND(C662&amp;""="",E662&amp;""="",F662&amp;""=""),"","رقم القيد ناقص"),IF(I662=0,"","القيد غير متوازن"))</f>
        <v/>
      </c>
      <c r="K662" s="21">
        <f>IF(C662&amp;""="","",COUNTIF($C$7:C662,C662&amp;""))</f>
        <v/>
      </c>
      <c r="L662" s="6">
        <f>IF(K662="","",C662&amp;"-"&amp;K662)</f>
        <v/>
      </c>
      <c r="M662" s="21">
        <f>IF(J662&lt;&gt;"القيد غير متوازن","",IF(COUNTIF($B$7:B662,B662&amp;"")=1,1,""))</f>
        <v/>
      </c>
    </row>
    <row r="663">
      <c r="A663" s="20" t="n"/>
      <c r="B663" s="16" t="n"/>
      <c r="C663" s="16" t="n"/>
      <c r="D663" s="5" t="n"/>
      <c r="E663" s="17" t="n"/>
      <c r="F663" s="17" t="n"/>
      <c r="G663" s="6">
        <f>IF(AND(C663&amp;""="",E663&amp;""="",F663&amp;""=""),"",IF(C663&amp;""="","كود ناقص",IFERROR(INDEX('دليل الحسابات'!$B$6:$B$205,MATCH(C663,'دليل الحسابات'!$A$6:$A$205,0)),"كود غير موجود")))</f>
        <v/>
      </c>
      <c r="H663" s="6">
        <f>IF(AND(C663&amp;""="",E663&amp;""="",F663&amp;""=""),"",IF(AND(E663&amp;""&lt;&gt;"",F663&amp;""&lt;&gt;""),"خطأ: مدين ودائن معًا",IF(AND(E663&amp;""="",F663&amp;""=""),"سطر بلا مبلغ","")))</f>
        <v/>
      </c>
      <c r="I663" s="19">
        <f>IF(B663&amp;""="","",ROUND(SUMIFS($E$7:$E$3006,$B$7:$B$3006,B663&amp;"")-SUMIFS($F$7:$F$3006,$B$7:$B$3006,B663&amp;""),2))</f>
        <v/>
      </c>
      <c r="J663" s="6">
        <f>IF(B663&amp;""="",IF(AND(C663&amp;""="",E663&amp;""="",F663&amp;""=""),"","رقم القيد ناقص"),IF(I663=0,"","القيد غير متوازن"))</f>
        <v/>
      </c>
      <c r="K663" s="21">
        <f>IF(C663&amp;""="","",COUNTIF($C$7:C663,C663&amp;""))</f>
        <v/>
      </c>
      <c r="L663" s="6">
        <f>IF(K663="","",C663&amp;"-"&amp;K663)</f>
        <v/>
      </c>
      <c r="M663" s="21">
        <f>IF(J663&lt;&gt;"القيد غير متوازن","",IF(COUNTIF($B$7:B663,B663&amp;"")=1,1,""))</f>
        <v/>
      </c>
    </row>
    <row r="664">
      <c r="A664" s="20" t="n"/>
      <c r="B664" s="16" t="n"/>
      <c r="C664" s="16" t="n"/>
      <c r="D664" s="5" t="n"/>
      <c r="E664" s="17" t="n"/>
      <c r="F664" s="17" t="n"/>
      <c r="G664" s="6">
        <f>IF(AND(C664&amp;""="",E664&amp;""="",F664&amp;""=""),"",IF(C664&amp;""="","كود ناقص",IFERROR(INDEX('دليل الحسابات'!$B$6:$B$205,MATCH(C664,'دليل الحسابات'!$A$6:$A$205,0)),"كود غير موجود")))</f>
        <v/>
      </c>
      <c r="H664" s="6">
        <f>IF(AND(C664&amp;""="",E664&amp;""="",F664&amp;""=""),"",IF(AND(E664&amp;""&lt;&gt;"",F664&amp;""&lt;&gt;""),"خطأ: مدين ودائن معًا",IF(AND(E664&amp;""="",F664&amp;""=""),"سطر بلا مبلغ","")))</f>
        <v/>
      </c>
      <c r="I664" s="19">
        <f>IF(B664&amp;""="","",ROUND(SUMIFS($E$7:$E$3006,$B$7:$B$3006,B664&amp;"")-SUMIFS($F$7:$F$3006,$B$7:$B$3006,B664&amp;""),2))</f>
        <v/>
      </c>
      <c r="J664" s="6">
        <f>IF(B664&amp;""="",IF(AND(C664&amp;""="",E664&amp;""="",F664&amp;""=""),"","رقم القيد ناقص"),IF(I664=0,"","القيد غير متوازن"))</f>
        <v/>
      </c>
      <c r="K664" s="21">
        <f>IF(C664&amp;""="","",COUNTIF($C$7:C664,C664&amp;""))</f>
        <v/>
      </c>
      <c r="L664" s="6">
        <f>IF(K664="","",C664&amp;"-"&amp;K664)</f>
        <v/>
      </c>
      <c r="M664" s="21">
        <f>IF(J664&lt;&gt;"القيد غير متوازن","",IF(COUNTIF($B$7:B664,B664&amp;"")=1,1,""))</f>
        <v/>
      </c>
    </row>
    <row r="665">
      <c r="A665" s="20" t="n"/>
      <c r="B665" s="16" t="n"/>
      <c r="C665" s="16" t="n"/>
      <c r="D665" s="5" t="n"/>
      <c r="E665" s="17" t="n"/>
      <c r="F665" s="17" t="n"/>
      <c r="G665" s="6">
        <f>IF(AND(C665&amp;""="",E665&amp;""="",F665&amp;""=""),"",IF(C665&amp;""="","كود ناقص",IFERROR(INDEX('دليل الحسابات'!$B$6:$B$205,MATCH(C665,'دليل الحسابات'!$A$6:$A$205,0)),"كود غير موجود")))</f>
        <v/>
      </c>
      <c r="H665" s="6">
        <f>IF(AND(C665&amp;""="",E665&amp;""="",F665&amp;""=""),"",IF(AND(E665&amp;""&lt;&gt;"",F665&amp;""&lt;&gt;""),"خطأ: مدين ودائن معًا",IF(AND(E665&amp;""="",F665&amp;""=""),"سطر بلا مبلغ","")))</f>
        <v/>
      </c>
      <c r="I665" s="19">
        <f>IF(B665&amp;""="","",ROUND(SUMIFS($E$7:$E$3006,$B$7:$B$3006,B665&amp;"")-SUMIFS($F$7:$F$3006,$B$7:$B$3006,B665&amp;""),2))</f>
        <v/>
      </c>
      <c r="J665" s="6">
        <f>IF(B665&amp;""="",IF(AND(C665&amp;""="",E665&amp;""="",F665&amp;""=""),"","رقم القيد ناقص"),IF(I665=0,"","القيد غير متوازن"))</f>
        <v/>
      </c>
      <c r="K665" s="21">
        <f>IF(C665&amp;""="","",COUNTIF($C$7:C665,C665&amp;""))</f>
        <v/>
      </c>
      <c r="L665" s="6">
        <f>IF(K665="","",C665&amp;"-"&amp;K665)</f>
        <v/>
      </c>
      <c r="M665" s="21">
        <f>IF(J665&lt;&gt;"القيد غير متوازن","",IF(COUNTIF($B$7:B665,B665&amp;"")=1,1,""))</f>
        <v/>
      </c>
    </row>
    <row r="666">
      <c r="A666" s="20" t="n"/>
      <c r="B666" s="16" t="n"/>
      <c r="C666" s="16" t="n"/>
      <c r="D666" s="5" t="n"/>
      <c r="E666" s="17" t="n"/>
      <c r="F666" s="17" t="n"/>
      <c r="G666" s="6">
        <f>IF(AND(C666&amp;""="",E666&amp;""="",F666&amp;""=""),"",IF(C666&amp;""="","كود ناقص",IFERROR(INDEX('دليل الحسابات'!$B$6:$B$205,MATCH(C666,'دليل الحسابات'!$A$6:$A$205,0)),"كود غير موجود")))</f>
        <v/>
      </c>
      <c r="H666" s="6">
        <f>IF(AND(C666&amp;""="",E666&amp;""="",F666&amp;""=""),"",IF(AND(E666&amp;""&lt;&gt;"",F666&amp;""&lt;&gt;""),"خطأ: مدين ودائن معًا",IF(AND(E666&amp;""="",F666&amp;""=""),"سطر بلا مبلغ","")))</f>
        <v/>
      </c>
      <c r="I666" s="19">
        <f>IF(B666&amp;""="","",ROUND(SUMIFS($E$7:$E$3006,$B$7:$B$3006,B666&amp;"")-SUMIFS($F$7:$F$3006,$B$7:$B$3006,B666&amp;""),2))</f>
        <v/>
      </c>
      <c r="J666" s="6">
        <f>IF(B666&amp;""="",IF(AND(C666&amp;""="",E666&amp;""="",F666&amp;""=""),"","رقم القيد ناقص"),IF(I666=0,"","القيد غير متوازن"))</f>
        <v/>
      </c>
      <c r="K666" s="21">
        <f>IF(C666&amp;""="","",COUNTIF($C$7:C666,C666&amp;""))</f>
        <v/>
      </c>
      <c r="L666" s="6">
        <f>IF(K666="","",C666&amp;"-"&amp;K666)</f>
        <v/>
      </c>
      <c r="M666" s="21">
        <f>IF(J666&lt;&gt;"القيد غير متوازن","",IF(COUNTIF($B$7:B666,B666&amp;"")=1,1,""))</f>
        <v/>
      </c>
    </row>
    <row r="667">
      <c r="A667" s="20" t="n"/>
      <c r="B667" s="16" t="n"/>
      <c r="C667" s="16" t="n"/>
      <c r="D667" s="5" t="n"/>
      <c r="E667" s="17" t="n"/>
      <c r="F667" s="17" t="n"/>
      <c r="G667" s="6">
        <f>IF(AND(C667&amp;""="",E667&amp;""="",F667&amp;""=""),"",IF(C667&amp;""="","كود ناقص",IFERROR(INDEX('دليل الحسابات'!$B$6:$B$205,MATCH(C667,'دليل الحسابات'!$A$6:$A$205,0)),"كود غير موجود")))</f>
        <v/>
      </c>
      <c r="H667" s="6">
        <f>IF(AND(C667&amp;""="",E667&amp;""="",F667&amp;""=""),"",IF(AND(E667&amp;""&lt;&gt;"",F667&amp;""&lt;&gt;""),"خطأ: مدين ودائن معًا",IF(AND(E667&amp;""="",F667&amp;""=""),"سطر بلا مبلغ","")))</f>
        <v/>
      </c>
      <c r="I667" s="19">
        <f>IF(B667&amp;""="","",ROUND(SUMIFS($E$7:$E$3006,$B$7:$B$3006,B667&amp;"")-SUMIFS($F$7:$F$3006,$B$7:$B$3006,B667&amp;""),2))</f>
        <v/>
      </c>
      <c r="J667" s="6">
        <f>IF(B667&amp;""="",IF(AND(C667&amp;""="",E667&amp;""="",F667&amp;""=""),"","رقم القيد ناقص"),IF(I667=0,"","القيد غير متوازن"))</f>
        <v/>
      </c>
      <c r="K667" s="21">
        <f>IF(C667&amp;""="","",COUNTIF($C$7:C667,C667&amp;""))</f>
        <v/>
      </c>
      <c r="L667" s="6">
        <f>IF(K667="","",C667&amp;"-"&amp;K667)</f>
        <v/>
      </c>
      <c r="M667" s="21">
        <f>IF(J667&lt;&gt;"القيد غير متوازن","",IF(COUNTIF($B$7:B667,B667&amp;"")=1,1,""))</f>
        <v/>
      </c>
    </row>
    <row r="668">
      <c r="A668" s="20" t="n"/>
      <c r="B668" s="16" t="n"/>
      <c r="C668" s="16" t="n"/>
      <c r="D668" s="5" t="n"/>
      <c r="E668" s="17" t="n"/>
      <c r="F668" s="17" t="n"/>
      <c r="G668" s="6">
        <f>IF(AND(C668&amp;""="",E668&amp;""="",F668&amp;""=""),"",IF(C668&amp;""="","كود ناقص",IFERROR(INDEX('دليل الحسابات'!$B$6:$B$205,MATCH(C668,'دليل الحسابات'!$A$6:$A$205,0)),"كود غير موجود")))</f>
        <v/>
      </c>
      <c r="H668" s="6">
        <f>IF(AND(C668&amp;""="",E668&amp;""="",F668&amp;""=""),"",IF(AND(E668&amp;""&lt;&gt;"",F668&amp;""&lt;&gt;""),"خطأ: مدين ودائن معًا",IF(AND(E668&amp;""="",F668&amp;""=""),"سطر بلا مبلغ","")))</f>
        <v/>
      </c>
      <c r="I668" s="19">
        <f>IF(B668&amp;""="","",ROUND(SUMIFS($E$7:$E$3006,$B$7:$B$3006,B668&amp;"")-SUMIFS($F$7:$F$3006,$B$7:$B$3006,B668&amp;""),2))</f>
        <v/>
      </c>
      <c r="J668" s="6">
        <f>IF(B668&amp;""="",IF(AND(C668&amp;""="",E668&amp;""="",F668&amp;""=""),"","رقم القيد ناقص"),IF(I668=0,"","القيد غير متوازن"))</f>
        <v/>
      </c>
      <c r="K668" s="21">
        <f>IF(C668&amp;""="","",COUNTIF($C$7:C668,C668&amp;""))</f>
        <v/>
      </c>
      <c r="L668" s="6">
        <f>IF(K668="","",C668&amp;"-"&amp;K668)</f>
        <v/>
      </c>
      <c r="M668" s="21">
        <f>IF(J668&lt;&gt;"القيد غير متوازن","",IF(COUNTIF($B$7:B668,B668&amp;"")=1,1,""))</f>
        <v/>
      </c>
    </row>
    <row r="669">
      <c r="A669" s="20" t="n"/>
      <c r="B669" s="16" t="n"/>
      <c r="C669" s="16" t="n"/>
      <c r="D669" s="5" t="n"/>
      <c r="E669" s="17" t="n"/>
      <c r="F669" s="17" t="n"/>
      <c r="G669" s="6">
        <f>IF(AND(C669&amp;""="",E669&amp;""="",F669&amp;""=""),"",IF(C669&amp;""="","كود ناقص",IFERROR(INDEX('دليل الحسابات'!$B$6:$B$205,MATCH(C669,'دليل الحسابات'!$A$6:$A$205,0)),"كود غير موجود")))</f>
        <v/>
      </c>
      <c r="H669" s="6">
        <f>IF(AND(C669&amp;""="",E669&amp;""="",F669&amp;""=""),"",IF(AND(E669&amp;""&lt;&gt;"",F669&amp;""&lt;&gt;""),"خطأ: مدين ودائن معًا",IF(AND(E669&amp;""="",F669&amp;""=""),"سطر بلا مبلغ","")))</f>
        <v/>
      </c>
      <c r="I669" s="19">
        <f>IF(B669&amp;""="","",ROUND(SUMIFS($E$7:$E$3006,$B$7:$B$3006,B669&amp;"")-SUMIFS($F$7:$F$3006,$B$7:$B$3006,B669&amp;""),2))</f>
        <v/>
      </c>
      <c r="J669" s="6">
        <f>IF(B669&amp;""="",IF(AND(C669&amp;""="",E669&amp;""="",F669&amp;""=""),"","رقم القيد ناقص"),IF(I669=0,"","القيد غير متوازن"))</f>
        <v/>
      </c>
      <c r="K669" s="21">
        <f>IF(C669&amp;""="","",COUNTIF($C$7:C669,C669&amp;""))</f>
        <v/>
      </c>
      <c r="L669" s="6">
        <f>IF(K669="","",C669&amp;"-"&amp;K669)</f>
        <v/>
      </c>
      <c r="M669" s="21">
        <f>IF(J669&lt;&gt;"القيد غير متوازن","",IF(COUNTIF($B$7:B669,B669&amp;"")=1,1,""))</f>
        <v/>
      </c>
    </row>
    <row r="670">
      <c r="A670" s="20" t="n"/>
      <c r="B670" s="16" t="n"/>
      <c r="C670" s="16" t="n"/>
      <c r="D670" s="5" t="n"/>
      <c r="E670" s="17" t="n"/>
      <c r="F670" s="17" t="n"/>
      <c r="G670" s="6">
        <f>IF(AND(C670&amp;""="",E670&amp;""="",F670&amp;""=""),"",IF(C670&amp;""="","كود ناقص",IFERROR(INDEX('دليل الحسابات'!$B$6:$B$205,MATCH(C670,'دليل الحسابات'!$A$6:$A$205,0)),"كود غير موجود")))</f>
        <v/>
      </c>
      <c r="H670" s="6">
        <f>IF(AND(C670&amp;""="",E670&amp;""="",F670&amp;""=""),"",IF(AND(E670&amp;""&lt;&gt;"",F670&amp;""&lt;&gt;""),"خطأ: مدين ودائن معًا",IF(AND(E670&amp;""="",F670&amp;""=""),"سطر بلا مبلغ","")))</f>
        <v/>
      </c>
      <c r="I670" s="19">
        <f>IF(B670&amp;""="","",ROUND(SUMIFS($E$7:$E$3006,$B$7:$B$3006,B670&amp;"")-SUMIFS($F$7:$F$3006,$B$7:$B$3006,B670&amp;""),2))</f>
        <v/>
      </c>
      <c r="J670" s="6">
        <f>IF(B670&amp;""="",IF(AND(C670&amp;""="",E670&amp;""="",F670&amp;""=""),"","رقم القيد ناقص"),IF(I670=0,"","القيد غير متوازن"))</f>
        <v/>
      </c>
      <c r="K670" s="21">
        <f>IF(C670&amp;""="","",COUNTIF($C$7:C670,C670&amp;""))</f>
        <v/>
      </c>
      <c r="L670" s="6">
        <f>IF(K670="","",C670&amp;"-"&amp;K670)</f>
        <v/>
      </c>
      <c r="M670" s="21">
        <f>IF(J670&lt;&gt;"القيد غير متوازن","",IF(COUNTIF($B$7:B670,B670&amp;"")=1,1,""))</f>
        <v/>
      </c>
    </row>
    <row r="671">
      <c r="A671" s="20" t="n"/>
      <c r="B671" s="16" t="n"/>
      <c r="C671" s="16" t="n"/>
      <c r="D671" s="5" t="n"/>
      <c r="E671" s="17" t="n"/>
      <c r="F671" s="17" t="n"/>
      <c r="G671" s="6">
        <f>IF(AND(C671&amp;""="",E671&amp;""="",F671&amp;""=""),"",IF(C671&amp;""="","كود ناقص",IFERROR(INDEX('دليل الحسابات'!$B$6:$B$205,MATCH(C671,'دليل الحسابات'!$A$6:$A$205,0)),"كود غير موجود")))</f>
        <v/>
      </c>
      <c r="H671" s="6">
        <f>IF(AND(C671&amp;""="",E671&amp;""="",F671&amp;""=""),"",IF(AND(E671&amp;""&lt;&gt;"",F671&amp;""&lt;&gt;""),"خطأ: مدين ودائن معًا",IF(AND(E671&amp;""="",F671&amp;""=""),"سطر بلا مبلغ","")))</f>
        <v/>
      </c>
      <c r="I671" s="19">
        <f>IF(B671&amp;""="","",ROUND(SUMIFS($E$7:$E$3006,$B$7:$B$3006,B671&amp;"")-SUMIFS($F$7:$F$3006,$B$7:$B$3006,B671&amp;""),2))</f>
        <v/>
      </c>
      <c r="J671" s="6">
        <f>IF(B671&amp;""="",IF(AND(C671&amp;""="",E671&amp;""="",F671&amp;""=""),"","رقم القيد ناقص"),IF(I671=0,"","القيد غير متوازن"))</f>
        <v/>
      </c>
      <c r="K671" s="21">
        <f>IF(C671&amp;""="","",COUNTIF($C$7:C671,C671&amp;""))</f>
        <v/>
      </c>
      <c r="L671" s="6">
        <f>IF(K671="","",C671&amp;"-"&amp;K671)</f>
        <v/>
      </c>
      <c r="M671" s="21">
        <f>IF(J671&lt;&gt;"القيد غير متوازن","",IF(COUNTIF($B$7:B671,B671&amp;"")=1,1,""))</f>
        <v/>
      </c>
    </row>
    <row r="672">
      <c r="A672" s="20" t="n"/>
      <c r="B672" s="16" t="n"/>
      <c r="C672" s="16" t="n"/>
      <c r="D672" s="5" t="n"/>
      <c r="E672" s="17" t="n"/>
      <c r="F672" s="17" t="n"/>
      <c r="G672" s="6">
        <f>IF(AND(C672&amp;""="",E672&amp;""="",F672&amp;""=""),"",IF(C672&amp;""="","كود ناقص",IFERROR(INDEX('دليل الحسابات'!$B$6:$B$205,MATCH(C672,'دليل الحسابات'!$A$6:$A$205,0)),"كود غير موجود")))</f>
        <v/>
      </c>
      <c r="H672" s="6">
        <f>IF(AND(C672&amp;""="",E672&amp;""="",F672&amp;""=""),"",IF(AND(E672&amp;""&lt;&gt;"",F672&amp;""&lt;&gt;""),"خطأ: مدين ودائن معًا",IF(AND(E672&amp;""="",F672&amp;""=""),"سطر بلا مبلغ","")))</f>
        <v/>
      </c>
      <c r="I672" s="19">
        <f>IF(B672&amp;""="","",ROUND(SUMIFS($E$7:$E$3006,$B$7:$B$3006,B672&amp;"")-SUMIFS($F$7:$F$3006,$B$7:$B$3006,B672&amp;""),2))</f>
        <v/>
      </c>
      <c r="J672" s="6">
        <f>IF(B672&amp;""="",IF(AND(C672&amp;""="",E672&amp;""="",F672&amp;""=""),"","رقم القيد ناقص"),IF(I672=0,"","القيد غير متوازن"))</f>
        <v/>
      </c>
      <c r="K672" s="21">
        <f>IF(C672&amp;""="","",COUNTIF($C$7:C672,C672&amp;""))</f>
        <v/>
      </c>
      <c r="L672" s="6">
        <f>IF(K672="","",C672&amp;"-"&amp;K672)</f>
        <v/>
      </c>
      <c r="M672" s="21">
        <f>IF(J672&lt;&gt;"القيد غير متوازن","",IF(COUNTIF($B$7:B672,B672&amp;"")=1,1,""))</f>
        <v/>
      </c>
    </row>
    <row r="673">
      <c r="A673" s="20" t="n"/>
      <c r="B673" s="16" t="n"/>
      <c r="C673" s="16" t="n"/>
      <c r="D673" s="5" t="n"/>
      <c r="E673" s="17" t="n"/>
      <c r="F673" s="17" t="n"/>
      <c r="G673" s="6">
        <f>IF(AND(C673&amp;""="",E673&amp;""="",F673&amp;""=""),"",IF(C673&amp;""="","كود ناقص",IFERROR(INDEX('دليل الحسابات'!$B$6:$B$205,MATCH(C673,'دليل الحسابات'!$A$6:$A$205,0)),"كود غير موجود")))</f>
        <v/>
      </c>
      <c r="H673" s="6">
        <f>IF(AND(C673&amp;""="",E673&amp;""="",F673&amp;""=""),"",IF(AND(E673&amp;""&lt;&gt;"",F673&amp;""&lt;&gt;""),"خطأ: مدين ودائن معًا",IF(AND(E673&amp;""="",F673&amp;""=""),"سطر بلا مبلغ","")))</f>
        <v/>
      </c>
      <c r="I673" s="19">
        <f>IF(B673&amp;""="","",ROUND(SUMIFS($E$7:$E$3006,$B$7:$B$3006,B673&amp;"")-SUMIFS($F$7:$F$3006,$B$7:$B$3006,B673&amp;""),2))</f>
        <v/>
      </c>
      <c r="J673" s="6">
        <f>IF(B673&amp;""="",IF(AND(C673&amp;""="",E673&amp;""="",F673&amp;""=""),"","رقم القيد ناقص"),IF(I673=0,"","القيد غير متوازن"))</f>
        <v/>
      </c>
      <c r="K673" s="21">
        <f>IF(C673&amp;""="","",COUNTIF($C$7:C673,C673&amp;""))</f>
        <v/>
      </c>
      <c r="L673" s="6">
        <f>IF(K673="","",C673&amp;"-"&amp;K673)</f>
        <v/>
      </c>
      <c r="M673" s="21">
        <f>IF(J673&lt;&gt;"القيد غير متوازن","",IF(COUNTIF($B$7:B673,B673&amp;"")=1,1,""))</f>
        <v/>
      </c>
    </row>
    <row r="674">
      <c r="A674" s="20" t="n"/>
      <c r="B674" s="16" t="n"/>
      <c r="C674" s="16" t="n"/>
      <c r="D674" s="5" t="n"/>
      <c r="E674" s="17" t="n"/>
      <c r="F674" s="17" t="n"/>
      <c r="G674" s="6">
        <f>IF(AND(C674&amp;""="",E674&amp;""="",F674&amp;""=""),"",IF(C674&amp;""="","كود ناقص",IFERROR(INDEX('دليل الحسابات'!$B$6:$B$205,MATCH(C674,'دليل الحسابات'!$A$6:$A$205,0)),"كود غير موجود")))</f>
        <v/>
      </c>
      <c r="H674" s="6">
        <f>IF(AND(C674&amp;""="",E674&amp;""="",F674&amp;""=""),"",IF(AND(E674&amp;""&lt;&gt;"",F674&amp;""&lt;&gt;""),"خطأ: مدين ودائن معًا",IF(AND(E674&amp;""="",F674&amp;""=""),"سطر بلا مبلغ","")))</f>
        <v/>
      </c>
      <c r="I674" s="19">
        <f>IF(B674&amp;""="","",ROUND(SUMIFS($E$7:$E$3006,$B$7:$B$3006,B674&amp;"")-SUMIFS($F$7:$F$3006,$B$7:$B$3006,B674&amp;""),2))</f>
        <v/>
      </c>
      <c r="J674" s="6">
        <f>IF(B674&amp;""="",IF(AND(C674&amp;""="",E674&amp;""="",F674&amp;""=""),"","رقم القيد ناقص"),IF(I674=0,"","القيد غير متوازن"))</f>
        <v/>
      </c>
      <c r="K674" s="21">
        <f>IF(C674&amp;""="","",COUNTIF($C$7:C674,C674&amp;""))</f>
        <v/>
      </c>
      <c r="L674" s="6">
        <f>IF(K674="","",C674&amp;"-"&amp;K674)</f>
        <v/>
      </c>
      <c r="M674" s="21">
        <f>IF(J674&lt;&gt;"القيد غير متوازن","",IF(COUNTIF($B$7:B674,B674&amp;"")=1,1,""))</f>
        <v/>
      </c>
    </row>
    <row r="675">
      <c r="A675" s="20" t="n"/>
      <c r="B675" s="16" t="n"/>
      <c r="C675" s="16" t="n"/>
      <c r="D675" s="5" t="n"/>
      <c r="E675" s="17" t="n"/>
      <c r="F675" s="17" t="n"/>
      <c r="G675" s="6">
        <f>IF(AND(C675&amp;""="",E675&amp;""="",F675&amp;""=""),"",IF(C675&amp;""="","كود ناقص",IFERROR(INDEX('دليل الحسابات'!$B$6:$B$205,MATCH(C675,'دليل الحسابات'!$A$6:$A$205,0)),"كود غير موجود")))</f>
        <v/>
      </c>
      <c r="H675" s="6">
        <f>IF(AND(C675&amp;""="",E675&amp;""="",F675&amp;""=""),"",IF(AND(E675&amp;""&lt;&gt;"",F675&amp;""&lt;&gt;""),"خطأ: مدين ودائن معًا",IF(AND(E675&amp;""="",F675&amp;""=""),"سطر بلا مبلغ","")))</f>
        <v/>
      </c>
      <c r="I675" s="19">
        <f>IF(B675&amp;""="","",ROUND(SUMIFS($E$7:$E$3006,$B$7:$B$3006,B675&amp;"")-SUMIFS($F$7:$F$3006,$B$7:$B$3006,B675&amp;""),2))</f>
        <v/>
      </c>
      <c r="J675" s="6">
        <f>IF(B675&amp;""="",IF(AND(C675&amp;""="",E675&amp;""="",F675&amp;""=""),"","رقم القيد ناقص"),IF(I675=0,"","القيد غير متوازن"))</f>
        <v/>
      </c>
      <c r="K675" s="21">
        <f>IF(C675&amp;""="","",COUNTIF($C$7:C675,C675&amp;""))</f>
        <v/>
      </c>
      <c r="L675" s="6">
        <f>IF(K675="","",C675&amp;"-"&amp;K675)</f>
        <v/>
      </c>
      <c r="M675" s="21">
        <f>IF(J675&lt;&gt;"القيد غير متوازن","",IF(COUNTIF($B$7:B675,B675&amp;"")=1,1,""))</f>
        <v/>
      </c>
    </row>
    <row r="676">
      <c r="A676" s="20" t="n"/>
      <c r="B676" s="16" t="n"/>
      <c r="C676" s="16" t="n"/>
      <c r="D676" s="5" t="n"/>
      <c r="E676" s="17" t="n"/>
      <c r="F676" s="17" t="n"/>
      <c r="G676" s="6">
        <f>IF(AND(C676&amp;""="",E676&amp;""="",F676&amp;""=""),"",IF(C676&amp;""="","كود ناقص",IFERROR(INDEX('دليل الحسابات'!$B$6:$B$205,MATCH(C676,'دليل الحسابات'!$A$6:$A$205,0)),"كود غير موجود")))</f>
        <v/>
      </c>
      <c r="H676" s="6">
        <f>IF(AND(C676&amp;""="",E676&amp;""="",F676&amp;""=""),"",IF(AND(E676&amp;""&lt;&gt;"",F676&amp;""&lt;&gt;""),"خطأ: مدين ودائن معًا",IF(AND(E676&amp;""="",F676&amp;""=""),"سطر بلا مبلغ","")))</f>
        <v/>
      </c>
      <c r="I676" s="19">
        <f>IF(B676&amp;""="","",ROUND(SUMIFS($E$7:$E$3006,$B$7:$B$3006,B676&amp;"")-SUMIFS($F$7:$F$3006,$B$7:$B$3006,B676&amp;""),2))</f>
        <v/>
      </c>
      <c r="J676" s="6">
        <f>IF(B676&amp;""="",IF(AND(C676&amp;""="",E676&amp;""="",F676&amp;""=""),"","رقم القيد ناقص"),IF(I676=0,"","القيد غير متوازن"))</f>
        <v/>
      </c>
      <c r="K676" s="21">
        <f>IF(C676&amp;""="","",COUNTIF($C$7:C676,C676&amp;""))</f>
        <v/>
      </c>
      <c r="L676" s="6">
        <f>IF(K676="","",C676&amp;"-"&amp;K676)</f>
        <v/>
      </c>
      <c r="M676" s="21">
        <f>IF(J676&lt;&gt;"القيد غير متوازن","",IF(COUNTIF($B$7:B676,B676&amp;"")=1,1,""))</f>
        <v/>
      </c>
    </row>
    <row r="677">
      <c r="A677" s="20" t="n"/>
      <c r="B677" s="16" t="n"/>
      <c r="C677" s="16" t="n"/>
      <c r="D677" s="5" t="n"/>
      <c r="E677" s="17" t="n"/>
      <c r="F677" s="17" t="n"/>
      <c r="G677" s="6">
        <f>IF(AND(C677&amp;""="",E677&amp;""="",F677&amp;""=""),"",IF(C677&amp;""="","كود ناقص",IFERROR(INDEX('دليل الحسابات'!$B$6:$B$205,MATCH(C677,'دليل الحسابات'!$A$6:$A$205,0)),"كود غير موجود")))</f>
        <v/>
      </c>
      <c r="H677" s="6">
        <f>IF(AND(C677&amp;""="",E677&amp;""="",F677&amp;""=""),"",IF(AND(E677&amp;""&lt;&gt;"",F677&amp;""&lt;&gt;""),"خطأ: مدين ودائن معًا",IF(AND(E677&amp;""="",F677&amp;""=""),"سطر بلا مبلغ","")))</f>
        <v/>
      </c>
      <c r="I677" s="19">
        <f>IF(B677&amp;""="","",ROUND(SUMIFS($E$7:$E$3006,$B$7:$B$3006,B677&amp;"")-SUMIFS($F$7:$F$3006,$B$7:$B$3006,B677&amp;""),2))</f>
        <v/>
      </c>
      <c r="J677" s="6">
        <f>IF(B677&amp;""="",IF(AND(C677&amp;""="",E677&amp;""="",F677&amp;""=""),"","رقم القيد ناقص"),IF(I677=0,"","القيد غير متوازن"))</f>
        <v/>
      </c>
      <c r="K677" s="21">
        <f>IF(C677&amp;""="","",COUNTIF($C$7:C677,C677&amp;""))</f>
        <v/>
      </c>
      <c r="L677" s="6">
        <f>IF(K677="","",C677&amp;"-"&amp;K677)</f>
        <v/>
      </c>
      <c r="M677" s="21">
        <f>IF(J677&lt;&gt;"القيد غير متوازن","",IF(COUNTIF($B$7:B677,B677&amp;"")=1,1,""))</f>
        <v/>
      </c>
    </row>
    <row r="678">
      <c r="A678" s="20" t="n"/>
      <c r="B678" s="16" t="n"/>
      <c r="C678" s="16" t="n"/>
      <c r="D678" s="5" t="n"/>
      <c r="E678" s="17" t="n"/>
      <c r="F678" s="17" t="n"/>
      <c r="G678" s="6">
        <f>IF(AND(C678&amp;""="",E678&amp;""="",F678&amp;""=""),"",IF(C678&amp;""="","كود ناقص",IFERROR(INDEX('دليل الحسابات'!$B$6:$B$205,MATCH(C678,'دليل الحسابات'!$A$6:$A$205,0)),"كود غير موجود")))</f>
        <v/>
      </c>
      <c r="H678" s="6">
        <f>IF(AND(C678&amp;""="",E678&amp;""="",F678&amp;""=""),"",IF(AND(E678&amp;""&lt;&gt;"",F678&amp;""&lt;&gt;""),"خطأ: مدين ودائن معًا",IF(AND(E678&amp;""="",F678&amp;""=""),"سطر بلا مبلغ","")))</f>
        <v/>
      </c>
      <c r="I678" s="19">
        <f>IF(B678&amp;""="","",ROUND(SUMIFS($E$7:$E$3006,$B$7:$B$3006,B678&amp;"")-SUMIFS($F$7:$F$3006,$B$7:$B$3006,B678&amp;""),2))</f>
        <v/>
      </c>
      <c r="J678" s="6">
        <f>IF(B678&amp;""="",IF(AND(C678&amp;""="",E678&amp;""="",F678&amp;""=""),"","رقم القيد ناقص"),IF(I678=0,"","القيد غير متوازن"))</f>
        <v/>
      </c>
      <c r="K678" s="21">
        <f>IF(C678&amp;""="","",COUNTIF($C$7:C678,C678&amp;""))</f>
        <v/>
      </c>
      <c r="L678" s="6">
        <f>IF(K678="","",C678&amp;"-"&amp;K678)</f>
        <v/>
      </c>
      <c r="M678" s="21">
        <f>IF(J678&lt;&gt;"القيد غير متوازن","",IF(COUNTIF($B$7:B678,B678&amp;"")=1,1,""))</f>
        <v/>
      </c>
    </row>
    <row r="679">
      <c r="A679" s="20" t="n"/>
      <c r="B679" s="16" t="n"/>
      <c r="C679" s="16" t="n"/>
      <c r="D679" s="5" t="n"/>
      <c r="E679" s="17" t="n"/>
      <c r="F679" s="17" t="n"/>
      <c r="G679" s="6">
        <f>IF(AND(C679&amp;""="",E679&amp;""="",F679&amp;""=""),"",IF(C679&amp;""="","كود ناقص",IFERROR(INDEX('دليل الحسابات'!$B$6:$B$205,MATCH(C679,'دليل الحسابات'!$A$6:$A$205,0)),"كود غير موجود")))</f>
        <v/>
      </c>
      <c r="H679" s="6">
        <f>IF(AND(C679&amp;""="",E679&amp;""="",F679&amp;""=""),"",IF(AND(E679&amp;""&lt;&gt;"",F679&amp;""&lt;&gt;""),"خطأ: مدين ودائن معًا",IF(AND(E679&amp;""="",F679&amp;""=""),"سطر بلا مبلغ","")))</f>
        <v/>
      </c>
      <c r="I679" s="19">
        <f>IF(B679&amp;""="","",ROUND(SUMIFS($E$7:$E$3006,$B$7:$B$3006,B679&amp;"")-SUMIFS($F$7:$F$3006,$B$7:$B$3006,B679&amp;""),2))</f>
        <v/>
      </c>
      <c r="J679" s="6">
        <f>IF(B679&amp;""="",IF(AND(C679&amp;""="",E679&amp;""="",F679&amp;""=""),"","رقم القيد ناقص"),IF(I679=0,"","القيد غير متوازن"))</f>
        <v/>
      </c>
      <c r="K679" s="21">
        <f>IF(C679&amp;""="","",COUNTIF($C$7:C679,C679&amp;""))</f>
        <v/>
      </c>
      <c r="L679" s="6">
        <f>IF(K679="","",C679&amp;"-"&amp;K679)</f>
        <v/>
      </c>
      <c r="M679" s="21">
        <f>IF(J679&lt;&gt;"القيد غير متوازن","",IF(COUNTIF($B$7:B679,B679&amp;"")=1,1,""))</f>
        <v/>
      </c>
    </row>
    <row r="680">
      <c r="A680" s="20" t="n"/>
      <c r="B680" s="16" t="n"/>
      <c r="C680" s="16" t="n"/>
      <c r="D680" s="5" t="n"/>
      <c r="E680" s="17" t="n"/>
      <c r="F680" s="17" t="n"/>
      <c r="G680" s="6">
        <f>IF(AND(C680&amp;""="",E680&amp;""="",F680&amp;""=""),"",IF(C680&amp;""="","كود ناقص",IFERROR(INDEX('دليل الحسابات'!$B$6:$B$205,MATCH(C680,'دليل الحسابات'!$A$6:$A$205,0)),"كود غير موجود")))</f>
        <v/>
      </c>
      <c r="H680" s="6">
        <f>IF(AND(C680&amp;""="",E680&amp;""="",F680&amp;""=""),"",IF(AND(E680&amp;""&lt;&gt;"",F680&amp;""&lt;&gt;""),"خطأ: مدين ودائن معًا",IF(AND(E680&amp;""="",F680&amp;""=""),"سطر بلا مبلغ","")))</f>
        <v/>
      </c>
      <c r="I680" s="19">
        <f>IF(B680&amp;""="","",ROUND(SUMIFS($E$7:$E$3006,$B$7:$B$3006,B680&amp;"")-SUMIFS($F$7:$F$3006,$B$7:$B$3006,B680&amp;""),2))</f>
        <v/>
      </c>
      <c r="J680" s="6">
        <f>IF(B680&amp;""="",IF(AND(C680&amp;""="",E680&amp;""="",F680&amp;""=""),"","رقم القيد ناقص"),IF(I680=0,"","القيد غير متوازن"))</f>
        <v/>
      </c>
      <c r="K680" s="21">
        <f>IF(C680&amp;""="","",COUNTIF($C$7:C680,C680&amp;""))</f>
        <v/>
      </c>
      <c r="L680" s="6">
        <f>IF(K680="","",C680&amp;"-"&amp;K680)</f>
        <v/>
      </c>
      <c r="M680" s="21">
        <f>IF(J680&lt;&gt;"القيد غير متوازن","",IF(COUNTIF($B$7:B680,B680&amp;"")=1,1,""))</f>
        <v/>
      </c>
    </row>
    <row r="681">
      <c r="A681" s="20" t="n"/>
      <c r="B681" s="16" t="n"/>
      <c r="C681" s="16" t="n"/>
      <c r="D681" s="5" t="n"/>
      <c r="E681" s="17" t="n"/>
      <c r="F681" s="17" t="n"/>
      <c r="G681" s="6">
        <f>IF(AND(C681&amp;""="",E681&amp;""="",F681&amp;""=""),"",IF(C681&amp;""="","كود ناقص",IFERROR(INDEX('دليل الحسابات'!$B$6:$B$205,MATCH(C681,'دليل الحسابات'!$A$6:$A$205,0)),"كود غير موجود")))</f>
        <v/>
      </c>
      <c r="H681" s="6">
        <f>IF(AND(C681&amp;""="",E681&amp;""="",F681&amp;""=""),"",IF(AND(E681&amp;""&lt;&gt;"",F681&amp;""&lt;&gt;""),"خطأ: مدين ودائن معًا",IF(AND(E681&amp;""="",F681&amp;""=""),"سطر بلا مبلغ","")))</f>
        <v/>
      </c>
      <c r="I681" s="19">
        <f>IF(B681&amp;""="","",ROUND(SUMIFS($E$7:$E$3006,$B$7:$B$3006,B681&amp;"")-SUMIFS($F$7:$F$3006,$B$7:$B$3006,B681&amp;""),2))</f>
        <v/>
      </c>
      <c r="J681" s="6">
        <f>IF(B681&amp;""="",IF(AND(C681&amp;""="",E681&amp;""="",F681&amp;""=""),"","رقم القيد ناقص"),IF(I681=0,"","القيد غير متوازن"))</f>
        <v/>
      </c>
      <c r="K681" s="21">
        <f>IF(C681&amp;""="","",COUNTIF($C$7:C681,C681&amp;""))</f>
        <v/>
      </c>
      <c r="L681" s="6">
        <f>IF(K681="","",C681&amp;"-"&amp;K681)</f>
        <v/>
      </c>
      <c r="M681" s="21">
        <f>IF(J681&lt;&gt;"القيد غير متوازن","",IF(COUNTIF($B$7:B681,B681&amp;"")=1,1,""))</f>
        <v/>
      </c>
    </row>
    <row r="682">
      <c r="A682" s="20" t="n"/>
      <c r="B682" s="16" t="n"/>
      <c r="C682" s="16" t="n"/>
      <c r="D682" s="5" t="n"/>
      <c r="E682" s="17" t="n"/>
      <c r="F682" s="17" t="n"/>
      <c r="G682" s="6">
        <f>IF(AND(C682&amp;""="",E682&amp;""="",F682&amp;""=""),"",IF(C682&amp;""="","كود ناقص",IFERROR(INDEX('دليل الحسابات'!$B$6:$B$205,MATCH(C682,'دليل الحسابات'!$A$6:$A$205,0)),"كود غير موجود")))</f>
        <v/>
      </c>
      <c r="H682" s="6">
        <f>IF(AND(C682&amp;""="",E682&amp;""="",F682&amp;""=""),"",IF(AND(E682&amp;""&lt;&gt;"",F682&amp;""&lt;&gt;""),"خطأ: مدين ودائن معًا",IF(AND(E682&amp;""="",F682&amp;""=""),"سطر بلا مبلغ","")))</f>
        <v/>
      </c>
      <c r="I682" s="19">
        <f>IF(B682&amp;""="","",ROUND(SUMIFS($E$7:$E$3006,$B$7:$B$3006,B682&amp;"")-SUMIFS($F$7:$F$3006,$B$7:$B$3006,B682&amp;""),2))</f>
        <v/>
      </c>
      <c r="J682" s="6">
        <f>IF(B682&amp;""="",IF(AND(C682&amp;""="",E682&amp;""="",F682&amp;""=""),"","رقم القيد ناقص"),IF(I682=0,"","القيد غير متوازن"))</f>
        <v/>
      </c>
      <c r="K682" s="21">
        <f>IF(C682&amp;""="","",COUNTIF($C$7:C682,C682&amp;""))</f>
        <v/>
      </c>
      <c r="L682" s="6">
        <f>IF(K682="","",C682&amp;"-"&amp;K682)</f>
        <v/>
      </c>
      <c r="M682" s="21">
        <f>IF(J682&lt;&gt;"القيد غير متوازن","",IF(COUNTIF($B$7:B682,B682&amp;"")=1,1,""))</f>
        <v/>
      </c>
    </row>
    <row r="683">
      <c r="A683" s="20" t="n"/>
      <c r="B683" s="16" t="n"/>
      <c r="C683" s="16" t="n"/>
      <c r="D683" s="5" t="n"/>
      <c r="E683" s="17" t="n"/>
      <c r="F683" s="17" t="n"/>
      <c r="G683" s="6">
        <f>IF(AND(C683&amp;""="",E683&amp;""="",F683&amp;""=""),"",IF(C683&amp;""="","كود ناقص",IFERROR(INDEX('دليل الحسابات'!$B$6:$B$205,MATCH(C683,'دليل الحسابات'!$A$6:$A$205,0)),"كود غير موجود")))</f>
        <v/>
      </c>
      <c r="H683" s="6">
        <f>IF(AND(C683&amp;""="",E683&amp;""="",F683&amp;""=""),"",IF(AND(E683&amp;""&lt;&gt;"",F683&amp;""&lt;&gt;""),"خطأ: مدين ودائن معًا",IF(AND(E683&amp;""="",F683&amp;""=""),"سطر بلا مبلغ","")))</f>
        <v/>
      </c>
      <c r="I683" s="19">
        <f>IF(B683&amp;""="","",ROUND(SUMIFS($E$7:$E$3006,$B$7:$B$3006,B683&amp;"")-SUMIFS($F$7:$F$3006,$B$7:$B$3006,B683&amp;""),2))</f>
        <v/>
      </c>
      <c r="J683" s="6">
        <f>IF(B683&amp;""="",IF(AND(C683&amp;""="",E683&amp;""="",F683&amp;""=""),"","رقم القيد ناقص"),IF(I683=0,"","القيد غير متوازن"))</f>
        <v/>
      </c>
      <c r="K683" s="21">
        <f>IF(C683&amp;""="","",COUNTIF($C$7:C683,C683&amp;""))</f>
        <v/>
      </c>
      <c r="L683" s="6">
        <f>IF(K683="","",C683&amp;"-"&amp;K683)</f>
        <v/>
      </c>
      <c r="M683" s="21">
        <f>IF(J683&lt;&gt;"القيد غير متوازن","",IF(COUNTIF($B$7:B683,B683&amp;"")=1,1,""))</f>
        <v/>
      </c>
    </row>
    <row r="684">
      <c r="A684" s="20" t="n"/>
      <c r="B684" s="16" t="n"/>
      <c r="C684" s="16" t="n"/>
      <c r="D684" s="5" t="n"/>
      <c r="E684" s="17" t="n"/>
      <c r="F684" s="17" t="n"/>
      <c r="G684" s="6">
        <f>IF(AND(C684&amp;""="",E684&amp;""="",F684&amp;""=""),"",IF(C684&amp;""="","كود ناقص",IFERROR(INDEX('دليل الحسابات'!$B$6:$B$205,MATCH(C684,'دليل الحسابات'!$A$6:$A$205,0)),"كود غير موجود")))</f>
        <v/>
      </c>
      <c r="H684" s="6">
        <f>IF(AND(C684&amp;""="",E684&amp;""="",F684&amp;""=""),"",IF(AND(E684&amp;""&lt;&gt;"",F684&amp;""&lt;&gt;""),"خطأ: مدين ودائن معًا",IF(AND(E684&amp;""="",F684&amp;""=""),"سطر بلا مبلغ","")))</f>
        <v/>
      </c>
      <c r="I684" s="19">
        <f>IF(B684&amp;""="","",ROUND(SUMIFS($E$7:$E$3006,$B$7:$B$3006,B684&amp;"")-SUMIFS($F$7:$F$3006,$B$7:$B$3006,B684&amp;""),2))</f>
        <v/>
      </c>
      <c r="J684" s="6">
        <f>IF(B684&amp;""="",IF(AND(C684&amp;""="",E684&amp;""="",F684&amp;""=""),"","رقم القيد ناقص"),IF(I684=0,"","القيد غير متوازن"))</f>
        <v/>
      </c>
      <c r="K684" s="21">
        <f>IF(C684&amp;""="","",COUNTIF($C$7:C684,C684&amp;""))</f>
        <v/>
      </c>
      <c r="L684" s="6">
        <f>IF(K684="","",C684&amp;"-"&amp;K684)</f>
        <v/>
      </c>
      <c r="M684" s="21">
        <f>IF(J684&lt;&gt;"القيد غير متوازن","",IF(COUNTIF($B$7:B684,B684&amp;"")=1,1,""))</f>
        <v/>
      </c>
    </row>
    <row r="685">
      <c r="A685" s="20" t="n"/>
      <c r="B685" s="16" t="n"/>
      <c r="C685" s="16" t="n"/>
      <c r="D685" s="5" t="n"/>
      <c r="E685" s="17" t="n"/>
      <c r="F685" s="17" t="n"/>
      <c r="G685" s="6">
        <f>IF(AND(C685&amp;""="",E685&amp;""="",F685&amp;""=""),"",IF(C685&amp;""="","كود ناقص",IFERROR(INDEX('دليل الحسابات'!$B$6:$B$205,MATCH(C685,'دليل الحسابات'!$A$6:$A$205,0)),"كود غير موجود")))</f>
        <v/>
      </c>
      <c r="H685" s="6">
        <f>IF(AND(C685&amp;""="",E685&amp;""="",F685&amp;""=""),"",IF(AND(E685&amp;""&lt;&gt;"",F685&amp;""&lt;&gt;""),"خطأ: مدين ودائن معًا",IF(AND(E685&amp;""="",F685&amp;""=""),"سطر بلا مبلغ","")))</f>
        <v/>
      </c>
      <c r="I685" s="19">
        <f>IF(B685&amp;""="","",ROUND(SUMIFS($E$7:$E$3006,$B$7:$B$3006,B685&amp;"")-SUMIFS($F$7:$F$3006,$B$7:$B$3006,B685&amp;""),2))</f>
        <v/>
      </c>
      <c r="J685" s="6">
        <f>IF(B685&amp;""="",IF(AND(C685&amp;""="",E685&amp;""="",F685&amp;""=""),"","رقم القيد ناقص"),IF(I685=0,"","القيد غير متوازن"))</f>
        <v/>
      </c>
      <c r="K685" s="21">
        <f>IF(C685&amp;""="","",COUNTIF($C$7:C685,C685&amp;""))</f>
        <v/>
      </c>
      <c r="L685" s="6">
        <f>IF(K685="","",C685&amp;"-"&amp;K685)</f>
        <v/>
      </c>
      <c r="M685" s="21">
        <f>IF(J685&lt;&gt;"القيد غير متوازن","",IF(COUNTIF($B$7:B685,B685&amp;"")=1,1,""))</f>
        <v/>
      </c>
    </row>
    <row r="686">
      <c r="A686" s="20" t="n"/>
      <c r="B686" s="16" t="n"/>
      <c r="C686" s="16" t="n"/>
      <c r="D686" s="5" t="n"/>
      <c r="E686" s="17" t="n"/>
      <c r="F686" s="17" t="n"/>
      <c r="G686" s="6">
        <f>IF(AND(C686&amp;""="",E686&amp;""="",F686&amp;""=""),"",IF(C686&amp;""="","كود ناقص",IFERROR(INDEX('دليل الحسابات'!$B$6:$B$205,MATCH(C686,'دليل الحسابات'!$A$6:$A$205,0)),"كود غير موجود")))</f>
        <v/>
      </c>
      <c r="H686" s="6">
        <f>IF(AND(C686&amp;""="",E686&amp;""="",F686&amp;""=""),"",IF(AND(E686&amp;""&lt;&gt;"",F686&amp;""&lt;&gt;""),"خطأ: مدين ودائن معًا",IF(AND(E686&amp;""="",F686&amp;""=""),"سطر بلا مبلغ","")))</f>
        <v/>
      </c>
      <c r="I686" s="19">
        <f>IF(B686&amp;""="","",ROUND(SUMIFS($E$7:$E$3006,$B$7:$B$3006,B686&amp;"")-SUMIFS($F$7:$F$3006,$B$7:$B$3006,B686&amp;""),2))</f>
        <v/>
      </c>
      <c r="J686" s="6">
        <f>IF(B686&amp;""="",IF(AND(C686&amp;""="",E686&amp;""="",F686&amp;""=""),"","رقم القيد ناقص"),IF(I686=0,"","القيد غير متوازن"))</f>
        <v/>
      </c>
      <c r="K686" s="21">
        <f>IF(C686&amp;""="","",COUNTIF($C$7:C686,C686&amp;""))</f>
        <v/>
      </c>
      <c r="L686" s="6">
        <f>IF(K686="","",C686&amp;"-"&amp;K686)</f>
        <v/>
      </c>
      <c r="M686" s="21">
        <f>IF(J686&lt;&gt;"القيد غير متوازن","",IF(COUNTIF($B$7:B686,B686&amp;"")=1,1,""))</f>
        <v/>
      </c>
    </row>
    <row r="687">
      <c r="A687" s="20" t="n"/>
      <c r="B687" s="16" t="n"/>
      <c r="C687" s="16" t="n"/>
      <c r="D687" s="5" t="n"/>
      <c r="E687" s="17" t="n"/>
      <c r="F687" s="17" t="n"/>
      <c r="G687" s="6">
        <f>IF(AND(C687&amp;""="",E687&amp;""="",F687&amp;""=""),"",IF(C687&amp;""="","كود ناقص",IFERROR(INDEX('دليل الحسابات'!$B$6:$B$205,MATCH(C687,'دليل الحسابات'!$A$6:$A$205,0)),"كود غير موجود")))</f>
        <v/>
      </c>
      <c r="H687" s="6">
        <f>IF(AND(C687&amp;""="",E687&amp;""="",F687&amp;""=""),"",IF(AND(E687&amp;""&lt;&gt;"",F687&amp;""&lt;&gt;""),"خطأ: مدين ودائن معًا",IF(AND(E687&amp;""="",F687&amp;""=""),"سطر بلا مبلغ","")))</f>
        <v/>
      </c>
      <c r="I687" s="19">
        <f>IF(B687&amp;""="","",ROUND(SUMIFS($E$7:$E$3006,$B$7:$B$3006,B687&amp;"")-SUMIFS($F$7:$F$3006,$B$7:$B$3006,B687&amp;""),2))</f>
        <v/>
      </c>
      <c r="J687" s="6">
        <f>IF(B687&amp;""="",IF(AND(C687&amp;""="",E687&amp;""="",F687&amp;""=""),"","رقم القيد ناقص"),IF(I687=0,"","القيد غير متوازن"))</f>
        <v/>
      </c>
      <c r="K687" s="21">
        <f>IF(C687&amp;""="","",COUNTIF($C$7:C687,C687&amp;""))</f>
        <v/>
      </c>
      <c r="L687" s="6">
        <f>IF(K687="","",C687&amp;"-"&amp;K687)</f>
        <v/>
      </c>
      <c r="M687" s="21">
        <f>IF(J687&lt;&gt;"القيد غير متوازن","",IF(COUNTIF($B$7:B687,B687&amp;"")=1,1,""))</f>
        <v/>
      </c>
    </row>
    <row r="688">
      <c r="A688" s="20" t="n"/>
      <c r="B688" s="16" t="n"/>
      <c r="C688" s="16" t="n"/>
      <c r="D688" s="5" t="n"/>
      <c r="E688" s="17" t="n"/>
      <c r="F688" s="17" t="n"/>
      <c r="G688" s="6">
        <f>IF(AND(C688&amp;""="",E688&amp;""="",F688&amp;""=""),"",IF(C688&amp;""="","كود ناقص",IFERROR(INDEX('دليل الحسابات'!$B$6:$B$205,MATCH(C688,'دليل الحسابات'!$A$6:$A$205,0)),"كود غير موجود")))</f>
        <v/>
      </c>
      <c r="H688" s="6">
        <f>IF(AND(C688&amp;""="",E688&amp;""="",F688&amp;""=""),"",IF(AND(E688&amp;""&lt;&gt;"",F688&amp;""&lt;&gt;""),"خطأ: مدين ودائن معًا",IF(AND(E688&amp;""="",F688&amp;""=""),"سطر بلا مبلغ","")))</f>
        <v/>
      </c>
      <c r="I688" s="19">
        <f>IF(B688&amp;""="","",ROUND(SUMIFS($E$7:$E$3006,$B$7:$B$3006,B688&amp;"")-SUMIFS($F$7:$F$3006,$B$7:$B$3006,B688&amp;""),2))</f>
        <v/>
      </c>
      <c r="J688" s="6">
        <f>IF(B688&amp;""="",IF(AND(C688&amp;""="",E688&amp;""="",F688&amp;""=""),"","رقم القيد ناقص"),IF(I688=0,"","القيد غير متوازن"))</f>
        <v/>
      </c>
      <c r="K688" s="21">
        <f>IF(C688&amp;""="","",COUNTIF($C$7:C688,C688&amp;""))</f>
        <v/>
      </c>
      <c r="L688" s="6">
        <f>IF(K688="","",C688&amp;"-"&amp;K688)</f>
        <v/>
      </c>
      <c r="M688" s="21">
        <f>IF(J688&lt;&gt;"القيد غير متوازن","",IF(COUNTIF($B$7:B688,B688&amp;"")=1,1,""))</f>
        <v/>
      </c>
    </row>
    <row r="689">
      <c r="A689" s="20" t="n"/>
      <c r="B689" s="16" t="n"/>
      <c r="C689" s="16" t="n"/>
      <c r="D689" s="5" t="n"/>
      <c r="E689" s="17" t="n"/>
      <c r="F689" s="17" t="n"/>
      <c r="G689" s="6">
        <f>IF(AND(C689&amp;""="",E689&amp;""="",F689&amp;""=""),"",IF(C689&amp;""="","كود ناقص",IFERROR(INDEX('دليل الحسابات'!$B$6:$B$205,MATCH(C689,'دليل الحسابات'!$A$6:$A$205,0)),"كود غير موجود")))</f>
        <v/>
      </c>
      <c r="H689" s="6">
        <f>IF(AND(C689&amp;""="",E689&amp;""="",F689&amp;""=""),"",IF(AND(E689&amp;""&lt;&gt;"",F689&amp;""&lt;&gt;""),"خطأ: مدين ودائن معًا",IF(AND(E689&amp;""="",F689&amp;""=""),"سطر بلا مبلغ","")))</f>
        <v/>
      </c>
      <c r="I689" s="19">
        <f>IF(B689&amp;""="","",ROUND(SUMIFS($E$7:$E$3006,$B$7:$B$3006,B689&amp;"")-SUMIFS($F$7:$F$3006,$B$7:$B$3006,B689&amp;""),2))</f>
        <v/>
      </c>
      <c r="J689" s="6">
        <f>IF(B689&amp;""="",IF(AND(C689&amp;""="",E689&amp;""="",F689&amp;""=""),"","رقم القيد ناقص"),IF(I689=0,"","القيد غير متوازن"))</f>
        <v/>
      </c>
      <c r="K689" s="21">
        <f>IF(C689&amp;""="","",COUNTIF($C$7:C689,C689&amp;""))</f>
        <v/>
      </c>
      <c r="L689" s="6">
        <f>IF(K689="","",C689&amp;"-"&amp;K689)</f>
        <v/>
      </c>
      <c r="M689" s="21">
        <f>IF(J689&lt;&gt;"القيد غير متوازن","",IF(COUNTIF($B$7:B689,B689&amp;"")=1,1,""))</f>
        <v/>
      </c>
    </row>
    <row r="690">
      <c r="A690" s="20" t="n"/>
      <c r="B690" s="16" t="n"/>
      <c r="C690" s="16" t="n"/>
      <c r="D690" s="5" t="n"/>
      <c r="E690" s="17" t="n"/>
      <c r="F690" s="17" t="n"/>
      <c r="G690" s="6">
        <f>IF(AND(C690&amp;""="",E690&amp;""="",F690&amp;""=""),"",IF(C690&amp;""="","كود ناقص",IFERROR(INDEX('دليل الحسابات'!$B$6:$B$205,MATCH(C690,'دليل الحسابات'!$A$6:$A$205,0)),"كود غير موجود")))</f>
        <v/>
      </c>
      <c r="H690" s="6">
        <f>IF(AND(C690&amp;""="",E690&amp;""="",F690&amp;""=""),"",IF(AND(E690&amp;""&lt;&gt;"",F690&amp;""&lt;&gt;""),"خطأ: مدين ودائن معًا",IF(AND(E690&amp;""="",F690&amp;""=""),"سطر بلا مبلغ","")))</f>
        <v/>
      </c>
      <c r="I690" s="19">
        <f>IF(B690&amp;""="","",ROUND(SUMIFS($E$7:$E$3006,$B$7:$B$3006,B690&amp;"")-SUMIFS($F$7:$F$3006,$B$7:$B$3006,B690&amp;""),2))</f>
        <v/>
      </c>
      <c r="J690" s="6">
        <f>IF(B690&amp;""="",IF(AND(C690&amp;""="",E690&amp;""="",F690&amp;""=""),"","رقم القيد ناقص"),IF(I690=0,"","القيد غير متوازن"))</f>
        <v/>
      </c>
      <c r="K690" s="21">
        <f>IF(C690&amp;""="","",COUNTIF($C$7:C690,C690&amp;""))</f>
        <v/>
      </c>
      <c r="L690" s="6">
        <f>IF(K690="","",C690&amp;"-"&amp;K690)</f>
        <v/>
      </c>
      <c r="M690" s="21">
        <f>IF(J690&lt;&gt;"القيد غير متوازن","",IF(COUNTIF($B$7:B690,B690&amp;"")=1,1,""))</f>
        <v/>
      </c>
    </row>
    <row r="691">
      <c r="A691" s="20" t="n"/>
      <c r="B691" s="16" t="n"/>
      <c r="C691" s="16" t="n"/>
      <c r="D691" s="5" t="n"/>
      <c r="E691" s="17" t="n"/>
      <c r="F691" s="17" t="n"/>
      <c r="G691" s="6">
        <f>IF(AND(C691&amp;""="",E691&amp;""="",F691&amp;""=""),"",IF(C691&amp;""="","كود ناقص",IFERROR(INDEX('دليل الحسابات'!$B$6:$B$205,MATCH(C691,'دليل الحسابات'!$A$6:$A$205,0)),"كود غير موجود")))</f>
        <v/>
      </c>
      <c r="H691" s="6">
        <f>IF(AND(C691&amp;""="",E691&amp;""="",F691&amp;""=""),"",IF(AND(E691&amp;""&lt;&gt;"",F691&amp;""&lt;&gt;""),"خطأ: مدين ودائن معًا",IF(AND(E691&amp;""="",F691&amp;""=""),"سطر بلا مبلغ","")))</f>
        <v/>
      </c>
      <c r="I691" s="19">
        <f>IF(B691&amp;""="","",ROUND(SUMIFS($E$7:$E$3006,$B$7:$B$3006,B691&amp;"")-SUMIFS($F$7:$F$3006,$B$7:$B$3006,B691&amp;""),2))</f>
        <v/>
      </c>
      <c r="J691" s="6">
        <f>IF(B691&amp;""="",IF(AND(C691&amp;""="",E691&amp;""="",F691&amp;""=""),"","رقم القيد ناقص"),IF(I691=0,"","القيد غير متوازن"))</f>
        <v/>
      </c>
      <c r="K691" s="21">
        <f>IF(C691&amp;""="","",COUNTIF($C$7:C691,C691&amp;""))</f>
        <v/>
      </c>
      <c r="L691" s="6">
        <f>IF(K691="","",C691&amp;"-"&amp;K691)</f>
        <v/>
      </c>
      <c r="M691" s="21">
        <f>IF(J691&lt;&gt;"القيد غير متوازن","",IF(COUNTIF($B$7:B691,B691&amp;"")=1,1,""))</f>
        <v/>
      </c>
    </row>
    <row r="692">
      <c r="A692" s="20" t="n"/>
      <c r="B692" s="16" t="n"/>
      <c r="C692" s="16" t="n"/>
      <c r="D692" s="5" t="n"/>
      <c r="E692" s="17" t="n"/>
      <c r="F692" s="17" t="n"/>
      <c r="G692" s="6">
        <f>IF(AND(C692&amp;""="",E692&amp;""="",F692&amp;""=""),"",IF(C692&amp;""="","كود ناقص",IFERROR(INDEX('دليل الحسابات'!$B$6:$B$205,MATCH(C692,'دليل الحسابات'!$A$6:$A$205,0)),"كود غير موجود")))</f>
        <v/>
      </c>
      <c r="H692" s="6">
        <f>IF(AND(C692&amp;""="",E692&amp;""="",F692&amp;""=""),"",IF(AND(E692&amp;""&lt;&gt;"",F692&amp;""&lt;&gt;""),"خطأ: مدين ودائن معًا",IF(AND(E692&amp;""="",F692&amp;""=""),"سطر بلا مبلغ","")))</f>
        <v/>
      </c>
      <c r="I692" s="19">
        <f>IF(B692&amp;""="","",ROUND(SUMIFS($E$7:$E$3006,$B$7:$B$3006,B692&amp;"")-SUMIFS($F$7:$F$3006,$B$7:$B$3006,B692&amp;""),2))</f>
        <v/>
      </c>
      <c r="J692" s="6">
        <f>IF(B692&amp;""="",IF(AND(C692&amp;""="",E692&amp;""="",F692&amp;""=""),"","رقم القيد ناقص"),IF(I692=0,"","القيد غير متوازن"))</f>
        <v/>
      </c>
      <c r="K692" s="21">
        <f>IF(C692&amp;""="","",COUNTIF($C$7:C692,C692&amp;""))</f>
        <v/>
      </c>
      <c r="L692" s="6">
        <f>IF(K692="","",C692&amp;"-"&amp;K692)</f>
        <v/>
      </c>
      <c r="M692" s="21">
        <f>IF(J692&lt;&gt;"القيد غير متوازن","",IF(COUNTIF($B$7:B692,B692&amp;"")=1,1,""))</f>
        <v/>
      </c>
    </row>
    <row r="693">
      <c r="A693" s="20" t="n"/>
      <c r="B693" s="16" t="n"/>
      <c r="C693" s="16" t="n"/>
      <c r="D693" s="5" t="n"/>
      <c r="E693" s="17" t="n"/>
      <c r="F693" s="17" t="n"/>
      <c r="G693" s="6">
        <f>IF(AND(C693&amp;""="",E693&amp;""="",F693&amp;""=""),"",IF(C693&amp;""="","كود ناقص",IFERROR(INDEX('دليل الحسابات'!$B$6:$B$205,MATCH(C693,'دليل الحسابات'!$A$6:$A$205,0)),"كود غير موجود")))</f>
        <v/>
      </c>
      <c r="H693" s="6">
        <f>IF(AND(C693&amp;""="",E693&amp;""="",F693&amp;""=""),"",IF(AND(E693&amp;""&lt;&gt;"",F693&amp;""&lt;&gt;""),"خطأ: مدين ودائن معًا",IF(AND(E693&amp;""="",F693&amp;""=""),"سطر بلا مبلغ","")))</f>
        <v/>
      </c>
      <c r="I693" s="19">
        <f>IF(B693&amp;""="","",ROUND(SUMIFS($E$7:$E$3006,$B$7:$B$3006,B693&amp;"")-SUMIFS($F$7:$F$3006,$B$7:$B$3006,B693&amp;""),2))</f>
        <v/>
      </c>
      <c r="J693" s="6">
        <f>IF(B693&amp;""="",IF(AND(C693&amp;""="",E693&amp;""="",F693&amp;""=""),"","رقم القيد ناقص"),IF(I693=0,"","القيد غير متوازن"))</f>
        <v/>
      </c>
      <c r="K693" s="21">
        <f>IF(C693&amp;""="","",COUNTIF($C$7:C693,C693&amp;""))</f>
        <v/>
      </c>
      <c r="L693" s="6">
        <f>IF(K693="","",C693&amp;"-"&amp;K693)</f>
        <v/>
      </c>
      <c r="M693" s="21">
        <f>IF(J693&lt;&gt;"القيد غير متوازن","",IF(COUNTIF($B$7:B693,B693&amp;"")=1,1,""))</f>
        <v/>
      </c>
    </row>
    <row r="694">
      <c r="A694" s="20" t="n"/>
      <c r="B694" s="16" t="n"/>
      <c r="C694" s="16" t="n"/>
      <c r="D694" s="5" t="n"/>
      <c r="E694" s="17" t="n"/>
      <c r="F694" s="17" t="n"/>
      <c r="G694" s="6">
        <f>IF(AND(C694&amp;""="",E694&amp;""="",F694&amp;""=""),"",IF(C694&amp;""="","كود ناقص",IFERROR(INDEX('دليل الحسابات'!$B$6:$B$205,MATCH(C694,'دليل الحسابات'!$A$6:$A$205,0)),"كود غير موجود")))</f>
        <v/>
      </c>
      <c r="H694" s="6">
        <f>IF(AND(C694&amp;""="",E694&amp;""="",F694&amp;""=""),"",IF(AND(E694&amp;""&lt;&gt;"",F694&amp;""&lt;&gt;""),"خطأ: مدين ودائن معًا",IF(AND(E694&amp;""="",F694&amp;""=""),"سطر بلا مبلغ","")))</f>
        <v/>
      </c>
      <c r="I694" s="19">
        <f>IF(B694&amp;""="","",ROUND(SUMIFS($E$7:$E$3006,$B$7:$B$3006,B694&amp;"")-SUMIFS($F$7:$F$3006,$B$7:$B$3006,B694&amp;""),2))</f>
        <v/>
      </c>
      <c r="J694" s="6">
        <f>IF(B694&amp;""="",IF(AND(C694&amp;""="",E694&amp;""="",F694&amp;""=""),"","رقم القيد ناقص"),IF(I694=0,"","القيد غير متوازن"))</f>
        <v/>
      </c>
      <c r="K694" s="21">
        <f>IF(C694&amp;""="","",COUNTIF($C$7:C694,C694&amp;""))</f>
        <v/>
      </c>
      <c r="L694" s="6">
        <f>IF(K694="","",C694&amp;"-"&amp;K694)</f>
        <v/>
      </c>
      <c r="M694" s="21">
        <f>IF(J694&lt;&gt;"القيد غير متوازن","",IF(COUNTIF($B$7:B694,B694&amp;"")=1,1,""))</f>
        <v/>
      </c>
    </row>
    <row r="695">
      <c r="A695" s="20" t="n"/>
      <c r="B695" s="16" t="n"/>
      <c r="C695" s="16" t="n"/>
      <c r="D695" s="5" t="n"/>
      <c r="E695" s="17" t="n"/>
      <c r="F695" s="17" t="n"/>
      <c r="G695" s="6">
        <f>IF(AND(C695&amp;""="",E695&amp;""="",F695&amp;""=""),"",IF(C695&amp;""="","كود ناقص",IFERROR(INDEX('دليل الحسابات'!$B$6:$B$205,MATCH(C695,'دليل الحسابات'!$A$6:$A$205,0)),"كود غير موجود")))</f>
        <v/>
      </c>
      <c r="H695" s="6">
        <f>IF(AND(C695&amp;""="",E695&amp;""="",F695&amp;""=""),"",IF(AND(E695&amp;""&lt;&gt;"",F695&amp;""&lt;&gt;""),"خطأ: مدين ودائن معًا",IF(AND(E695&amp;""="",F695&amp;""=""),"سطر بلا مبلغ","")))</f>
        <v/>
      </c>
      <c r="I695" s="19">
        <f>IF(B695&amp;""="","",ROUND(SUMIFS($E$7:$E$3006,$B$7:$B$3006,B695&amp;"")-SUMIFS($F$7:$F$3006,$B$7:$B$3006,B695&amp;""),2))</f>
        <v/>
      </c>
      <c r="J695" s="6">
        <f>IF(B695&amp;""="",IF(AND(C695&amp;""="",E695&amp;""="",F695&amp;""=""),"","رقم القيد ناقص"),IF(I695=0,"","القيد غير متوازن"))</f>
        <v/>
      </c>
      <c r="K695" s="21">
        <f>IF(C695&amp;""="","",COUNTIF($C$7:C695,C695&amp;""))</f>
        <v/>
      </c>
      <c r="L695" s="6">
        <f>IF(K695="","",C695&amp;"-"&amp;K695)</f>
        <v/>
      </c>
      <c r="M695" s="21">
        <f>IF(J695&lt;&gt;"القيد غير متوازن","",IF(COUNTIF($B$7:B695,B695&amp;"")=1,1,""))</f>
        <v/>
      </c>
    </row>
    <row r="696">
      <c r="A696" s="20" t="n"/>
      <c r="B696" s="16" t="n"/>
      <c r="C696" s="16" t="n"/>
      <c r="D696" s="5" t="n"/>
      <c r="E696" s="17" t="n"/>
      <c r="F696" s="17" t="n"/>
      <c r="G696" s="6">
        <f>IF(AND(C696&amp;""="",E696&amp;""="",F696&amp;""=""),"",IF(C696&amp;""="","كود ناقص",IFERROR(INDEX('دليل الحسابات'!$B$6:$B$205,MATCH(C696,'دليل الحسابات'!$A$6:$A$205,0)),"كود غير موجود")))</f>
        <v/>
      </c>
      <c r="H696" s="6">
        <f>IF(AND(C696&amp;""="",E696&amp;""="",F696&amp;""=""),"",IF(AND(E696&amp;""&lt;&gt;"",F696&amp;""&lt;&gt;""),"خطأ: مدين ودائن معًا",IF(AND(E696&amp;""="",F696&amp;""=""),"سطر بلا مبلغ","")))</f>
        <v/>
      </c>
      <c r="I696" s="19">
        <f>IF(B696&amp;""="","",ROUND(SUMIFS($E$7:$E$3006,$B$7:$B$3006,B696&amp;"")-SUMIFS($F$7:$F$3006,$B$7:$B$3006,B696&amp;""),2))</f>
        <v/>
      </c>
      <c r="J696" s="6">
        <f>IF(B696&amp;""="",IF(AND(C696&amp;""="",E696&amp;""="",F696&amp;""=""),"","رقم القيد ناقص"),IF(I696=0,"","القيد غير متوازن"))</f>
        <v/>
      </c>
      <c r="K696" s="21">
        <f>IF(C696&amp;""="","",COUNTIF($C$7:C696,C696&amp;""))</f>
        <v/>
      </c>
      <c r="L696" s="6">
        <f>IF(K696="","",C696&amp;"-"&amp;K696)</f>
        <v/>
      </c>
      <c r="M696" s="21">
        <f>IF(J696&lt;&gt;"القيد غير متوازن","",IF(COUNTIF($B$7:B696,B696&amp;"")=1,1,""))</f>
        <v/>
      </c>
    </row>
    <row r="697">
      <c r="A697" s="20" t="n"/>
      <c r="B697" s="16" t="n"/>
      <c r="C697" s="16" t="n"/>
      <c r="D697" s="5" t="n"/>
      <c r="E697" s="17" t="n"/>
      <c r="F697" s="17" t="n"/>
      <c r="G697" s="6">
        <f>IF(AND(C697&amp;""="",E697&amp;""="",F697&amp;""=""),"",IF(C697&amp;""="","كود ناقص",IFERROR(INDEX('دليل الحسابات'!$B$6:$B$205,MATCH(C697,'دليل الحسابات'!$A$6:$A$205,0)),"كود غير موجود")))</f>
        <v/>
      </c>
      <c r="H697" s="6">
        <f>IF(AND(C697&amp;""="",E697&amp;""="",F697&amp;""=""),"",IF(AND(E697&amp;""&lt;&gt;"",F697&amp;""&lt;&gt;""),"خطأ: مدين ودائن معًا",IF(AND(E697&amp;""="",F697&amp;""=""),"سطر بلا مبلغ","")))</f>
        <v/>
      </c>
      <c r="I697" s="19">
        <f>IF(B697&amp;""="","",ROUND(SUMIFS($E$7:$E$3006,$B$7:$B$3006,B697&amp;"")-SUMIFS($F$7:$F$3006,$B$7:$B$3006,B697&amp;""),2))</f>
        <v/>
      </c>
      <c r="J697" s="6">
        <f>IF(B697&amp;""="",IF(AND(C697&amp;""="",E697&amp;""="",F697&amp;""=""),"","رقم القيد ناقص"),IF(I697=0,"","القيد غير متوازن"))</f>
        <v/>
      </c>
      <c r="K697" s="21">
        <f>IF(C697&amp;""="","",COUNTIF($C$7:C697,C697&amp;""))</f>
        <v/>
      </c>
      <c r="L697" s="6">
        <f>IF(K697="","",C697&amp;"-"&amp;K697)</f>
        <v/>
      </c>
      <c r="M697" s="21">
        <f>IF(J697&lt;&gt;"القيد غير متوازن","",IF(COUNTIF($B$7:B697,B697&amp;"")=1,1,""))</f>
        <v/>
      </c>
    </row>
    <row r="698">
      <c r="A698" s="20" t="n"/>
      <c r="B698" s="16" t="n"/>
      <c r="C698" s="16" t="n"/>
      <c r="D698" s="5" t="n"/>
      <c r="E698" s="17" t="n"/>
      <c r="F698" s="17" t="n"/>
      <c r="G698" s="6">
        <f>IF(AND(C698&amp;""="",E698&amp;""="",F698&amp;""=""),"",IF(C698&amp;""="","كود ناقص",IFERROR(INDEX('دليل الحسابات'!$B$6:$B$205,MATCH(C698,'دليل الحسابات'!$A$6:$A$205,0)),"كود غير موجود")))</f>
        <v/>
      </c>
      <c r="H698" s="6">
        <f>IF(AND(C698&amp;""="",E698&amp;""="",F698&amp;""=""),"",IF(AND(E698&amp;""&lt;&gt;"",F698&amp;""&lt;&gt;""),"خطأ: مدين ودائن معًا",IF(AND(E698&amp;""="",F698&amp;""=""),"سطر بلا مبلغ","")))</f>
        <v/>
      </c>
      <c r="I698" s="19">
        <f>IF(B698&amp;""="","",ROUND(SUMIFS($E$7:$E$3006,$B$7:$B$3006,B698&amp;"")-SUMIFS($F$7:$F$3006,$B$7:$B$3006,B698&amp;""),2))</f>
        <v/>
      </c>
      <c r="J698" s="6">
        <f>IF(B698&amp;""="",IF(AND(C698&amp;""="",E698&amp;""="",F698&amp;""=""),"","رقم القيد ناقص"),IF(I698=0,"","القيد غير متوازن"))</f>
        <v/>
      </c>
      <c r="K698" s="21">
        <f>IF(C698&amp;""="","",COUNTIF($C$7:C698,C698&amp;""))</f>
        <v/>
      </c>
      <c r="L698" s="6">
        <f>IF(K698="","",C698&amp;"-"&amp;K698)</f>
        <v/>
      </c>
      <c r="M698" s="21">
        <f>IF(J698&lt;&gt;"القيد غير متوازن","",IF(COUNTIF($B$7:B698,B698&amp;"")=1,1,""))</f>
        <v/>
      </c>
    </row>
    <row r="699">
      <c r="A699" s="20" t="n"/>
      <c r="B699" s="16" t="n"/>
      <c r="C699" s="16" t="n"/>
      <c r="D699" s="5" t="n"/>
      <c r="E699" s="17" t="n"/>
      <c r="F699" s="17" t="n"/>
      <c r="G699" s="6">
        <f>IF(AND(C699&amp;""="",E699&amp;""="",F699&amp;""=""),"",IF(C699&amp;""="","كود ناقص",IFERROR(INDEX('دليل الحسابات'!$B$6:$B$205,MATCH(C699,'دليل الحسابات'!$A$6:$A$205,0)),"كود غير موجود")))</f>
        <v/>
      </c>
      <c r="H699" s="6">
        <f>IF(AND(C699&amp;""="",E699&amp;""="",F699&amp;""=""),"",IF(AND(E699&amp;""&lt;&gt;"",F699&amp;""&lt;&gt;""),"خطأ: مدين ودائن معًا",IF(AND(E699&amp;""="",F699&amp;""=""),"سطر بلا مبلغ","")))</f>
        <v/>
      </c>
      <c r="I699" s="19">
        <f>IF(B699&amp;""="","",ROUND(SUMIFS($E$7:$E$3006,$B$7:$B$3006,B699&amp;"")-SUMIFS($F$7:$F$3006,$B$7:$B$3006,B699&amp;""),2))</f>
        <v/>
      </c>
      <c r="J699" s="6">
        <f>IF(B699&amp;""="",IF(AND(C699&amp;""="",E699&amp;""="",F699&amp;""=""),"","رقم القيد ناقص"),IF(I699=0,"","القيد غير متوازن"))</f>
        <v/>
      </c>
      <c r="K699" s="21">
        <f>IF(C699&amp;""="","",COUNTIF($C$7:C699,C699&amp;""))</f>
        <v/>
      </c>
      <c r="L699" s="6">
        <f>IF(K699="","",C699&amp;"-"&amp;K699)</f>
        <v/>
      </c>
      <c r="M699" s="21">
        <f>IF(J699&lt;&gt;"القيد غير متوازن","",IF(COUNTIF($B$7:B699,B699&amp;"")=1,1,""))</f>
        <v/>
      </c>
    </row>
    <row r="700">
      <c r="A700" s="20" t="n"/>
      <c r="B700" s="16" t="n"/>
      <c r="C700" s="16" t="n"/>
      <c r="D700" s="5" t="n"/>
      <c r="E700" s="17" t="n"/>
      <c r="F700" s="17" t="n"/>
      <c r="G700" s="6">
        <f>IF(AND(C700&amp;""="",E700&amp;""="",F700&amp;""=""),"",IF(C700&amp;""="","كود ناقص",IFERROR(INDEX('دليل الحسابات'!$B$6:$B$205,MATCH(C700,'دليل الحسابات'!$A$6:$A$205,0)),"كود غير موجود")))</f>
        <v/>
      </c>
      <c r="H700" s="6">
        <f>IF(AND(C700&amp;""="",E700&amp;""="",F700&amp;""=""),"",IF(AND(E700&amp;""&lt;&gt;"",F700&amp;""&lt;&gt;""),"خطأ: مدين ودائن معًا",IF(AND(E700&amp;""="",F700&amp;""=""),"سطر بلا مبلغ","")))</f>
        <v/>
      </c>
      <c r="I700" s="19">
        <f>IF(B700&amp;""="","",ROUND(SUMIFS($E$7:$E$3006,$B$7:$B$3006,B700&amp;"")-SUMIFS($F$7:$F$3006,$B$7:$B$3006,B700&amp;""),2))</f>
        <v/>
      </c>
      <c r="J700" s="6">
        <f>IF(B700&amp;""="",IF(AND(C700&amp;""="",E700&amp;""="",F700&amp;""=""),"","رقم القيد ناقص"),IF(I700=0,"","القيد غير متوازن"))</f>
        <v/>
      </c>
      <c r="K700" s="21">
        <f>IF(C700&amp;""="","",COUNTIF($C$7:C700,C700&amp;""))</f>
        <v/>
      </c>
      <c r="L700" s="6">
        <f>IF(K700="","",C700&amp;"-"&amp;K700)</f>
        <v/>
      </c>
      <c r="M700" s="21">
        <f>IF(J700&lt;&gt;"القيد غير متوازن","",IF(COUNTIF($B$7:B700,B700&amp;"")=1,1,""))</f>
        <v/>
      </c>
    </row>
    <row r="701">
      <c r="A701" s="20" t="n"/>
      <c r="B701" s="16" t="n"/>
      <c r="C701" s="16" t="n"/>
      <c r="D701" s="5" t="n"/>
      <c r="E701" s="17" t="n"/>
      <c r="F701" s="17" t="n"/>
      <c r="G701" s="6">
        <f>IF(AND(C701&amp;""="",E701&amp;""="",F701&amp;""=""),"",IF(C701&amp;""="","كود ناقص",IFERROR(INDEX('دليل الحسابات'!$B$6:$B$205,MATCH(C701,'دليل الحسابات'!$A$6:$A$205,0)),"كود غير موجود")))</f>
        <v/>
      </c>
      <c r="H701" s="6">
        <f>IF(AND(C701&amp;""="",E701&amp;""="",F701&amp;""=""),"",IF(AND(E701&amp;""&lt;&gt;"",F701&amp;""&lt;&gt;""),"خطأ: مدين ودائن معًا",IF(AND(E701&amp;""="",F701&amp;""=""),"سطر بلا مبلغ","")))</f>
        <v/>
      </c>
      <c r="I701" s="19">
        <f>IF(B701&amp;""="","",ROUND(SUMIFS($E$7:$E$3006,$B$7:$B$3006,B701&amp;"")-SUMIFS($F$7:$F$3006,$B$7:$B$3006,B701&amp;""),2))</f>
        <v/>
      </c>
      <c r="J701" s="6">
        <f>IF(B701&amp;""="",IF(AND(C701&amp;""="",E701&amp;""="",F701&amp;""=""),"","رقم القيد ناقص"),IF(I701=0,"","القيد غير متوازن"))</f>
        <v/>
      </c>
      <c r="K701" s="21">
        <f>IF(C701&amp;""="","",COUNTIF($C$7:C701,C701&amp;""))</f>
        <v/>
      </c>
      <c r="L701" s="6">
        <f>IF(K701="","",C701&amp;"-"&amp;K701)</f>
        <v/>
      </c>
      <c r="M701" s="21">
        <f>IF(J701&lt;&gt;"القيد غير متوازن","",IF(COUNTIF($B$7:B701,B701&amp;"")=1,1,""))</f>
        <v/>
      </c>
    </row>
    <row r="702">
      <c r="A702" s="20" t="n"/>
      <c r="B702" s="16" t="n"/>
      <c r="C702" s="16" t="n"/>
      <c r="D702" s="5" t="n"/>
      <c r="E702" s="17" t="n"/>
      <c r="F702" s="17" t="n"/>
      <c r="G702" s="6">
        <f>IF(AND(C702&amp;""="",E702&amp;""="",F702&amp;""=""),"",IF(C702&amp;""="","كود ناقص",IFERROR(INDEX('دليل الحسابات'!$B$6:$B$205,MATCH(C702,'دليل الحسابات'!$A$6:$A$205,0)),"كود غير موجود")))</f>
        <v/>
      </c>
      <c r="H702" s="6">
        <f>IF(AND(C702&amp;""="",E702&amp;""="",F702&amp;""=""),"",IF(AND(E702&amp;""&lt;&gt;"",F702&amp;""&lt;&gt;""),"خطأ: مدين ودائن معًا",IF(AND(E702&amp;""="",F702&amp;""=""),"سطر بلا مبلغ","")))</f>
        <v/>
      </c>
      <c r="I702" s="19">
        <f>IF(B702&amp;""="","",ROUND(SUMIFS($E$7:$E$3006,$B$7:$B$3006,B702&amp;"")-SUMIFS($F$7:$F$3006,$B$7:$B$3006,B702&amp;""),2))</f>
        <v/>
      </c>
      <c r="J702" s="6">
        <f>IF(B702&amp;""="",IF(AND(C702&amp;""="",E702&amp;""="",F702&amp;""=""),"","رقم القيد ناقص"),IF(I702=0,"","القيد غير متوازن"))</f>
        <v/>
      </c>
      <c r="K702" s="21">
        <f>IF(C702&amp;""="","",COUNTIF($C$7:C702,C702&amp;""))</f>
        <v/>
      </c>
      <c r="L702" s="6">
        <f>IF(K702="","",C702&amp;"-"&amp;K702)</f>
        <v/>
      </c>
      <c r="M702" s="21">
        <f>IF(J702&lt;&gt;"القيد غير متوازن","",IF(COUNTIF($B$7:B702,B702&amp;"")=1,1,""))</f>
        <v/>
      </c>
    </row>
    <row r="703">
      <c r="A703" s="20" t="n"/>
      <c r="B703" s="16" t="n"/>
      <c r="C703" s="16" t="n"/>
      <c r="D703" s="5" t="n"/>
      <c r="E703" s="17" t="n"/>
      <c r="F703" s="17" t="n"/>
      <c r="G703" s="6">
        <f>IF(AND(C703&amp;""="",E703&amp;""="",F703&amp;""=""),"",IF(C703&amp;""="","كود ناقص",IFERROR(INDEX('دليل الحسابات'!$B$6:$B$205,MATCH(C703,'دليل الحسابات'!$A$6:$A$205,0)),"كود غير موجود")))</f>
        <v/>
      </c>
      <c r="H703" s="6">
        <f>IF(AND(C703&amp;""="",E703&amp;""="",F703&amp;""=""),"",IF(AND(E703&amp;""&lt;&gt;"",F703&amp;""&lt;&gt;""),"خطأ: مدين ودائن معًا",IF(AND(E703&amp;""="",F703&amp;""=""),"سطر بلا مبلغ","")))</f>
        <v/>
      </c>
      <c r="I703" s="19">
        <f>IF(B703&amp;""="","",ROUND(SUMIFS($E$7:$E$3006,$B$7:$B$3006,B703&amp;"")-SUMIFS($F$7:$F$3006,$B$7:$B$3006,B703&amp;""),2))</f>
        <v/>
      </c>
      <c r="J703" s="6">
        <f>IF(B703&amp;""="",IF(AND(C703&amp;""="",E703&amp;""="",F703&amp;""=""),"","رقم القيد ناقص"),IF(I703=0,"","القيد غير متوازن"))</f>
        <v/>
      </c>
      <c r="K703" s="21">
        <f>IF(C703&amp;""="","",COUNTIF($C$7:C703,C703&amp;""))</f>
        <v/>
      </c>
      <c r="L703" s="6">
        <f>IF(K703="","",C703&amp;"-"&amp;K703)</f>
        <v/>
      </c>
      <c r="M703" s="21">
        <f>IF(J703&lt;&gt;"القيد غير متوازن","",IF(COUNTIF($B$7:B703,B703&amp;"")=1,1,""))</f>
        <v/>
      </c>
    </row>
    <row r="704">
      <c r="A704" s="20" t="n"/>
      <c r="B704" s="16" t="n"/>
      <c r="C704" s="16" t="n"/>
      <c r="D704" s="5" t="n"/>
      <c r="E704" s="17" t="n"/>
      <c r="F704" s="17" t="n"/>
      <c r="G704" s="6">
        <f>IF(AND(C704&amp;""="",E704&amp;""="",F704&amp;""=""),"",IF(C704&amp;""="","كود ناقص",IFERROR(INDEX('دليل الحسابات'!$B$6:$B$205,MATCH(C704,'دليل الحسابات'!$A$6:$A$205,0)),"كود غير موجود")))</f>
        <v/>
      </c>
      <c r="H704" s="6">
        <f>IF(AND(C704&amp;""="",E704&amp;""="",F704&amp;""=""),"",IF(AND(E704&amp;""&lt;&gt;"",F704&amp;""&lt;&gt;""),"خطأ: مدين ودائن معًا",IF(AND(E704&amp;""="",F704&amp;""=""),"سطر بلا مبلغ","")))</f>
        <v/>
      </c>
      <c r="I704" s="19">
        <f>IF(B704&amp;""="","",ROUND(SUMIFS($E$7:$E$3006,$B$7:$B$3006,B704&amp;"")-SUMIFS($F$7:$F$3006,$B$7:$B$3006,B704&amp;""),2))</f>
        <v/>
      </c>
      <c r="J704" s="6">
        <f>IF(B704&amp;""="",IF(AND(C704&amp;""="",E704&amp;""="",F704&amp;""=""),"","رقم القيد ناقص"),IF(I704=0,"","القيد غير متوازن"))</f>
        <v/>
      </c>
      <c r="K704" s="21">
        <f>IF(C704&amp;""="","",COUNTIF($C$7:C704,C704&amp;""))</f>
        <v/>
      </c>
      <c r="L704" s="6">
        <f>IF(K704="","",C704&amp;"-"&amp;K704)</f>
        <v/>
      </c>
      <c r="M704" s="21">
        <f>IF(J704&lt;&gt;"القيد غير متوازن","",IF(COUNTIF($B$7:B704,B704&amp;"")=1,1,""))</f>
        <v/>
      </c>
    </row>
    <row r="705">
      <c r="A705" s="20" t="n"/>
      <c r="B705" s="16" t="n"/>
      <c r="C705" s="16" t="n"/>
      <c r="D705" s="5" t="n"/>
      <c r="E705" s="17" t="n"/>
      <c r="F705" s="17" t="n"/>
      <c r="G705" s="6">
        <f>IF(AND(C705&amp;""="",E705&amp;""="",F705&amp;""=""),"",IF(C705&amp;""="","كود ناقص",IFERROR(INDEX('دليل الحسابات'!$B$6:$B$205,MATCH(C705,'دليل الحسابات'!$A$6:$A$205,0)),"كود غير موجود")))</f>
        <v/>
      </c>
      <c r="H705" s="6">
        <f>IF(AND(C705&amp;""="",E705&amp;""="",F705&amp;""=""),"",IF(AND(E705&amp;""&lt;&gt;"",F705&amp;""&lt;&gt;""),"خطأ: مدين ودائن معًا",IF(AND(E705&amp;""="",F705&amp;""=""),"سطر بلا مبلغ","")))</f>
        <v/>
      </c>
      <c r="I705" s="19">
        <f>IF(B705&amp;""="","",ROUND(SUMIFS($E$7:$E$3006,$B$7:$B$3006,B705&amp;"")-SUMIFS($F$7:$F$3006,$B$7:$B$3006,B705&amp;""),2))</f>
        <v/>
      </c>
      <c r="J705" s="6">
        <f>IF(B705&amp;""="",IF(AND(C705&amp;""="",E705&amp;""="",F705&amp;""=""),"","رقم القيد ناقص"),IF(I705=0,"","القيد غير متوازن"))</f>
        <v/>
      </c>
      <c r="K705" s="21">
        <f>IF(C705&amp;""="","",COUNTIF($C$7:C705,C705&amp;""))</f>
        <v/>
      </c>
      <c r="L705" s="6">
        <f>IF(K705="","",C705&amp;"-"&amp;K705)</f>
        <v/>
      </c>
      <c r="M705" s="21">
        <f>IF(J705&lt;&gt;"القيد غير متوازن","",IF(COUNTIF($B$7:B705,B705&amp;"")=1,1,""))</f>
        <v/>
      </c>
    </row>
    <row r="706">
      <c r="A706" s="20" t="n"/>
      <c r="B706" s="16" t="n"/>
      <c r="C706" s="16" t="n"/>
      <c r="D706" s="5" t="n"/>
      <c r="E706" s="17" t="n"/>
      <c r="F706" s="17" t="n"/>
      <c r="G706" s="6">
        <f>IF(AND(C706&amp;""="",E706&amp;""="",F706&amp;""=""),"",IF(C706&amp;""="","كود ناقص",IFERROR(INDEX('دليل الحسابات'!$B$6:$B$205,MATCH(C706,'دليل الحسابات'!$A$6:$A$205,0)),"كود غير موجود")))</f>
        <v/>
      </c>
      <c r="H706" s="6">
        <f>IF(AND(C706&amp;""="",E706&amp;""="",F706&amp;""=""),"",IF(AND(E706&amp;""&lt;&gt;"",F706&amp;""&lt;&gt;""),"خطأ: مدين ودائن معًا",IF(AND(E706&amp;""="",F706&amp;""=""),"سطر بلا مبلغ","")))</f>
        <v/>
      </c>
      <c r="I706" s="19">
        <f>IF(B706&amp;""="","",ROUND(SUMIFS($E$7:$E$3006,$B$7:$B$3006,B706&amp;"")-SUMIFS($F$7:$F$3006,$B$7:$B$3006,B706&amp;""),2))</f>
        <v/>
      </c>
      <c r="J706" s="6">
        <f>IF(B706&amp;""="",IF(AND(C706&amp;""="",E706&amp;""="",F706&amp;""=""),"","رقم القيد ناقص"),IF(I706=0,"","القيد غير متوازن"))</f>
        <v/>
      </c>
      <c r="K706" s="21">
        <f>IF(C706&amp;""="","",COUNTIF($C$7:C706,C706&amp;""))</f>
        <v/>
      </c>
      <c r="L706" s="6">
        <f>IF(K706="","",C706&amp;"-"&amp;K706)</f>
        <v/>
      </c>
      <c r="M706" s="21">
        <f>IF(J706&lt;&gt;"القيد غير متوازن","",IF(COUNTIF($B$7:B706,B706&amp;"")=1,1,""))</f>
        <v/>
      </c>
    </row>
    <row r="707">
      <c r="A707" s="20" t="n"/>
      <c r="B707" s="16" t="n"/>
      <c r="C707" s="16" t="n"/>
      <c r="D707" s="5" t="n"/>
      <c r="E707" s="17" t="n"/>
      <c r="F707" s="17" t="n"/>
      <c r="G707" s="6">
        <f>IF(AND(C707&amp;""="",E707&amp;""="",F707&amp;""=""),"",IF(C707&amp;""="","كود ناقص",IFERROR(INDEX('دليل الحسابات'!$B$6:$B$205,MATCH(C707,'دليل الحسابات'!$A$6:$A$205,0)),"كود غير موجود")))</f>
        <v/>
      </c>
      <c r="H707" s="6">
        <f>IF(AND(C707&amp;""="",E707&amp;""="",F707&amp;""=""),"",IF(AND(E707&amp;""&lt;&gt;"",F707&amp;""&lt;&gt;""),"خطأ: مدين ودائن معًا",IF(AND(E707&amp;""="",F707&amp;""=""),"سطر بلا مبلغ","")))</f>
        <v/>
      </c>
      <c r="I707" s="19">
        <f>IF(B707&amp;""="","",ROUND(SUMIFS($E$7:$E$3006,$B$7:$B$3006,B707&amp;"")-SUMIFS($F$7:$F$3006,$B$7:$B$3006,B707&amp;""),2))</f>
        <v/>
      </c>
      <c r="J707" s="6">
        <f>IF(B707&amp;""="",IF(AND(C707&amp;""="",E707&amp;""="",F707&amp;""=""),"","رقم القيد ناقص"),IF(I707=0,"","القيد غير متوازن"))</f>
        <v/>
      </c>
      <c r="K707" s="21">
        <f>IF(C707&amp;""="","",COUNTIF($C$7:C707,C707&amp;""))</f>
        <v/>
      </c>
      <c r="L707" s="6">
        <f>IF(K707="","",C707&amp;"-"&amp;K707)</f>
        <v/>
      </c>
      <c r="M707" s="21">
        <f>IF(J707&lt;&gt;"القيد غير متوازن","",IF(COUNTIF($B$7:B707,B707&amp;"")=1,1,""))</f>
        <v/>
      </c>
    </row>
    <row r="708">
      <c r="A708" s="20" t="n"/>
      <c r="B708" s="16" t="n"/>
      <c r="C708" s="16" t="n"/>
      <c r="D708" s="5" t="n"/>
      <c r="E708" s="17" t="n"/>
      <c r="F708" s="17" t="n"/>
      <c r="G708" s="6">
        <f>IF(AND(C708&amp;""="",E708&amp;""="",F708&amp;""=""),"",IF(C708&amp;""="","كود ناقص",IFERROR(INDEX('دليل الحسابات'!$B$6:$B$205,MATCH(C708,'دليل الحسابات'!$A$6:$A$205,0)),"كود غير موجود")))</f>
        <v/>
      </c>
      <c r="H708" s="6">
        <f>IF(AND(C708&amp;""="",E708&amp;""="",F708&amp;""=""),"",IF(AND(E708&amp;""&lt;&gt;"",F708&amp;""&lt;&gt;""),"خطأ: مدين ودائن معًا",IF(AND(E708&amp;""="",F708&amp;""=""),"سطر بلا مبلغ","")))</f>
        <v/>
      </c>
      <c r="I708" s="19">
        <f>IF(B708&amp;""="","",ROUND(SUMIFS($E$7:$E$3006,$B$7:$B$3006,B708&amp;"")-SUMIFS($F$7:$F$3006,$B$7:$B$3006,B708&amp;""),2))</f>
        <v/>
      </c>
      <c r="J708" s="6">
        <f>IF(B708&amp;""="",IF(AND(C708&amp;""="",E708&amp;""="",F708&amp;""=""),"","رقم القيد ناقص"),IF(I708=0,"","القيد غير متوازن"))</f>
        <v/>
      </c>
      <c r="K708" s="21">
        <f>IF(C708&amp;""="","",COUNTIF($C$7:C708,C708&amp;""))</f>
        <v/>
      </c>
      <c r="L708" s="6">
        <f>IF(K708="","",C708&amp;"-"&amp;K708)</f>
        <v/>
      </c>
      <c r="M708" s="21">
        <f>IF(J708&lt;&gt;"القيد غير متوازن","",IF(COUNTIF($B$7:B708,B708&amp;"")=1,1,""))</f>
        <v/>
      </c>
    </row>
    <row r="709">
      <c r="A709" s="20" t="n"/>
      <c r="B709" s="16" t="n"/>
      <c r="C709" s="16" t="n"/>
      <c r="D709" s="5" t="n"/>
      <c r="E709" s="17" t="n"/>
      <c r="F709" s="17" t="n"/>
      <c r="G709" s="6">
        <f>IF(AND(C709&amp;""="",E709&amp;""="",F709&amp;""=""),"",IF(C709&amp;""="","كود ناقص",IFERROR(INDEX('دليل الحسابات'!$B$6:$B$205,MATCH(C709,'دليل الحسابات'!$A$6:$A$205,0)),"كود غير موجود")))</f>
        <v/>
      </c>
      <c r="H709" s="6">
        <f>IF(AND(C709&amp;""="",E709&amp;""="",F709&amp;""=""),"",IF(AND(E709&amp;""&lt;&gt;"",F709&amp;""&lt;&gt;""),"خطأ: مدين ودائن معًا",IF(AND(E709&amp;""="",F709&amp;""=""),"سطر بلا مبلغ","")))</f>
        <v/>
      </c>
      <c r="I709" s="19">
        <f>IF(B709&amp;""="","",ROUND(SUMIFS($E$7:$E$3006,$B$7:$B$3006,B709&amp;"")-SUMIFS($F$7:$F$3006,$B$7:$B$3006,B709&amp;""),2))</f>
        <v/>
      </c>
      <c r="J709" s="6">
        <f>IF(B709&amp;""="",IF(AND(C709&amp;""="",E709&amp;""="",F709&amp;""=""),"","رقم القيد ناقص"),IF(I709=0,"","القيد غير متوازن"))</f>
        <v/>
      </c>
      <c r="K709" s="21">
        <f>IF(C709&amp;""="","",COUNTIF($C$7:C709,C709&amp;""))</f>
        <v/>
      </c>
      <c r="L709" s="6">
        <f>IF(K709="","",C709&amp;"-"&amp;K709)</f>
        <v/>
      </c>
      <c r="M709" s="21">
        <f>IF(J709&lt;&gt;"القيد غير متوازن","",IF(COUNTIF($B$7:B709,B709&amp;"")=1,1,""))</f>
        <v/>
      </c>
    </row>
    <row r="710">
      <c r="A710" s="20" t="n"/>
      <c r="B710" s="16" t="n"/>
      <c r="C710" s="16" t="n"/>
      <c r="D710" s="5" t="n"/>
      <c r="E710" s="17" t="n"/>
      <c r="F710" s="17" t="n"/>
      <c r="G710" s="6">
        <f>IF(AND(C710&amp;""="",E710&amp;""="",F710&amp;""=""),"",IF(C710&amp;""="","كود ناقص",IFERROR(INDEX('دليل الحسابات'!$B$6:$B$205,MATCH(C710,'دليل الحسابات'!$A$6:$A$205,0)),"كود غير موجود")))</f>
        <v/>
      </c>
      <c r="H710" s="6">
        <f>IF(AND(C710&amp;""="",E710&amp;""="",F710&amp;""=""),"",IF(AND(E710&amp;""&lt;&gt;"",F710&amp;""&lt;&gt;""),"خطأ: مدين ودائن معًا",IF(AND(E710&amp;""="",F710&amp;""=""),"سطر بلا مبلغ","")))</f>
        <v/>
      </c>
      <c r="I710" s="19">
        <f>IF(B710&amp;""="","",ROUND(SUMIFS($E$7:$E$3006,$B$7:$B$3006,B710&amp;"")-SUMIFS($F$7:$F$3006,$B$7:$B$3006,B710&amp;""),2))</f>
        <v/>
      </c>
      <c r="J710" s="6">
        <f>IF(B710&amp;""="",IF(AND(C710&amp;""="",E710&amp;""="",F710&amp;""=""),"","رقم القيد ناقص"),IF(I710=0,"","القيد غير متوازن"))</f>
        <v/>
      </c>
      <c r="K710" s="21">
        <f>IF(C710&amp;""="","",COUNTIF($C$7:C710,C710&amp;""))</f>
        <v/>
      </c>
      <c r="L710" s="6">
        <f>IF(K710="","",C710&amp;"-"&amp;K710)</f>
        <v/>
      </c>
      <c r="M710" s="21">
        <f>IF(J710&lt;&gt;"القيد غير متوازن","",IF(COUNTIF($B$7:B710,B710&amp;"")=1,1,""))</f>
        <v/>
      </c>
    </row>
    <row r="711">
      <c r="A711" s="20" t="n"/>
      <c r="B711" s="16" t="n"/>
      <c r="C711" s="16" t="n"/>
      <c r="D711" s="5" t="n"/>
      <c r="E711" s="17" t="n"/>
      <c r="F711" s="17" t="n"/>
      <c r="G711" s="6">
        <f>IF(AND(C711&amp;""="",E711&amp;""="",F711&amp;""=""),"",IF(C711&amp;""="","كود ناقص",IFERROR(INDEX('دليل الحسابات'!$B$6:$B$205,MATCH(C711,'دليل الحسابات'!$A$6:$A$205,0)),"كود غير موجود")))</f>
        <v/>
      </c>
      <c r="H711" s="6">
        <f>IF(AND(C711&amp;""="",E711&amp;""="",F711&amp;""=""),"",IF(AND(E711&amp;""&lt;&gt;"",F711&amp;""&lt;&gt;""),"خطأ: مدين ودائن معًا",IF(AND(E711&amp;""="",F711&amp;""=""),"سطر بلا مبلغ","")))</f>
        <v/>
      </c>
      <c r="I711" s="19">
        <f>IF(B711&amp;""="","",ROUND(SUMIFS($E$7:$E$3006,$B$7:$B$3006,B711&amp;"")-SUMIFS($F$7:$F$3006,$B$7:$B$3006,B711&amp;""),2))</f>
        <v/>
      </c>
      <c r="J711" s="6">
        <f>IF(B711&amp;""="",IF(AND(C711&amp;""="",E711&amp;""="",F711&amp;""=""),"","رقم القيد ناقص"),IF(I711=0,"","القيد غير متوازن"))</f>
        <v/>
      </c>
      <c r="K711" s="21">
        <f>IF(C711&amp;""="","",COUNTIF($C$7:C711,C711&amp;""))</f>
        <v/>
      </c>
      <c r="L711" s="6">
        <f>IF(K711="","",C711&amp;"-"&amp;K711)</f>
        <v/>
      </c>
      <c r="M711" s="21">
        <f>IF(J711&lt;&gt;"القيد غير متوازن","",IF(COUNTIF($B$7:B711,B711&amp;"")=1,1,""))</f>
        <v/>
      </c>
    </row>
    <row r="712">
      <c r="A712" s="20" t="n"/>
      <c r="B712" s="16" t="n"/>
      <c r="C712" s="16" t="n"/>
      <c r="D712" s="5" t="n"/>
      <c r="E712" s="17" t="n"/>
      <c r="F712" s="17" t="n"/>
      <c r="G712" s="6">
        <f>IF(AND(C712&amp;""="",E712&amp;""="",F712&amp;""=""),"",IF(C712&amp;""="","كود ناقص",IFERROR(INDEX('دليل الحسابات'!$B$6:$B$205,MATCH(C712,'دليل الحسابات'!$A$6:$A$205,0)),"كود غير موجود")))</f>
        <v/>
      </c>
      <c r="H712" s="6">
        <f>IF(AND(C712&amp;""="",E712&amp;""="",F712&amp;""=""),"",IF(AND(E712&amp;""&lt;&gt;"",F712&amp;""&lt;&gt;""),"خطأ: مدين ودائن معًا",IF(AND(E712&amp;""="",F712&amp;""=""),"سطر بلا مبلغ","")))</f>
        <v/>
      </c>
      <c r="I712" s="19">
        <f>IF(B712&amp;""="","",ROUND(SUMIFS($E$7:$E$3006,$B$7:$B$3006,B712&amp;"")-SUMIFS($F$7:$F$3006,$B$7:$B$3006,B712&amp;""),2))</f>
        <v/>
      </c>
      <c r="J712" s="6">
        <f>IF(B712&amp;""="",IF(AND(C712&amp;""="",E712&amp;""="",F712&amp;""=""),"","رقم القيد ناقص"),IF(I712=0,"","القيد غير متوازن"))</f>
        <v/>
      </c>
      <c r="K712" s="21">
        <f>IF(C712&amp;""="","",COUNTIF($C$7:C712,C712&amp;""))</f>
        <v/>
      </c>
      <c r="L712" s="6">
        <f>IF(K712="","",C712&amp;"-"&amp;K712)</f>
        <v/>
      </c>
      <c r="M712" s="21">
        <f>IF(J712&lt;&gt;"القيد غير متوازن","",IF(COUNTIF($B$7:B712,B712&amp;"")=1,1,""))</f>
        <v/>
      </c>
    </row>
    <row r="713">
      <c r="A713" s="20" t="n"/>
      <c r="B713" s="16" t="n"/>
      <c r="C713" s="16" t="n"/>
      <c r="D713" s="5" t="n"/>
      <c r="E713" s="17" t="n"/>
      <c r="F713" s="17" t="n"/>
      <c r="G713" s="6">
        <f>IF(AND(C713&amp;""="",E713&amp;""="",F713&amp;""=""),"",IF(C713&amp;""="","كود ناقص",IFERROR(INDEX('دليل الحسابات'!$B$6:$B$205,MATCH(C713,'دليل الحسابات'!$A$6:$A$205,0)),"كود غير موجود")))</f>
        <v/>
      </c>
      <c r="H713" s="6">
        <f>IF(AND(C713&amp;""="",E713&amp;""="",F713&amp;""=""),"",IF(AND(E713&amp;""&lt;&gt;"",F713&amp;""&lt;&gt;""),"خطأ: مدين ودائن معًا",IF(AND(E713&amp;""="",F713&amp;""=""),"سطر بلا مبلغ","")))</f>
        <v/>
      </c>
      <c r="I713" s="19">
        <f>IF(B713&amp;""="","",ROUND(SUMIFS($E$7:$E$3006,$B$7:$B$3006,B713&amp;"")-SUMIFS($F$7:$F$3006,$B$7:$B$3006,B713&amp;""),2))</f>
        <v/>
      </c>
      <c r="J713" s="6">
        <f>IF(B713&amp;""="",IF(AND(C713&amp;""="",E713&amp;""="",F713&amp;""=""),"","رقم القيد ناقص"),IF(I713=0,"","القيد غير متوازن"))</f>
        <v/>
      </c>
      <c r="K713" s="21">
        <f>IF(C713&amp;""="","",COUNTIF($C$7:C713,C713&amp;""))</f>
        <v/>
      </c>
      <c r="L713" s="6">
        <f>IF(K713="","",C713&amp;"-"&amp;K713)</f>
        <v/>
      </c>
      <c r="M713" s="21">
        <f>IF(J713&lt;&gt;"القيد غير متوازن","",IF(COUNTIF($B$7:B713,B713&amp;"")=1,1,""))</f>
        <v/>
      </c>
    </row>
    <row r="714">
      <c r="A714" s="20" t="n"/>
      <c r="B714" s="16" t="n"/>
      <c r="C714" s="16" t="n"/>
      <c r="D714" s="5" t="n"/>
      <c r="E714" s="17" t="n"/>
      <c r="F714" s="17" t="n"/>
      <c r="G714" s="6">
        <f>IF(AND(C714&amp;""="",E714&amp;""="",F714&amp;""=""),"",IF(C714&amp;""="","كود ناقص",IFERROR(INDEX('دليل الحسابات'!$B$6:$B$205,MATCH(C714,'دليل الحسابات'!$A$6:$A$205,0)),"كود غير موجود")))</f>
        <v/>
      </c>
      <c r="H714" s="6">
        <f>IF(AND(C714&amp;""="",E714&amp;""="",F714&amp;""=""),"",IF(AND(E714&amp;""&lt;&gt;"",F714&amp;""&lt;&gt;""),"خطأ: مدين ودائن معًا",IF(AND(E714&amp;""="",F714&amp;""=""),"سطر بلا مبلغ","")))</f>
        <v/>
      </c>
      <c r="I714" s="19">
        <f>IF(B714&amp;""="","",ROUND(SUMIFS($E$7:$E$3006,$B$7:$B$3006,B714&amp;"")-SUMIFS($F$7:$F$3006,$B$7:$B$3006,B714&amp;""),2))</f>
        <v/>
      </c>
      <c r="J714" s="6">
        <f>IF(B714&amp;""="",IF(AND(C714&amp;""="",E714&amp;""="",F714&amp;""=""),"","رقم القيد ناقص"),IF(I714=0,"","القيد غير متوازن"))</f>
        <v/>
      </c>
      <c r="K714" s="21">
        <f>IF(C714&amp;""="","",COUNTIF($C$7:C714,C714&amp;""))</f>
        <v/>
      </c>
      <c r="L714" s="6">
        <f>IF(K714="","",C714&amp;"-"&amp;K714)</f>
        <v/>
      </c>
      <c r="M714" s="21">
        <f>IF(J714&lt;&gt;"القيد غير متوازن","",IF(COUNTIF($B$7:B714,B714&amp;"")=1,1,""))</f>
        <v/>
      </c>
    </row>
    <row r="715">
      <c r="A715" s="20" t="n"/>
      <c r="B715" s="16" t="n"/>
      <c r="C715" s="16" t="n"/>
      <c r="D715" s="5" t="n"/>
      <c r="E715" s="17" t="n"/>
      <c r="F715" s="17" t="n"/>
      <c r="G715" s="6">
        <f>IF(AND(C715&amp;""="",E715&amp;""="",F715&amp;""=""),"",IF(C715&amp;""="","كود ناقص",IFERROR(INDEX('دليل الحسابات'!$B$6:$B$205,MATCH(C715,'دليل الحسابات'!$A$6:$A$205,0)),"كود غير موجود")))</f>
        <v/>
      </c>
      <c r="H715" s="6">
        <f>IF(AND(C715&amp;""="",E715&amp;""="",F715&amp;""=""),"",IF(AND(E715&amp;""&lt;&gt;"",F715&amp;""&lt;&gt;""),"خطأ: مدين ودائن معًا",IF(AND(E715&amp;""="",F715&amp;""=""),"سطر بلا مبلغ","")))</f>
        <v/>
      </c>
      <c r="I715" s="19">
        <f>IF(B715&amp;""="","",ROUND(SUMIFS($E$7:$E$3006,$B$7:$B$3006,B715&amp;"")-SUMIFS($F$7:$F$3006,$B$7:$B$3006,B715&amp;""),2))</f>
        <v/>
      </c>
      <c r="J715" s="6">
        <f>IF(B715&amp;""="",IF(AND(C715&amp;""="",E715&amp;""="",F715&amp;""=""),"","رقم القيد ناقص"),IF(I715=0,"","القيد غير متوازن"))</f>
        <v/>
      </c>
      <c r="K715" s="21">
        <f>IF(C715&amp;""="","",COUNTIF($C$7:C715,C715&amp;""))</f>
        <v/>
      </c>
      <c r="L715" s="6">
        <f>IF(K715="","",C715&amp;"-"&amp;K715)</f>
        <v/>
      </c>
      <c r="M715" s="21">
        <f>IF(J715&lt;&gt;"القيد غير متوازن","",IF(COUNTIF($B$7:B715,B715&amp;"")=1,1,""))</f>
        <v/>
      </c>
    </row>
    <row r="716">
      <c r="A716" s="20" t="n"/>
      <c r="B716" s="16" t="n"/>
      <c r="C716" s="16" t="n"/>
      <c r="D716" s="5" t="n"/>
      <c r="E716" s="17" t="n"/>
      <c r="F716" s="17" t="n"/>
      <c r="G716" s="6">
        <f>IF(AND(C716&amp;""="",E716&amp;""="",F716&amp;""=""),"",IF(C716&amp;""="","كود ناقص",IFERROR(INDEX('دليل الحسابات'!$B$6:$B$205,MATCH(C716,'دليل الحسابات'!$A$6:$A$205,0)),"كود غير موجود")))</f>
        <v/>
      </c>
      <c r="H716" s="6">
        <f>IF(AND(C716&amp;""="",E716&amp;""="",F716&amp;""=""),"",IF(AND(E716&amp;""&lt;&gt;"",F716&amp;""&lt;&gt;""),"خطأ: مدين ودائن معًا",IF(AND(E716&amp;""="",F716&amp;""=""),"سطر بلا مبلغ","")))</f>
        <v/>
      </c>
      <c r="I716" s="19">
        <f>IF(B716&amp;""="","",ROUND(SUMIFS($E$7:$E$3006,$B$7:$B$3006,B716&amp;"")-SUMIFS($F$7:$F$3006,$B$7:$B$3006,B716&amp;""),2))</f>
        <v/>
      </c>
      <c r="J716" s="6">
        <f>IF(B716&amp;""="",IF(AND(C716&amp;""="",E716&amp;""="",F716&amp;""=""),"","رقم القيد ناقص"),IF(I716=0,"","القيد غير متوازن"))</f>
        <v/>
      </c>
      <c r="K716" s="21">
        <f>IF(C716&amp;""="","",COUNTIF($C$7:C716,C716&amp;""))</f>
        <v/>
      </c>
      <c r="L716" s="6">
        <f>IF(K716="","",C716&amp;"-"&amp;K716)</f>
        <v/>
      </c>
      <c r="M716" s="21">
        <f>IF(J716&lt;&gt;"القيد غير متوازن","",IF(COUNTIF($B$7:B716,B716&amp;"")=1,1,""))</f>
        <v/>
      </c>
    </row>
    <row r="717">
      <c r="A717" s="20" t="n"/>
      <c r="B717" s="16" t="n"/>
      <c r="C717" s="16" t="n"/>
      <c r="D717" s="5" t="n"/>
      <c r="E717" s="17" t="n"/>
      <c r="F717" s="17" t="n"/>
      <c r="G717" s="6">
        <f>IF(AND(C717&amp;""="",E717&amp;""="",F717&amp;""=""),"",IF(C717&amp;""="","كود ناقص",IFERROR(INDEX('دليل الحسابات'!$B$6:$B$205,MATCH(C717,'دليل الحسابات'!$A$6:$A$205,0)),"كود غير موجود")))</f>
        <v/>
      </c>
      <c r="H717" s="6">
        <f>IF(AND(C717&amp;""="",E717&amp;""="",F717&amp;""=""),"",IF(AND(E717&amp;""&lt;&gt;"",F717&amp;""&lt;&gt;""),"خطأ: مدين ودائن معًا",IF(AND(E717&amp;""="",F717&amp;""=""),"سطر بلا مبلغ","")))</f>
        <v/>
      </c>
      <c r="I717" s="19">
        <f>IF(B717&amp;""="","",ROUND(SUMIFS($E$7:$E$3006,$B$7:$B$3006,B717&amp;"")-SUMIFS($F$7:$F$3006,$B$7:$B$3006,B717&amp;""),2))</f>
        <v/>
      </c>
      <c r="J717" s="6">
        <f>IF(B717&amp;""="",IF(AND(C717&amp;""="",E717&amp;""="",F717&amp;""=""),"","رقم القيد ناقص"),IF(I717=0,"","القيد غير متوازن"))</f>
        <v/>
      </c>
      <c r="K717" s="21">
        <f>IF(C717&amp;""="","",COUNTIF($C$7:C717,C717&amp;""))</f>
        <v/>
      </c>
      <c r="L717" s="6">
        <f>IF(K717="","",C717&amp;"-"&amp;K717)</f>
        <v/>
      </c>
      <c r="M717" s="21">
        <f>IF(J717&lt;&gt;"القيد غير متوازن","",IF(COUNTIF($B$7:B717,B717&amp;"")=1,1,""))</f>
        <v/>
      </c>
    </row>
    <row r="718">
      <c r="A718" s="20" t="n"/>
      <c r="B718" s="16" t="n"/>
      <c r="C718" s="16" t="n"/>
      <c r="D718" s="5" t="n"/>
      <c r="E718" s="17" t="n"/>
      <c r="F718" s="17" t="n"/>
      <c r="G718" s="6">
        <f>IF(AND(C718&amp;""="",E718&amp;""="",F718&amp;""=""),"",IF(C718&amp;""="","كود ناقص",IFERROR(INDEX('دليل الحسابات'!$B$6:$B$205,MATCH(C718,'دليل الحسابات'!$A$6:$A$205,0)),"كود غير موجود")))</f>
        <v/>
      </c>
      <c r="H718" s="6">
        <f>IF(AND(C718&amp;""="",E718&amp;""="",F718&amp;""=""),"",IF(AND(E718&amp;""&lt;&gt;"",F718&amp;""&lt;&gt;""),"خطأ: مدين ودائن معًا",IF(AND(E718&amp;""="",F718&amp;""=""),"سطر بلا مبلغ","")))</f>
        <v/>
      </c>
      <c r="I718" s="19">
        <f>IF(B718&amp;""="","",ROUND(SUMIFS($E$7:$E$3006,$B$7:$B$3006,B718&amp;"")-SUMIFS($F$7:$F$3006,$B$7:$B$3006,B718&amp;""),2))</f>
        <v/>
      </c>
      <c r="J718" s="6">
        <f>IF(B718&amp;""="",IF(AND(C718&amp;""="",E718&amp;""="",F718&amp;""=""),"","رقم القيد ناقص"),IF(I718=0,"","القيد غير متوازن"))</f>
        <v/>
      </c>
      <c r="K718" s="21">
        <f>IF(C718&amp;""="","",COUNTIF($C$7:C718,C718&amp;""))</f>
        <v/>
      </c>
      <c r="L718" s="6">
        <f>IF(K718="","",C718&amp;"-"&amp;K718)</f>
        <v/>
      </c>
      <c r="M718" s="21">
        <f>IF(J718&lt;&gt;"القيد غير متوازن","",IF(COUNTIF($B$7:B718,B718&amp;"")=1,1,""))</f>
        <v/>
      </c>
    </row>
    <row r="719">
      <c r="A719" s="20" t="n"/>
      <c r="B719" s="16" t="n"/>
      <c r="C719" s="16" t="n"/>
      <c r="D719" s="5" t="n"/>
      <c r="E719" s="17" t="n"/>
      <c r="F719" s="17" t="n"/>
      <c r="G719" s="6">
        <f>IF(AND(C719&amp;""="",E719&amp;""="",F719&amp;""=""),"",IF(C719&amp;""="","كود ناقص",IFERROR(INDEX('دليل الحسابات'!$B$6:$B$205,MATCH(C719,'دليل الحسابات'!$A$6:$A$205,0)),"كود غير موجود")))</f>
        <v/>
      </c>
      <c r="H719" s="6">
        <f>IF(AND(C719&amp;""="",E719&amp;""="",F719&amp;""=""),"",IF(AND(E719&amp;""&lt;&gt;"",F719&amp;""&lt;&gt;""),"خطأ: مدين ودائن معًا",IF(AND(E719&amp;""="",F719&amp;""=""),"سطر بلا مبلغ","")))</f>
        <v/>
      </c>
      <c r="I719" s="19">
        <f>IF(B719&amp;""="","",ROUND(SUMIFS($E$7:$E$3006,$B$7:$B$3006,B719&amp;"")-SUMIFS($F$7:$F$3006,$B$7:$B$3006,B719&amp;""),2))</f>
        <v/>
      </c>
      <c r="J719" s="6">
        <f>IF(B719&amp;""="",IF(AND(C719&amp;""="",E719&amp;""="",F719&amp;""=""),"","رقم القيد ناقص"),IF(I719=0,"","القيد غير متوازن"))</f>
        <v/>
      </c>
      <c r="K719" s="21">
        <f>IF(C719&amp;""="","",COUNTIF($C$7:C719,C719&amp;""))</f>
        <v/>
      </c>
      <c r="L719" s="6">
        <f>IF(K719="","",C719&amp;"-"&amp;K719)</f>
        <v/>
      </c>
      <c r="M719" s="21">
        <f>IF(J719&lt;&gt;"القيد غير متوازن","",IF(COUNTIF($B$7:B719,B719&amp;"")=1,1,""))</f>
        <v/>
      </c>
    </row>
    <row r="720">
      <c r="A720" s="20" t="n"/>
      <c r="B720" s="16" t="n"/>
      <c r="C720" s="16" t="n"/>
      <c r="D720" s="5" t="n"/>
      <c r="E720" s="17" t="n"/>
      <c r="F720" s="17" t="n"/>
      <c r="G720" s="6">
        <f>IF(AND(C720&amp;""="",E720&amp;""="",F720&amp;""=""),"",IF(C720&amp;""="","كود ناقص",IFERROR(INDEX('دليل الحسابات'!$B$6:$B$205,MATCH(C720,'دليل الحسابات'!$A$6:$A$205,0)),"كود غير موجود")))</f>
        <v/>
      </c>
      <c r="H720" s="6">
        <f>IF(AND(C720&amp;""="",E720&amp;""="",F720&amp;""=""),"",IF(AND(E720&amp;""&lt;&gt;"",F720&amp;""&lt;&gt;""),"خطأ: مدين ودائن معًا",IF(AND(E720&amp;""="",F720&amp;""=""),"سطر بلا مبلغ","")))</f>
        <v/>
      </c>
      <c r="I720" s="19">
        <f>IF(B720&amp;""="","",ROUND(SUMIFS($E$7:$E$3006,$B$7:$B$3006,B720&amp;"")-SUMIFS($F$7:$F$3006,$B$7:$B$3006,B720&amp;""),2))</f>
        <v/>
      </c>
      <c r="J720" s="6">
        <f>IF(B720&amp;""="",IF(AND(C720&amp;""="",E720&amp;""="",F720&amp;""=""),"","رقم القيد ناقص"),IF(I720=0,"","القيد غير متوازن"))</f>
        <v/>
      </c>
      <c r="K720" s="21">
        <f>IF(C720&amp;""="","",COUNTIF($C$7:C720,C720&amp;""))</f>
        <v/>
      </c>
      <c r="L720" s="6">
        <f>IF(K720="","",C720&amp;"-"&amp;K720)</f>
        <v/>
      </c>
      <c r="M720" s="21">
        <f>IF(J720&lt;&gt;"القيد غير متوازن","",IF(COUNTIF($B$7:B720,B720&amp;"")=1,1,""))</f>
        <v/>
      </c>
    </row>
    <row r="721">
      <c r="A721" s="20" t="n"/>
      <c r="B721" s="16" t="n"/>
      <c r="C721" s="16" t="n"/>
      <c r="D721" s="5" t="n"/>
      <c r="E721" s="17" t="n"/>
      <c r="F721" s="17" t="n"/>
      <c r="G721" s="6">
        <f>IF(AND(C721&amp;""="",E721&amp;""="",F721&amp;""=""),"",IF(C721&amp;""="","كود ناقص",IFERROR(INDEX('دليل الحسابات'!$B$6:$B$205,MATCH(C721,'دليل الحسابات'!$A$6:$A$205,0)),"كود غير موجود")))</f>
        <v/>
      </c>
      <c r="H721" s="6">
        <f>IF(AND(C721&amp;""="",E721&amp;""="",F721&amp;""=""),"",IF(AND(E721&amp;""&lt;&gt;"",F721&amp;""&lt;&gt;""),"خطأ: مدين ودائن معًا",IF(AND(E721&amp;""="",F721&amp;""=""),"سطر بلا مبلغ","")))</f>
        <v/>
      </c>
      <c r="I721" s="19">
        <f>IF(B721&amp;""="","",ROUND(SUMIFS($E$7:$E$3006,$B$7:$B$3006,B721&amp;"")-SUMIFS($F$7:$F$3006,$B$7:$B$3006,B721&amp;""),2))</f>
        <v/>
      </c>
      <c r="J721" s="6">
        <f>IF(B721&amp;""="",IF(AND(C721&amp;""="",E721&amp;""="",F721&amp;""=""),"","رقم القيد ناقص"),IF(I721=0,"","القيد غير متوازن"))</f>
        <v/>
      </c>
      <c r="K721" s="21">
        <f>IF(C721&amp;""="","",COUNTIF($C$7:C721,C721&amp;""))</f>
        <v/>
      </c>
      <c r="L721" s="6">
        <f>IF(K721="","",C721&amp;"-"&amp;K721)</f>
        <v/>
      </c>
      <c r="M721" s="21">
        <f>IF(J721&lt;&gt;"القيد غير متوازن","",IF(COUNTIF($B$7:B721,B721&amp;"")=1,1,""))</f>
        <v/>
      </c>
    </row>
    <row r="722">
      <c r="A722" s="20" t="n"/>
      <c r="B722" s="16" t="n"/>
      <c r="C722" s="16" t="n"/>
      <c r="D722" s="5" t="n"/>
      <c r="E722" s="17" t="n"/>
      <c r="F722" s="17" t="n"/>
      <c r="G722" s="6">
        <f>IF(AND(C722&amp;""="",E722&amp;""="",F722&amp;""=""),"",IF(C722&amp;""="","كود ناقص",IFERROR(INDEX('دليل الحسابات'!$B$6:$B$205,MATCH(C722,'دليل الحسابات'!$A$6:$A$205,0)),"كود غير موجود")))</f>
        <v/>
      </c>
      <c r="H722" s="6">
        <f>IF(AND(C722&amp;""="",E722&amp;""="",F722&amp;""=""),"",IF(AND(E722&amp;""&lt;&gt;"",F722&amp;""&lt;&gt;""),"خطأ: مدين ودائن معًا",IF(AND(E722&amp;""="",F722&amp;""=""),"سطر بلا مبلغ","")))</f>
        <v/>
      </c>
      <c r="I722" s="19">
        <f>IF(B722&amp;""="","",ROUND(SUMIFS($E$7:$E$3006,$B$7:$B$3006,B722&amp;"")-SUMIFS($F$7:$F$3006,$B$7:$B$3006,B722&amp;""),2))</f>
        <v/>
      </c>
      <c r="J722" s="6">
        <f>IF(B722&amp;""="",IF(AND(C722&amp;""="",E722&amp;""="",F722&amp;""=""),"","رقم القيد ناقص"),IF(I722=0,"","القيد غير متوازن"))</f>
        <v/>
      </c>
      <c r="K722" s="21">
        <f>IF(C722&amp;""="","",COUNTIF($C$7:C722,C722&amp;""))</f>
        <v/>
      </c>
      <c r="L722" s="6">
        <f>IF(K722="","",C722&amp;"-"&amp;K722)</f>
        <v/>
      </c>
      <c r="M722" s="21">
        <f>IF(J722&lt;&gt;"القيد غير متوازن","",IF(COUNTIF($B$7:B722,B722&amp;"")=1,1,""))</f>
        <v/>
      </c>
    </row>
    <row r="723">
      <c r="A723" s="20" t="n"/>
      <c r="B723" s="16" t="n"/>
      <c r="C723" s="16" t="n"/>
      <c r="D723" s="5" t="n"/>
      <c r="E723" s="17" t="n"/>
      <c r="F723" s="17" t="n"/>
      <c r="G723" s="6">
        <f>IF(AND(C723&amp;""="",E723&amp;""="",F723&amp;""=""),"",IF(C723&amp;""="","كود ناقص",IFERROR(INDEX('دليل الحسابات'!$B$6:$B$205,MATCH(C723,'دليل الحسابات'!$A$6:$A$205,0)),"كود غير موجود")))</f>
        <v/>
      </c>
      <c r="H723" s="6">
        <f>IF(AND(C723&amp;""="",E723&amp;""="",F723&amp;""=""),"",IF(AND(E723&amp;""&lt;&gt;"",F723&amp;""&lt;&gt;""),"خطأ: مدين ودائن معًا",IF(AND(E723&amp;""="",F723&amp;""=""),"سطر بلا مبلغ","")))</f>
        <v/>
      </c>
      <c r="I723" s="19">
        <f>IF(B723&amp;""="","",ROUND(SUMIFS($E$7:$E$3006,$B$7:$B$3006,B723&amp;"")-SUMIFS($F$7:$F$3006,$B$7:$B$3006,B723&amp;""),2))</f>
        <v/>
      </c>
      <c r="J723" s="6">
        <f>IF(B723&amp;""="",IF(AND(C723&amp;""="",E723&amp;""="",F723&amp;""=""),"","رقم القيد ناقص"),IF(I723=0,"","القيد غير متوازن"))</f>
        <v/>
      </c>
      <c r="K723" s="21">
        <f>IF(C723&amp;""="","",COUNTIF($C$7:C723,C723&amp;""))</f>
        <v/>
      </c>
      <c r="L723" s="6">
        <f>IF(K723="","",C723&amp;"-"&amp;K723)</f>
        <v/>
      </c>
      <c r="M723" s="21">
        <f>IF(J723&lt;&gt;"القيد غير متوازن","",IF(COUNTIF($B$7:B723,B723&amp;"")=1,1,""))</f>
        <v/>
      </c>
    </row>
    <row r="724">
      <c r="A724" s="20" t="n"/>
      <c r="B724" s="16" t="n"/>
      <c r="C724" s="16" t="n"/>
      <c r="D724" s="5" t="n"/>
      <c r="E724" s="17" t="n"/>
      <c r="F724" s="17" t="n"/>
      <c r="G724" s="6">
        <f>IF(AND(C724&amp;""="",E724&amp;""="",F724&amp;""=""),"",IF(C724&amp;""="","كود ناقص",IFERROR(INDEX('دليل الحسابات'!$B$6:$B$205,MATCH(C724,'دليل الحسابات'!$A$6:$A$205,0)),"كود غير موجود")))</f>
        <v/>
      </c>
      <c r="H724" s="6">
        <f>IF(AND(C724&amp;""="",E724&amp;""="",F724&amp;""=""),"",IF(AND(E724&amp;""&lt;&gt;"",F724&amp;""&lt;&gt;""),"خطأ: مدين ودائن معًا",IF(AND(E724&amp;""="",F724&amp;""=""),"سطر بلا مبلغ","")))</f>
        <v/>
      </c>
      <c r="I724" s="19">
        <f>IF(B724&amp;""="","",ROUND(SUMIFS($E$7:$E$3006,$B$7:$B$3006,B724&amp;"")-SUMIFS($F$7:$F$3006,$B$7:$B$3006,B724&amp;""),2))</f>
        <v/>
      </c>
      <c r="J724" s="6">
        <f>IF(B724&amp;""="",IF(AND(C724&amp;""="",E724&amp;""="",F724&amp;""=""),"","رقم القيد ناقص"),IF(I724=0,"","القيد غير متوازن"))</f>
        <v/>
      </c>
      <c r="K724" s="21">
        <f>IF(C724&amp;""="","",COUNTIF($C$7:C724,C724&amp;""))</f>
        <v/>
      </c>
      <c r="L724" s="6">
        <f>IF(K724="","",C724&amp;"-"&amp;K724)</f>
        <v/>
      </c>
      <c r="M724" s="21">
        <f>IF(J724&lt;&gt;"القيد غير متوازن","",IF(COUNTIF($B$7:B724,B724&amp;"")=1,1,""))</f>
        <v/>
      </c>
    </row>
    <row r="725">
      <c r="A725" s="20" t="n"/>
      <c r="B725" s="16" t="n"/>
      <c r="C725" s="16" t="n"/>
      <c r="D725" s="5" t="n"/>
      <c r="E725" s="17" t="n"/>
      <c r="F725" s="17" t="n"/>
      <c r="G725" s="6">
        <f>IF(AND(C725&amp;""="",E725&amp;""="",F725&amp;""=""),"",IF(C725&amp;""="","كود ناقص",IFERROR(INDEX('دليل الحسابات'!$B$6:$B$205,MATCH(C725,'دليل الحسابات'!$A$6:$A$205,0)),"كود غير موجود")))</f>
        <v/>
      </c>
      <c r="H725" s="6">
        <f>IF(AND(C725&amp;""="",E725&amp;""="",F725&amp;""=""),"",IF(AND(E725&amp;""&lt;&gt;"",F725&amp;""&lt;&gt;""),"خطأ: مدين ودائن معًا",IF(AND(E725&amp;""="",F725&amp;""=""),"سطر بلا مبلغ","")))</f>
        <v/>
      </c>
      <c r="I725" s="19">
        <f>IF(B725&amp;""="","",ROUND(SUMIFS($E$7:$E$3006,$B$7:$B$3006,B725&amp;"")-SUMIFS($F$7:$F$3006,$B$7:$B$3006,B725&amp;""),2))</f>
        <v/>
      </c>
      <c r="J725" s="6">
        <f>IF(B725&amp;""="",IF(AND(C725&amp;""="",E725&amp;""="",F725&amp;""=""),"","رقم القيد ناقص"),IF(I725=0,"","القيد غير متوازن"))</f>
        <v/>
      </c>
      <c r="K725" s="21">
        <f>IF(C725&amp;""="","",COUNTIF($C$7:C725,C725&amp;""))</f>
        <v/>
      </c>
      <c r="L725" s="6">
        <f>IF(K725="","",C725&amp;"-"&amp;K725)</f>
        <v/>
      </c>
      <c r="M725" s="21">
        <f>IF(J725&lt;&gt;"القيد غير متوازن","",IF(COUNTIF($B$7:B725,B725&amp;"")=1,1,""))</f>
        <v/>
      </c>
    </row>
    <row r="726">
      <c r="A726" s="20" t="n"/>
      <c r="B726" s="16" t="n"/>
      <c r="C726" s="16" t="n"/>
      <c r="D726" s="5" t="n"/>
      <c r="E726" s="17" t="n"/>
      <c r="F726" s="17" t="n"/>
      <c r="G726" s="6">
        <f>IF(AND(C726&amp;""="",E726&amp;""="",F726&amp;""=""),"",IF(C726&amp;""="","كود ناقص",IFERROR(INDEX('دليل الحسابات'!$B$6:$B$205,MATCH(C726,'دليل الحسابات'!$A$6:$A$205,0)),"كود غير موجود")))</f>
        <v/>
      </c>
      <c r="H726" s="6">
        <f>IF(AND(C726&amp;""="",E726&amp;""="",F726&amp;""=""),"",IF(AND(E726&amp;""&lt;&gt;"",F726&amp;""&lt;&gt;""),"خطأ: مدين ودائن معًا",IF(AND(E726&amp;""="",F726&amp;""=""),"سطر بلا مبلغ","")))</f>
        <v/>
      </c>
      <c r="I726" s="19">
        <f>IF(B726&amp;""="","",ROUND(SUMIFS($E$7:$E$3006,$B$7:$B$3006,B726&amp;"")-SUMIFS($F$7:$F$3006,$B$7:$B$3006,B726&amp;""),2))</f>
        <v/>
      </c>
      <c r="J726" s="6">
        <f>IF(B726&amp;""="",IF(AND(C726&amp;""="",E726&amp;""="",F726&amp;""=""),"","رقم القيد ناقص"),IF(I726=0,"","القيد غير متوازن"))</f>
        <v/>
      </c>
      <c r="K726" s="21">
        <f>IF(C726&amp;""="","",COUNTIF($C$7:C726,C726&amp;""))</f>
        <v/>
      </c>
      <c r="L726" s="6">
        <f>IF(K726="","",C726&amp;"-"&amp;K726)</f>
        <v/>
      </c>
      <c r="M726" s="21">
        <f>IF(J726&lt;&gt;"القيد غير متوازن","",IF(COUNTIF($B$7:B726,B726&amp;"")=1,1,""))</f>
        <v/>
      </c>
    </row>
    <row r="727">
      <c r="A727" s="20" t="n"/>
      <c r="B727" s="16" t="n"/>
      <c r="C727" s="16" t="n"/>
      <c r="D727" s="5" t="n"/>
      <c r="E727" s="17" t="n"/>
      <c r="F727" s="17" t="n"/>
      <c r="G727" s="6">
        <f>IF(AND(C727&amp;""="",E727&amp;""="",F727&amp;""=""),"",IF(C727&amp;""="","كود ناقص",IFERROR(INDEX('دليل الحسابات'!$B$6:$B$205,MATCH(C727,'دليل الحسابات'!$A$6:$A$205,0)),"كود غير موجود")))</f>
        <v/>
      </c>
      <c r="H727" s="6">
        <f>IF(AND(C727&amp;""="",E727&amp;""="",F727&amp;""=""),"",IF(AND(E727&amp;""&lt;&gt;"",F727&amp;""&lt;&gt;""),"خطأ: مدين ودائن معًا",IF(AND(E727&amp;""="",F727&amp;""=""),"سطر بلا مبلغ","")))</f>
        <v/>
      </c>
      <c r="I727" s="19">
        <f>IF(B727&amp;""="","",ROUND(SUMIFS($E$7:$E$3006,$B$7:$B$3006,B727&amp;"")-SUMIFS($F$7:$F$3006,$B$7:$B$3006,B727&amp;""),2))</f>
        <v/>
      </c>
      <c r="J727" s="6">
        <f>IF(B727&amp;""="",IF(AND(C727&amp;""="",E727&amp;""="",F727&amp;""=""),"","رقم القيد ناقص"),IF(I727=0,"","القيد غير متوازن"))</f>
        <v/>
      </c>
      <c r="K727" s="21">
        <f>IF(C727&amp;""="","",COUNTIF($C$7:C727,C727&amp;""))</f>
        <v/>
      </c>
      <c r="L727" s="6">
        <f>IF(K727="","",C727&amp;"-"&amp;K727)</f>
        <v/>
      </c>
      <c r="M727" s="21">
        <f>IF(J727&lt;&gt;"القيد غير متوازن","",IF(COUNTIF($B$7:B727,B727&amp;"")=1,1,""))</f>
        <v/>
      </c>
    </row>
    <row r="728">
      <c r="A728" s="20" t="n"/>
      <c r="B728" s="16" t="n"/>
      <c r="C728" s="16" t="n"/>
      <c r="D728" s="5" t="n"/>
      <c r="E728" s="17" t="n"/>
      <c r="F728" s="17" t="n"/>
      <c r="G728" s="6">
        <f>IF(AND(C728&amp;""="",E728&amp;""="",F728&amp;""=""),"",IF(C728&amp;""="","كود ناقص",IFERROR(INDEX('دليل الحسابات'!$B$6:$B$205,MATCH(C728,'دليل الحسابات'!$A$6:$A$205,0)),"كود غير موجود")))</f>
        <v/>
      </c>
      <c r="H728" s="6">
        <f>IF(AND(C728&amp;""="",E728&amp;""="",F728&amp;""=""),"",IF(AND(E728&amp;""&lt;&gt;"",F728&amp;""&lt;&gt;""),"خطأ: مدين ودائن معًا",IF(AND(E728&amp;""="",F728&amp;""=""),"سطر بلا مبلغ","")))</f>
        <v/>
      </c>
      <c r="I728" s="19">
        <f>IF(B728&amp;""="","",ROUND(SUMIFS($E$7:$E$3006,$B$7:$B$3006,B728&amp;"")-SUMIFS($F$7:$F$3006,$B$7:$B$3006,B728&amp;""),2))</f>
        <v/>
      </c>
      <c r="J728" s="6">
        <f>IF(B728&amp;""="",IF(AND(C728&amp;""="",E728&amp;""="",F728&amp;""=""),"","رقم القيد ناقص"),IF(I728=0,"","القيد غير متوازن"))</f>
        <v/>
      </c>
      <c r="K728" s="21">
        <f>IF(C728&amp;""="","",COUNTIF($C$7:C728,C728&amp;""))</f>
        <v/>
      </c>
      <c r="L728" s="6">
        <f>IF(K728="","",C728&amp;"-"&amp;K728)</f>
        <v/>
      </c>
      <c r="M728" s="21">
        <f>IF(J728&lt;&gt;"القيد غير متوازن","",IF(COUNTIF($B$7:B728,B728&amp;"")=1,1,""))</f>
        <v/>
      </c>
    </row>
    <row r="729">
      <c r="A729" s="20" t="n"/>
      <c r="B729" s="16" t="n"/>
      <c r="C729" s="16" t="n"/>
      <c r="D729" s="5" t="n"/>
      <c r="E729" s="17" t="n"/>
      <c r="F729" s="17" t="n"/>
      <c r="G729" s="6">
        <f>IF(AND(C729&amp;""="",E729&amp;""="",F729&amp;""=""),"",IF(C729&amp;""="","كود ناقص",IFERROR(INDEX('دليل الحسابات'!$B$6:$B$205,MATCH(C729,'دليل الحسابات'!$A$6:$A$205,0)),"كود غير موجود")))</f>
        <v/>
      </c>
      <c r="H729" s="6">
        <f>IF(AND(C729&amp;""="",E729&amp;""="",F729&amp;""=""),"",IF(AND(E729&amp;""&lt;&gt;"",F729&amp;""&lt;&gt;""),"خطأ: مدين ودائن معًا",IF(AND(E729&amp;""="",F729&amp;""=""),"سطر بلا مبلغ","")))</f>
        <v/>
      </c>
      <c r="I729" s="19">
        <f>IF(B729&amp;""="","",ROUND(SUMIFS($E$7:$E$3006,$B$7:$B$3006,B729&amp;"")-SUMIFS($F$7:$F$3006,$B$7:$B$3006,B729&amp;""),2))</f>
        <v/>
      </c>
      <c r="J729" s="6">
        <f>IF(B729&amp;""="",IF(AND(C729&amp;""="",E729&amp;""="",F729&amp;""=""),"","رقم القيد ناقص"),IF(I729=0,"","القيد غير متوازن"))</f>
        <v/>
      </c>
      <c r="K729" s="21">
        <f>IF(C729&amp;""="","",COUNTIF($C$7:C729,C729&amp;""))</f>
        <v/>
      </c>
      <c r="L729" s="6">
        <f>IF(K729="","",C729&amp;"-"&amp;K729)</f>
        <v/>
      </c>
      <c r="M729" s="21">
        <f>IF(J729&lt;&gt;"القيد غير متوازن","",IF(COUNTIF($B$7:B729,B729&amp;"")=1,1,""))</f>
        <v/>
      </c>
    </row>
    <row r="730">
      <c r="A730" s="20" t="n"/>
      <c r="B730" s="16" t="n"/>
      <c r="C730" s="16" t="n"/>
      <c r="D730" s="5" t="n"/>
      <c r="E730" s="17" t="n"/>
      <c r="F730" s="17" t="n"/>
      <c r="G730" s="6">
        <f>IF(AND(C730&amp;""="",E730&amp;""="",F730&amp;""=""),"",IF(C730&amp;""="","كود ناقص",IFERROR(INDEX('دليل الحسابات'!$B$6:$B$205,MATCH(C730,'دليل الحسابات'!$A$6:$A$205,0)),"كود غير موجود")))</f>
        <v/>
      </c>
      <c r="H730" s="6">
        <f>IF(AND(C730&amp;""="",E730&amp;""="",F730&amp;""=""),"",IF(AND(E730&amp;""&lt;&gt;"",F730&amp;""&lt;&gt;""),"خطأ: مدين ودائن معًا",IF(AND(E730&amp;""="",F730&amp;""=""),"سطر بلا مبلغ","")))</f>
        <v/>
      </c>
      <c r="I730" s="19">
        <f>IF(B730&amp;""="","",ROUND(SUMIFS($E$7:$E$3006,$B$7:$B$3006,B730&amp;"")-SUMIFS($F$7:$F$3006,$B$7:$B$3006,B730&amp;""),2))</f>
        <v/>
      </c>
      <c r="J730" s="6">
        <f>IF(B730&amp;""="",IF(AND(C730&amp;""="",E730&amp;""="",F730&amp;""=""),"","رقم القيد ناقص"),IF(I730=0,"","القيد غير متوازن"))</f>
        <v/>
      </c>
      <c r="K730" s="21">
        <f>IF(C730&amp;""="","",COUNTIF($C$7:C730,C730&amp;""))</f>
        <v/>
      </c>
      <c r="L730" s="6">
        <f>IF(K730="","",C730&amp;"-"&amp;K730)</f>
        <v/>
      </c>
      <c r="M730" s="21">
        <f>IF(J730&lt;&gt;"القيد غير متوازن","",IF(COUNTIF($B$7:B730,B730&amp;"")=1,1,""))</f>
        <v/>
      </c>
    </row>
    <row r="731">
      <c r="A731" s="20" t="n"/>
      <c r="B731" s="16" t="n"/>
      <c r="C731" s="16" t="n"/>
      <c r="D731" s="5" t="n"/>
      <c r="E731" s="17" t="n"/>
      <c r="F731" s="17" t="n"/>
      <c r="G731" s="6">
        <f>IF(AND(C731&amp;""="",E731&amp;""="",F731&amp;""=""),"",IF(C731&amp;""="","كود ناقص",IFERROR(INDEX('دليل الحسابات'!$B$6:$B$205,MATCH(C731,'دليل الحسابات'!$A$6:$A$205,0)),"كود غير موجود")))</f>
        <v/>
      </c>
      <c r="H731" s="6">
        <f>IF(AND(C731&amp;""="",E731&amp;""="",F731&amp;""=""),"",IF(AND(E731&amp;""&lt;&gt;"",F731&amp;""&lt;&gt;""),"خطأ: مدين ودائن معًا",IF(AND(E731&amp;""="",F731&amp;""=""),"سطر بلا مبلغ","")))</f>
        <v/>
      </c>
      <c r="I731" s="19">
        <f>IF(B731&amp;""="","",ROUND(SUMIFS($E$7:$E$3006,$B$7:$B$3006,B731&amp;"")-SUMIFS($F$7:$F$3006,$B$7:$B$3006,B731&amp;""),2))</f>
        <v/>
      </c>
      <c r="J731" s="6">
        <f>IF(B731&amp;""="",IF(AND(C731&amp;""="",E731&amp;""="",F731&amp;""=""),"","رقم القيد ناقص"),IF(I731=0,"","القيد غير متوازن"))</f>
        <v/>
      </c>
      <c r="K731" s="21">
        <f>IF(C731&amp;""="","",COUNTIF($C$7:C731,C731&amp;""))</f>
        <v/>
      </c>
      <c r="L731" s="6">
        <f>IF(K731="","",C731&amp;"-"&amp;K731)</f>
        <v/>
      </c>
      <c r="M731" s="21">
        <f>IF(J731&lt;&gt;"القيد غير متوازن","",IF(COUNTIF($B$7:B731,B731&amp;"")=1,1,""))</f>
        <v/>
      </c>
    </row>
    <row r="732">
      <c r="A732" s="20" t="n"/>
      <c r="B732" s="16" t="n"/>
      <c r="C732" s="16" t="n"/>
      <c r="D732" s="5" t="n"/>
      <c r="E732" s="17" t="n"/>
      <c r="F732" s="17" t="n"/>
      <c r="G732" s="6">
        <f>IF(AND(C732&amp;""="",E732&amp;""="",F732&amp;""=""),"",IF(C732&amp;""="","كود ناقص",IFERROR(INDEX('دليل الحسابات'!$B$6:$B$205,MATCH(C732,'دليل الحسابات'!$A$6:$A$205,0)),"كود غير موجود")))</f>
        <v/>
      </c>
      <c r="H732" s="6">
        <f>IF(AND(C732&amp;""="",E732&amp;""="",F732&amp;""=""),"",IF(AND(E732&amp;""&lt;&gt;"",F732&amp;""&lt;&gt;""),"خطأ: مدين ودائن معًا",IF(AND(E732&amp;""="",F732&amp;""=""),"سطر بلا مبلغ","")))</f>
        <v/>
      </c>
      <c r="I732" s="19">
        <f>IF(B732&amp;""="","",ROUND(SUMIFS($E$7:$E$3006,$B$7:$B$3006,B732&amp;"")-SUMIFS($F$7:$F$3006,$B$7:$B$3006,B732&amp;""),2))</f>
        <v/>
      </c>
      <c r="J732" s="6">
        <f>IF(B732&amp;""="",IF(AND(C732&amp;""="",E732&amp;""="",F732&amp;""=""),"","رقم القيد ناقص"),IF(I732=0,"","القيد غير متوازن"))</f>
        <v/>
      </c>
      <c r="K732" s="21">
        <f>IF(C732&amp;""="","",COUNTIF($C$7:C732,C732&amp;""))</f>
        <v/>
      </c>
      <c r="L732" s="6">
        <f>IF(K732="","",C732&amp;"-"&amp;K732)</f>
        <v/>
      </c>
      <c r="M732" s="21">
        <f>IF(J732&lt;&gt;"القيد غير متوازن","",IF(COUNTIF($B$7:B732,B732&amp;"")=1,1,""))</f>
        <v/>
      </c>
    </row>
    <row r="733">
      <c r="A733" s="20" t="n"/>
      <c r="B733" s="16" t="n"/>
      <c r="C733" s="16" t="n"/>
      <c r="D733" s="5" t="n"/>
      <c r="E733" s="17" t="n"/>
      <c r="F733" s="17" t="n"/>
      <c r="G733" s="6">
        <f>IF(AND(C733&amp;""="",E733&amp;""="",F733&amp;""=""),"",IF(C733&amp;""="","كود ناقص",IFERROR(INDEX('دليل الحسابات'!$B$6:$B$205,MATCH(C733,'دليل الحسابات'!$A$6:$A$205,0)),"كود غير موجود")))</f>
        <v/>
      </c>
      <c r="H733" s="6">
        <f>IF(AND(C733&amp;""="",E733&amp;""="",F733&amp;""=""),"",IF(AND(E733&amp;""&lt;&gt;"",F733&amp;""&lt;&gt;""),"خطأ: مدين ودائن معًا",IF(AND(E733&amp;""="",F733&amp;""=""),"سطر بلا مبلغ","")))</f>
        <v/>
      </c>
      <c r="I733" s="19">
        <f>IF(B733&amp;""="","",ROUND(SUMIFS($E$7:$E$3006,$B$7:$B$3006,B733&amp;"")-SUMIFS($F$7:$F$3006,$B$7:$B$3006,B733&amp;""),2))</f>
        <v/>
      </c>
      <c r="J733" s="6">
        <f>IF(B733&amp;""="",IF(AND(C733&amp;""="",E733&amp;""="",F733&amp;""=""),"","رقم القيد ناقص"),IF(I733=0,"","القيد غير متوازن"))</f>
        <v/>
      </c>
      <c r="K733" s="21">
        <f>IF(C733&amp;""="","",COUNTIF($C$7:C733,C733&amp;""))</f>
        <v/>
      </c>
      <c r="L733" s="6">
        <f>IF(K733="","",C733&amp;"-"&amp;K733)</f>
        <v/>
      </c>
      <c r="M733" s="21">
        <f>IF(J733&lt;&gt;"القيد غير متوازن","",IF(COUNTIF($B$7:B733,B733&amp;"")=1,1,""))</f>
        <v/>
      </c>
    </row>
    <row r="734">
      <c r="A734" s="20" t="n"/>
      <c r="B734" s="16" t="n"/>
      <c r="C734" s="16" t="n"/>
      <c r="D734" s="5" t="n"/>
      <c r="E734" s="17" t="n"/>
      <c r="F734" s="17" t="n"/>
      <c r="G734" s="6">
        <f>IF(AND(C734&amp;""="",E734&amp;""="",F734&amp;""=""),"",IF(C734&amp;""="","كود ناقص",IFERROR(INDEX('دليل الحسابات'!$B$6:$B$205,MATCH(C734,'دليل الحسابات'!$A$6:$A$205,0)),"كود غير موجود")))</f>
        <v/>
      </c>
      <c r="H734" s="6">
        <f>IF(AND(C734&amp;""="",E734&amp;""="",F734&amp;""=""),"",IF(AND(E734&amp;""&lt;&gt;"",F734&amp;""&lt;&gt;""),"خطأ: مدين ودائن معًا",IF(AND(E734&amp;""="",F734&amp;""=""),"سطر بلا مبلغ","")))</f>
        <v/>
      </c>
      <c r="I734" s="19">
        <f>IF(B734&amp;""="","",ROUND(SUMIFS($E$7:$E$3006,$B$7:$B$3006,B734&amp;"")-SUMIFS($F$7:$F$3006,$B$7:$B$3006,B734&amp;""),2))</f>
        <v/>
      </c>
      <c r="J734" s="6">
        <f>IF(B734&amp;""="",IF(AND(C734&amp;""="",E734&amp;""="",F734&amp;""=""),"","رقم القيد ناقص"),IF(I734=0,"","القيد غير متوازن"))</f>
        <v/>
      </c>
      <c r="K734" s="21">
        <f>IF(C734&amp;""="","",COUNTIF($C$7:C734,C734&amp;""))</f>
        <v/>
      </c>
      <c r="L734" s="6">
        <f>IF(K734="","",C734&amp;"-"&amp;K734)</f>
        <v/>
      </c>
      <c r="M734" s="21">
        <f>IF(J734&lt;&gt;"القيد غير متوازن","",IF(COUNTIF($B$7:B734,B734&amp;"")=1,1,""))</f>
        <v/>
      </c>
    </row>
    <row r="735">
      <c r="A735" s="20" t="n"/>
      <c r="B735" s="16" t="n"/>
      <c r="C735" s="16" t="n"/>
      <c r="D735" s="5" t="n"/>
      <c r="E735" s="17" t="n"/>
      <c r="F735" s="17" t="n"/>
      <c r="G735" s="6">
        <f>IF(AND(C735&amp;""="",E735&amp;""="",F735&amp;""=""),"",IF(C735&amp;""="","كود ناقص",IFERROR(INDEX('دليل الحسابات'!$B$6:$B$205,MATCH(C735,'دليل الحسابات'!$A$6:$A$205,0)),"كود غير موجود")))</f>
        <v/>
      </c>
      <c r="H735" s="6">
        <f>IF(AND(C735&amp;""="",E735&amp;""="",F735&amp;""=""),"",IF(AND(E735&amp;""&lt;&gt;"",F735&amp;""&lt;&gt;""),"خطأ: مدين ودائن معًا",IF(AND(E735&amp;""="",F735&amp;""=""),"سطر بلا مبلغ","")))</f>
        <v/>
      </c>
      <c r="I735" s="19">
        <f>IF(B735&amp;""="","",ROUND(SUMIFS($E$7:$E$3006,$B$7:$B$3006,B735&amp;"")-SUMIFS($F$7:$F$3006,$B$7:$B$3006,B735&amp;""),2))</f>
        <v/>
      </c>
      <c r="J735" s="6">
        <f>IF(B735&amp;""="",IF(AND(C735&amp;""="",E735&amp;""="",F735&amp;""=""),"","رقم القيد ناقص"),IF(I735=0,"","القيد غير متوازن"))</f>
        <v/>
      </c>
      <c r="K735" s="21">
        <f>IF(C735&amp;""="","",COUNTIF($C$7:C735,C735&amp;""))</f>
        <v/>
      </c>
      <c r="L735" s="6">
        <f>IF(K735="","",C735&amp;"-"&amp;K735)</f>
        <v/>
      </c>
      <c r="M735" s="21">
        <f>IF(J735&lt;&gt;"القيد غير متوازن","",IF(COUNTIF($B$7:B735,B735&amp;"")=1,1,""))</f>
        <v/>
      </c>
    </row>
    <row r="736">
      <c r="A736" s="20" t="n"/>
      <c r="B736" s="16" t="n"/>
      <c r="C736" s="16" t="n"/>
      <c r="D736" s="5" t="n"/>
      <c r="E736" s="17" t="n"/>
      <c r="F736" s="17" t="n"/>
      <c r="G736" s="6">
        <f>IF(AND(C736&amp;""="",E736&amp;""="",F736&amp;""=""),"",IF(C736&amp;""="","كود ناقص",IFERROR(INDEX('دليل الحسابات'!$B$6:$B$205,MATCH(C736,'دليل الحسابات'!$A$6:$A$205,0)),"كود غير موجود")))</f>
        <v/>
      </c>
      <c r="H736" s="6">
        <f>IF(AND(C736&amp;""="",E736&amp;""="",F736&amp;""=""),"",IF(AND(E736&amp;""&lt;&gt;"",F736&amp;""&lt;&gt;""),"خطأ: مدين ودائن معًا",IF(AND(E736&amp;""="",F736&amp;""=""),"سطر بلا مبلغ","")))</f>
        <v/>
      </c>
      <c r="I736" s="19">
        <f>IF(B736&amp;""="","",ROUND(SUMIFS($E$7:$E$3006,$B$7:$B$3006,B736&amp;"")-SUMIFS($F$7:$F$3006,$B$7:$B$3006,B736&amp;""),2))</f>
        <v/>
      </c>
      <c r="J736" s="6">
        <f>IF(B736&amp;""="",IF(AND(C736&amp;""="",E736&amp;""="",F736&amp;""=""),"","رقم القيد ناقص"),IF(I736=0,"","القيد غير متوازن"))</f>
        <v/>
      </c>
      <c r="K736" s="21">
        <f>IF(C736&amp;""="","",COUNTIF($C$7:C736,C736&amp;""))</f>
        <v/>
      </c>
      <c r="L736" s="6">
        <f>IF(K736="","",C736&amp;"-"&amp;K736)</f>
        <v/>
      </c>
      <c r="M736" s="21">
        <f>IF(J736&lt;&gt;"القيد غير متوازن","",IF(COUNTIF($B$7:B736,B736&amp;"")=1,1,""))</f>
        <v/>
      </c>
    </row>
    <row r="737">
      <c r="A737" s="20" t="n"/>
      <c r="B737" s="16" t="n"/>
      <c r="C737" s="16" t="n"/>
      <c r="D737" s="5" t="n"/>
      <c r="E737" s="17" t="n"/>
      <c r="F737" s="17" t="n"/>
      <c r="G737" s="6">
        <f>IF(AND(C737&amp;""="",E737&amp;""="",F737&amp;""=""),"",IF(C737&amp;""="","كود ناقص",IFERROR(INDEX('دليل الحسابات'!$B$6:$B$205,MATCH(C737,'دليل الحسابات'!$A$6:$A$205,0)),"كود غير موجود")))</f>
        <v/>
      </c>
      <c r="H737" s="6">
        <f>IF(AND(C737&amp;""="",E737&amp;""="",F737&amp;""=""),"",IF(AND(E737&amp;""&lt;&gt;"",F737&amp;""&lt;&gt;""),"خطأ: مدين ودائن معًا",IF(AND(E737&amp;""="",F737&amp;""=""),"سطر بلا مبلغ","")))</f>
        <v/>
      </c>
      <c r="I737" s="19">
        <f>IF(B737&amp;""="","",ROUND(SUMIFS($E$7:$E$3006,$B$7:$B$3006,B737&amp;"")-SUMIFS($F$7:$F$3006,$B$7:$B$3006,B737&amp;""),2))</f>
        <v/>
      </c>
      <c r="J737" s="6">
        <f>IF(B737&amp;""="",IF(AND(C737&amp;""="",E737&amp;""="",F737&amp;""=""),"","رقم القيد ناقص"),IF(I737=0,"","القيد غير متوازن"))</f>
        <v/>
      </c>
      <c r="K737" s="21">
        <f>IF(C737&amp;""="","",COUNTIF($C$7:C737,C737&amp;""))</f>
        <v/>
      </c>
      <c r="L737" s="6">
        <f>IF(K737="","",C737&amp;"-"&amp;K737)</f>
        <v/>
      </c>
      <c r="M737" s="21">
        <f>IF(J737&lt;&gt;"القيد غير متوازن","",IF(COUNTIF($B$7:B737,B737&amp;"")=1,1,""))</f>
        <v/>
      </c>
    </row>
    <row r="738">
      <c r="A738" s="20" t="n"/>
      <c r="B738" s="16" t="n"/>
      <c r="C738" s="16" t="n"/>
      <c r="D738" s="5" t="n"/>
      <c r="E738" s="17" t="n"/>
      <c r="F738" s="17" t="n"/>
      <c r="G738" s="6">
        <f>IF(AND(C738&amp;""="",E738&amp;""="",F738&amp;""=""),"",IF(C738&amp;""="","كود ناقص",IFERROR(INDEX('دليل الحسابات'!$B$6:$B$205,MATCH(C738,'دليل الحسابات'!$A$6:$A$205,0)),"كود غير موجود")))</f>
        <v/>
      </c>
      <c r="H738" s="6">
        <f>IF(AND(C738&amp;""="",E738&amp;""="",F738&amp;""=""),"",IF(AND(E738&amp;""&lt;&gt;"",F738&amp;""&lt;&gt;""),"خطأ: مدين ودائن معًا",IF(AND(E738&amp;""="",F738&amp;""=""),"سطر بلا مبلغ","")))</f>
        <v/>
      </c>
      <c r="I738" s="19">
        <f>IF(B738&amp;""="","",ROUND(SUMIFS($E$7:$E$3006,$B$7:$B$3006,B738&amp;"")-SUMIFS($F$7:$F$3006,$B$7:$B$3006,B738&amp;""),2))</f>
        <v/>
      </c>
      <c r="J738" s="6">
        <f>IF(B738&amp;""="",IF(AND(C738&amp;""="",E738&amp;""="",F738&amp;""=""),"","رقم القيد ناقص"),IF(I738=0,"","القيد غير متوازن"))</f>
        <v/>
      </c>
      <c r="K738" s="21">
        <f>IF(C738&amp;""="","",COUNTIF($C$7:C738,C738&amp;""))</f>
        <v/>
      </c>
      <c r="L738" s="6">
        <f>IF(K738="","",C738&amp;"-"&amp;K738)</f>
        <v/>
      </c>
      <c r="M738" s="21">
        <f>IF(J738&lt;&gt;"القيد غير متوازن","",IF(COUNTIF($B$7:B738,B738&amp;"")=1,1,""))</f>
        <v/>
      </c>
    </row>
    <row r="739">
      <c r="A739" s="20" t="n"/>
      <c r="B739" s="16" t="n"/>
      <c r="C739" s="16" t="n"/>
      <c r="D739" s="5" t="n"/>
      <c r="E739" s="17" t="n"/>
      <c r="F739" s="17" t="n"/>
      <c r="G739" s="6">
        <f>IF(AND(C739&amp;""="",E739&amp;""="",F739&amp;""=""),"",IF(C739&amp;""="","كود ناقص",IFERROR(INDEX('دليل الحسابات'!$B$6:$B$205,MATCH(C739,'دليل الحسابات'!$A$6:$A$205,0)),"كود غير موجود")))</f>
        <v/>
      </c>
      <c r="H739" s="6">
        <f>IF(AND(C739&amp;""="",E739&amp;""="",F739&amp;""=""),"",IF(AND(E739&amp;""&lt;&gt;"",F739&amp;""&lt;&gt;""),"خطأ: مدين ودائن معًا",IF(AND(E739&amp;""="",F739&amp;""=""),"سطر بلا مبلغ","")))</f>
        <v/>
      </c>
      <c r="I739" s="19">
        <f>IF(B739&amp;""="","",ROUND(SUMIFS($E$7:$E$3006,$B$7:$B$3006,B739&amp;"")-SUMIFS($F$7:$F$3006,$B$7:$B$3006,B739&amp;""),2))</f>
        <v/>
      </c>
      <c r="J739" s="6">
        <f>IF(B739&amp;""="",IF(AND(C739&amp;""="",E739&amp;""="",F739&amp;""=""),"","رقم القيد ناقص"),IF(I739=0,"","القيد غير متوازن"))</f>
        <v/>
      </c>
      <c r="K739" s="21">
        <f>IF(C739&amp;""="","",COUNTIF($C$7:C739,C739&amp;""))</f>
        <v/>
      </c>
      <c r="L739" s="6">
        <f>IF(K739="","",C739&amp;"-"&amp;K739)</f>
        <v/>
      </c>
      <c r="M739" s="21">
        <f>IF(J739&lt;&gt;"القيد غير متوازن","",IF(COUNTIF($B$7:B739,B739&amp;"")=1,1,""))</f>
        <v/>
      </c>
    </row>
    <row r="740">
      <c r="A740" s="20" t="n"/>
      <c r="B740" s="16" t="n"/>
      <c r="C740" s="16" t="n"/>
      <c r="D740" s="5" t="n"/>
      <c r="E740" s="17" t="n"/>
      <c r="F740" s="17" t="n"/>
      <c r="G740" s="6">
        <f>IF(AND(C740&amp;""="",E740&amp;""="",F740&amp;""=""),"",IF(C740&amp;""="","كود ناقص",IFERROR(INDEX('دليل الحسابات'!$B$6:$B$205,MATCH(C740,'دليل الحسابات'!$A$6:$A$205,0)),"كود غير موجود")))</f>
        <v/>
      </c>
      <c r="H740" s="6">
        <f>IF(AND(C740&amp;""="",E740&amp;""="",F740&amp;""=""),"",IF(AND(E740&amp;""&lt;&gt;"",F740&amp;""&lt;&gt;""),"خطأ: مدين ودائن معًا",IF(AND(E740&amp;""="",F740&amp;""=""),"سطر بلا مبلغ","")))</f>
        <v/>
      </c>
      <c r="I740" s="19">
        <f>IF(B740&amp;""="","",ROUND(SUMIFS($E$7:$E$3006,$B$7:$B$3006,B740&amp;"")-SUMIFS($F$7:$F$3006,$B$7:$B$3006,B740&amp;""),2))</f>
        <v/>
      </c>
      <c r="J740" s="6">
        <f>IF(B740&amp;""="",IF(AND(C740&amp;""="",E740&amp;""="",F740&amp;""=""),"","رقم القيد ناقص"),IF(I740=0,"","القيد غير متوازن"))</f>
        <v/>
      </c>
      <c r="K740" s="21">
        <f>IF(C740&amp;""="","",COUNTIF($C$7:C740,C740&amp;""))</f>
        <v/>
      </c>
      <c r="L740" s="6">
        <f>IF(K740="","",C740&amp;"-"&amp;K740)</f>
        <v/>
      </c>
      <c r="M740" s="21">
        <f>IF(J740&lt;&gt;"القيد غير متوازن","",IF(COUNTIF($B$7:B740,B740&amp;"")=1,1,""))</f>
        <v/>
      </c>
    </row>
    <row r="741">
      <c r="A741" s="20" t="n"/>
      <c r="B741" s="16" t="n"/>
      <c r="C741" s="16" t="n"/>
      <c r="D741" s="5" t="n"/>
      <c r="E741" s="17" t="n"/>
      <c r="F741" s="17" t="n"/>
      <c r="G741" s="6">
        <f>IF(AND(C741&amp;""="",E741&amp;""="",F741&amp;""=""),"",IF(C741&amp;""="","كود ناقص",IFERROR(INDEX('دليل الحسابات'!$B$6:$B$205,MATCH(C741,'دليل الحسابات'!$A$6:$A$205,0)),"كود غير موجود")))</f>
        <v/>
      </c>
      <c r="H741" s="6">
        <f>IF(AND(C741&amp;""="",E741&amp;""="",F741&amp;""=""),"",IF(AND(E741&amp;""&lt;&gt;"",F741&amp;""&lt;&gt;""),"خطأ: مدين ودائن معًا",IF(AND(E741&amp;""="",F741&amp;""=""),"سطر بلا مبلغ","")))</f>
        <v/>
      </c>
      <c r="I741" s="19">
        <f>IF(B741&amp;""="","",ROUND(SUMIFS($E$7:$E$3006,$B$7:$B$3006,B741&amp;"")-SUMIFS($F$7:$F$3006,$B$7:$B$3006,B741&amp;""),2))</f>
        <v/>
      </c>
      <c r="J741" s="6">
        <f>IF(B741&amp;""="",IF(AND(C741&amp;""="",E741&amp;""="",F741&amp;""=""),"","رقم القيد ناقص"),IF(I741=0,"","القيد غير متوازن"))</f>
        <v/>
      </c>
      <c r="K741" s="21">
        <f>IF(C741&amp;""="","",COUNTIF($C$7:C741,C741&amp;""))</f>
        <v/>
      </c>
      <c r="L741" s="6">
        <f>IF(K741="","",C741&amp;"-"&amp;K741)</f>
        <v/>
      </c>
      <c r="M741" s="21">
        <f>IF(J741&lt;&gt;"القيد غير متوازن","",IF(COUNTIF($B$7:B741,B741&amp;"")=1,1,""))</f>
        <v/>
      </c>
    </row>
    <row r="742">
      <c r="A742" s="20" t="n"/>
      <c r="B742" s="16" t="n"/>
      <c r="C742" s="16" t="n"/>
      <c r="D742" s="5" t="n"/>
      <c r="E742" s="17" t="n"/>
      <c r="F742" s="17" t="n"/>
      <c r="G742" s="6">
        <f>IF(AND(C742&amp;""="",E742&amp;""="",F742&amp;""=""),"",IF(C742&amp;""="","كود ناقص",IFERROR(INDEX('دليل الحسابات'!$B$6:$B$205,MATCH(C742,'دليل الحسابات'!$A$6:$A$205,0)),"كود غير موجود")))</f>
        <v/>
      </c>
      <c r="H742" s="6">
        <f>IF(AND(C742&amp;""="",E742&amp;""="",F742&amp;""=""),"",IF(AND(E742&amp;""&lt;&gt;"",F742&amp;""&lt;&gt;""),"خطأ: مدين ودائن معًا",IF(AND(E742&amp;""="",F742&amp;""=""),"سطر بلا مبلغ","")))</f>
        <v/>
      </c>
      <c r="I742" s="19">
        <f>IF(B742&amp;""="","",ROUND(SUMIFS($E$7:$E$3006,$B$7:$B$3006,B742&amp;"")-SUMIFS($F$7:$F$3006,$B$7:$B$3006,B742&amp;""),2))</f>
        <v/>
      </c>
      <c r="J742" s="6">
        <f>IF(B742&amp;""="",IF(AND(C742&amp;""="",E742&amp;""="",F742&amp;""=""),"","رقم القيد ناقص"),IF(I742=0,"","القيد غير متوازن"))</f>
        <v/>
      </c>
      <c r="K742" s="21">
        <f>IF(C742&amp;""="","",COUNTIF($C$7:C742,C742&amp;""))</f>
        <v/>
      </c>
      <c r="L742" s="6">
        <f>IF(K742="","",C742&amp;"-"&amp;K742)</f>
        <v/>
      </c>
      <c r="M742" s="21">
        <f>IF(J742&lt;&gt;"القيد غير متوازن","",IF(COUNTIF($B$7:B742,B742&amp;"")=1,1,""))</f>
        <v/>
      </c>
    </row>
    <row r="743">
      <c r="A743" s="20" t="n"/>
      <c r="B743" s="16" t="n"/>
      <c r="C743" s="16" t="n"/>
      <c r="D743" s="5" t="n"/>
      <c r="E743" s="17" t="n"/>
      <c r="F743" s="17" t="n"/>
      <c r="G743" s="6">
        <f>IF(AND(C743&amp;""="",E743&amp;""="",F743&amp;""=""),"",IF(C743&amp;""="","كود ناقص",IFERROR(INDEX('دليل الحسابات'!$B$6:$B$205,MATCH(C743,'دليل الحسابات'!$A$6:$A$205,0)),"كود غير موجود")))</f>
        <v/>
      </c>
      <c r="H743" s="6">
        <f>IF(AND(C743&amp;""="",E743&amp;""="",F743&amp;""=""),"",IF(AND(E743&amp;""&lt;&gt;"",F743&amp;""&lt;&gt;""),"خطأ: مدين ودائن معًا",IF(AND(E743&amp;""="",F743&amp;""=""),"سطر بلا مبلغ","")))</f>
        <v/>
      </c>
      <c r="I743" s="19">
        <f>IF(B743&amp;""="","",ROUND(SUMIFS($E$7:$E$3006,$B$7:$B$3006,B743&amp;"")-SUMIFS($F$7:$F$3006,$B$7:$B$3006,B743&amp;""),2))</f>
        <v/>
      </c>
      <c r="J743" s="6">
        <f>IF(B743&amp;""="",IF(AND(C743&amp;""="",E743&amp;""="",F743&amp;""=""),"","رقم القيد ناقص"),IF(I743=0,"","القيد غير متوازن"))</f>
        <v/>
      </c>
      <c r="K743" s="21">
        <f>IF(C743&amp;""="","",COUNTIF($C$7:C743,C743&amp;""))</f>
        <v/>
      </c>
      <c r="L743" s="6">
        <f>IF(K743="","",C743&amp;"-"&amp;K743)</f>
        <v/>
      </c>
      <c r="M743" s="21">
        <f>IF(J743&lt;&gt;"القيد غير متوازن","",IF(COUNTIF($B$7:B743,B743&amp;"")=1,1,""))</f>
        <v/>
      </c>
    </row>
    <row r="744">
      <c r="A744" s="20" t="n"/>
      <c r="B744" s="16" t="n"/>
      <c r="C744" s="16" t="n"/>
      <c r="D744" s="5" t="n"/>
      <c r="E744" s="17" t="n"/>
      <c r="F744" s="17" t="n"/>
      <c r="G744" s="6">
        <f>IF(AND(C744&amp;""="",E744&amp;""="",F744&amp;""=""),"",IF(C744&amp;""="","كود ناقص",IFERROR(INDEX('دليل الحسابات'!$B$6:$B$205,MATCH(C744,'دليل الحسابات'!$A$6:$A$205,0)),"كود غير موجود")))</f>
        <v/>
      </c>
      <c r="H744" s="6">
        <f>IF(AND(C744&amp;""="",E744&amp;""="",F744&amp;""=""),"",IF(AND(E744&amp;""&lt;&gt;"",F744&amp;""&lt;&gt;""),"خطأ: مدين ودائن معًا",IF(AND(E744&amp;""="",F744&amp;""=""),"سطر بلا مبلغ","")))</f>
        <v/>
      </c>
      <c r="I744" s="19">
        <f>IF(B744&amp;""="","",ROUND(SUMIFS($E$7:$E$3006,$B$7:$B$3006,B744&amp;"")-SUMIFS($F$7:$F$3006,$B$7:$B$3006,B744&amp;""),2))</f>
        <v/>
      </c>
      <c r="J744" s="6">
        <f>IF(B744&amp;""="",IF(AND(C744&amp;""="",E744&amp;""="",F744&amp;""=""),"","رقم القيد ناقص"),IF(I744=0,"","القيد غير متوازن"))</f>
        <v/>
      </c>
      <c r="K744" s="21">
        <f>IF(C744&amp;""="","",COUNTIF($C$7:C744,C744&amp;""))</f>
        <v/>
      </c>
      <c r="L744" s="6">
        <f>IF(K744="","",C744&amp;"-"&amp;K744)</f>
        <v/>
      </c>
      <c r="M744" s="21">
        <f>IF(J744&lt;&gt;"القيد غير متوازن","",IF(COUNTIF($B$7:B744,B744&amp;"")=1,1,""))</f>
        <v/>
      </c>
    </row>
    <row r="745">
      <c r="A745" s="20" t="n"/>
      <c r="B745" s="16" t="n"/>
      <c r="C745" s="16" t="n"/>
      <c r="D745" s="5" t="n"/>
      <c r="E745" s="17" t="n"/>
      <c r="F745" s="17" t="n"/>
      <c r="G745" s="6">
        <f>IF(AND(C745&amp;""="",E745&amp;""="",F745&amp;""=""),"",IF(C745&amp;""="","كود ناقص",IFERROR(INDEX('دليل الحسابات'!$B$6:$B$205,MATCH(C745,'دليل الحسابات'!$A$6:$A$205,0)),"كود غير موجود")))</f>
        <v/>
      </c>
      <c r="H745" s="6">
        <f>IF(AND(C745&amp;""="",E745&amp;""="",F745&amp;""=""),"",IF(AND(E745&amp;""&lt;&gt;"",F745&amp;""&lt;&gt;""),"خطأ: مدين ودائن معًا",IF(AND(E745&amp;""="",F745&amp;""=""),"سطر بلا مبلغ","")))</f>
        <v/>
      </c>
      <c r="I745" s="19">
        <f>IF(B745&amp;""="","",ROUND(SUMIFS($E$7:$E$3006,$B$7:$B$3006,B745&amp;"")-SUMIFS($F$7:$F$3006,$B$7:$B$3006,B745&amp;""),2))</f>
        <v/>
      </c>
      <c r="J745" s="6">
        <f>IF(B745&amp;""="",IF(AND(C745&amp;""="",E745&amp;""="",F745&amp;""=""),"","رقم القيد ناقص"),IF(I745=0,"","القيد غير متوازن"))</f>
        <v/>
      </c>
      <c r="K745" s="21">
        <f>IF(C745&amp;""="","",COUNTIF($C$7:C745,C745&amp;""))</f>
        <v/>
      </c>
      <c r="L745" s="6">
        <f>IF(K745="","",C745&amp;"-"&amp;K745)</f>
        <v/>
      </c>
      <c r="M745" s="21">
        <f>IF(J745&lt;&gt;"القيد غير متوازن","",IF(COUNTIF($B$7:B745,B745&amp;"")=1,1,""))</f>
        <v/>
      </c>
    </row>
    <row r="746">
      <c r="A746" s="20" t="n"/>
      <c r="B746" s="16" t="n"/>
      <c r="C746" s="16" t="n"/>
      <c r="D746" s="5" t="n"/>
      <c r="E746" s="17" t="n"/>
      <c r="F746" s="17" t="n"/>
      <c r="G746" s="6">
        <f>IF(AND(C746&amp;""="",E746&amp;""="",F746&amp;""=""),"",IF(C746&amp;""="","كود ناقص",IFERROR(INDEX('دليل الحسابات'!$B$6:$B$205,MATCH(C746,'دليل الحسابات'!$A$6:$A$205,0)),"كود غير موجود")))</f>
        <v/>
      </c>
      <c r="H746" s="6">
        <f>IF(AND(C746&amp;""="",E746&amp;""="",F746&amp;""=""),"",IF(AND(E746&amp;""&lt;&gt;"",F746&amp;""&lt;&gt;""),"خطأ: مدين ودائن معًا",IF(AND(E746&amp;""="",F746&amp;""=""),"سطر بلا مبلغ","")))</f>
        <v/>
      </c>
      <c r="I746" s="19">
        <f>IF(B746&amp;""="","",ROUND(SUMIFS($E$7:$E$3006,$B$7:$B$3006,B746&amp;"")-SUMIFS($F$7:$F$3006,$B$7:$B$3006,B746&amp;""),2))</f>
        <v/>
      </c>
      <c r="J746" s="6">
        <f>IF(B746&amp;""="",IF(AND(C746&amp;""="",E746&amp;""="",F746&amp;""=""),"","رقم القيد ناقص"),IF(I746=0,"","القيد غير متوازن"))</f>
        <v/>
      </c>
      <c r="K746" s="21">
        <f>IF(C746&amp;""="","",COUNTIF($C$7:C746,C746&amp;""))</f>
        <v/>
      </c>
      <c r="L746" s="6">
        <f>IF(K746="","",C746&amp;"-"&amp;K746)</f>
        <v/>
      </c>
      <c r="M746" s="21">
        <f>IF(J746&lt;&gt;"القيد غير متوازن","",IF(COUNTIF($B$7:B746,B746&amp;"")=1,1,""))</f>
        <v/>
      </c>
    </row>
    <row r="747">
      <c r="A747" s="20" t="n"/>
      <c r="B747" s="16" t="n"/>
      <c r="C747" s="16" t="n"/>
      <c r="D747" s="5" t="n"/>
      <c r="E747" s="17" t="n"/>
      <c r="F747" s="17" t="n"/>
      <c r="G747" s="6">
        <f>IF(AND(C747&amp;""="",E747&amp;""="",F747&amp;""=""),"",IF(C747&amp;""="","كود ناقص",IFERROR(INDEX('دليل الحسابات'!$B$6:$B$205,MATCH(C747,'دليل الحسابات'!$A$6:$A$205,0)),"كود غير موجود")))</f>
        <v/>
      </c>
      <c r="H747" s="6">
        <f>IF(AND(C747&amp;""="",E747&amp;""="",F747&amp;""=""),"",IF(AND(E747&amp;""&lt;&gt;"",F747&amp;""&lt;&gt;""),"خطأ: مدين ودائن معًا",IF(AND(E747&amp;""="",F747&amp;""=""),"سطر بلا مبلغ","")))</f>
        <v/>
      </c>
      <c r="I747" s="19">
        <f>IF(B747&amp;""="","",ROUND(SUMIFS($E$7:$E$3006,$B$7:$B$3006,B747&amp;"")-SUMIFS($F$7:$F$3006,$B$7:$B$3006,B747&amp;""),2))</f>
        <v/>
      </c>
      <c r="J747" s="6">
        <f>IF(B747&amp;""="",IF(AND(C747&amp;""="",E747&amp;""="",F747&amp;""=""),"","رقم القيد ناقص"),IF(I747=0,"","القيد غير متوازن"))</f>
        <v/>
      </c>
      <c r="K747" s="21">
        <f>IF(C747&amp;""="","",COUNTIF($C$7:C747,C747&amp;""))</f>
        <v/>
      </c>
      <c r="L747" s="6">
        <f>IF(K747="","",C747&amp;"-"&amp;K747)</f>
        <v/>
      </c>
      <c r="M747" s="21">
        <f>IF(J747&lt;&gt;"القيد غير متوازن","",IF(COUNTIF($B$7:B747,B747&amp;"")=1,1,""))</f>
        <v/>
      </c>
    </row>
    <row r="748">
      <c r="A748" s="20" t="n"/>
      <c r="B748" s="16" t="n"/>
      <c r="C748" s="16" t="n"/>
      <c r="D748" s="5" t="n"/>
      <c r="E748" s="17" t="n"/>
      <c r="F748" s="17" t="n"/>
      <c r="G748" s="6">
        <f>IF(AND(C748&amp;""="",E748&amp;""="",F748&amp;""=""),"",IF(C748&amp;""="","كود ناقص",IFERROR(INDEX('دليل الحسابات'!$B$6:$B$205,MATCH(C748,'دليل الحسابات'!$A$6:$A$205,0)),"كود غير موجود")))</f>
        <v/>
      </c>
      <c r="H748" s="6">
        <f>IF(AND(C748&amp;""="",E748&amp;""="",F748&amp;""=""),"",IF(AND(E748&amp;""&lt;&gt;"",F748&amp;""&lt;&gt;""),"خطأ: مدين ودائن معًا",IF(AND(E748&amp;""="",F748&amp;""=""),"سطر بلا مبلغ","")))</f>
        <v/>
      </c>
      <c r="I748" s="19">
        <f>IF(B748&amp;""="","",ROUND(SUMIFS($E$7:$E$3006,$B$7:$B$3006,B748&amp;"")-SUMIFS($F$7:$F$3006,$B$7:$B$3006,B748&amp;""),2))</f>
        <v/>
      </c>
      <c r="J748" s="6">
        <f>IF(B748&amp;""="",IF(AND(C748&amp;""="",E748&amp;""="",F748&amp;""=""),"","رقم القيد ناقص"),IF(I748=0,"","القيد غير متوازن"))</f>
        <v/>
      </c>
      <c r="K748" s="21">
        <f>IF(C748&amp;""="","",COUNTIF($C$7:C748,C748&amp;""))</f>
        <v/>
      </c>
      <c r="L748" s="6">
        <f>IF(K748="","",C748&amp;"-"&amp;K748)</f>
        <v/>
      </c>
      <c r="M748" s="21">
        <f>IF(J748&lt;&gt;"القيد غير متوازن","",IF(COUNTIF($B$7:B748,B748&amp;"")=1,1,""))</f>
        <v/>
      </c>
    </row>
    <row r="749">
      <c r="A749" s="20" t="n"/>
      <c r="B749" s="16" t="n"/>
      <c r="C749" s="16" t="n"/>
      <c r="D749" s="5" t="n"/>
      <c r="E749" s="17" t="n"/>
      <c r="F749" s="17" t="n"/>
      <c r="G749" s="6">
        <f>IF(AND(C749&amp;""="",E749&amp;""="",F749&amp;""=""),"",IF(C749&amp;""="","كود ناقص",IFERROR(INDEX('دليل الحسابات'!$B$6:$B$205,MATCH(C749,'دليل الحسابات'!$A$6:$A$205,0)),"كود غير موجود")))</f>
        <v/>
      </c>
      <c r="H749" s="6">
        <f>IF(AND(C749&amp;""="",E749&amp;""="",F749&amp;""=""),"",IF(AND(E749&amp;""&lt;&gt;"",F749&amp;""&lt;&gt;""),"خطأ: مدين ودائن معًا",IF(AND(E749&amp;""="",F749&amp;""=""),"سطر بلا مبلغ","")))</f>
        <v/>
      </c>
      <c r="I749" s="19">
        <f>IF(B749&amp;""="","",ROUND(SUMIFS($E$7:$E$3006,$B$7:$B$3006,B749&amp;"")-SUMIFS($F$7:$F$3006,$B$7:$B$3006,B749&amp;""),2))</f>
        <v/>
      </c>
      <c r="J749" s="6">
        <f>IF(B749&amp;""="",IF(AND(C749&amp;""="",E749&amp;""="",F749&amp;""=""),"","رقم القيد ناقص"),IF(I749=0,"","القيد غير متوازن"))</f>
        <v/>
      </c>
      <c r="K749" s="21">
        <f>IF(C749&amp;""="","",COUNTIF($C$7:C749,C749&amp;""))</f>
        <v/>
      </c>
      <c r="L749" s="6">
        <f>IF(K749="","",C749&amp;"-"&amp;K749)</f>
        <v/>
      </c>
      <c r="M749" s="21">
        <f>IF(J749&lt;&gt;"القيد غير متوازن","",IF(COUNTIF($B$7:B749,B749&amp;"")=1,1,""))</f>
        <v/>
      </c>
    </row>
    <row r="750">
      <c r="A750" s="20" t="n"/>
      <c r="B750" s="16" t="n"/>
      <c r="C750" s="16" t="n"/>
      <c r="D750" s="5" t="n"/>
      <c r="E750" s="17" t="n"/>
      <c r="F750" s="17" t="n"/>
      <c r="G750" s="6">
        <f>IF(AND(C750&amp;""="",E750&amp;""="",F750&amp;""=""),"",IF(C750&amp;""="","كود ناقص",IFERROR(INDEX('دليل الحسابات'!$B$6:$B$205,MATCH(C750,'دليل الحسابات'!$A$6:$A$205,0)),"كود غير موجود")))</f>
        <v/>
      </c>
      <c r="H750" s="6">
        <f>IF(AND(C750&amp;""="",E750&amp;""="",F750&amp;""=""),"",IF(AND(E750&amp;""&lt;&gt;"",F750&amp;""&lt;&gt;""),"خطأ: مدين ودائن معًا",IF(AND(E750&amp;""="",F750&amp;""=""),"سطر بلا مبلغ","")))</f>
        <v/>
      </c>
      <c r="I750" s="19">
        <f>IF(B750&amp;""="","",ROUND(SUMIFS($E$7:$E$3006,$B$7:$B$3006,B750&amp;"")-SUMIFS($F$7:$F$3006,$B$7:$B$3006,B750&amp;""),2))</f>
        <v/>
      </c>
      <c r="J750" s="6">
        <f>IF(B750&amp;""="",IF(AND(C750&amp;""="",E750&amp;""="",F750&amp;""=""),"","رقم القيد ناقص"),IF(I750=0,"","القيد غير متوازن"))</f>
        <v/>
      </c>
      <c r="K750" s="21">
        <f>IF(C750&amp;""="","",COUNTIF($C$7:C750,C750&amp;""))</f>
        <v/>
      </c>
      <c r="L750" s="6">
        <f>IF(K750="","",C750&amp;"-"&amp;K750)</f>
        <v/>
      </c>
      <c r="M750" s="21">
        <f>IF(J750&lt;&gt;"القيد غير متوازن","",IF(COUNTIF($B$7:B750,B750&amp;"")=1,1,""))</f>
        <v/>
      </c>
    </row>
    <row r="751">
      <c r="A751" s="20" t="n"/>
      <c r="B751" s="16" t="n"/>
      <c r="C751" s="16" t="n"/>
      <c r="D751" s="5" t="n"/>
      <c r="E751" s="17" t="n"/>
      <c r="F751" s="17" t="n"/>
      <c r="G751" s="6">
        <f>IF(AND(C751&amp;""="",E751&amp;""="",F751&amp;""=""),"",IF(C751&amp;""="","كود ناقص",IFERROR(INDEX('دليل الحسابات'!$B$6:$B$205,MATCH(C751,'دليل الحسابات'!$A$6:$A$205,0)),"كود غير موجود")))</f>
        <v/>
      </c>
      <c r="H751" s="6">
        <f>IF(AND(C751&amp;""="",E751&amp;""="",F751&amp;""=""),"",IF(AND(E751&amp;""&lt;&gt;"",F751&amp;""&lt;&gt;""),"خطأ: مدين ودائن معًا",IF(AND(E751&amp;""="",F751&amp;""=""),"سطر بلا مبلغ","")))</f>
        <v/>
      </c>
      <c r="I751" s="19">
        <f>IF(B751&amp;""="","",ROUND(SUMIFS($E$7:$E$3006,$B$7:$B$3006,B751&amp;"")-SUMIFS($F$7:$F$3006,$B$7:$B$3006,B751&amp;""),2))</f>
        <v/>
      </c>
      <c r="J751" s="6">
        <f>IF(B751&amp;""="",IF(AND(C751&amp;""="",E751&amp;""="",F751&amp;""=""),"","رقم القيد ناقص"),IF(I751=0,"","القيد غير متوازن"))</f>
        <v/>
      </c>
      <c r="K751" s="21">
        <f>IF(C751&amp;""="","",COUNTIF($C$7:C751,C751&amp;""))</f>
        <v/>
      </c>
      <c r="L751" s="6">
        <f>IF(K751="","",C751&amp;"-"&amp;K751)</f>
        <v/>
      </c>
      <c r="M751" s="21">
        <f>IF(J751&lt;&gt;"القيد غير متوازن","",IF(COUNTIF($B$7:B751,B751&amp;"")=1,1,""))</f>
        <v/>
      </c>
    </row>
    <row r="752">
      <c r="A752" s="20" t="n"/>
      <c r="B752" s="16" t="n"/>
      <c r="C752" s="16" t="n"/>
      <c r="D752" s="5" t="n"/>
      <c r="E752" s="17" t="n"/>
      <c r="F752" s="17" t="n"/>
      <c r="G752" s="6">
        <f>IF(AND(C752&amp;""="",E752&amp;""="",F752&amp;""=""),"",IF(C752&amp;""="","كود ناقص",IFERROR(INDEX('دليل الحسابات'!$B$6:$B$205,MATCH(C752,'دليل الحسابات'!$A$6:$A$205,0)),"كود غير موجود")))</f>
        <v/>
      </c>
      <c r="H752" s="6">
        <f>IF(AND(C752&amp;""="",E752&amp;""="",F752&amp;""=""),"",IF(AND(E752&amp;""&lt;&gt;"",F752&amp;""&lt;&gt;""),"خطأ: مدين ودائن معًا",IF(AND(E752&amp;""="",F752&amp;""=""),"سطر بلا مبلغ","")))</f>
        <v/>
      </c>
      <c r="I752" s="19">
        <f>IF(B752&amp;""="","",ROUND(SUMIFS($E$7:$E$3006,$B$7:$B$3006,B752&amp;"")-SUMIFS($F$7:$F$3006,$B$7:$B$3006,B752&amp;""),2))</f>
        <v/>
      </c>
      <c r="J752" s="6">
        <f>IF(B752&amp;""="",IF(AND(C752&amp;""="",E752&amp;""="",F752&amp;""=""),"","رقم القيد ناقص"),IF(I752=0,"","القيد غير متوازن"))</f>
        <v/>
      </c>
      <c r="K752" s="21">
        <f>IF(C752&amp;""="","",COUNTIF($C$7:C752,C752&amp;""))</f>
        <v/>
      </c>
      <c r="L752" s="6">
        <f>IF(K752="","",C752&amp;"-"&amp;K752)</f>
        <v/>
      </c>
      <c r="M752" s="21">
        <f>IF(J752&lt;&gt;"القيد غير متوازن","",IF(COUNTIF($B$7:B752,B752&amp;"")=1,1,""))</f>
        <v/>
      </c>
    </row>
    <row r="753">
      <c r="A753" s="20" t="n"/>
      <c r="B753" s="16" t="n"/>
      <c r="C753" s="16" t="n"/>
      <c r="D753" s="5" t="n"/>
      <c r="E753" s="17" t="n"/>
      <c r="F753" s="17" t="n"/>
      <c r="G753" s="6">
        <f>IF(AND(C753&amp;""="",E753&amp;""="",F753&amp;""=""),"",IF(C753&amp;""="","كود ناقص",IFERROR(INDEX('دليل الحسابات'!$B$6:$B$205,MATCH(C753,'دليل الحسابات'!$A$6:$A$205,0)),"كود غير موجود")))</f>
        <v/>
      </c>
      <c r="H753" s="6">
        <f>IF(AND(C753&amp;""="",E753&amp;""="",F753&amp;""=""),"",IF(AND(E753&amp;""&lt;&gt;"",F753&amp;""&lt;&gt;""),"خطأ: مدين ودائن معًا",IF(AND(E753&amp;""="",F753&amp;""=""),"سطر بلا مبلغ","")))</f>
        <v/>
      </c>
      <c r="I753" s="19">
        <f>IF(B753&amp;""="","",ROUND(SUMIFS($E$7:$E$3006,$B$7:$B$3006,B753&amp;"")-SUMIFS($F$7:$F$3006,$B$7:$B$3006,B753&amp;""),2))</f>
        <v/>
      </c>
      <c r="J753" s="6">
        <f>IF(B753&amp;""="",IF(AND(C753&amp;""="",E753&amp;""="",F753&amp;""=""),"","رقم القيد ناقص"),IF(I753=0,"","القيد غير متوازن"))</f>
        <v/>
      </c>
      <c r="K753" s="21">
        <f>IF(C753&amp;""="","",COUNTIF($C$7:C753,C753&amp;""))</f>
        <v/>
      </c>
      <c r="L753" s="6">
        <f>IF(K753="","",C753&amp;"-"&amp;K753)</f>
        <v/>
      </c>
      <c r="M753" s="21">
        <f>IF(J753&lt;&gt;"القيد غير متوازن","",IF(COUNTIF($B$7:B753,B753&amp;"")=1,1,""))</f>
        <v/>
      </c>
    </row>
    <row r="754">
      <c r="A754" s="20" t="n"/>
      <c r="B754" s="16" t="n"/>
      <c r="C754" s="16" t="n"/>
      <c r="D754" s="5" t="n"/>
      <c r="E754" s="17" t="n"/>
      <c r="F754" s="17" t="n"/>
      <c r="G754" s="6">
        <f>IF(AND(C754&amp;""="",E754&amp;""="",F754&amp;""=""),"",IF(C754&amp;""="","كود ناقص",IFERROR(INDEX('دليل الحسابات'!$B$6:$B$205,MATCH(C754,'دليل الحسابات'!$A$6:$A$205,0)),"كود غير موجود")))</f>
        <v/>
      </c>
      <c r="H754" s="6">
        <f>IF(AND(C754&amp;""="",E754&amp;""="",F754&amp;""=""),"",IF(AND(E754&amp;""&lt;&gt;"",F754&amp;""&lt;&gt;""),"خطأ: مدين ودائن معًا",IF(AND(E754&amp;""="",F754&amp;""=""),"سطر بلا مبلغ","")))</f>
        <v/>
      </c>
      <c r="I754" s="19">
        <f>IF(B754&amp;""="","",ROUND(SUMIFS($E$7:$E$3006,$B$7:$B$3006,B754&amp;"")-SUMIFS($F$7:$F$3006,$B$7:$B$3006,B754&amp;""),2))</f>
        <v/>
      </c>
      <c r="J754" s="6">
        <f>IF(B754&amp;""="",IF(AND(C754&amp;""="",E754&amp;""="",F754&amp;""=""),"","رقم القيد ناقص"),IF(I754=0,"","القيد غير متوازن"))</f>
        <v/>
      </c>
      <c r="K754" s="21">
        <f>IF(C754&amp;""="","",COUNTIF($C$7:C754,C754&amp;""))</f>
        <v/>
      </c>
      <c r="L754" s="6">
        <f>IF(K754="","",C754&amp;"-"&amp;K754)</f>
        <v/>
      </c>
      <c r="M754" s="21">
        <f>IF(J754&lt;&gt;"القيد غير متوازن","",IF(COUNTIF($B$7:B754,B754&amp;"")=1,1,""))</f>
        <v/>
      </c>
    </row>
    <row r="755">
      <c r="A755" s="20" t="n"/>
      <c r="B755" s="16" t="n"/>
      <c r="C755" s="16" t="n"/>
      <c r="D755" s="5" t="n"/>
      <c r="E755" s="17" t="n"/>
      <c r="F755" s="17" t="n"/>
      <c r="G755" s="6">
        <f>IF(AND(C755&amp;""="",E755&amp;""="",F755&amp;""=""),"",IF(C755&amp;""="","كود ناقص",IFERROR(INDEX('دليل الحسابات'!$B$6:$B$205,MATCH(C755,'دليل الحسابات'!$A$6:$A$205,0)),"كود غير موجود")))</f>
        <v/>
      </c>
      <c r="H755" s="6">
        <f>IF(AND(C755&amp;""="",E755&amp;""="",F755&amp;""=""),"",IF(AND(E755&amp;""&lt;&gt;"",F755&amp;""&lt;&gt;""),"خطأ: مدين ودائن معًا",IF(AND(E755&amp;""="",F755&amp;""=""),"سطر بلا مبلغ","")))</f>
        <v/>
      </c>
      <c r="I755" s="19">
        <f>IF(B755&amp;""="","",ROUND(SUMIFS($E$7:$E$3006,$B$7:$B$3006,B755&amp;"")-SUMIFS($F$7:$F$3006,$B$7:$B$3006,B755&amp;""),2))</f>
        <v/>
      </c>
      <c r="J755" s="6">
        <f>IF(B755&amp;""="",IF(AND(C755&amp;""="",E755&amp;""="",F755&amp;""=""),"","رقم القيد ناقص"),IF(I755=0,"","القيد غير متوازن"))</f>
        <v/>
      </c>
      <c r="K755" s="21">
        <f>IF(C755&amp;""="","",COUNTIF($C$7:C755,C755&amp;""))</f>
        <v/>
      </c>
      <c r="L755" s="6">
        <f>IF(K755="","",C755&amp;"-"&amp;K755)</f>
        <v/>
      </c>
      <c r="M755" s="21">
        <f>IF(J755&lt;&gt;"القيد غير متوازن","",IF(COUNTIF($B$7:B755,B755&amp;"")=1,1,""))</f>
        <v/>
      </c>
    </row>
    <row r="756">
      <c r="A756" s="20" t="n"/>
      <c r="B756" s="16" t="n"/>
      <c r="C756" s="16" t="n"/>
      <c r="D756" s="5" t="n"/>
      <c r="E756" s="17" t="n"/>
      <c r="F756" s="17" t="n"/>
      <c r="G756" s="6">
        <f>IF(AND(C756&amp;""="",E756&amp;""="",F756&amp;""=""),"",IF(C756&amp;""="","كود ناقص",IFERROR(INDEX('دليل الحسابات'!$B$6:$B$205,MATCH(C756,'دليل الحسابات'!$A$6:$A$205,0)),"كود غير موجود")))</f>
        <v/>
      </c>
      <c r="H756" s="6">
        <f>IF(AND(C756&amp;""="",E756&amp;""="",F756&amp;""=""),"",IF(AND(E756&amp;""&lt;&gt;"",F756&amp;""&lt;&gt;""),"خطأ: مدين ودائن معًا",IF(AND(E756&amp;""="",F756&amp;""=""),"سطر بلا مبلغ","")))</f>
        <v/>
      </c>
      <c r="I756" s="19">
        <f>IF(B756&amp;""="","",ROUND(SUMIFS($E$7:$E$3006,$B$7:$B$3006,B756&amp;"")-SUMIFS($F$7:$F$3006,$B$7:$B$3006,B756&amp;""),2))</f>
        <v/>
      </c>
      <c r="J756" s="6">
        <f>IF(B756&amp;""="",IF(AND(C756&amp;""="",E756&amp;""="",F756&amp;""=""),"","رقم القيد ناقص"),IF(I756=0,"","القيد غير متوازن"))</f>
        <v/>
      </c>
      <c r="K756" s="21">
        <f>IF(C756&amp;""="","",COUNTIF($C$7:C756,C756&amp;""))</f>
        <v/>
      </c>
      <c r="L756" s="6">
        <f>IF(K756="","",C756&amp;"-"&amp;K756)</f>
        <v/>
      </c>
      <c r="M756" s="21">
        <f>IF(J756&lt;&gt;"القيد غير متوازن","",IF(COUNTIF($B$7:B756,B756&amp;"")=1,1,""))</f>
        <v/>
      </c>
    </row>
    <row r="757">
      <c r="A757" s="20" t="n"/>
      <c r="B757" s="16" t="n"/>
      <c r="C757" s="16" t="n"/>
      <c r="D757" s="5" t="n"/>
      <c r="E757" s="17" t="n"/>
      <c r="F757" s="17" t="n"/>
      <c r="G757" s="6">
        <f>IF(AND(C757&amp;""="",E757&amp;""="",F757&amp;""=""),"",IF(C757&amp;""="","كود ناقص",IFERROR(INDEX('دليل الحسابات'!$B$6:$B$205,MATCH(C757,'دليل الحسابات'!$A$6:$A$205,0)),"كود غير موجود")))</f>
        <v/>
      </c>
      <c r="H757" s="6">
        <f>IF(AND(C757&amp;""="",E757&amp;""="",F757&amp;""=""),"",IF(AND(E757&amp;""&lt;&gt;"",F757&amp;""&lt;&gt;""),"خطأ: مدين ودائن معًا",IF(AND(E757&amp;""="",F757&amp;""=""),"سطر بلا مبلغ","")))</f>
        <v/>
      </c>
      <c r="I757" s="19">
        <f>IF(B757&amp;""="","",ROUND(SUMIFS($E$7:$E$3006,$B$7:$B$3006,B757&amp;"")-SUMIFS($F$7:$F$3006,$B$7:$B$3006,B757&amp;""),2))</f>
        <v/>
      </c>
      <c r="J757" s="6">
        <f>IF(B757&amp;""="",IF(AND(C757&amp;""="",E757&amp;""="",F757&amp;""=""),"","رقم القيد ناقص"),IF(I757=0,"","القيد غير متوازن"))</f>
        <v/>
      </c>
      <c r="K757" s="21">
        <f>IF(C757&amp;""="","",COUNTIF($C$7:C757,C757&amp;""))</f>
        <v/>
      </c>
      <c r="L757" s="6">
        <f>IF(K757="","",C757&amp;"-"&amp;K757)</f>
        <v/>
      </c>
      <c r="M757" s="21">
        <f>IF(J757&lt;&gt;"القيد غير متوازن","",IF(COUNTIF($B$7:B757,B757&amp;"")=1,1,""))</f>
        <v/>
      </c>
    </row>
    <row r="758">
      <c r="A758" s="20" t="n"/>
      <c r="B758" s="16" t="n"/>
      <c r="C758" s="16" t="n"/>
      <c r="D758" s="5" t="n"/>
      <c r="E758" s="17" t="n"/>
      <c r="F758" s="17" t="n"/>
      <c r="G758" s="6">
        <f>IF(AND(C758&amp;""="",E758&amp;""="",F758&amp;""=""),"",IF(C758&amp;""="","كود ناقص",IFERROR(INDEX('دليل الحسابات'!$B$6:$B$205,MATCH(C758,'دليل الحسابات'!$A$6:$A$205,0)),"كود غير موجود")))</f>
        <v/>
      </c>
      <c r="H758" s="6">
        <f>IF(AND(C758&amp;""="",E758&amp;""="",F758&amp;""=""),"",IF(AND(E758&amp;""&lt;&gt;"",F758&amp;""&lt;&gt;""),"خطأ: مدين ودائن معًا",IF(AND(E758&amp;""="",F758&amp;""=""),"سطر بلا مبلغ","")))</f>
        <v/>
      </c>
      <c r="I758" s="19">
        <f>IF(B758&amp;""="","",ROUND(SUMIFS($E$7:$E$3006,$B$7:$B$3006,B758&amp;"")-SUMIFS($F$7:$F$3006,$B$7:$B$3006,B758&amp;""),2))</f>
        <v/>
      </c>
      <c r="J758" s="6">
        <f>IF(B758&amp;""="",IF(AND(C758&amp;""="",E758&amp;""="",F758&amp;""=""),"","رقم القيد ناقص"),IF(I758=0,"","القيد غير متوازن"))</f>
        <v/>
      </c>
      <c r="K758" s="21">
        <f>IF(C758&amp;""="","",COUNTIF($C$7:C758,C758&amp;""))</f>
        <v/>
      </c>
      <c r="L758" s="6">
        <f>IF(K758="","",C758&amp;"-"&amp;K758)</f>
        <v/>
      </c>
      <c r="M758" s="21">
        <f>IF(J758&lt;&gt;"القيد غير متوازن","",IF(COUNTIF($B$7:B758,B758&amp;"")=1,1,""))</f>
        <v/>
      </c>
    </row>
    <row r="759">
      <c r="A759" s="20" t="n"/>
      <c r="B759" s="16" t="n"/>
      <c r="C759" s="16" t="n"/>
      <c r="D759" s="5" t="n"/>
      <c r="E759" s="17" t="n"/>
      <c r="F759" s="17" t="n"/>
      <c r="G759" s="6">
        <f>IF(AND(C759&amp;""="",E759&amp;""="",F759&amp;""=""),"",IF(C759&amp;""="","كود ناقص",IFERROR(INDEX('دليل الحسابات'!$B$6:$B$205,MATCH(C759,'دليل الحسابات'!$A$6:$A$205,0)),"كود غير موجود")))</f>
        <v/>
      </c>
      <c r="H759" s="6">
        <f>IF(AND(C759&amp;""="",E759&amp;""="",F759&amp;""=""),"",IF(AND(E759&amp;""&lt;&gt;"",F759&amp;""&lt;&gt;""),"خطأ: مدين ودائن معًا",IF(AND(E759&amp;""="",F759&amp;""=""),"سطر بلا مبلغ","")))</f>
        <v/>
      </c>
      <c r="I759" s="19">
        <f>IF(B759&amp;""="","",ROUND(SUMIFS($E$7:$E$3006,$B$7:$B$3006,B759&amp;"")-SUMIFS($F$7:$F$3006,$B$7:$B$3006,B759&amp;""),2))</f>
        <v/>
      </c>
      <c r="J759" s="6">
        <f>IF(B759&amp;""="",IF(AND(C759&amp;""="",E759&amp;""="",F759&amp;""=""),"","رقم القيد ناقص"),IF(I759=0,"","القيد غير متوازن"))</f>
        <v/>
      </c>
      <c r="K759" s="21">
        <f>IF(C759&amp;""="","",COUNTIF($C$7:C759,C759&amp;""))</f>
        <v/>
      </c>
      <c r="L759" s="6">
        <f>IF(K759="","",C759&amp;"-"&amp;K759)</f>
        <v/>
      </c>
      <c r="M759" s="21">
        <f>IF(J759&lt;&gt;"القيد غير متوازن","",IF(COUNTIF($B$7:B759,B759&amp;"")=1,1,""))</f>
        <v/>
      </c>
    </row>
    <row r="760">
      <c r="A760" s="20" t="n"/>
      <c r="B760" s="16" t="n"/>
      <c r="C760" s="16" t="n"/>
      <c r="D760" s="5" t="n"/>
      <c r="E760" s="17" t="n"/>
      <c r="F760" s="17" t="n"/>
      <c r="G760" s="6">
        <f>IF(AND(C760&amp;""="",E760&amp;""="",F760&amp;""=""),"",IF(C760&amp;""="","كود ناقص",IFERROR(INDEX('دليل الحسابات'!$B$6:$B$205,MATCH(C760,'دليل الحسابات'!$A$6:$A$205,0)),"كود غير موجود")))</f>
        <v/>
      </c>
      <c r="H760" s="6">
        <f>IF(AND(C760&amp;""="",E760&amp;""="",F760&amp;""=""),"",IF(AND(E760&amp;""&lt;&gt;"",F760&amp;""&lt;&gt;""),"خطأ: مدين ودائن معًا",IF(AND(E760&amp;""="",F760&amp;""=""),"سطر بلا مبلغ","")))</f>
        <v/>
      </c>
      <c r="I760" s="19">
        <f>IF(B760&amp;""="","",ROUND(SUMIFS($E$7:$E$3006,$B$7:$B$3006,B760&amp;"")-SUMIFS($F$7:$F$3006,$B$7:$B$3006,B760&amp;""),2))</f>
        <v/>
      </c>
      <c r="J760" s="6">
        <f>IF(B760&amp;""="",IF(AND(C760&amp;""="",E760&amp;""="",F760&amp;""=""),"","رقم القيد ناقص"),IF(I760=0,"","القيد غير متوازن"))</f>
        <v/>
      </c>
      <c r="K760" s="21">
        <f>IF(C760&amp;""="","",COUNTIF($C$7:C760,C760&amp;""))</f>
        <v/>
      </c>
      <c r="L760" s="6">
        <f>IF(K760="","",C760&amp;"-"&amp;K760)</f>
        <v/>
      </c>
      <c r="M760" s="21">
        <f>IF(J760&lt;&gt;"القيد غير متوازن","",IF(COUNTIF($B$7:B760,B760&amp;"")=1,1,""))</f>
        <v/>
      </c>
    </row>
    <row r="761">
      <c r="A761" s="20" t="n"/>
      <c r="B761" s="16" t="n"/>
      <c r="C761" s="16" t="n"/>
      <c r="D761" s="5" t="n"/>
      <c r="E761" s="17" t="n"/>
      <c r="F761" s="17" t="n"/>
      <c r="G761" s="6">
        <f>IF(AND(C761&amp;""="",E761&amp;""="",F761&amp;""=""),"",IF(C761&amp;""="","كود ناقص",IFERROR(INDEX('دليل الحسابات'!$B$6:$B$205,MATCH(C761,'دليل الحسابات'!$A$6:$A$205,0)),"كود غير موجود")))</f>
        <v/>
      </c>
      <c r="H761" s="6">
        <f>IF(AND(C761&amp;""="",E761&amp;""="",F761&amp;""=""),"",IF(AND(E761&amp;""&lt;&gt;"",F761&amp;""&lt;&gt;""),"خطأ: مدين ودائن معًا",IF(AND(E761&amp;""="",F761&amp;""=""),"سطر بلا مبلغ","")))</f>
        <v/>
      </c>
      <c r="I761" s="19">
        <f>IF(B761&amp;""="","",ROUND(SUMIFS($E$7:$E$3006,$B$7:$B$3006,B761&amp;"")-SUMIFS($F$7:$F$3006,$B$7:$B$3006,B761&amp;""),2))</f>
        <v/>
      </c>
      <c r="J761" s="6">
        <f>IF(B761&amp;""="",IF(AND(C761&amp;""="",E761&amp;""="",F761&amp;""=""),"","رقم القيد ناقص"),IF(I761=0,"","القيد غير متوازن"))</f>
        <v/>
      </c>
      <c r="K761" s="21">
        <f>IF(C761&amp;""="","",COUNTIF($C$7:C761,C761&amp;""))</f>
        <v/>
      </c>
      <c r="L761" s="6">
        <f>IF(K761="","",C761&amp;"-"&amp;K761)</f>
        <v/>
      </c>
      <c r="M761" s="21">
        <f>IF(J761&lt;&gt;"القيد غير متوازن","",IF(COUNTIF($B$7:B761,B761&amp;"")=1,1,""))</f>
        <v/>
      </c>
    </row>
    <row r="762">
      <c r="A762" s="20" t="n"/>
      <c r="B762" s="16" t="n"/>
      <c r="C762" s="16" t="n"/>
      <c r="D762" s="5" t="n"/>
      <c r="E762" s="17" t="n"/>
      <c r="F762" s="17" t="n"/>
      <c r="G762" s="6">
        <f>IF(AND(C762&amp;""="",E762&amp;""="",F762&amp;""=""),"",IF(C762&amp;""="","كود ناقص",IFERROR(INDEX('دليل الحسابات'!$B$6:$B$205,MATCH(C762,'دليل الحسابات'!$A$6:$A$205,0)),"كود غير موجود")))</f>
        <v/>
      </c>
      <c r="H762" s="6">
        <f>IF(AND(C762&amp;""="",E762&amp;""="",F762&amp;""=""),"",IF(AND(E762&amp;""&lt;&gt;"",F762&amp;""&lt;&gt;""),"خطأ: مدين ودائن معًا",IF(AND(E762&amp;""="",F762&amp;""=""),"سطر بلا مبلغ","")))</f>
        <v/>
      </c>
      <c r="I762" s="19">
        <f>IF(B762&amp;""="","",ROUND(SUMIFS($E$7:$E$3006,$B$7:$B$3006,B762&amp;"")-SUMIFS($F$7:$F$3006,$B$7:$B$3006,B762&amp;""),2))</f>
        <v/>
      </c>
      <c r="J762" s="6">
        <f>IF(B762&amp;""="",IF(AND(C762&amp;""="",E762&amp;""="",F762&amp;""=""),"","رقم القيد ناقص"),IF(I762=0,"","القيد غير متوازن"))</f>
        <v/>
      </c>
      <c r="K762" s="21">
        <f>IF(C762&amp;""="","",COUNTIF($C$7:C762,C762&amp;""))</f>
        <v/>
      </c>
      <c r="L762" s="6">
        <f>IF(K762="","",C762&amp;"-"&amp;K762)</f>
        <v/>
      </c>
      <c r="M762" s="21">
        <f>IF(J762&lt;&gt;"القيد غير متوازن","",IF(COUNTIF($B$7:B762,B762&amp;"")=1,1,""))</f>
        <v/>
      </c>
    </row>
    <row r="763">
      <c r="A763" s="20" t="n"/>
      <c r="B763" s="16" t="n"/>
      <c r="C763" s="16" t="n"/>
      <c r="D763" s="5" t="n"/>
      <c r="E763" s="17" t="n"/>
      <c r="F763" s="17" t="n"/>
      <c r="G763" s="6">
        <f>IF(AND(C763&amp;""="",E763&amp;""="",F763&amp;""=""),"",IF(C763&amp;""="","كود ناقص",IFERROR(INDEX('دليل الحسابات'!$B$6:$B$205,MATCH(C763,'دليل الحسابات'!$A$6:$A$205,0)),"كود غير موجود")))</f>
        <v/>
      </c>
      <c r="H763" s="6">
        <f>IF(AND(C763&amp;""="",E763&amp;""="",F763&amp;""=""),"",IF(AND(E763&amp;""&lt;&gt;"",F763&amp;""&lt;&gt;""),"خطأ: مدين ودائن معًا",IF(AND(E763&amp;""="",F763&amp;""=""),"سطر بلا مبلغ","")))</f>
        <v/>
      </c>
      <c r="I763" s="19">
        <f>IF(B763&amp;""="","",ROUND(SUMIFS($E$7:$E$3006,$B$7:$B$3006,B763&amp;"")-SUMIFS($F$7:$F$3006,$B$7:$B$3006,B763&amp;""),2))</f>
        <v/>
      </c>
      <c r="J763" s="6">
        <f>IF(B763&amp;""="",IF(AND(C763&amp;""="",E763&amp;""="",F763&amp;""=""),"","رقم القيد ناقص"),IF(I763=0,"","القيد غير متوازن"))</f>
        <v/>
      </c>
      <c r="K763" s="21">
        <f>IF(C763&amp;""="","",COUNTIF($C$7:C763,C763&amp;""))</f>
        <v/>
      </c>
      <c r="L763" s="6">
        <f>IF(K763="","",C763&amp;"-"&amp;K763)</f>
        <v/>
      </c>
      <c r="M763" s="21">
        <f>IF(J763&lt;&gt;"القيد غير متوازن","",IF(COUNTIF($B$7:B763,B763&amp;"")=1,1,""))</f>
        <v/>
      </c>
    </row>
    <row r="764">
      <c r="A764" s="20" t="n"/>
      <c r="B764" s="16" t="n"/>
      <c r="C764" s="16" t="n"/>
      <c r="D764" s="5" t="n"/>
      <c r="E764" s="17" t="n"/>
      <c r="F764" s="17" t="n"/>
      <c r="G764" s="6">
        <f>IF(AND(C764&amp;""="",E764&amp;""="",F764&amp;""=""),"",IF(C764&amp;""="","كود ناقص",IFERROR(INDEX('دليل الحسابات'!$B$6:$B$205,MATCH(C764,'دليل الحسابات'!$A$6:$A$205,0)),"كود غير موجود")))</f>
        <v/>
      </c>
      <c r="H764" s="6">
        <f>IF(AND(C764&amp;""="",E764&amp;""="",F764&amp;""=""),"",IF(AND(E764&amp;""&lt;&gt;"",F764&amp;""&lt;&gt;""),"خطأ: مدين ودائن معًا",IF(AND(E764&amp;""="",F764&amp;""=""),"سطر بلا مبلغ","")))</f>
        <v/>
      </c>
      <c r="I764" s="19">
        <f>IF(B764&amp;""="","",ROUND(SUMIFS($E$7:$E$3006,$B$7:$B$3006,B764&amp;"")-SUMIFS($F$7:$F$3006,$B$7:$B$3006,B764&amp;""),2))</f>
        <v/>
      </c>
      <c r="J764" s="6">
        <f>IF(B764&amp;""="",IF(AND(C764&amp;""="",E764&amp;""="",F764&amp;""=""),"","رقم القيد ناقص"),IF(I764=0,"","القيد غير متوازن"))</f>
        <v/>
      </c>
      <c r="K764" s="21">
        <f>IF(C764&amp;""="","",COUNTIF($C$7:C764,C764&amp;""))</f>
        <v/>
      </c>
      <c r="L764" s="6">
        <f>IF(K764="","",C764&amp;"-"&amp;K764)</f>
        <v/>
      </c>
      <c r="M764" s="21">
        <f>IF(J764&lt;&gt;"القيد غير متوازن","",IF(COUNTIF($B$7:B764,B764&amp;"")=1,1,""))</f>
        <v/>
      </c>
    </row>
    <row r="765">
      <c r="A765" s="20" t="n"/>
      <c r="B765" s="16" t="n"/>
      <c r="C765" s="16" t="n"/>
      <c r="D765" s="5" t="n"/>
      <c r="E765" s="17" t="n"/>
      <c r="F765" s="17" t="n"/>
      <c r="G765" s="6">
        <f>IF(AND(C765&amp;""="",E765&amp;""="",F765&amp;""=""),"",IF(C765&amp;""="","كود ناقص",IFERROR(INDEX('دليل الحسابات'!$B$6:$B$205,MATCH(C765,'دليل الحسابات'!$A$6:$A$205,0)),"كود غير موجود")))</f>
        <v/>
      </c>
      <c r="H765" s="6">
        <f>IF(AND(C765&amp;""="",E765&amp;""="",F765&amp;""=""),"",IF(AND(E765&amp;""&lt;&gt;"",F765&amp;""&lt;&gt;""),"خطأ: مدين ودائن معًا",IF(AND(E765&amp;""="",F765&amp;""=""),"سطر بلا مبلغ","")))</f>
        <v/>
      </c>
      <c r="I765" s="19">
        <f>IF(B765&amp;""="","",ROUND(SUMIFS($E$7:$E$3006,$B$7:$B$3006,B765&amp;"")-SUMIFS($F$7:$F$3006,$B$7:$B$3006,B765&amp;""),2))</f>
        <v/>
      </c>
      <c r="J765" s="6">
        <f>IF(B765&amp;""="",IF(AND(C765&amp;""="",E765&amp;""="",F765&amp;""=""),"","رقم القيد ناقص"),IF(I765=0,"","القيد غير متوازن"))</f>
        <v/>
      </c>
      <c r="K765" s="21">
        <f>IF(C765&amp;""="","",COUNTIF($C$7:C765,C765&amp;""))</f>
        <v/>
      </c>
      <c r="L765" s="6">
        <f>IF(K765="","",C765&amp;"-"&amp;K765)</f>
        <v/>
      </c>
      <c r="M765" s="21">
        <f>IF(J765&lt;&gt;"القيد غير متوازن","",IF(COUNTIF($B$7:B765,B765&amp;"")=1,1,""))</f>
        <v/>
      </c>
    </row>
    <row r="766">
      <c r="A766" s="20" t="n"/>
      <c r="B766" s="16" t="n"/>
      <c r="C766" s="16" t="n"/>
      <c r="D766" s="5" t="n"/>
      <c r="E766" s="17" t="n"/>
      <c r="F766" s="17" t="n"/>
      <c r="G766" s="6">
        <f>IF(AND(C766&amp;""="",E766&amp;""="",F766&amp;""=""),"",IF(C766&amp;""="","كود ناقص",IFERROR(INDEX('دليل الحسابات'!$B$6:$B$205,MATCH(C766,'دليل الحسابات'!$A$6:$A$205,0)),"كود غير موجود")))</f>
        <v/>
      </c>
      <c r="H766" s="6">
        <f>IF(AND(C766&amp;""="",E766&amp;""="",F766&amp;""=""),"",IF(AND(E766&amp;""&lt;&gt;"",F766&amp;""&lt;&gt;""),"خطأ: مدين ودائن معًا",IF(AND(E766&amp;""="",F766&amp;""=""),"سطر بلا مبلغ","")))</f>
        <v/>
      </c>
      <c r="I766" s="19">
        <f>IF(B766&amp;""="","",ROUND(SUMIFS($E$7:$E$3006,$B$7:$B$3006,B766&amp;"")-SUMIFS($F$7:$F$3006,$B$7:$B$3006,B766&amp;""),2))</f>
        <v/>
      </c>
      <c r="J766" s="6">
        <f>IF(B766&amp;""="",IF(AND(C766&amp;""="",E766&amp;""="",F766&amp;""=""),"","رقم القيد ناقص"),IF(I766=0,"","القيد غير متوازن"))</f>
        <v/>
      </c>
      <c r="K766" s="21">
        <f>IF(C766&amp;""="","",COUNTIF($C$7:C766,C766&amp;""))</f>
        <v/>
      </c>
      <c r="L766" s="6">
        <f>IF(K766="","",C766&amp;"-"&amp;K766)</f>
        <v/>
      </c>
      <c r="M766" s="21">
        <f>IF(J766&lt;&gt;"القيد غير متوازن","",IF(COUNTIF($B$7:B766,B766&amp;"")=1,1,""))</f>
        <v/>
      </c>
    </row>
    <row r="767">
      <c r="A767" s="20" t="n"/>
      <c r="B767" s="16" t="n"/>
      <c r="C767" s="16" t="n"/>
      <c r="D767" s="5" t="n"/>
      <c r="E767" s="17" t="n"/>
      <c r="F767" s="17" t="n"/>
      <c r="G767" s="6">
        <f>IF(AND(C767&amp;""="",E767&amp;""="",F767&amp;""=""),"",IF(C767&amp;""="","كود ناقص",IFERROR(INDEX('دليل الحسابات'!$B$6:$B$205,MATCH(C767,'دليل الحسابات'!$A$6:$A$205,0)),"كود غير موجود")))</f>
        <v/>
      </c>
      <c r="H767" s="6">
        <f>IF(AND(C767&amp;""="",E767&amp;""="",F767&amp;""=""),"",IF(AND(E767&amp;""&lt;&gt;"",F767&amp;""&lt;&gt;""),"خطأ: مدين ودائن معًا",IF(AND(E767&amp;""="",F767&amp;""=""),"سطر بلا مبلغ","")))</f>
        <v/>
      </c>
      <c r="I767" s="19">
        <f>IF(B767&amp;""="","",ROUND(SUMIFS($E$7:$E$3006,$B$7:$B$3006,B767&amp;"")-SUMIFS($F$7:$F$3006,$B$7:$B$3006,B767&amp;""),2))</f>
        <v/>
      </c>
      <c r="J767" s="6">
        <f>IF(B767&amp;""="",IF(AND(C767&amp;""="",E767&amp;""="",F767&amp;""=""),"","رقم القيد ناقص"),IF(I767=0,"","القيد غير متوازن"))</f>
        <v/>
      </c>
      <c r="K767" s="21">
        <f>IF(C767&amp;""="","",COUNTIF($C$7:C767,C767&amp;""))</f>
        <v/>
      </c>
      <c r="L767" s="6">
        <f>IF(K767="","",C767&amp;"-"&amp;K767)</f>
        <v/>
      </c>
      <c r="M767" s="21">
        <f>IF(J767&lt;&gt;"القيد غير متوازن","",IF(COUNTIF($B$7:B767,B767&amp;"")=1,1,""))</f>
        <v/>
      </c>
    </row>
    <row r="768">
      <c r="A768" s="20" t="n"/>
      <c r="B768" s="16" t="n"/>
      <c r="C768" s="16" t="n"/>
      <c r="D768" s="5" t="n"/>
      <c r="E768" s="17" t="n"/>
      <c r="F768" s="17" t="n"/>
      <c r="G768" s="6">
        <f>IF(AND(C768&amp;""="",E768&amp;""="",F768&amp;""=""),"",IF(C768&amp;""="","كود ناقص",IFERROR(INDEX('دليل الحسابات'!$B$6:$B$205,MATCH(C768,'دليل الحسابات'!$A$6:$A$205,0)),"كود غير موجود")))</f>
        <v/>
      </c>
      <c r="H768" s="6">
        <f>IF(AND(C768&amp;""="",E768&amp;""="",F768&amp;""=""),"",IF(AND(E768&amp;""&lt;&gt;"",F768&amp;""&lt;&gt;""),"خطأ: مدين ودائن معًا",IF(AND(E768&amp;""="",F768&amp;""=""),"سطر بلا مبلغ","")))</f>
        <v/>
      </c>
      <c r="I768" s="19">
        <f>IF(B768&amp;""="","",ROUND(SUMIFS($E$7:$E$3006,$B$7:$B$3006,B768&amp;"")-SUMIFS($F$7:$F$3006,$B$7:$B$3006,B768&amp;""),2))</f>
        <v/>
      </c>
      <c r="J768" s="6">
        <f>IF(B768&amp;""="",IF(AND(C768&amp;""="",E768&amp;""="",F768&amp;""=""),"","رقم القيد ناقص"),IF(I768=0,"","القيد غير متوازن"))</f>
        <v/>
      </c>
      <c r="K768" s="21">
        <f>IF(C768&amp;""="","",COUNTIF($C$7:C768,C768&amp;""))</f>
        <v/>
      </c>
      <c r="L768" s="6">
        <f>IF(K768="","",C768&amp;"-"&amp;K768)</f>
        <v/>
      </c>
      <c r="M768" s="21">
        <f>IF(J768&lt;&gt;"القيد غير متوازن","",IF(COUNTIF($B$7:B768,B768&amp;"")=1,1,""))</f>
        <v/>
      </c>
    </row>
    <row r="769">
      <c r="A769" s="20" t="n"/>
      <c r="B769" s="16" t="n"/>
      <c r="C769" s="16" t="n"/>
      <c r="D769" s="5" t="n"/>
      <c r="E769" s="17" t="n"/>
      <c r="F769" s="17" t="n"/>
      <c r="G769" s="6">
        <f>IF(AND(C769&amp;""="",E769&amp;""="",F769&amp;""=""),"",IF(C769&amp;""="","كود ناقص",IFERROR(INDEX('دليل الحسابات'!$B$6:$B$205,MATCH(C769,'دليل الحسابات'!$A$6:$A$205,0)),"كود غير موجود")))</f>
        <v/>
      </c>
      <c r="H769" s="6">
        <f>IF(AND(C769&amp;""="",E769&amp;""="",F769&amp;""=""),"",IF(AND(E769&amp;""&lt;&gt;"",F769&amp;""&lt;&gt;""),"خطأ: مدين ودائن معًا",IF(AND(E769&amp;""="",F769&amp;""=""),"سطر بلا مبلغ","")))</f>
        <v/>
      </c>
      <c r="I769" s="19">
        <f>IF(B769&amp;""="","",ROUND(SUMIFS($E$7:$E$3006,$B$7:$B$3006,B769&amp;"")-SUMIFS($F$7:$F$3006,$B$7:$B$3006,B769&amp;""),2))</f>
        <v/>
      </c>
      <c r="J769" s="6">
        <f>IF(B769&amp;""="",IF(AND(C769&amp;""="",E769&amp;""="",F769&amp;""=""),"","رقم القيد ناقص"),IF(I769=0,"","القيد غير متوازن"))</f>
        <v/>
      </c>
      <c r="K769" s="21">
        <f>IF(C769&amp;""="","",COUNTIF($C$7:C769,C769&amp;""))</f>
        <v/>
      </c>
      <c r="L769" s="6">
        <f>IF(K769="","",C769&amp;"-"&amp;K769)</f>
        <v/>
      </c>
      <c r="M769" s="21">
        <f>IF(J769&lt;&gt;"القيد غير متوازن","",IF(COUNTIF($B$7:B769,B769&amp;"")=1,1,""))</f>
        <v/>
      </c>
    </row>
    <row r="770">
      <c r="A770" s="20" t="n"/>
      <c r="B770" s="16" t="n"/>
      <c r="C770" s="16" t="n"/>
      <c r="D770" s="5" t="n"/>
      <c r="E770" s="17" t="n"/>
      <c r="F770" s="17" t="n"/>
      <c r="G770" s="6">
        <f>IF(AND(C770&amp;""="",E770&amp;""="",F770&amp;""=""),"",IF(C770&amp;""="","كود ناقص",IFERROR(INDEX('دليل الحسابات'!$B$6:$B$205,MATCH(C770,'دليل الحسابات'!$A$6:$A$205,0)),"كود غير موجود")))</f>
        <v/>
      </c>
      <c r="H770" s="6">
        <f>IF(AND(C770&amp;""="",E770&amp;""="",F770&amp;""=""),"",IF(AND(E770&amp;""&lt;&gt;"",F770&amp;""&lt;&gt;""),"خطأ: مدين ودائن معًا",IF(AND(E770&amp;""="",F770&amp;""=""),"سطر بلا مبلغ","")))</f>
        <v/>
      </c>
      <c r="I770" s="19">
        <f>IF(B770&amp;""="","",ROUND(SUMIFS($E$7:$E$3006,$B$7:$B$3006,B770&amp;"")-SUMIFS($F$7:$F$3006,$B$7:$B$3006,B770&amp;""),2))</f>
        <v/>
      </c>
      <c r="J770" s="6">
        <f>IF(B770&amp;""="",IF(AND(C770&amp;""="",E770&amp;""="",F770&amp;""=""),"","رقم القيد ناقص"),IF(I770=0,"","القيد غير متوازن"))</f>
        <v/>
      </c>
      <c r="K770" s="21">
        <f>IF(C770&amp;""="","",COUNTIF($C$7:C770,C770&amp;""))</f>
        <v/>
      </c>
      <c r="L770" s="6">
        <f>IF(K770="","",C770&amp;"-"&amp;K770)</f>
        <v/>
      </c>
      <c r="M770" s="21">
        <f>IF(J770&lt;&gt;"القيد غير متوازن","",IF(COUNTIF($B$7:B770,B770&amp;"")=1,1,""))</f>
        <v/>
      </c>
    </row>
    <row r="771">
      <c r="A771" s="20" t="n"/>
      <c r="B771" s="16" t="n"/>
      <c r="C771" s="16" t="n"/>
      <c r="D771" s="5" t="n"/>
      <c r="E771" s="17" t="n"/>
      <c r="F771" s="17" t="n"/>
      <c r="G771" s="6">
        <f>IF(AND(C771&amp;""="",E771&amp;""="",F771&amp;""=""),"",IF(C771&amp;""="","كود ناقص",IFERROR(INDEX('دليل الحسابات'!$B$6:$B$205,MATCH(C771,'دليل الحسابات'!$A$6:$A$205,0)),"كود غير موجود")))</f>
        <v/>
      </c>
      <c r="H771" s="6">
        <f>IF(AND(C771&amp;""="",E771&amp;""="",F771&amp;""=""),"",IF(AND(E771&amp;""&lt;&gt;"",F771&amp;""&lt;&gt;""),"خطأ: مدين ودائن معًا",IF(AND(E771&amp;""="",F771&amp;""=""),"سطر بلا مبلغ","")))</f>
        <v/>
      </c>
      <c r="I771" s="19">
        <f>IF(B771&amp;""="","",ROUND(SUMIFS($E$7:$E$3006,$B$7:$B$3006,B771&amp;"")-SUMIFS($F$7:$F$3006,$B$7:$B$3006,B771&amp;""),2))</f>
        <v/>
      </c>
      <c r="J771" s="6">
        <f>IF(B771&amp;""="",IF(AND(C771&amp;""="",E771&amp;""="",F771&amp;""=""),"","رقم القيد ناقص"),IF(I771=0,"","القيد غير متوازن"))</f>
        <v/>
      </c>
      <c r="K771" s="21">
        <f>IF(C771&amp;""="","",COUNTIF($C$7:C771,C771&amp;""))</f>
        <v/>
      </c>
      <c r="L771" s="6">
        <f>IF(K771="","",C771&amp;"-"&amp;K771)</f>
        <v/>
      </c>
      <c r="M771" s="21">
        <f>IF(J771&lt;&gt;"القيد غير متوازن","",IF(COUNTIF($B$7:B771,B771&amp;"")=1,1,""))</f>
        <v/>
      </c>
    </row>
    <row r="772">
      <c r="A772" s="20" t="n"/>
      <c r="B772" s="16" t="n"/>
      <c r="C772" s="16" t="n"/>
      <c r="D772" s="5" t="n"/>
      <c r="E772" s="17" t="n"/>
      <c r="F772" s="17" t="n"/>
      <c r="G772" s="6">
        <f>IF(AND(C772&amp;""="",E772&amp;""="",F772&amp;""=""),"",IF(C772&amp;""="","كود ناقص",IFERROR(INDEX('دليل الحسابات'!$B$6:$B$205,MATCH(C772,'دليل الحسابات'!$A$6:$A$205,0)),"كود غير موجود")))</f>
        <v/>
      </c>
      <c r="H772" s="6">
        <f>IF(AND(C772&amp;""="",E772&amp;""="",F772&amp;""=""),"",IF(AND(E772&amp;""&lt;&gt;"",F772&amp;""&lt;&gt;""),"خطأ: مدين ودائن معًا",IF(AND(E772&amp;""="",F772&amp;""=""),"سطر بلا مبلغ","")))</f>
        <v/>
      </c>
      <c r="I772" s="19">
        <f>IF(B772&amp;""="","",ROUND(SUMIFS($E$7:$E$3006,$B$7:$B$3006,B772&amp;"")-SUMIFS($F$7:$F$3006,$B$7:$B$3006,B772&amp;""),2))</f>
        <v/>
      </c>
      <c r="J772" s="6">
        <f>IF(B772&amp;""="",IF(AND(C772&amp;""="",E772&amp;""="",F772&amp;""=""),"","رقم القيد ناقص"),IF(I772=0,"","القيد غير متوازن"))</f>
        <v/>
      </c>
      <c r="K772" s="21">
        <f>IF(C772&amp;""="","",COUNTIF($C$7:C772,C772&amp;""))</f>
        <v/>
      </c>
      <c r="L772" s="6">
        <f>IF(K772="","",C772&amp;"-"&amp;K772)</f>
        <v/>
      </c>
      <c r="M772" s="21">
        <f>IF(J772&lt;&gt;"القيد غير متوازن","",IF(COUNTIF($B$7:B772,B772&amp;"")=1,1,""))</f>
        <v/>
      </c>
    </row>
    <row r="773">
      <c r="A773" s="20" t="n"/>
      <c r="B773" s="16" t="n"/>
      <c r="C773" s="16" t="n"/>
      <c r="D773" s="5" t="n"/>
      <c r="E773" s="17" t="n"/>
      <c r="F773" s="17" t="n"/>
      <c r="G773" s="6">
        <f>IF(AND(C773&amp;""="",E773&amp;""="",F773&amp;""=""),"",IF(C773&amp;""="","كود ناقص",IFERROR(INDEX('دليل الحسابات'!$B$6:$B$205,MATCH(C773,'دليل الحسابات'!$A$6:$A$205,0)),"كود غير موجود")))</f>
        <v/>
      </c>
      <c r="H773" s="6">
        <f>IF(AND(C773&amp;""="",E773&amp;""="",F773&amp;""=""),"",IF(AND(E773&amp;""&lt;&gt;"",F773&amp;""&lt;&gt;""),"خطأ: مدين ودائن معًا",IF(AND(E773&amp;""="",F773&amp;""=""),"سطر بلا مبلغ","")))</f>
        <v/>
      </c>
      <c r="I773" s="19">
        <f>IF(B773&amp;""="","",ROUND(SUMIFS($E$7:$E$3006,$B$7:$B$3006,B773&amp;"")-SUMIFS($F$7:$F$3006,$B$7:$B$3006,B773&amp;""),2))</f>
        <v/>
      </c>
      <c r="J773" s="6">
        <f>IF(B773&amp;""="",IF(AND(C773&amp;""="",E773&amp;""="",F773&amp;""=""),"","رقم القيد ناقص"),IF(I773=0,"","القيد غير متوازن"))</f>
        <v/>
      </c>
      <c r="K773" s="21">
        <f>IF(C773&amp;""="","",COUNTIF($C$7:C773,C773&amp;""))</f>
        <v/>
      </c>
      <c r="L773" s="6">
        <f>IF(K773="","",C773&amp;"-"&amp;K773)</f>
        <v/>
      </c>
      <c r="M773" s="21">
        <f>IF(J773&lt;&gt;"القيد غير متوازن","",IF(COUNTIF($B$7:B773,B773&amp;"")=1,1,""))</f>
        <v/>
      </c>
    </row>
    <row r="774">
      <c r="A774" s="20" t="n"/>
      <c r="B774" s="16" t="n"/>
      <c r="C774" s="16" t="n"/>
      <c r="D774" s="5" t="n"/>
      <c r="E774" s="17" t="n"/>
      <c r="F774" s="17" t="n"/>
      <c r="G774" s="6">
        <f>IF(AND(C774&amp;""="",E774&amp;""="",F774&amp;""=""),"",IF(C774&amp;""="","كود ناقص",IFERROR(INDEX('دليل الحسابات'!$B$6:$B$205,MATCH(C774,'دليل الحسابات'!$A$6:$A$205,0)),"كود غير موجود")))</f>
        <v/>
      </c>
      <c r="H774" s="6">
        <f>IF(AND(C774&amp;""="",E774&amp;""="",F774&amp;""=""),"",IF(AND(E774&amp;""&lt;&gt;"",F774&amp;""&lt;&gt;""),"خطأ: مدين ودائن معًا",IF(AND(E774&amp;""="",F774&amp;""=""),"سطر بلا مبلغ","")))</f>
        <v/>
      </c>
      <c r="I774" s="19">
        <f>IF(B774&amp;""="","",ROUND(SUMIFS($E$7:$E$3006,$B$7:$B$3006,B774&amp;"")-SUMIFS($F$7:$F$3006,$B$7:$B$3006,B774&amp;""),2))</f>
        <v/>
      </c>
      <c r="J774" s="6">
        <f>IF(B774&amp;""="",IF(AND(C774&amp;""="",E774&amp;""="",F774&amp;""=""),"","رقم القيد ناقص"),IF(I774=0,"","القيد غير متوازن"))</f>
        <v/>
      </c>
      <c r="K774" s="21">
        <f>IF(C774&amp;""="","",COUNTIF($C$7:C774,C774&amp;""))</f>
        <v/>
      </c>
      <c r="L774" s="6">
        <f>IF(K774="","",C774&amp;"-"&amp;K774)</f>
        <v/>
      </c>
      <c r="M774" s="21">
        <f>IF(J774&lt;&gt;"القيد غير متوازن","",IF(COUNTIF($B$7:B774,B774&amp;"")=1,1,""))</f>
        <v/>
      </c>
    </row>
    <row r="775">
      <c r="A775" s="20" t="n"/>
      <c r="B775" s="16" t="n"/>
      <c r="C775" s="16" t="n"/>
      <c r="D775" s="5" t="n"/>
      <c r="E775" s="17" t="n"/>
      <c r="F775" s="17" t="n"/>
      <c r="G775" s="6">
        <f>IF(AND(C775&amp;""="",E775&amp;""="",F775&amp;""=""),"",IF(C775&amp;""="","كود ناقص",IFERROR(INDEX('دليل الحسابات'!$B$6:$B$205,MATCH(C775,'دليل الحسابات'!$A$6:$A$205,0)),"كود غير موجود")))</f>
        <v/>
      </c>
      <c r="H775" s="6">
        <f>IF(AND(C775&amp;""="",E775&amp;""="",F775&amp;""=""),"",IF(AND(E775&amp;""&lt;&gt;"",F775&amp;""&lt;&gt;""),"خطأ: مدين ودائن معًا",IF(AND(E775&amp;""="",F775&amp;""=""),"سطر بلا مبلغ","")))</f>
        <v/>
      </c>
      <c r="I775" s="19">
        <f>IF(B775&amp;""="","",ROUND(SUMIFS($E$7:$E$3006,$B$7:$B$3006,B775&amp;"")-SUMIFS($F$7:$F$3006,$B$7:$B$3006,B775&amp;""),2))</f>
        <v/>
      </c>
      <c r="J775" s="6">
        <f>IF(B775&amp;""="",IF(AND(C775&amp;""="",E775&amp;""="",F775&amp;""=""),"","رقم القيد ناقص"),IF(I775=0,"","القيد غير متوازن"))</f>
        <v/>
      </c>
      <c r="K775" s="21">
        <f>IF(C775&amp;""="","",COUNTIF($C$7:C775,C775&amp;""))</f>
        <v/>
      </c>
      <c r="L775" s="6">
        <f>IF(K775="","",C775&amp;"-"&amp;K775)</f>
        <v/>
      </c>
      <c r="M775" s="21">
        <f>IF(J775&lt;&gt;"القيد غير متوازن","",IF(COUNTIF($B$7:B775,B775&amp;"")=1,1,""))</f>
        <v/>
      </c>
    </row>
    <row r="776">
      <c r="A776" s="20" t="n"/>
      <c r="B776" s="16" t="n"/>
      <c r="C776" s="16" t="n"/>
      <c r="D776" s="5" t="n"/>
      <c r="E776" s="17" t="n"/>
      <c r="F776" s="17" t="n"/>
      <c r="G776" s="6">
        <f>IF(AND(C776&amp;""="",E776&amp;""="",F776&amp;""=""),"",IF(C776&amp;""="","كود ناقص",IFERROR(INDEX('دليل الحسابات'!$B$6:$B$205,MATCH(C776,'دليل الحسابات'!$A$6:$A$205,0)),"كود غير موجود")))</f>
        <v/>
      </c>
      <c r="H776" s="6">
        <f>IF(AND(C776&amp;""="",E776&amp;""="",F776&amp;""=""),"",IF(AND(E776&amp;""&lt;&gt;"",F776&amp;""&lt;&gt;""),"خطأ: مدين ودائن معًا",IF(AND(E776&amp;""="",F776&amp;""=""),"سطر بلا مبلغ","")))</f>
        <v/>
      </c>
      <c r="I776" s="19">
        <f>IF(B776&amp;""="","",ROUND(SUMIFS($E$7:$E$3006,$B$7:$B$3006,B776&amp;"")-SUMIFS($F$7:$F$3006,$B$7:$B$3006,B776&amp;""),2))</f>
        <v/>
      </c>
      <c r="J776" s="6">
        <f>IF(B776&amp;""="",IF(AND(C776&amp;""="",E776&amp;""="",F776&amp;""=""),"","رقم القيد ناقص"),IF(I776=0,"","القيد غير متوازن"))</f>
        <v/>
      </c>
      <c r="K776" s="21">
        <f>IF(C776&amp;""="","",COUNTIF($C$7:C776,C776&amp;""))</f>
        <v/>
      </c>
      <c r="L776" s="6">
        <f>IF(K776="","",C776&amp;"-"&amp;K776)</f>
        <v/>
      </c>
      <c r="M776" s="21">
        <f>IF(J776&lt;&gt;"القيد غير متوازن","",IF(COUNTIF($B$7:B776,B776&amp;"")=1,1,""))</f>
        <v/>
      </c>
    </row>
    <row r="777">
      <c r="A777" s="20" t="n"/>
      <c r="B777" s="16" t="n"/>
      <c r="C777" s="16" t="n"/>
      <c r="D777" s="5" t="n"/>
      <c r="E777" s="17" t="n"/>
      <c r="F777" s="17" t="n"/>
      <c r="G777" s="6">
        <f>IF(AND(C777&amp;""="",E777&amp;""="",F777&amp;""=""),"",IF(C777&amp;""="","كود ناقص",IFERROR(INDEX('دليل الحسابات'!$B$6:$B$205,MATCH(C777,'دليل الحسابات'!$A$6:$A$205,0)),"كود غير موجود")))</f>
        <v/>
      </c>
      <c r="H777" s="6">
        <f>IF(AND(C777&amp;""="",E777&amp;""="",F777&amp;""=""),"",IF(AND(E777&amp;""&lt;&gt;"",F777&amp;""&lt;&gt;""),"خطأ: مدين ودائن معًا",IF(AND(E777&amp;""="",F777&amp;""=""),"سطر بلا مبلغ","")))</f>
        <v/>
      </c>
      <c r="I777" s="19">
        <f>IF(B777&amp;""="","",ROUND(SUMIFS($E$7:$E$3006,$B$7:$B$3006,B777&amp;"")-SUMIFS($F$7:$F$3006,$B$7:$B$3006,B777&amp;""),2))</f>
        <v/>
      </c>
      <c r="J777" s="6">
        <f>IF(B777&amp;""="",IF(AND(C777&amp;""="",E777&amp;""="",F777&amp;""=""),"","رقم القيد ناقص"),IF(I777=0,"","القيد غير متوازن"))</f>
        <v/>
      </c>
      <c r="K777" s="21">
        <f>IF(C777&amp;""="","",COUNTIF($C$7:C777,C777&amp;""))</f>
        <v/>
      </c>
      <c r="L777" s="6">
        <f>IF(K777="","",C777&amp;"-"&amp;K777)</f>
        <v/>
      </c>
      <c r="M777" s="21">
        <f>IF(J777&lt;&gt;"القيد غير متوازن","",IF(COUNTIF($B$7:B777,B777&amp;"")=1,1,""))</f>
        <v/>
      </c>
    </row>
    <row r="778">
      <c r="A778" s="20" t="n"/>
      <c r="B778" s="16" t="n"/>
      <c r="C778" s="16" t="n"/>
      <c r="D778" s="5" t="n"/>
      <c r="E778" s="17" t="n"/>
      <c r="F778" s="17" t="n"/>
      <c r="G778" s="6">
        <f>IF(AND(C778&amp;""="",E778&amp;""="",F778&amp;""=""),"",IF(C778&amp;""="","كود ناقص",IFERROR(INDEX('دليل الحسابات'!$B$6:$B$205,MATCH(C778,'دليل الحسابات'!$A$6:$A$205,0)),"كود غير موجود")))</f>
        <v/>
      </c>
      <c r="H778" s="6">
        <f>IF(AND(C778&amp;""="",E778&amp;""="",F778&amp;""=""),"",IF(AND(E778&amp;""&lt;&gt;"",F778&amp;""&lt;&gt;""),"خطأ: مدين ودائن معًا",IF(AND(E778&amp;""="",F778&amp;""=""),"سطر بلا مبلغ","")))</f>
        <v/>
      </c>
      <c r="I778" s="19">
        <f>IF(B778&amp;""="","",ROUND(SUMIFS($E$7:$E$3006,$B$7:$B$3006,B778&amp;"")-SUMIFS($F$7:$F$3006,$B$7:$B$3006,B778&amp;""),2))</f>
        <v/>
      </c>
      <c r="J778" s="6">
        <f>IF(B778&amp;""="",IF(AND(C778&amp;""="",E778&amp;""="",F778&amp;""=""),"","رقم القيد ناقص"),IF(I778=0,"","القيد غير متوازن"))</f>
        <v/>
      </c>
      <c r="K778" s="21">
        <f>IF(C778&amp;""="","",COUNTIF($C$7:C778,C778&amp;""))</f>
        <v/>
      </c>
      <c r="L778" s="6">
        <f>IF(K778="","",C778&amp;"-"&amp;K778)</f>
        <v/>
      </c>
      <c r="M778" s="21">
        <f>IF(J778&lt;&gt;"القيد غير متوازن","",IF(COUNTIF($B$7:B778,B778&amp;"")=1,1,""))</f>
        <v/>
      </c>
    </row>
    <row r="779">
      <c r="A779" s="20" t="n"/>
      <c r="B779" s="16" t="n"/>
      <c r="C779" s="16" t="n"/>
      <c r="D779" s="5" t="n"/>
      <c r="E779" s="17" t="n"/>
      <c r="F779" s="17" t="n"/>
      <c r="G779" s="6">
        <f>IF(AND(C779&amp;""="",E779&amp;""="",F779&amp;""=""),"",IF(C779&amp;""="","كود ناقص",IFERROR(INDEX('دليل الحسابات'!$B$6:$B$205,MATCH(C779,'دليل الحسابات'!$A$6:$A$205,0)),"كود غير موجود")))</f>
        <v/>
      </c>
      <c r="H779" s="6">
        <f>IF(AND(C779&amp;""="",E779&amp;""="",F779&amp;""=""),"",IF(AND(E779&amp;""&lt;&gt;"",F779&amp;""&lt;&gt;""),"خطأ: مدين ودائن معًا",IF(AND(E779&amp;""="",F779&amp;""=""),"سطر بلا مبلغ","")))</f>
        <v/>
      </c>
      <c r="I779" s="19">
        <f>IF(B779&amp;""="","",ROUND(SUMIFS($E$7:$E$3006,$B$7:$B$3006,B779&amp;"")-SUMIFS($F$7:$F$3006,$B$7:$B$3006,B779&amp;""),2))</f>
        <v/>
      </c>
      <c r="J779" s="6">
        <f>IF(B779&amp;""="",IF(AND(C779&amp;""="",E779&amp;""="",F779&amp;""=""),"","رقم القيد ناقص"),IF(I779=0,"","القيد غير متوازن"))</f>
        <v/>
      </c>
      <c r="K779" s="21">
        <f>IF(C779&amp;""="","",COUNTIF($C$7:C779,C779&amp;""))</f>
        <v/>
      </c>
      <c r="L779" s="6">
        <f>IF(K779="","",C779&amp;"-"&amp;K779)</f>
        <v/>
      </c>
      <c r="M779" s="21">
        <f>IF(J779&lt;&gt;"القيد غير متوازن","",IF(COUNTIF($B$7:B779,B779&amp;"")=1,1,""))</f>
        <v/>
      </c>
    </row>
    <row r="780">
      <c r="A780" s="20" t="n"/>
      <c r="B780" s="16" t="n"/>
      <c r="C780" s="16" t="n"/>
      <c r="D780" s="5" t="n"/>
      <c r="E780" s="17" t="n"/>
      <c r="F780" s="17" t="n"/>
      <c r="G780" s="6">
        <f>IF(AND(C780&amp;""="",E780&amp;""="",F780&amp;""=""),"",IF(C780&amp;""="","كود ناقص",IFERROR(INDEX('دليل الحسابات'!$B$6:$B$205,MATCH(C780,'دليل الحسابات'!$A$6:$A$205,0)),"كود غير موجود")))</f>
        <v/>
      </c>
      <c r="H780" s="6">
        <f>IF(AND(C780&amp;""="",E780&amp;""="",F780&amp;""=""),"",IF(AND(E780&amp;""&lt;&gt;"",F780&amp;""&lt;&gt;""),"خطأ: مدين ودائن معًا",IF(AND(E780&amp;""="",F780&amp;""=""),"سطر بلا مبلغ","")))</f>
        <v/>
      </c>
      <c r="I780" s="19">
        <f>IF(B780&amp;""="","",ROUND(SUMIFS($E$7:$E$3006,$B$7:$B$3006,B780&amp;"")-SUMIFS($F$7:$F$3006,$B$7:$B$3006,B780&amp;""),2))</f>
        <v/>
      </c>
      <c r="J780" s="6">
        <f>IF(B780&amp;""="",IF(AND(C780&amp;""="",E780&amp;""="",F780&amp;""=""),"","رقم القيد ناقص"),IF(I780=0,"","القيد غير متوازن"))</f>
        <v/>
      </c>
      <c r="K780" s="21">
        <f>IF(C780&amp;""="","",COUNTIF($C$7:C780,C780&amp;""))</f>
        <v/>
      </c>
      <c r="L780" s="6">
        <f>IF(K780="","",C780&amp;"-"&amp;K780)</f>
        <v/>
      </c>
      <c r="M780" s="21">
        <f>IF(J780&lt;&gt;"القيد غير متوازن","",IF(COUNTIF($B$7:B780,B780&amp;"")=1,1,""))</f>
        <v/>
      </c>
    </row>
    <row r="781">
      <c r="A781" s="20" t="n"/>
      <c r="B781" s="16" t="n"/>
      <c r="C781" s="16" t="n"/>
      <c r="D781" s="5" t="n"/>
      <c r="E781" s="17" t="n"/>
      <c r="F781" s="17" t="n"/>
      <c r="G781" s="6">
        <f>IF(AND(C781&amp;""="",E781&amp;""="",F781&amp;""=""),"",IF(C781&amp;""="","كود ناقص",IFERROR(INDEX('دليل الحسابات'!$B$6:$B$205,MATCH(C781,'دليل الحسابات'!$A$6:$A$205,0)),"كود غير موجود")))</f>
        <v/>
      </c>
      <c r="H781" s="6">
        <f>IF(AND(C781&amp;""="",E781&amp;""="",F781&amp;""=""),"",IF(AND(E781&amp;""&lt;&gt;"",F781&amp;""&lt;&gt;""),"خطأ: مدين ودائن معًا",IF(AND(E781&amp;""="",F781&amp;""=""),"سطر بلا مبلغ","")))</f>
        <v/>
      </c>
      <c r="I781" s="19">
        <f>IF(B781&amp;""="","",ROUND(SUMIFS($E$7:$E$3006,$B$7:$B$3006,B781&amp;"")-SUMIFS($F$7:$F$3006,$B$7:$B$3006,B781&amp;""),2))</f>
        <v/>
      </c>
      <c r="J781" s="6">
        <f>IF(B781&amp;""="",IF(AND(C781&amp;""="",E781&amp;""="",F781&amp;""=""),"","رقم القيد ناقص"),IF(I781=0,"","القيد غير متوازن"))</f>
        <v/>
      </c>
      <c r="K781" s="21">
        <f>IF(C781&amp;""="","",COUNTIF($C$7:C781,C781&amp;""))</f>
        <v/>
      </c>
      <c r="L781" s="6">
        <f>IF(K781="","",C781&amp;"-"&amp;K781)</f>
        <v/>
      </c>
      <c r="M781" s="21">
        <f>IF(J781&lt;&gt;"القيد غير متوازن","",IF(COUNTIF($B$7:B781,B781&amp;"")=1,1,""))</f>
        <v/>
      </c>
    </row>
    <row r="782">
      <c r="A782" s="20" t="n"/>
      <c r="B782" s="16" t="n"/>
      <c r="C782" s="16" t="n"/>
      <c r="D782" s="5" t="n"/>
      <c r="E782" s="17" t="n"/>
      <c r="F782" s="17" t="n"/>
      <c r="G782" s="6">
        <f>IF(AND(C782&amp;""="",E782&amp;""="",F782&amp;""=""),"",IF(C782&amp;""="","كود ناقص",IFERROR(INDEX('دليل الحسابات'!$B$6:$B$205,MATCH(C782,'دليل الحسابات'!$A$6:$A$205,0)),"كود غير موجود")))</f>
        <v/>
      </c>
      <c r="H782" s="6">
        <f>IF(AND(C782&amp;""="",E782&amp;""="",F782&amp;""=""),"",IF(AND(E782&amp;""&lt;&gt;"",F782&amp;""&lt;&gt;""),"خطأ: مدين ودائن معًا",IF(AND(E782&amp;""="",F782&amp;""=""),"سطر بلا مبلغ","")))</f>
        <v/>
      </c>
      <c r="I782" s="19">
        <f>IF(B782&amp;""="","",ROUND(SUMIFS($E$7:$E$3006,$B$7:$B$3006,B782&amp;"")-SUMIFS($F$7:$F$3006,$B$7:$B$3006,B782&amp;""),2))</f>
        <v/>
      </c>
      <c r="J782" s="6">
        <f>IF(B782&amp;""="",IF(AND(C782&amp;""="",E782&amp;""="",F782&amp;""=""),"","رقم القيد ناقص"),IF(I782=0,"","القيد غير متوازن"))</f>
        <v/>
      </c>
      <c r="K782" s="21">
        <f>IF(C782&amp;""="","",COUNTIF($C$7:C782,C782&amp;""))</f>
        <v/>
      </c>
      <c r="L782" s="6">
        <f>IF(K782="","",C782&amp;"-"&amp;K782)</f>
        <v/>
      </c>
      <c r="M782" s="21">
        <f>IF(J782&lt;&gt;"القيد غير متوازن","",IF(COUNTIF($B$7:B782,B782&amp;"")=1,1,""))</f>
        <v/>
      </c>
    </row>
    <row r="783">
      <c r="A783" s="20" t="n"/>
      <c r="B783" s="16" t="n"/>
      <c r="C783" s="16" t="n"/>
      <c r="D783" s="5" t="n"/>
      <c r="E783" s="17" t="n"/>
      <c r="F783" s="17" t="n"/>
      <c r="G783" s="6">
        <f>IF(AND(C783&amp;""="",E783&amp;""="",F783&amp;""=""),"",IF(C783&amp;""="","كود ناقص",IFERROR(INDEX('دليل الحسابات'!$B$6:$B$205,MATCH(C783,'دليل الحسابات'!$A$6:$A$205,0)),"كود غير موجود")))</f>
        <v/>
      </c>
      <c r="H783" s="6">
        <f>IF(AND(C783&amp;""="",E783&amp;""="",F783&amp;""=""),"",IF(AND(E783&amp;""&lt;&gt;"",F783&amp;""&lt;&gt;""),"خطأ: مدين ودائن معًا",IF(AND(E783&amp;""="",F783&amp;""=""),"سطر بلا مبلغ","")))</f>
        <v/>
      </c>
      <c r="I783" s="19">
        <f>IF(B783&amp;""="","",ROUND(SUMIFS($E$7:$E$3006,$B$7:$B$3006,B783&amp;"")-SUMIFS($F$7:$F$3006,$B$7:$B$3006,B783&amp;""),2))</f>
        <v/>
      </c>
      <c r="J783" s="6">
        <f>IF(B783&amp;""="",IF(AND(C783&amp;""="",E783&amp;""="",F783&amp;""=""),"","رقم القيد ناقص"),IF(I783=0,"","القيد غير متوازن"))</f>
        <v/>
      </c>
      <c r="K783" s="21">
        <f>IF(C783&amp;""="","",COUNTIF($C$7:C783,C783&amp;""))</f>
        <v/>
      </c>
      <c r="L783" s="6">
        <f>IF(K783="","",C783&amp;"-"&amp;K783)</f>
        <v/>
      </c>
      <c r="M783" s="21">
        <f>IF(J783&lt;&gt;"القيد غير متوازن","",IF(COUNTIF($B$7:B783,B783&amp;"")=1,1,""))</f>
        <v/>
      </c>
    </row>
    <row r="784">
      <c r="A784" s="20" t="n"/>
      <c r="B784" s="16" t="n"/>
      <c r="C784" s="16" t="n"/>
      <c r="D784" s="5" t="n"/>
      <c r="E784" s="17" t="n"/>
      <c r="F784" s="17" t="n"/>
      <c r="G784" s="6">
        <f>IF(AND(C784&amp;""="",E784&amp;""="",F784&amp;""=""),"",IF(C784&amp;""="","كود ناقص",IFERROR(INDEX('دليل الحسابات'!$B$6:$B$205,MATCH(C784,'دليل الحسابات'!$A$6:$A$205,0)),"كود غير موجود")))</f>
        <v/>
      </c>
      <c r="H784" s="6">
        <f>IF(AND(C784&amp;""="",E784&amp;""="",F784&amp;""=""),"",IF(AND(E784&amp;""&lt;&gt;"",F784&amp;""&lt;&gt;""),"خطأ: مدين ودائن معًا",IF(AND(E784&amp;""="",F784&amp;""=""),"سطر بلا مبلغ","")))</f>
        <v/>
      </c>
      <c r="I784" s="19">
        <f>IF(B784&amp;""="","",ROUND(SUMIFS($E$7:$E$3006,$B$7:$B$3006,B784&amp;"")-SUMIFS($F$7:$F$3006,$B$7:$B$3006,B784&amp;""),2))</f>
        <v/>
      </c>
      <c r="J784" s="6">
        <f>IF(B784&amp;""="",IF(AND(C784&amp;""="",E784&amp;""="",F784&amp;""=""),"","رقم القيد ناقص"),IF(I784=0,"","القيد غير متوازن"))</f>
        <v/>
      </c>
      <c r="K784" s="21">
        <f>IF(C784&amp;""="","",COUNTIF($C$7:C784,C784&amp;""))</f>
        <v/>
      </c>
      <c r="L784" s="6">
        <f>IF(K784="","",C784&amp;"-"&amp;K784)</f>
        <v/>
      </c>
      <c r="M784" s="21">
        <f>IF(J784&lt;&gt;"القيد غير متوازن","",IF(COUNTIF($B$7:B784,B784&amp;"")=1,1,""))</f>
        <v/>
      </c>
    </row>
    <row r="785">
      <c r="A785" s="20" t="n"/>
      <c r="B785" s="16" t="n"/>
      <c r="C785" s="16" t="n"/>
      <c r="D785" s="5" t="n"/>
      <c r="E785" s="17" t="n"/>
      <c r="F785" s="17" t="n"/>
      <c r="G785" s="6">
        <f>IF(AND(C785&amp;""="",E785&amp;""="",F785&amp;""=""),"",IF(C785&amp;""="","كود ناقص",IFERROR(INDEX('دليل الحسابات'!$B$6:$B$205,MATCH(C785,'دليل الحسابات'!$A$6:$A$205,0)),"كود غير موجود")))</f>
        <v/>
      </c>
      <c r="H785" s="6">
        <f>IF(AND(C785&amp;""="",E785&amp;""="",F785&amp;""=""),"",IF(AND(E785&amp;""&lt;&gt;"",F785&amp;""&lt;&gt;""),"خطأ: مدين ودائن معًا",IF(AND(E785&amp;""="",F785&amp;""=""),"سطر بلا مبلغ","")))</f>
        <v/>
      </c>
      <c r="I785" s="19">
        <f>IF(B785&amp;""="","",ROUND(SUMIFS($E$7:$E$3006,$B$7:$B$3006,B785&amp;"")-SUMIFS($F$7:$F$3006,$B$7:$B$3006,B785&amp;""),2))</f>
        <v/>
      </c>
      <c r="J785" s="6">
        <f>IF(B785&amp;""="",IF(AND(C785&amp;""="",E785&amp;""="",F785&amp;""=""),"","رقم القيد ناقص"),IF(I785=0,"","القيد غير متوازن"))</f>
        <v/>
      </c>
      <c r="K785" s="21">
        <f>IF(C785&amp;""="","",COUNTIF($C$7:C785,C785&amp;""))</f>
        <v/>
      </c>
      <c r="L785" s="6">
        <f>IF(K785="","",C785&amp;"-"&amp;K785)</f>
        <v/>
      </c>
      <c r="M785" s="21">
        <f>IF(J785&lt;&gt;"القيد غير متوازن","",IF(COUNTIF($B$7:B785,B785&amp;"")=1,1,""))</f>
        <v/>
      </c>
    </row>
    <row r="786">
      <c r="A786" s="20" t="n"/>
      <c r="B786" s="16" t="n"/>
      <c r="C786" s="16" t="n"/>
      <c r="D786" s="5" t="n"/>
      <c r="E786" s="17" t="n"/>
      <c r="F786" s="17" t="n"/>
      <c r="G786" s="6">
        <f>IF(AND(C786&amp;""="",E786&amp;""="",F786&amp;""=""),"",IF(C786&amp;""="","كود ناقص",IFERROR(INDEX('دليل الحسابات'!$B$6:$B$205,MATCH(C786,'دليل الحسابات'!$A$6:$A$205,0)),"كود غير موجود")))</f>
        <v/>
      </c>
      <c r="H786" s="6">
        <f>IF(AND(C786&amp;""="",E786&amp;""="",F786&amp;""=""),"",IF(AND(E786&amp;""&lt;&gt;"",F786&amp;""&lt;&gt;""),"خطأ: مدين ودائن معًا",IF(AND(E786&amp;""="",F786&amp;""=""),"سطر بلا مبلغ","")))</f>
        <v/>
      </c>
      <c r="I786" s="19">
        <f>IF(B786&amp;""="","",ROUND(SUMIFS($E$7:$E$3006,$B$7:$B$3006,B786&amp;"")-SUMIFS($F$7:$F$3006,$B$7:$B$3006,B786&amp;""),2))</f>
        <v/>
      </c>
      <c r="J786" s="6">
        <f>IF(B786&amp;""="",IF(AND(C786&amp;""="",E786&amp;""="",F786&amp;""=""),"","رقم القيد ناقص"),IF(I786=0,"","القيد غير متوازن"))</f>
        <v/>
      </c>
      <c r="K786" s="21">
        <f>IF(C786&amp;""="","",COUNTIF($C$7:C786,C786&amp;""))</f>
        <v/>
      </c>
      <c r="L786" s="6">
        <f>IF(K786="","",C786&amp;"-"&amp;K786)</f>
        <v/>
      </c>
      <c r="M786" s="21">
        <f>IF(J786&lt;&gt;"القيد غير متوازن","",IF(COUNTIF($B$7:B786,B786&amp;"")=1,1,""))</f>
        <v/>
      </c>
    </row>
    <row r="787">
      <c r="A787" s="20" t="n"/>
      <c r="B787" s="16" t="n"/>
      <c r="C787" s="16" t="n"/>
      <c r="D787" s="5" t="n"/>
      <c r="E787" s="17" t="n"/>
      <c r="F787" s="17" t="n"/>
      <c r="G787" s="6">
        <f>IF(AND(C787&amp;""="",E787&amp;""="",F787&amp;""=""),"",IF(C787&amp;""="","كود ناقص",IFERROR(INDEX('دليل الحسابات'!$B$6:$B$205,MATCH(C787,'دليل الحسابات'!$A$6:$A$205,0)),"كود غير موجود")))</f>
        <v/>
      </c>
      <c r="H787" s="6">
        <f>IF(AND(C787&amp;""="",E787&amp;""="",F787&amp;""=""),"",IF(AND(E787&amp;""&lt;&gt;"",F787&amp;""&lt;&gt;""),"خطأ: مدين ودائن معًا",IF(AND(E787&amp;""="",F787&amp;""=""),"سطر بلا مبلغ","")))</f>
        <v/>
      </c>
      <c r="I787" s="19">
        <f>IF(B787&amp;""="","",ROUND(SUMIFS($E$7:$E$3006,$B$7:$B$3006,B787&amp;"")-SUMIFS($F$7:$F$3006,$B$7:$B$3006,B787&amp;""),2))</f>
        <v/>
      </c>
      <c r="J787" s="6">
        <f>IF(B787&amp;""="",IF(AND(C787&amp;""="",E787&amp;""="",F787&amp;""=""),"","رقم القيد ناقص"),IF(I787=0,"","القيد غير متوازن"))</f>
        <v/>
      </c>
      <c r="K787" s="21">
        <f>IF(C787&amp;""="","",COUNTIF($C$7:C787,C787&amp;""))</f>
        <v/>
      </c>
      <c r="L787" s="6">
        <f>IF(K787="","",C787&amp;"-"&amp;K787)</f>
        <v/>
      </c>
      <c r="M787" s="21">
        <f>IF(J787&lt;&gt;"القيد غير متوازن","",IF(COUNTIF($B$7:B787,B787&amp;"")=1,1,""))</f>
        <v/>
      </c>
    </row>
    <row r="788">
      <c r="A788" s="20" t="n"/>
      <c r="B788" s="16" t="n"/>
      <c r="C788" s="16" t="n"/>
      <c r="D788" s="5" t="n"/>
      <c r="E788" s="17" t="n"/>
      <c r="F788" s="17" t="n"/>
      <c r="G788" s="6">
        <f>IF(AND(C788&amp;""="",E788&amp;""="",F788&amp;""=""),"",IF(C788&amp;""="","كود ناقص",IFERROR(INDEX('دليل الحسابات'!$B$6:$B$205,MATCH(C788,'دليل الحسابات'!$A$6:$A$205,0)),"كود غير موجود")))</f>
        <v/>
      </c>
      <c r="H788" s="6">
        <f>IF(AND(C788&amp;""="",E788&amp;""="",F788&amp;""=""),"",IF(AND(E788&amp;""&lt;&gt;"",F788&amp;""&lt;&gt;""),"خطأ: مدين ودائن معًا",IF(AND(E788&amp;""="",F788&amp;""=""),"سطر بلا مبلغ","")))</f>
        <v/>
      </c>
      <c r="I788" s="19">
        <f>IF(B788&amp;""="","",ROUND(SUMIFS($E$7:$E$3006,$B$7:$B$3006,B788&amp;"")-SUMIFS($F$7:$F$3006,$B$7:$B$3006,B788&amp;""),2))</f>
        <v/>
      </c>
      <c r="J788" s="6">
        <f>IF(B788&amp;""="",IF(AND(C788&amp;""="",E788&amp;""="",F788&amp;""=""),"","رقم القيد ناقص"),IF(I788=0,"","القيد غير متوازن"))</f>
        <v/>
      </c>
      <c r="K788" s="21">
        <f>IF(C788&amp;""="","",COUNTIF($C$7:C788,C788&amp;""))</f>
        <v/>
      </c>
      <c r="L788" s="6">
        <f>IF(K788="","",C788&amp;"-"&amp;K788)</f>
        <v/>
      </c>
      <c r="M788" s="21">
        <f>IF(J788&lt;&gt;"القيد غير متوازن","",IF(COUNTIF($B$7:B788,B788&amp;"")=1,1,""))</f>
        <v/>
      </c>
    </row>
    <row r="789">
      <c r="A789" s="20" t="n"/>
      <c r="B789" s="16" t="n"/>
      <c r="C789" s="16" t="n"/>
      <c r="D789" s="5" t="n"/>
      <c r="E789" s="17" t="n"/>
      <c r="F789" s="17" t="n"/>
      <c r="G789" s="6">
        <f>IF(AND(C789&amp;""="",E789&amp;""="",F789&amp;""=""),"",IF(C789&amp;""="","كود ناقص",IFERROR(INDEX('دليل الحسابات'!$B$6:$B$205,MATCH(C789,'دليل الحسابات'!$A$6:$A$205,0)),"كود غير موجود")))</f>
        <v/>
      </c>
      <c r="H789" s="6">
        <f>IF(AND(C789&amp;""="",E789&amp;""="",F789&amp;""=""),"",IF(AND(E789&amp;""&lt;&gt;"",F789&amp;""&lt;&gt;""),"خطأ: مدين ودائن معًا",IF(AND(E789&amp;""="",F789&amp;""=""),"سطر بلا مبلغ","")))</f>
        <v/>
      </c>
      <c r="I789" s="19">
        <f>IF(B789&amp;""="","",ROUND(SUMIFS($E$7:$E$3006,$B$7:$B$3006,B789&amp;"")-SUMIFS($F$7:$F$3006,$B$7:$B$3006,B789&amp;""),2))</f>
        <v/>
      </c>
      <c r="J789" s="6">
        <f>IF(B789&amp;""="",IF(AND(C789&amp;""="",E789&amp;""="",F789&amp;""=""),"","رقم القيد ناقص"),IF(I789=0,"","القيد غير متوازن"))</f>
        <v/>
      </c>
      <c r="K789" s="21">
        <f>IF(C789&amp;""="","",COUNTIF($C$7:C789,C789&amp;""))</f>
        <v/>
      </c>
      <c r="L789" s="6">
        <f>IF(K789="","",C789&amp;"-"&amp;K789)</f>
        <v/>
      </c>
      <c r="M789" s="21">
        <f>IF(J789&lt;&gt;"القيد غير متوازن","",IF(COUNTIF($B$7:B789,B789&amp;"")=1,1,""))</f>
        <v/>
      </c>
    </row>
    <row r="790">
      <c r="A790" s="20" t="n"/>
      <c r="B790" s="16" t="n"/>
      <c r="C790" s="16" t="n"/>
      <c r="D790" s="5" t="n"/>
      <c r="E790" s="17" t="n"/>
      <c r="F790" s="17" t="n"/>
      <c r="G790" s="6">
        <f>IF(AND(C790&amp;""="",E790&amp;""="",F790&amp;""=""),"",IF(C790&amp;""="","كود ناقص",IFERROR(INDEX('دليل الحسابات'!$B$6:$B$205,MATCH(C790,'دليل الحسابات'!$A$6:$A$205,0)),"كود غير موجود")))</f>
        <v/>
      </c>
      <c r="H790" s="6">
        <f>IF(AND(C790&amp;""="",E790&amp;""="",F790&amp;""=""),"",IF(AND(E790&amp;""&lt;&gt;"",F790&amp;""&lt;&gt;""),"خطأ: مدين ودائن معًا",IF(AND(E790&amp;""="",F790&amp;""=""),"سطر بلا مبلغ","")))</f>
        <v/>
      </c>
      <c r="I790" s="19">
        <f>IF(B790&amp;""="","",ROUND(SUMIFS($E$7:$E$3006,$B$7:$B$3006,B790&amp;"")-SUMIFS($F$7:$F$3006,$B$7:$B$3006,B790&amp;""),2))</f>
        <v/>
      </c>
      <c r="J790" s="6">
        <f>IF(B790&amp;""="",IF(AND(C790&amp;""="",E790&amp;""="",F790&amp;""=""),"","رقم القيد ناقص"),IF(I790=0,"","القيد غير متوازن"))</f>
        <v/>
      </c>
      <c r="K790" s="21">
        <f>IF(C790&amp;""="","",COUNTIF($C$7:C790,C790&amp;""))</f>
        <v/>
      </c>
      <c r="L790" s="6">
        <f>IF(K790="","",C790&amp;"-"&amp;K790)</f>
        <v/>
      </c>
      <c r="M790" s="21">
        <f>IF(J790&lt;&gt;"القيد غير متوازن","",IF(COUNTIF($B$7:B790,B790&amp;"")=1,1,""))</f>
        <v/>
      </c>
    </row>
    <row r="791">
      <c r="A791" s="20" t="n"/>
      <c r="B791" s="16" t="n"/>
      <c r="C791" s="16" t="n"/>
      <c r="D791" s="5" t="n"/>
      <c r="E791" s="17" t="n"/>
      <c r="F791" s="17" t="n"/>
      <c r="G791" s="6">
        <f>IF(AND(C791&amp;""="",E791&amp;""="",F791&amp;""=""),"",IF(C791&amp;""="","كود ناقص",IFERROR(INDEX('دليل الحسابات'!$B$6:$B$205,MATCH(C791,'دليل الحسابات'!$A$6:$A$205,0)),"كود غير موجود")))</f>
        <v/>
      </c>
      <c r="H791" s="6">
        <f>IF(AND(C791&amp;""="",E791&amp;""="",F791&amp;""=""),"",IF(AND(E791&amp;""&lt;&gt;"",F791&amp;""&lt;&gt;""),"خطأ: مدين ودائن معًا",IF(AND(E791&amp;""="",F791&amp;""=""),"سطر بلا مبلغ","")))</f>
        <v/>
      </c>
      <c r="I791" s="19">
        <f>IF(B791&amp;""="","",ROUND(SUMIFS($E$7:$E$3006,$B$7:$B$3006,B791&amp;"")-SUMIFS($F$7:$F$3006,$B$7:$B$3006,B791&amp;""),2))</f>
        <v/>
      </c>
      <c r="J791" s="6">
        <f>IF(B791&amp;""="",IF(AND(C791&amp;""="",E791&amp;""="",F791&amp;""=""),"","رقم القيد ناقص"),IF(I791=0,"","القيد غير متوازن"))</f>
        <v/>
      </c>
      <c r="K791" s="21">
        <f>IF(C791&amp;""="","",COUNTIF($C$7:C791,C791&amp;""))</f>
        <v/>
      </c>
      <c r="L791" s="6">
        <f>IF(K791="","",C791&amp;"-"&amp;K791)</f>
        <v/>
      </c>
      <c r="M791" s="21">
        <f>IF(J791&lt;&gt;"القيد غير متوازن","",IF(COUNTIF($B$7:B791,B791&amp;"")=1,1,""))</f>
        <v/>
      </c>
    </row>
    <row r="792">
      <c r="A792" s="20" t="n"/>
      <c r="B792" s="16" t="n"/>
      <c r="C792" s="16" t="n"/>
      <c r="D792" s="5" t="n"/>
      <c r="E792" s="17" t="n"/>
      <c r="F792" s="17" t="n"/>
      <c r="G792" s="6">
        <f>IF(AND(C792&amp;""="",E792&amp;""="",F792&amp;""=""),"",IF(C792&amp;""="","كود ناقص",IFERROR(INDEX('دليل الحسابات'!$B$6:$B$205,MATCH(C792,'دليل الحسابات'!$A$6:$A$205,0)),"كود غير موجود")))</f>
        <v/>
      </c>
      <c r="H792" s="6">
        <f>IF(AND(C792&amp;""="",E792&amp;""="",F792&amp;""=""),"",IF(AND(E792&amp;""&lt;&gt;"",F792&amp;""&lt;&gt;""),"خطأ: مدين ودائن معًا",IF(AND(E792&amp;""="",F792&amp;""=""),"سطر بلا مبلغ","")))</f>
        <v/>
      </c>
      <c r="I792" s="19">
        <f>IF(B792&amp;""="","",ROUND(SUMIFS($E$7:$E$3006,$B$7:$B$3006,B792&amp;"")-SUMIFS($F$7:$F$3006,$B$7:$B$3006,B792&amp;""),2))</f>
        <v/>
      </c>
      <c r="J792" s="6">
        <f>IF(B792&amp;""="",IF(AND(C792&amp;""="",E792&amp;""="",F792&amp;""=""),"","رقم القيد ناقص"),IF(I792=0,"","القيد غير متوازن"))</f>
        <v/>
      </c>
      <c r="K792" s="21">
        <f>IF(C792&amp;""="","",COUNTIF($C$7:C792,C792&amp;""))</f>
        <v/>
      </c>
      <c r="L792" s="6">
        <f>IF(K792="","",C792&amp;"-"&amp;K792)</f>
        <v/>
      </c>
      <c r="M792" s="21">
        <f>IF(J792&lt;&gt;"القيد غير متوازن","",IF(COUNTIF($B$7:B792,B792&amp;"")=1,1,""))</f>
        <v/>
      </c>
    </row>
    <row r="793">
      <c r="A793" s="20" t="n"/>
      <c r="B793" s="16" t="n"/>
      <c r="C793" s="16" t="n"/>
      <c r="D793" s="5" t="n"/>
      <c r="E793" s="17" t="n"/>
      <c r="F793" s="17" t="n"/>
      <c r="G793" s="6">
        <f>IF(AND(C793&amp;""="",E793&amp;""="",F793&amp;""=""),"",IF(C793&amp;""="","كود ناقص",IFERROR(INDEX('دليل الحسابات'!$B$6:$B$205,MATCH(C793,'دليل الحسابات'!$A$6:$A$205,0)),"كود غير موجود")))</f>
        <v/>
      </c>
      <c r="H793" s="6">
        <f>IF(AND(C793&amp;""="",E793&amp;""="",F793&amp;""=""),"",IF(AND(E793&amp;""&lt;&gt;"",F793&amp;""&lt;&gt;""),"خطأ: مدين ودائن معًا",IF(AND(E793&amp;""="",F793&amp;""=""),"سطر بلا مبلغ","")))</f>
        <v/>
      </c>
      <c r="I793" s="19">
        <f>IF(B793&amp;""="","",ROUND(SUMIFS($E$7:$E$3006,$B$7:$B$3006,B793&amp;"")-SUMIFS($F$7:$F$3006,$B$7:$B$3006,B793&amp;""),2))</f>
        <v/>
      </c>
      <c r="J793" s="6">
        <f>IF(B793&amp;""="",IF(AND(C793&amp;""="",E793&amp;""="",F793&amp;""=""),"","رقم القيد ناقص"),IF(I793=0,"","القيد غير متوازن"))</f>
        <v/>
      </c>
      <c r="K793" s="21">
        <f>IF(C793&amp;""="","",COUNTIF($C$7:C793,C793&amp;""))</f>
        <v/>
      </c>
      <c r="L793" s="6">
        <f>IF(K793="","",C793&amp;"-"&amp;K793)</f>
        <v/>
      </c>
      <c r="M793" s="21">
        <f>IF(J793&lt;&gt;"القيد غير متوازن","",IF(COUNTIF($B$7:B793,B793&amp;"")=1,1,""))</f>
        <v/>
      </c>
    </row>
    <row r="794">
      <c r="A794" s="20" t="n"/>
      <c r="B794" s="16" t="n"/>
      <c r="C794" s="16" t="n"/>
      <c r="D794" s="5" t="n"/>
      <c r="E794" s="17" t="n"/>
      <c r="F794" s="17" t="n"/>
      <c r="G794" s="6">
        <f>IF(AND(C794&amp;""="",E794&amp;""="",F794&amp;""=""),"",IF(C794&amp;""="","كود ناقص",IFERROR(INDEX('دليل الحسابات'!$B$6:$B$205,MATCH(C794,'دليل الحسابات'!$A$6:$A$205,0)),"كود غير موجود")))</f>
        <v/>
      </c>
      <c r="H794" s="6">
        <f>IF(AND(C794&amp;""="",E794&amp;""="",F794&amp;""=""),"",IF(AND(E794&amp;""&lt;&gt;"",F794&amp;""&lt;&gt;""),"خطأ: مدين ودائن معًا",IF(AND(E794&amp;""="",F794&amp;""=""),"سطر بلا مبلغ","")))</f>
        <v/>
      </c>
      <c r="I794" s="19">
        <f>IF(B794&amp;""="","",ROUND(SUMIFS($E$7:$E$3006,$B$7:$B$3006,B794&amp;"")-SUMIFS($F$7:$F$3006,$B$7:$B$3006,B794&amp;""),2))</f>
        <v/>
      </c>
      <c r="J794" s="6">
        <f>IF(B794&amp;""="",IF(AND(C794&amp;""="",E794&amp;""="",F794&amp;""=""),"","رقم القيد ناقص"),IF(I794=0,"","القيد غير متوازن"))</f>
        <v/>
      </c>
      <c r="K794" s="21">
        <f>IF(C794&amp;""="","",COUNTIF($C$7:C794,C794&amp;""))</f>
        <v/>
      </c>
      <c r="L794" s="6">
        <f>IF(K794="","",C794&amp;"-"&amp;K794)</f>
        <v/>
      </c>
      <c r="M794" s="21">
        <f>IF(J794&lt;&gt;"القيد غير متوازن","",IF(COUNTIF($B$7:B794,B794&amp;"")=1,1,""))</f>
        <v/>
      </c>
    </row>
    <row r="795">
      <c r="A795" s="20" t="n"/>
      <c r="B795" s="16" t="n"/>
      <c r="C795" s="16" t="n"/>
      <c r="D795" s="5" t="n"/>
      <c r="E795" s="17" t="n"/>
      <c r="F795" s="17" t="n"/>
      <c r="G795" s="6">
        <f>IF(AND(C795&amp;""="",E795&amp;""="",F795&amp;""=""),"",IF(C795&amp;""="","كود ناقص",IFERROR(INDEX('دليل الحسابات'!$B$6:$B$205,MATCH(C795,'دليل الحسابات'!$A$6:$A$205,0)),"كود غير موجود")))</f>
        <v/>
      </c>
      <c r="H795" s="6">
        <f>IF(AND(C795&amp;""="",E795&amp;""="",F795&amp;""=""),"",IF(AND(E795&amp;""&lt;&gt;"",F795&amp;""&lt;&gt;""),"خطأ: مدين ودائن معًا",IF(AND(E795&amp;""="",F795&amp;""=""),"سطر بلا مبلغ","")))</f>
        <v/>
      </c>
      <c r="I795" s="19">
        <f>IF(B795&amp;""="","",ROUND(SUMIFS($E$7:$E$3006,$B$7:$B$3006,B795&amp;"")-SUMIFS($F$7:$F$3006,$B$7:$B$3006,B795&amp;""),2))</f>
        <v/>
      </c>
      <c r="J795" s="6">
        <f>IF(B795&amp;""="",IF(AND(C795&amp;""="",E795&amp;""="",F795&amp;""=""),"","رقم القيد ناقص"),IF(I795=0,"","القيد غير متوازن"))</f>
        <v/>
      </c>
      <c r="K795" s="21">
        <f>IF(C795&amp;""="","",COUNTIF($C$7:C795,C795&amp;""))</f>
        <v/>
      </c>
      <c r="L795" s="6">
        <f>IF(K795="","",C795&amp;"-"&amp;K795)</f>
        <v/>
      </c>
      <c r="M795" s="21">
        <f>IF(J795&lt;&gt;"القيد غير متوازن","",IF(COUNTIF($B$7:B795,B795&amp;"")=1,1,""))</f>
        <v/>
      </c>
    </row>
    <row r="796">
      <c r="A796" s="20" t="n"/>
      <c r="B796" s="16" t="n"/>
      <c r="C796" s="16" t="n"/>
      <c r="D796" s="5" t="n"/>
      <c r="E796" s="17" t="n"/>
      <c r="F796" s="17" t="n"/>
      <c r="G796" s="6">
        <f>IF(AND(C796&amp;""="",E796&amp;""="",F796&amp;""=""),"",IF(C796&amp;""="","كود ناقص",IFERROR(INDEX('دليل الحسابات'!$B$6:$B$205,MATCH(C796,'دليل الحسابات'!$A$6:$A$205,0)),"كود غير موجود")))</f>
        <v/>
      </c>
      <c r="H796" s="6">
        <f>IF(AND(C796&amp;""="",E796&amp;""="",F796&amp;""=""),"",IF(AND(E796&amp;""&lt;&gt;"",F796&amp;""&lt;&gt;""),"خطأ: مدين ودائن معًا",IF(AND(E796&amp;""="",F796&amp;""=""),"سطر بلا مبلغ","")))</f>
        <v/>
      </c>
      <c r="I796" s="19">
        <f>IF(B796&amp;""="","",ROUND(SUMIFS($E$7:$E$3006,$B$7:$B$3006,B796&amp;"")-SUMIFS($F$7:$F$3006,$B$7:$B$3006,B796&amp;""),2))</f>
        <v/>
      </c>
      <c r="J796" s="6">
        <f>IF(B796&amp;""="",IF(AND(C796&amp;""="",E796&amp;""="",F796&amp;""=""),"","رقم القيد ناقص"),IF(I796=0,"","القيد غير متوازن"))</f>
        <v/>
      </c>
      <c r="K796" s="21">
        <f>IF(C796&amp;""="","",COUNTIF($C$7:C796,C796&amp;""))</f>
        <v/>
      </c>
      <c r="L796" s="6">
        <f>IF(K796="","",C796&amp;"-"&amp;K796)</f>
        <v/>
      </c>
      <c r="M796" s="21">
        <f>IF(J796&lt;&gt;"القيد غير متوازن","",IF(COUNTIF($B$7:B796,B796&amp;"")=1,1,""))</f>
        <v/>
      </c>
    </row>
    <row r="797">
      <c r="A797" s="20" t="n"/>
      <c r="B797" s="16" t="n"/>
      <c r="C797" s="16" t="n"/>
      <c r="D797" s="5" t="n"/>
      <c r="E797" s="17" t="n"/>
      <c r="F797" s="17" t="n"/>
      <c r="G797" s="6">
        <f>IF(AND(C797&amp;""="",E797&amp;""="",F797&amp;""=""),"",IF(C797&amp;""="","كود ناقص",IFERROR(INDEX('دليل الحسابات'!$B$6:$B$205,MATCH(C797,'دليل الحسابات'!$A$6:$A$205,0)),"كود غير موجود")))</f>
        <v/>
      </c>
      <c r="H797" s="6">
        <f>IF(AND(C797&amp;""="",E797&amp;""="",F797&amp;""=""),"",IF(AND(E797&amp;""&lt;&gt;"",F797&amp;""&lt;&gt;""),"خطأ: مدين ودائن معًا",IF(AND(E797&amp;""="",F797&amp;""=""),"سطر بلا مبلغ","")))</f>
        <v/>
      </c>
      <c r="I797" s="19">
        <f>IF(B797&amp;""="","",ROUND(SUMIFS($E$7:$E$3006,$B$7:$B$3006,B797&amp;"")-SUMIFS($F$7:$F$3006,$B$7:$B$3006,B797&amp;""),2))</f>
        <v/>
      </c>
      <c r="J797" s="6">
        <f>IF(B797&amp;""="",IF(AND(C797&amp;""="",E797&amp;""="",F797&amp;""=""),"","رقم القيد ناقص"),IF(I797=0,"","القيد غير متوازن"))</f>
        <v/>
      </c>
      <c r="K797" s="21">
        <f>IF(C797&amp;""="","",COUNTIF($C$7:C797,C797&amp;""))</f>
        <v/>
      </c>
      <c r="L797" s="6">
        <f>IF(K797="","",C797&amp;"-"&amp;K797)</f>
        <v/>
      </c>
      <c r="M797" s="21">
        <f>IF(J797&lt;&gt;"القيد غير متوازن","",IF(COUNTIF($B$7:B797,B797&amp;"")=1,1,""))</f>
        <v/>
      </c>
    </row>
    <row r="798">
      <c r="A798" s="20" t="n"/>
      <c r="B798" s="16" t="n"/>
      <c r="C798" s="16" t="n"/>
      <c r="D798" s="5" t="n"/>
      <c r="E798" s="17" t="n"/>
      <c r="F798" s="17" t="n"/>
      <c r="G798" s="6">
        <f>IF(AND(C798&amp;""="",E798&amp;""="",F798&amp;""=""),"",IF(C798&amp;""="","كود ناقص",IFERROR(INDEX('دليل الحسابات'!$B$6:$B$205,MATCH(C798,'دليل الحسابات'!$A$6:$A$205,0)),"كود غير موجود")))</f>
        <v/>
      </c>
      <c r="H798" s="6">
        <f>IF(AND(C798&amp;""="",E798&amp;""="",F798&amp;""=""),"",IF(AND(E798&amp;""&lt;&gt;"",F798&amp;""&lt;&gt;""),"خطأ: مدين ودائن معًا",IF(AND(E798&amp;""="",F798&amp;""=""),"سطر بلا مبلغ","")))</f>
        <v/>
      </c>
      <c r="I798" s="19">
        <f>IF(B798&amp;""="","",ROUND(SUMIFS($E$7:$E$3006,$B$7:$B$3006,B798&amp;"")-SUMIFS($F$7:$F$3006,$B$7:$B$3006,B798&amp;""),2))</f>
        <v/>
      </c>
      <c r="J798" s="6">
        <f>IF(B798&amp;""="",IF(AND(C798&amp;""="",E798&amp;""="",F798&amp;""=""),"","رقم القيد ناقص"),IF(I798=0,"","القيد غير متوازن"))</f>
        <v/>
      </c>
      <c r="K798" s="21">
        <f>IF(C798&amp;""="","",COUNTIF($C$7:C798,C798&amp;""))</f>
        <v/>
      </c>
      <c r="L798" s="6">
        <f>IF(K798="","",C798&amp;"-"&amp;K798)</f>
        <v/>
      </c>
      <c r="M798" s="21">
        <f>IF(J798&lt;&gt;"القيد غير متوازن","",IF(COUNTIF($B$7:B798,B798&amp;"")=1,1,""))</f>
        <v/>
      </c>
    </row>
    <row r="799">
      <c r="A799" s="20" t="n"/>
      <c r="B799" s="16" t="n"/>
      <c r="C799" s="16" t="n"/>
      <c r="D799" s="5" t="n"/>
      <c r="E799" s="17" t="n"/>
      <c r="F799" s="17" t="n"/>
      <c r="G799" s="6">
        <f>IF(AND(C799&amp;""="",E799&amp;""="",F799&amp;""=""),"",IF(C799&amp;""="","كود ناقص",IFERROR(INDEX('دليل الحسابات'!$B$6:$B$205,MATCH(C799,'دليل الحسابات'!$A$6:$A$205,0)),"كود غير موجود")))</f>
        <v/>
      </c>
      <c r="H799" s="6">
        <f>IF(AND(C799&amp;""="",E799&amp;""="",F799&amp;""=""),"",IF(AND(E799&amp;""&lt;&gt;"",F799&amp;""&lt;&gt;""),"خطأ: مدين ودائن معًا",IF(AND(E799&amp;""="",F799&amp;""=""),"سطر بلا مبلغ","")))</f>
        <v/>
      </c>
      <c r="I799" s="19">
        <f>IF(B799&amp;""="","",ROUND(SUMIFS($E$7:$E$3006,$B$7:$B$3006,B799&amp;"")-SUMIFS($F$7:$F$3006,$B$7:$B$3006,B799&amp;""),2))</f>
        <v/>
      </c>
      <c r="J799" s="6">
        <f>IF(B799&amp;""="",IF(AND(C799&amp;""="",E799&amp;""="",F799&amp;""=""),"","رقم القيد ناقص"),IF(I799=0,"","القيد غير متوازن"))</f>
        <v/>
      </c>
      <c r="K799" s="21">
        <f>IF(C799&amp;""="","",COUNTIF($C$7:C799,C799&amp;""))</f>
        <v/>
      </c>
      <c r="L799" s="6">
        <f>IF(K799="","",C799&amp;"-"&amp;K799)</f>
        <v/>
      </c>
      <c r="M799" s="21">
        <f>IF(J799&lt;&gt;"القيد غير متوازن","",IF(COUNTIF($B$7:B799,B799&amp;"")=1,1,""))</f>
        <v/>
      </c>
    </row>
    <row r="800">
      <c r="A800" s="20" t="n"/>
      <c r="B800" s="16" t="n"/>
      <c r="C800" s="16" t="n"/>
      <c r="D800" s="5" t="n"/>
      <c r="E800" s="17" t="n"/>
      <c r="F800" s="17" t="n"/>
      <c r="G800" s="6">
        <f>IF(AND(C800&amp;""="",E800&amp;""="",F800&amp;""=""),"",IF(C800&amp;""="","كود ناقص",IFERROR(INDEX('دليل الحسابات'!$B$6:$B$205,MATCH(C800,'دليل الحسابات'!$A$6:$A$205,0)),"كود غير موجود")))</f>
        <v/>
      </c>
      <c r="H800" s="6">
        <f>IF(AND(C800&amp;""="",E800&amp;""="",F800&amp;""=""),"",IF(AND(E800&amp;""&lt;&gt;"",F800&amp;""&lt;&gt;""),"خطأ: مدين ودائن معًا",IF(AND(E800&amp;""="",F800&amp;""=""),"سطر بلا مبلغ","")))</f>
        <v/>
      </c>
      <c r="I800" s="19">
        <f>IF(B800&amp;""="","",ROUND(SUMIFS($E$7:$E$3006,$B$7:$B$3006,B800&amp;"")-SUMIFS($F$7:$F$3006,$B$7:$B$3006,B800&amp;""),2))</f>
        <v/>
      </c>
      <c r="J800" s="6">
        <f>IF(B800&amp;""="",IF(AND(C800&amp;""="",E800&amp;""="",F800&amp;""=""),"","رقم القيد ناقص"),IF(I800=0,"","القيد غير متوازن"))</f>
        <v/>
      </c>
      <c r="K800" s="21">
        <f>IF(C800&amp;""="","",COUNTIF($C$7:C800,C800&amp;""))</f>
        <v/>
      </c>
      <c r="L800" s="6">
        <f>IF(K800="","",C800&amp;"-"&amp;K800)</f>
        <v/>
      </c>
      <c r="M800" s="21">
        <f>IF(J800&lt;&gt;"القيد غير متوازن","",IF(COUNTIF($B$7:B800,B800&amp;"")=1,1,""))</f>
        <v/>
      </c>
    </row>
    <row r="801">
      <c r="A801" s="20" t="n"/>
      <c r="B801" s="16" t="n"/>
      <c r="C801" s="16" t="n"/>
      <c r="D801" s="5" t="n"/>
      <c r="E801" s="17" t="n"/>
      <c r="F801" s="17" t="n"/>
      <c r="G801" s="6">
        <f>IF(AND(C801&amp;""="",E801&amp;""="",F801&amp;""=""),"",IF(C801&amp;""="","كود ناقص",IFERROR(INDEX('دليل الحسابات'!$B$6:$B$205,MATCH(C801,'دليل الحسابات'!$A$6:$A$205,0)),"كود غير موجود")))</f>
        <v/>
      </c>
      <c r="H801" s="6">
        <f>IF(AND(C801&amp;""="",E801&amp;""="",F801&amp;""=""),"",IF(AND(E801&amp;""&lt;&gt;"",F801&amp;""&lt;&gt;""),"خطأ: مدين ودائن معًا",IF(AND(E801&amp;""="",F801&amp;""=""),"سطر بلا مبلغ","")))</f>
        <v/>
      </c>
      <c r="I801" s="19">
        <f>IF(B801&amp;""="","",ROUND(SUMIFS($E$7:$E$3006,$B$7:$B$3006,B801&amp;"")-SUMIFS($F$7:$F$3006,$B$7:$B$3006,B801&amp;""),2))</f>
        <v/>
      </c>
      <c r="J801" s="6">
        <f>IF(B801&amp;""="",IF(AND(C801&amp;""="",E801&amp;""="",F801&amp;""=""),"","رقم القيد ناقص"),IF(I801=0,"","القيد غير متوازن"))</f>
        <v/>
      </c>
      <c r="K801" s="21">
        <f>IF(C801&amp;""="","",COUNTIF($C$7:C801,C801&amp;""))</f>
        <v/>
      </c>
      <c r="L801" s="6">
        <f>IF(K801="","",C801&amp;"-"&amp;K801)</f>
        <v/>
      </c>
      <c r="M801" s="21">
        <f>IF(J801&lt;&gt;"القيد غير متوازن","",IF(COUNTIF($B$7:B801,B801&amp;"")=1,1,""))</f>
        <v/>
      </c>
    </row>
    <row r="802">
      <c r="A802" s="20" t="n"/>
      <c r="B802" s="16" t="n"/>
      <c r="C802" s="16" t="n"/>
      <c r="D802" s="5" t="n"/>
      <c r="E802" s="17" t="n"/>
      <c r="F802" s="17" t="n"/>
      <c r="G802" s="6">
        <f>IF(AND(C802&amp;""="",E802&amp;""="",F802&amp;""=""),"",IF(C802&amp;""="","كود ناقص",IFERROR(INDEX('دليل الحسابات'!$B$6:$B$205,MATCH(C802,'دليل الحسابات'!$A$6:$A$205,0)),"كود غير موجود")))</f>
        <v/>
      </c>
      <c r="H802" s="6">
        <f>IF(AND(C802&amp;""="",E802&amp;""="",F802&amp;""=""),"",IF(AND(E802&amp;""&lt;&gt;"",F802&amp;""&lt;&gt;""),"خطأ: مدين ودائن معًا",IF(AND(E802&amp;""="",F802&amp;""=""),"سطر بلا مبلغ","")))</f>
        <v/>
      </c>
      <c r="I802" s="19">
        <f>IF(B802&amp;""="","",ROUND(SUMIFS($E$7:$E$3006,$B$7:$B$3006,B802&amp;"")-SUMIFS($F$7:$F$3006,$B$7:$B$3006,B802&amp;""),2))</f>
        <v/>
      </c>
      <c r="J802" s="6">
        <f>IF(B802&amp;""="",IF(AND(C802&amp;""="",E802&amp;""="",F802&amp;""=""),"","رقم القيد ناقص"),IF(I802=0,"","القيد غير متوازن"))</f>
        <v/>
      </c>
      <c r="K802" s="21">
        <f>IF(C802&amp;""="","",COUNTIF($C$7:C802,C802&amp;""))</f>
        <v/>
      </c>
      <c r="L802" s="6">
        <f>IF(K802="","",C802&amp;"-"&amp;K802)</f>
        <v/>
      </c>
      <c r="M802" s="21">
        <f>IF(J802&lt;&gt;"القيد غير متوازن","",IF(COUNTIF($B$7:B802,B802&amp;"")=1,1,""))</f>
        <v/>
      </c>
    </row>
    <row r="803">
      <c r="A803" s="20" t="n"/>
      <c r="B803" s="16" t="n"/>
      <c r="C803" s="16" t="n"/>
      <c r="D803" s="5" t="n"/>
      <c r="E803" s="17" t="n"/>
      <c r="F803" s="17" t="n"/>
      <c r="G803" s="6">
        <f>IF(AND(C803&amp;""="",E803&amp;""="",F803&amp;""=""),"",IF(C803&amp;""="","كود ناقص",IFERROR(INDEX('دليل الحسابات'!$B$6:$B$205,MATCH(C803,'دليل الحسابات'!$A$6:$A$205,0)),"كود غير موجود")))</f>
        <v/>
      </c>
      <c r="H803" s="6">
        <f>IF(AND(C803&amp;""="",E803&amp;""="",F803&amp;""=""),"",IF(AND(E803&amp;""&lt;&gt;"",F803&amp;""&lt;&gt;""),"خطأ: مدين ودائن معًا",IF(AND(E803&amp;""="",F803&amp;""=""),"سطر بلا مبلغ","")))</f>
        <v/>
      </c>
      <c r="I803" s="19">
        <f>IF(B803&amp;""="","",ROUND(SUMIFS($E$7:$E$3006,$B$7:$B$3006,B803&amp;"")-SUMIFS($F$7:$F$3006,$B$7:$B$3006,B803&amp;""),2))</f>
        <v/>
      </c>
      <c r="J803" s="6">
        <f>IF(B803&amp;""="",IF(AND(C803&amp;""="",E803&amp;""="",F803&amp;""=""),"","رقم القيد ناقص"),IF(I803=0,"","القيد غير متوازن"))</f>
        <v/>
      </c>
      <c r="K803" s="21">
        <f>IF(C803&amp;""="","",COUNTIF($C$7:C803,C803&amp;""))</f>
        <v/>
      </c>
      <c r="L803" s="6">
        <f>IF(K803="","",C803&amp;"-"&amp;K803)</f>
        <v/>
      </c>
      <c r="M803" s="21">
        <f>IF(J803&lt;&gt;"القيد غير متوازن","",IF(COUNTIF($B$7:B803,B803&amp;"")=1,1,""))</f>
        <v/>
      </c>
    </row>
    <row r="804">
      <c r="A804" s="20" t="n"/>
      <c r="B804" s="16" t="n"/>
      <c r="C804" s="16" t="n"/>
      <c r="D804" s="5" t="n"/>
      <c r="E804" s="17" t="n"/>
      <c r="F804" s="17" t="n"/>
      <c r="G804" s="6">
        <f>IF(AND(C804&amp;""="",E804&amp;""="",F804&amp;""=""),"",IF(C804&amp;""="","كود ناقص",IFERROR(INDEX('دليل الحسابات'!$B$6:$B$205,MATCH(C804,'دليل الحسابات'!$A$6:$A$205,0)),"كود غير موجود")))</f>
        <v/>
      </c>
      <c r="H804" s="6">
        <f>IF(AND(C804&amp;""="",E804&amp;""="",F804&amp;""=""),"",IF(AND(E804&amp;""&lt;&gt;"",F804&amp;""&lt;&gt;""),"خطأ: مدين ودائن معًا",IF(AND(E804&amp;""="",F804&amp;""=""),"سطر بلا مبلغ","")))</f>
        <v/>
      </c>
      <c r="I804" s="19">
        <f>IF(B804&amp;""="","",ROUND(SUMIFS($E$7:$E$3006,$B$7:$B$3006,B804&amp;"")-SUMIFS($F$7:$F$3006,$B$7:$B$3006,B804&amp;""),2))</f>
        <v/>
      </c>
      <c r="J804" s="6">
        <f>IF(B804&amp;""="",IF(AND(C804&amp;""="",E804&amp;""="",F804&amp;""=""),"","رقم القيد ناقص"),IF(I804=0,"","القيد غير متوازن"))</f>
        <v/>
      </c>
      <c r="K804" s="21">
        <f>IF(C804&amp;""="","",COUNTIF($C$7:C804,C804&amp;""))</f>
        <v/>
      </c>
      <c r="L804" s="6">
        <f>IF(K804="","",C804&amp;"-"&amp;K804)</f>
        <v/>
      </c>
      <c r="M804" s="21">
        <f>IF(J804&lt;&gt;"القيد غير متوازن","",IF(COUNTIF($B$7:B804,B804&amp;"")=1,1,""))</f>
        <v/>
      </c>
    </row>
    <row r="805">
      <c r="A805" s="20" t="n"/>
      <c r="B805" s="16" t="n"/>
      <c r="C805" s="16" t="n"/>
      <c r="D805" s="5" t="n"/>
      <c r="E805" s="17" t="n"/>
      <c r="F805" s="17" t="n"/>
      <c r="G805" s="6">
        <f>IF(AND(C805&amp;""="",E805&amp;""="",F805&amp;""=""),"",IF(C805&amp;""="","كود ناقص",IFERROR(INDEX('دليل الحسابات'!$B$6:$B$205,MATCH(C805,'دليل الحسابات'!$A$6:$A$205,0)),"كود غير موجود")))</f>
        <v/>
      </c>
      <c r="H805" s="6">
        <f>IF(AND(C805&amp;""="",E805&amp;""="",F805&amp;""=""),"",IF(AND(E805&amp;""&lt;&gt;"",F805&amp;""&lt;&gt;""),"خطأ: مدين ودائن معًا",IF(AND(E805&amp;""="",F805&amp;""=""),"سطر بلا مبلغ","")))</f>
        <v/>
      </c>
      <c r="I805" s="19">
        <f>IF(B805&amp;""="","",ROUND(SUMIFS($E$7:$E$3006,$B$7:$B$3006,B805&amp;"")-SUMIFS($F$7:$F$3006,$B$7:$B$3006,B805&amp;""),2))</f>
        <v/>
      </c>
      <c r="J805" s="6">
        <f>IF(B805&amp;""="",IF(AND(C805&amp;""="",E805&amp;""="",F805&amp;""=""),"","رقم القيد ناقص"),IF(I805=0,"","القيد غير متوازن"))</f>
        <v/>
      </c>
      <c r="K805" s="21">
        <f>IF(C805&amp;""="","",COUNTIF($C$7:C805,C805&amp;""))</f>
        <v/>
      </c>
      <c r="L805" s="6">
        <f>IF(K805="","",C805&amp;"-"&amp;K805)</f>
        <v/>
      </c>
      <c r="M805" s="21">
        <f>IF(J805&lt;&gt;"القيد غير متوازن","",IF(COUNTIF($B$7:B805,B805&amp;"")=1,1,""))</f>
        <v/>
      </c>
    </row>
    <row r="806">
      <c r="A806" s="20" t="n"/>
      <c r="B806" s="16" t="n"/>
      <c r="C806" s="16" t="n"/>
      <c r="D806" s="5" t="n"/>
      <c r="E806" s="17" t="n"/>
      <c r="F806" s="17" t="n"/>
      <c r="G806" s="6">
        <f>IF(AND(C806&amp;""="",E806&amp;""="",F806&amp;""=""),"",IF(C806&amp;""="","كود ناقص",IFERROR(INDEX('دليل الحسابات'!$B$6:$B$205,MATCH(C806,'دليل الحسابات'!$A$6:$A$205,0)),"كود غير موجود")))</f>
        <v/>
      </c>
      <c r="H806" s="6">
        <f>IF(AND(C806&amp;""="",E806&amp;""="",F806&amp;""=""),"",IF(AND(E806&amp;""&lt;&gt;"",F806&amp;""&lt;&gt;""),"خطأ: مدين ودائن معًا",IF(AND(E806&amp;""="",F806&amp;""=""),"سطر بلا مبلغ","")))</f>
        <v/>
      </c>
      <c r="I806" s="19">
        <f>IF(B806&amp;""="","",ROUND(SUMIFS($E$7:$E$3006,$B$7:$B$3006,B806&amp;"")-SUMIFS($F$7:$F$3006,$B$7:$B$3006,B806&amp;""),2))</f>
        <v/>
      </c>
      <c r="J806" s="6">
        <f>IF(B806&amp;""="",IF(AND(C806&amp;""="",E806&amp;""="",F806&amp;""=""),"","رقم القيد ناقص"),IF(I806=0,"","القيد غير متوازن"))</f>
        <v/>
      </c>
      <c r="K806" s="21">
        <f>IF(C806&amp;""="","",COUNTIF($C$7:C806,C806&amp;""))</f>
        <v/>
      </c>
      <c r="L806" s="6">
        <f>IF(K806="","",C806&amp;"-"&amp;K806)</f>
        <v/>
      </c>
      <c r="M806" s="21">
        <f>IF(J806&lt;&gt;"القيد غير متوازن","",IF(COUNTIF($B$7:B806,B806&amp;"")=1,1,""))</f>
        <v/>
      </c>
    </row>
    <row r="807">
      <c r="A807" s="20" t="n"/>
      <c r="B807" s="16" t="n"/>
      <c r="C807" s="16" t="n"/>
      <c r="D807" s="5" t="n"/>
      <c r="E807" s="17" t="n"/>
      <c r="F807" s="17" t="n"/>
      <c r="G807" s="6">
        <f>IF(AND(C807&amp;""="",E807&amp;""="",F807&amp;""=""),"",IF(C807&amp;""="","كود ناقص",IFERROR(INDEX('دليل الحسابات'!$B$6:$B$205,MATCH(C807,'دليل الحسابات'!$A$6:$A$205,0)),"كود غير موجود")))</f>
        <v/>
      </c>
      <c r="H807" s="6">
        <f>IF(AND(C807&amp;""="",E807&amp;""="",F807&amp;""=""),"",IF(AND(E807&amp;""&lt;&gt;"",F807&amp;""&lt;&gt;""),"خطأ: مدين ودائن معًا",IF(AND(E807&amp;""="",F807&amp;""=""),"سطر بلا مبلغ","")))</f>
        <v/>
      </c>
      <c r="I807" s="19">
        <f>IF(B807&amp;""="","",ROUND(SUMIFS($E$7:$E$3006,$B$7:$B$3006,B807&amp;"")-SUMIFS($F$7:$F$3006,$B$7:$B$3006,B807&amp;""),2))</f>
        <v/>
      </c>
      <c r="J807" s="6">
        <f>IF(B807&amp;""="",IF(AND(C807&amp;""="",E807&amp;""="",F807&amp;""=""),"","رقم القيد ناقص"),IF(I807=0,"","القيد غير متوازن"))</f>
        <v/>
      </c>
      <c r="K807" s="21">
        <f>IF(C807&amp;""="","",COUNTIF($C$7:C807,C807&amp;""))</f>
        <v/>
      </c>
      <c r="L807" s="6">
        <f>IF(K807="","",C807&amp;"-"&amp;K807)</f>
        <v/>
      </c>
      <c r="M807" s="21">
        <f>IF(J807&lt;&gt;"القيد غير متوازن","",IF(COUNTIF($B$7:B807,B807&amp;"")=1,1,""))</f>
        <v/>
      </c>
    </row>
    <row r="808">
      <c r="A808" s="20" t="n"/>
      <c r="B808" s="16" t="n"/>
      <c r="C808" s="16" t="n"/>
      <c r="D808" s="5" t="n"/>
      <c r="E808" s="17" t="n"/>
      <c r="F808" s="17" t="n"/>
      <c r="G808" s="6">
        <f>IF(AND(C808&amp;""="",E808&amp;""="",F808&amp;""=""),"",IF(C808&amp;""="","كود ناقص",IFERROR(INDEX('دليل الحسابات'!$B$6:$B$205,MATCH(C808,'دليل الحسابات'!$A$6:$A$205,0)),"كود غير موجود")))</f>
        <v/>
      </c>
      <c r="H808" s="6">
        <f>IF(AND(C808&amp;""="",E808&amp;""="",F808&amp;""=""),"",IF(AND(E808&amp;""&lt;&gt;"",F808&amp;""&lt;&gt;""),"خطأ: مدين ودائن معًا",IF(AND(E808&amp;""="",F808&amp;""=""),"سطر بلا مبلغ","")))</f>
        <v/>
      </c>
      <c r="I808" s="19">
        <f>IF(B808&amp;""="","",ROUND(SUMIFS($E$7:$E$3006,$B$7:$B$3006,B808&amp;"")-SUMIFS($F$7:$F$3006,$B$7:$B$3006,B808&amp;""),2))</f>
        <v/>
      </c>
      <c r="J808" s="6">
        <f>IF(B808&amp;""="",IF(AND(C808&amp;""="",E808&amp;""="",F808&amp;""=""),"","رقم القيد ناقص"),IF(I808=0,"","القيد غير متوازن"))</f>
        <v/>
      </c>
      <c r="K808" s="21">
        <f>IF(C808&amp;""="","",COUNTIF($C$7:C808,C808&amp;""))</f>
        <v/>
      </c>
      <c r="L808" s="6">
        <f>IF(K808="","",C808&amp;"-"&amp;K808)</f>
        <v/>
      </c>
      <c r="M808" s="21">
        <f>IF(J808&lt;&gt;"القيد غير متوازن","",IF(COUNTIF($B$7:B808,B808&amp;"")=1,1,""))</f>
        <v/>
      </c>
    </row>
    <row r="809">
      <c r="A809" s="20" t="n"/>
      <c r="B809" s="16" t="n"/>
      <c r="C809" s="16" t="n"/>
      <c r="D809" s="5" t="n"/>
      <c r="E809" s="17" t="n"/>
      <c r="F809" s="17" t="n"/>
      <c r="G809" s="6">
        <f>IF(AND(C809&amp;""="",E809&amp;""="",F809&amp;""=""),"",IF(C809&amp;""="","كود ناقص",IFERROR(INDEX('دليل الحسابات'!$B$6:$B$205,MATCH(C809,'دليل الحسابات'!$A$6:$A$205,0)),"كود غير موجود")))</f>
        <v/>
      </c>
      <c r="H809" s="6">
        <f>IF(AND(C809&amp;""="",E809&amp;""="",F809&amp;""=""),"",IF(AND(E809&amp;""&lt;&gt;"",F809&amp;""&lt;&gt;""),"خطأ: مدين ودائن معًا",IF(AND(E809&amp;""="",F809&amp;""=""),"سطر بلا مبلغ","")))</f>
        <v/>
      </c>
      <c r="I809" s="19">
        <f>IF(B809&amp;""="","",ROUND(SUMIFS($E$7:$E$3006,$B$7:$B$3006,B809&amp;"")-SUMIFS($F$7:$F$3006,$B$7:$B$3006,B809&amp;""),2))</f>
        <v/>
      </c>
      <c r="J809" s="6">
        <f>IF(B809&amp;""="",IF(AND(C809&amp;""="",E809&amp;""="",F809&amp;""=""),"","رقم القيد ناقص"),IF(I809=0,"","القيد غير متوازن"))</f>
        <v/>
      </c>
      <c r="K809" s="21">
        <f>IF(C809&amp;""="","",COUNTIF($C$7:C809,C809&amp;""))</f>
        <v/>
      </c>
      <c r="L809" s="6">
        <f>IF(K809="","",C809&amp;"-"&amp;K809)</f>
        <v/>
      </c>
      <c r="M809" s="21">
        <f>IF(J809&lt;&gt;"القيد غير متوازن","",IF(COUNTIF($B$7:B809,B809&amp;"")=1,1,""))</f>
        <v/>
      </c>
    </row>
    <row r="810">
      <c r="A810" s="20" t="n"/>
      <c r="B810" s="16" t="n"/>
      <c r="C810" s="16" t="n"/>
      <c r="D810" s="5" t="n"/>
      <c r="E810" s="17" t="n"/>
      <c r="F810" s="17" t="n"/>
      <c r="G810" s="6">
        <f>IF(AND(C810&amp;""="",E810&amp;""="",F810&amp;""=""),"",IF(C810&amp;""="","كود ناقص",IFERROR(INDEX('دليل الحسابات'!$B$6:$B$205,MATCH(C810,'دليل الحسابات'!$A$6:$A$205,0)),"كود غير موجود")))</f>
        <v/>
      </c>
      <c r="H810" s="6">
        <f>IF(AND(C810&amp;""="",E810&amp;""="",F810&amp;""=""),"",IF(AND(E810&amp;""&lt;&gt;"",F810&amp;""&lt;&gt;""),"خطأ: مدين ودائن معًا",IF(AND(E810&amp;""="",F810&amp;""=""),"سطر بلا مبلغ","")))</f>
        <v/>
      </c>
      <c r="I810" s="19">
        <f>IF(B810&amp;""="","",ROUND(SUMIFS($E$7:$E$3006,$B$7:$B$3006,B810&amp;"")-SUMIFS($F$7:$F$3006,$B$7:$B$3006,B810&amp;""),2))</f>
        <v/>
      </c>
      <c r="J810" s="6">
        <f>IF(B810&amp;""="",IF(AND(C810&amp;""="",E810&amp;""="",F810&amp;""=""),"","رقم القيد ناقص"),IF(I810=0,"","القيد غير متوازن"))</f>
        <v/>
      </c>
      <c r="K810" s="21">
        <f>IF(C810&amp;""="","",COUNTIF($C$7:C810,C810&amp;""))</f>
        <v/>
      </c>
      <c r="L810" s="6">
        <f>IF(K810="","",C810&amp;"-"&amp;K810)</f>
        <v/>
      </c>
      <c r="M810" s="21">
        <f>IF(J810&lt;&gt;"القيد غير متوازن","",IF(COUNTIF($B$7:B810,B810&amp;"")=1,1,""))</f>
        <v/>
      </c>
    </row>
    <row r="811">
      <c r="A811" s="20" t="n"/>
      <c r="B811" s="16" t="n"/>
      <c r="C811" s="16" t="n"/>
      <c r="D811" s="5" t="n"/>
      <c r="E811" s="17" t="n"/>
      <c r="F811" s="17" t="n"/>
      <c r="G811" s="6">
        <f>IF(AND(C811&amp;""="",E811&amp;""="",F811&amp;""=""),"",IF(C811&amp;""="","كود ناقص",IFERROR(INDEX('دليل الحسابات'!$B$6:$B$205,MATCH(C811,'دليل الحسابات'!$A$6:$A$205,0)),"كود غير موجود")))</f>
        <v/>
      </c>
      <c r="H811" s="6">
        <f>IF(AND(C811&amp;""="",E811&amp;""="",F811&amp;""=""),"",IF(AND(E811&amp;""&lt;&gt;"",F811&amp;""&lt;&gt;""),"خطأ: مدين ودائن معًا",IF(AND(E811&amp;""="",F811&amp;""=""),"سطر بلا مبلغ","")))</f>
        <v/>
      </c>
      <c r="I811" s="19">
        <f>IF(B811&amp;""="","",ROUND(SUMIFS($E$7:$E$3006,$B$7:$B$3006,B811&amp;"")-SUMIFS($F$7:$F$3006,$B$7:$B$3006,B811&amp;""),2))</f>
        <v/>
      </c>
      <c r="J811" s="6">
        <f>IF(B811&amp;""="",IF(AND(C811&amp;""="",E811&amp;""="",F811&amp;""=""),"","رقم القيد ناقص"),IF(I811=0,"","القيد غير متوازن"))</f>
        <v/>
      </c>
      <c r="K811" s="21">
        <f>IF(C811&amp;""="","",COUNTIF($C$7:C811,C811&amp;""))</f>
        <v/>
      </c>
      <c r="L811" s="6">
        <f>IF(K811="","",C811&amp;"-"&amp;K811)</f>
        <v/>
      </c>
      <c r="M811" s="21">
        <f>IF(J811&lt;&gt;"القيد غير متوازن","",IF(COUNTIF($B$7:B811,B811&amp;"")=1,1,""))</f>
        <v/>
      </c>
    </row>
    <row r="812">
      <c r="A812" s="20" t="n"/>
      <c r="B812" s="16" t="n"/>
      <c r="C812" s="16" t="n"/>
      <c r="D812" s="5" t="n"/>
      <c r="E812" s="17" t="n"/>
      <c r="F812" s="17" t="n"/>
      <c r="G812" s="6">
        <f>IF(AND(C812&amp;""="",E812&amp;""="",F812&amp;""=""),"",IF(C812&amp;""="","كود ناقص",IFERROR(INDEX('دليل الحسابات'!$B$6:$B$205,MATCH(C812,'دليل الحسابات'!$A$6:$A$205,0)),"كود غير موجود")))</f>
        <v/>
      </c>
      <c r="H812" s="6">
        <f>IF(AND(C812&amp;""="",E812&amp;""="",F812&amp;""=""),"",IF(AND(E812&amp;""&lt;&gt;"",F812&amp;""&lt;&gt;""),"خطأ: مدين ودائن معًا",IF(AND(E812&amp;""="",F812&amp;""=""),"سطر بلا مبلغ","")))</f>
        <v/>
      </c>
      <c r="I812" s="19">
        <f>IF(B812&amp;""="","",ROUND(SUMIFS($E$7:$E$3006,$B$7:$B$3006,B812&amp;"")-SUMIFS($F$7:$F$3006,$B$7:$B$3006,B812&amp;""),2))</f>
        <v/>
      </c>
      <c r="J812" s="6">
        <f>IF(B812&amp;""="",IF(AND(C812&amp;""="",E812&amp;""="",F812&amp;""=""),"","رقم القيد ناقص"),IF(I812=0,"","القيد غير متوازن"))</f>
        <v/>
      </c>
      <c r="K812" s="21">
        <f>IF(C812&amp;""="","",COUNTIF($C$7:C812,C812&amp;""))</f>
        <v/>
      </c>
      <c r="L812" s="6">
        <f>IF(K812="","",C812&amp;"-"&amp;K812)</f>
        <v/>
      </c>
      <c r="M812" s="21">
        <f>IF(J812&lt;&gt;"القيد غير متوازن","",IF(COUNTIF($B$7:B812,B812&amp;"")=1,1,""))</f>
        <v/>
      </c>
    </row>
    <row r="813">
      <c r="A813" s="20" t="n"/>
      <c r="B813" s="16" t="n"/>
      <c r="C813" s="16" t="n"/>
      <c r="D813" s="5" t="n"/>
      <c r="E813" s="17" t="n"/>
      <c r="F813" s="17" t="n"/>
      <c r="G813" s="6">
        <f>IF(AND(C813&amp;""="",E813&amp;""="",F813&amp;""=""),"",IF(C813&amp;""="","كود ناقص",IFERROR(INDEX('دليل الحسابات'!$B$6:$B$205,MATCH(C813,'دليل الحسابات'!$A$6:$A$205,0)),"كود غير موجود")))</f>
        <v/>
      </c>
      <c r="H813" s="6">
        <f>IF(AND(C813&amp;""="",E813&amp;""="",F813&amp;""=""),"",IF(AND(E813&amp;""&lt;&gt;"",F813&amp;""&lt;&gt;""),"خطأ: مدين ودائن معًا",IF(AND(E813&amp;""="",F813&amp;""=""),"سطر بلا مبلغ","")))</f>
        <v/>
      </c>
      <c r="I813" s="19">
        <f>IF(B813&amp;""="","",ROUND(SUMIFS($E$7:$E$3006,$B$7:$B$3006,B813&amp;"")-SUMIFS($F$7:$F$3006,$B$7:$B$3006,B813&amp;""),2))</f>
        <v/>
      </c>
      <c r="J813" s="6">
        <f>IF(B813&amp;""="",IF(AND(C813&amp;""="",E813&amp;""="",F813&amp;""=""),"","رقم القيد ناقص"),IF(I813=0,"","القيد غير متوازن"))</f>
        <v/>
      </c>
      <c r="K813" s="21">
        <f>IF(C813&amp;""="","",COUNTIF($C$7:C813,C813&amp;""))</f>
        <v/>
      </c>
      <c r="L813" s="6">
        <f>IF(K813="","",C813&amp;"-"&amp;K813)</f>
        <v/>
      </c>
      <c r="M813" s="21">
        <f>IF(J813&lt;&gt;"القيد غير متوازن","",IF(COUNTIF($B$7:B813,B813&amp;"")=1,1,""))</f>
        <v/>
      </c>
    </row>
    <row r="814">
      <c r="A814" s="20" t="n"/>
      <c r="B814" s="16" t="n"/>
      <c r="C814" s="16" t="n"/>
      <c r="D814" s="5" t="n"/>
      <c r="E814" s="17" t="n"/>
      <c r="F814" s="17" t="n"/>
      <c r="G814" s="6">
        <f>IF(AND(C814&amp;""="",E814&amp;""="",F814&amp;""=""),"",IF(C814&amp;""="","كود ناقص",IFERROR(INDEX('دليل الحسابات'!$B$6:$B$205,MATCH(C814,'دليل الحسابات'!$A$6:$A$205,0)),"كود غير موجود")))</f>
        <v/>
      </c>
      <c r="H814" s="6">
        <f>IF(AND(C814&amp;""="",E814&amp;""="",F814&amp;""=""),"",IF(AND(E814&amp;""&lt;&gt;"",F814&amp;""&lt;&gt;""),"خطأ: مدين ودائن معًا",IF(AND(E814&amp;""="",F814&amp;""=""),"سطر بلا مبلغ","")))</f>
        <v/>
      </c>
      <c r="I814" s="19">
        <f>IF(B814&amp;""="","",ROUND(SUMIFS($E$7:$E$3006,$B$7:$B$3006,B814&amp;"")-SUMIFS($F$7:$F$3006,$B$7:$B$3006,B814&amp;""),2))</f>
        <v/>
      </c>
      <c r="J814" s="6">
        <f>IF(B814&amp;""="",IF(AND(C814&amp;""="",E814&amp;""="",F814&amp;""=""),"","رقم القيد ناقص"),IF(I814=0,"","القيد غير متوازن"))</f>
        <v/>
      </c>
      <c r="K814" s="21">
        <f>IF(C814&amp;""="","",COUNTIF($C$7:C814,C814&amp;""))</f>
        <v/>
      </c>
      <c r="L814" s="6">
        <f>IF(K814="","",C814&amp;"-"&amp;K814)</f>
        <v/>
      </c>
      <c r="M814" s="21">
        <f>IF(J814&lt;&gt;"القيد غير متوازن","",IF(COUNTIF($B$7:B814,B814&amp;"")=1,1,""))</f>
        <v/>
      </c>
    </row>
    <row r="815">
      <c r="A815" s="20" t="n"/>
      <c r="B815" s="16" t="n"/>
      <c r="C815" s="16" t="n"/>
      <c r="D815" s="5" t="n"/>
      <c r="E815" s="17" t="n"/>
      <c r="F815" s="17" t="n"/>
      <c r="G815" s="6">
        <f>IF(AND(C815&amp;""="",E815&amp;""="",F815&amp;""=""),"",IF(C815&amp;""="","كود ناقص",IFERROR(INDEX('دليل الحسابات'!$B$6:$B$205,MATCH(C815,'دليل الحسابات'!$A$6:$A$205,0)),"كود غير موجود")))</f>
        <v/>
      </c>
      <c r="H815" s="6">
        <f>IF(AND(C815&amp;""="",E815&amp;""="",F815&amp;""=""),"",IF(AND(E815&amp;""&lt;&gt;"",F815&amp;""&lt;&gt;""),"خطأ: مدين ودائن معًا",IF(AND(E815&amp;""="",F815&amp;""=""),"سطر بلا مبلغ","")))</f>
        <v/>
      </c>
      <c r="I815" s="19">
        <f>IF(B815&amp;""="","",ROUND(SUMIFS($E$7:$E$3006,$B$7:$B$3006,B815&amp;"")-SUMIFS($F$7:$F$3006,$B$7:$B$3006,B815&amp;""),2))</f>
        <v/>
      </c>
      <c r="J815" s="6">
        <f>IF(B815&amp;""="",IF(AND(C815&amp;""="",E815&amp;""="",F815&amp;""=""),"","رقم القيد ناقص"),IF(I815=0,"","القيد غير متوازن"))</f>
        <v/>
      </c>
      <c r="K815" s="21">
        <f>IF(C815&amp;""="","",COUNTIF($C$7:C815,C815&amp;""))</f>
        <v/>
      </c>
      <c r="L815" s="6">
        <f>IF(K815="","",C815&amp;"-"&amp;K815)</f>
        <v/>
      </c>
      <c r="M815" s="21">
        <f>IF(J815&lt;&gt;"القيد غير متوازن","",IF(COUNTIF($B$7:B815,B815&amp;"")=1,1,""))</f>
        <v/>
      </c>
    </row>
    <row r="816">
      <c r="A816" s="20" t="n"/>
      <c r="B816" s="16" t="n"/>
      <c r="C816" s="16" t="n"/>
      <c r="D816" s="5" t="n"/>
      <c r="E816" s="17" t="n"/>
      <c r="F816" s="17" t="n"/>
      <c r="G816" s="6">
        <f>IF(AND(C816&amp;""="",E816&amp;""="",F816&amp;""=""),"",IF(C816&amp;""="","كود ناقص",IFERROR(INDEX('دليل الحسابات'!$B$6:$B$205,MATCH(C816,'دليل الحسابات'!$A$6:$A$205,0)),"كود غير موجود")))</f>
        <v/>
      </c>
      <c r="H816" s="6">
        <f>IF(AND(C816&amp;""="",E816&amp;""="",F816&amp;""=""),"",IF(AND(E816&amp;""&lt;&gt;"",F816&amp;""&lt;&gt;""),"خطأ: مدين ودائن معًا",IF(AND(E816&amp;""="",F816&amp;""=""),"سطر بلا مبلغ","")))</f>
        <v/>
      </c>
      <c r="I816" s="19">
        <f>IF(B816&amp;""="","",ROUND(SUMIFS($E$7:$E$3006,$B$7:$B$3006,B816&amp;"")-SUMIFS($F$7:$F$3006,$B$7:$B$3006,B816&amp;""),2))</f>
        <v/>
      </c>
      <c r="J816" s="6">
        <f>IF(B816&amp;""="",IF(AND(C816&amp;""="",E816&amp;""="",F816&amp;""=""),"","رقم القيد ناقص"),IF(I816=0,"","القيد غير متوازن"))</f>
        <v/>
      </c>
      <c r="K816" s="21">
        <f>IF(C816&amp;""="","",COUNTIF($C$7:C816,C816&amp;""))</f>
        <v/>
      </c>
      <c r="L816" s="6">
        <f>IF(K816="","",C816&amp;"-"&amp;K816)</f>
        <v/>
      </c>
      <c r="M816" s="21">
        <f>IF(J816&lt;&gt;"القيد غير متوازن","",IF(COUNTIF($B$7:B816,B816&amp;"")=1,1,""))</f>
        <v/>
      </c>
    </row>
    <row r="817">
      <c r="A817" s="20" t="n"/>
      <c r="B817" s="16" t="n"/>
      <c r="C817" s="16" t="n"/>
      <c r="D817" s="5" t="n"/>
      <c r="E817" s="17" t="n"/>
      <c r="F817" s="17" t="n"/>
      <c r="G817" s="6">
        <f>IF(AND(C817&amp;""="",E817&amp;""="",F817&amp;""=""),"",IF(C817&amp;""="","كود ناقص",IFERROR(INDEX('دليل الحسابات'!$B$6:$B$205,MATCH(C817,'دليل الحسابات'!$A$6:$A$205,0)),"كود غير موجود")))</f>
        <v/>
      </c>
      <c r="H817" s="6">
        <f>IF(AND(C817&amp;""="",E817&amp;""="",F817&amp;""=""),"",IF(AND(E817&amp;""&lt;&gt;"",F817&amp;""&lt;&gt;""),"خطأ: مدين ودائن معًا",IF(AND(E817&amp;""="",F817&amp;""=""),"سطر بلا مبلغ","")))</f>
        <v/>
      </c>
      <c r="I817" s="19">
        <f>IF(B817&amp;""="","",ROUND(SUMIFS($E$7:$E$3006,$B$7:$B$3006,B817&amp;"")-SUMIFS($F$7:$F$3006,$B$7:$B$3006,B817&amp;""),2))</f>
        <v/>
      </c>
      <c r="J817" s="6">
        <f>IF(B817&amp;""="",IF(AND(C817&amp;""="",E817&amp;""="",F817&amp;""=""),"","رقم القيد ناقص"),IF(I817=0,"","القيد غير متوازن"))</f>
        <v/>
      </c>
      <c r="K817" s="21">
        <f>IF(C817&amp;""="","",COUNTIF($C$7:C817,C817&amp;""))</f>
        <v/>
      </c>
      <c r="L817" s="6">
        <f>IF(K817="","",C817&amp;"-"&amp;K817)</f>
        <v/>
      </c>
      <c r="M817" s="21">
        <f>IF(J817&lt;&gt;"القيد غير متوازن","",IF(COUNTIF($B$7:B817,B817&amp;"")=1,1,""))</f>
        <v/>
      </c>
    </row>
    <row r="818">
      <c r="A818" s="20" t="n"/>
      <c r="B818" s="16" t="n"/>
      <c r="C818" s="16" t="n"/>
      <c r="D818" s="5" t="n"/>
      <c r="E818" s="17" t="n"/>
      <c r="F818" s="17" t="n"/>
      <c r="G818" s="6">
        <f>IF(AND(C818&amp;""="",E818&amp;""="",F818&amp;""=""),"",IF(C818&amp;""="","كود ناقص",IFERROR(INDEX('دليل الحسابات'!$B$6:$B$205,MATCH(C818,'دليل الحسابات'!$A$6:$A$205,0)),"كود غير موجود")))</f>
        <v/>
      </c>
      <c r="H818" s="6">
        <f>IF(AND(C818&amp;""="",E818&amp;""="",F818&amp;""=""),"",IF(AND(E818&amp;""&lt;&gt;"",F818&amp;""&lt;&gt;""),"خطأ: مدين ودائن معًا",IF(AND(E818&amp;""="",F818&amp;""=""),"سطر بلا مبلغ","")))</f>
        <v/>
      </c>
      <c r="I818" s="19">
        <f>IF(B818&amp;""="","",ROUND(SUMIFS($E$7:$E$3006,$B$7:$B$3006,B818&amp;"")-SUMIFS($F$7:$F$3006,$B$7:$B$3006,B818&amp;""),2))</f>
        <v/>
      </c>
      <c r="J818" s="6">
        <f>IF(B818&amp;""="",IF(AND(C818&amp;""="",E818&amp;""="",F818&amp;""=""),"","رقم القيد ناقص"),IF(I818=0,"","القيد غير متوازن"))</f>
        <v/>
      </c>
      <c r="K818" s="21">
        <f>IF(C818&amp;""="","",COUNTIF($C$7:C818,C818&amp;""))</f>
        <v/>
      </c>
      <c r="L818" s="6">
        <f>IF(K818="","",C818&amp;"-"&amp;K818)</f>
        <v/>
      </c>
      <c r="M818" s="21">
        <f>IF(J818&lt;&gt;"القيد غير متوازن","",IF(COUNTIF($B$7:B818,B818&amp;"")=1,1,""))</f>
        <v/>
      </c>
    </row>
    <row r="819">
      <c r="A819" s="20" t="n"/>
      <c r="B819" s="16" t="n"/>
      <c r="C819" s="16" t="n"/>
      <c r="D819" s="5" t="n"/>
      <c r="E819" s="17" t="n"/>
      <c r="F819" s="17" t="n"/>
      <c r="G819" s="6">
        <f>IF(AND(C819&amp;""="",E819&amp;""="",F819&amp;""=""),"",IF(C819&amp;""="","كود ناقص",IFERROR(INDEX('دليل الحسابات'!$B$6:$B$205,MATCH(C819,'دليل الحسابات'!$A$6:$A$205,0)),"كود غير موجود")))</f>
        <v/>
      </c>
      <c r="H819" s="6">
        <f>IF(AND(C819&amp;""="",E819&amp;""="",F819&amp;""=""),"",IF(AND(E819&amp;""&lt;&gt;"",F819&amp;""&lt;&gt;""),"خطأ: مدين ودائن معًا",IF(AND(E819&amp;""="",F819&amp;""=""),"سطر بلا مبلغ","")))</f>
        <v/>
      </c>
      <c r="I819" s="19">
        <f>IF(B819&amp;""="","",ROUND(SUMIFS($E$7:$E$3006,$B$7:$B$3006,B819&amp;"")-SUMIFS($F$7:$F$3006,$B$7:$B$3006,B819&amp;""),2))</f>
        <v/>
      </c>
      <c r="J819" s="6">
        <f>IF(B819&amp;""="",IF(AND(C819&amp;""="",E819&amp;""="",F819&amp;""=""),"","رقم القيد ناقص"),IF(I819=0,"","القيد غير متوازن"))</f>
        <v/>
      </c>
      <c r="K819" s="21">
        <f>IF(C819&amp;""="","",COUNTIF($C$7:C819,C819&amp;""))</f>
        <v/>
      </c>
      <c r="L819" s="6">
        <f>IF(K819="","",C819&amp;"-"&amp;K819)</f>
        <v/>
      </c>
      <c r="M819" s="21">
        <f>IF(J819&lt;&gt;"القيد غير متوازن","",IF(COUNTIF($B$7:B819,B819&amp;"")=1,1,""))</f>
        <v/>
      </c>
    </row>
    <row r="820">
      <c r="A820" s="20" t="n"/>
      <c r="B820" s="16" t="n"/>
      <c r="C820" s="16" t="n"/>
      <c r="D820" s="5" t="n"/>
      <c r="E820" s="17" t="n"/>
      <c r="F820" s="17" t="n"/>
      <c r="G820" s="6">
        <f>IF(AND(C820&amp;""="",E820&amp;""="",F820&amp;""=""),"",IF(C820&amp;""="","كود ناقص",IFERROR(INDEX('دليل الحسابات'!$B$6:$B$205,MATCH(C820,'دليل الحسابات'!$A$6:$A$205,0)),"كود غير موجود")))</f>
        <v/>
      </c>
      <c r="H820" s="6">
        <f>IF(AND(C820&amp;""="",E820&amp;""="",F820&amp;""=""),"",IF(AND(E820&amp;""&lt;&gt;"",F820&amp;""&lt;&gt;""),"خطأ: مدين ودائن معًا",IF(AND(E820&amp;""="",F820&amp;""=""),"سطر بلا مبلغ","")))</f>
        <v/>
      </c>
      <c r="I820" s="19">
        <f>IF(B820&amp;""="","",ROUND(SUMIFS($E$7:$E$3006,$B$7:$B$3006,B820&amp;"")-SUMIFS($F$7:$F$3006,$B$7:$B$3006,B820&amp;""),2))</f>
        <v/>
      </c>
      <c r="J820" s="6">
        <f>IF(B820&amp;""="",IF(AND(C820&amp;""="",E820&amp;""="",F820&amp;""=""),"","رقم القيد ناقص"),IF(I820=0,"","القيد غير متوازن"))</f>
        <v/>
      </c>
      <c r="K820" s="21">
        <f>IF(C820&amp;""="","",COUNTIF($C$7:C820,C820&amp;""))</f>
        <v/>
      </c>
      <c r="L820" s="6">
        <f>IF(K820="","",C820&amp;"-"&amp;K820)</f>
        <v/>
      </c>
      <c r="M820" s="21">
        <f>IF(J820&lt;&gt;"القيد غير متوازن","",IF(COUNTIF($B$7:B820,B820&amp;"")=1,1,""))</f>
        <v/>
      </c>
    </row>
    <row r="821">
      <c r="A821" s="20" t="n"/>
      <c r="B821" s="16" t="n"/>
      <c r="C821" s="16" t="n"/>
      <c r="D821" s="5" t="n"/>
      <c r="E821" s="17" t="n"/>
      <c r="F821" s="17" t="n"/>
      <c r="G821" s="6">
        <f>IF(AND(C821&amp;""="",E821&amp;""="",F821&amp;""=""),"",IF(C821&amp;""="","كود ناقص",IFERROR(INDEX('دليل الحسابات'!$B$6:$B$205,MATCH(C821,'دليل الحسابات'!$A$6:$A$205,0)),"كود غير موجود")))</f>
        <v/>
      </c>
      <c r="H821" s="6">
        <f>IF(AND(C821&amp;""="",E821&amp;""="",F821&amp;""=""),"",IF(AND(E821&amp;""&lt;&gt;"",F821&amp;""&lt;&gt;""),"خطأ: مدين ودائن معًا",IF(AND(E821&amp;""="",F821&amp;""=""),"سطر بلا مبلغ","")))</f>
        <v/>
      </c>
      <c r="I821" s="19">
        <f>IF(B821&amp;""="","",ROUND(SUMIFS($E$7:$E$3006,$B$7:$B$3006,B821&amp;"")-SUMIFS($F$7:$F$3006,$B$7:$B$3006,B821&amp;""),2))</f>
        <v/>
      </c>
      <c r="J821" s="6">
        <f>IF(B821&amp;""="",IF(AND(C821&amp;""="",E821&amp;""="",F821&amp;""=""),"","رقم القيد ناقص"),IF(I821=0,"","القيد غير متوازن"))</f>
        <v/>
      </c>
      <c r="K821" s="21">
        <f>IF(C821&amp;""="","",COUNTIF($C$7:C821,C821&amp;""))</f>
        <v/>
      </c>
      <c r="L821" s="6">
        <f>IF(K821="","",C821&amp;"-"&amp;K821)</f>
        <v/>
      </c>
      <c r="M821" s="21">
        <f>IF(J821&lt;&gt;"القيد غير متوازن","",IF(COUNTIF($B$7:B821,B821&amp;"")=1,1,""))</f>
        <v/>
      </c>
    </row>
    <row r="822">
      <c r="A822" s="20" t="n"/>
      <c r="B822" s="16" t="n"/>
      <c r="C822" s="16" t="n"/>
      <c r="D822" s="5" t="n"/>
      <c r="E822" s="17" t="n"/>
      <c r="F822" s="17" t="n"/>
      <c r="G822" s="6">
        <f>IF(AND(C822&amp;""="",E822&amp;""="",F822&amp;""=""),"",IF(C822&amp;""="","كود ناقص",IFERROR(INDEX('دليل الحسابات'!$B$6:$B$205,MATCH(C822,'دليل الحسابات'!$A$6:$A$205,0)),"كود غير موجود")))</f>
        <v/>
      </c>
      <c r="H822" s="6">
        <f>IF(AND(C822&amp;""="",E822&amp;""="",F822&amp;""=""),"",IF(AND(E822&amp;""&lt;&gt;"",F822&amp;""&lt;&gt;""),"خطأ: مدين ودائن معًا",IF(AND(E822&amp;""="",F822&amp;""=""),"سطر بلا مبلغ","")))</f>
        <v/>
      </c>
      <c r="I822" s="19">
        <f>IF(B822&amp;""="","",ROUND(SUMIFS($E$7:$E$3006,$B$7:$B$3006,B822&amp;"")-SUMIFS($F$7:$F$3006,$B$7:$B$3006,B822&amp;""),2))</f>
        <v/>
      </c>
      <c r="J822" s="6">
        <f>IF(B822&amp;""="",IF(AND(C822&amp;""="",E822&amp;""="",F822&amp;""=""),"","رقم القيد ناقص"),IF(I822=0,"","القيد غير متوازن"))</f>
        <v/>
      </c>
      <c r="K822" s="21">
        <f>IF(C822&amp;""="","",COUNTIF($C$7:C822,C822&amp;""))</f>
        <v/>
      </c>
      <c r="L822" s="6">
        <f>IF(K822="","",C822&amp;"-"&amp;K822)</f>
        <v/>
      </c>
      <c r="M822" s="21">
        <f>IF(J822&lt;&gt;"القيد غير متوازن","",IF(COUNTIF($B$7:B822,B822&amp;"")=1,1,""))</f>
        <v/>
      </c>
    </row>
    <row r="823">
      <c r="A823" s="20" t="n"/>
      <c r="B823" s="16" t="n"/>
      <c r="C823" s="16" t="n"/>
      <c r="D823" s="5" t="n"/>
      <c r="E823" s="17" t="n"/>
      <c r="F823" s="17" t="n"/>
      <c r="G823" s="6">
        <f>IF(AND(C823&amp;""="",E823&amp;""="",F823&amp;""=""),"",IF(C823&amp;""="","كود ناقص",IFERROR(INDEX('دليل الحسابات'!$B$6:$B$205,MATCH(C823,'دليل الحسابات'!$A$6:$A$205,0)),"كود غير موجود")))</f>
        <v/>
      </c>
      <c r="H823" s="6">
        <f>IF(AND(C823&amp;""="",E823&amp;""="",F823&amp;""=""),"",IF(AND(E823&amp;""&lt;&gt;"",F823&amp;""&lt;&gt;""),"خطأ: مدين ودائن معًا",IF(AND(E823&amp;""="",F823&amp;""=""),"سطر بلا مبلغ","")))</f>
        <v/>
      </c>
      <c r="I823" s="19">
        <f>IF(B823&amp;""="","",ROUND(SUMIFS($E$7:$E$3006,$B$7:$B$3006,B823&amp;"")-SUMIFS($F$7:$F$3006,$B$7:$B$3006,B823&amp;""),2))</f>
        <v/>
      </c>
      <c r="J823" s="6">
        <f>IF(B823&amp;""="",IF(AND(C823&amp;""="",E823&amp;""="",F823&amp;""=""),"","رقم القيد ناقص"),IF(I823=0,"","القيد غير متوازن"))</f>
        <v/>
      </c>
      <c r="K823" s="21">
        <f>IF(C823&amp;""="","",COUNTIF($C$7:C823,C823&amp;""))</f>
        <v/>
      </c>
      <c r="L823" s="6">
        <f>IF(K823="","",C823&amp;"-"&amp;K823)</f>
        <v/>
      </c>
      <c r="M823" s="21">
        <f>IF(J823&lt;&gt;"القيد غير متوازن","",IF(COUNTIF($B$7:B823,B823&amp;"")=1,1,""))</f>
        <v/>
      </c>
    </row>
    <row r="824">
      <c r="A824" s="20" t="n"/>
      <c r="B824" s="16" t="n"/>
      <c r="C824" s="16" t="n"/>
      <c r="D824" s="5" t="n"/>
      <c r="E824" s="17" t="n"/>
      <c r="F824" s="17" t="n"/>
      <c r="G824" s="6">
        <f>IF(AND(C824&amp;""="",E824&amp;""="",F824&amp;""=""),"",IF(C824&amp;""="","كود ناقص",IFERROR(INDEX('دليل الحسابات'!$B$6:$B$205,MATCH(C824,'دليل الحسابات'!$A$6:$A$205,0)),"كود غير موجود")))</f>
        <v/>
      </c>
      <c r="H824" s="6">
        <f>IF(AND(C824&amp;""="",E824&amp;""="",F824&amp;""=""),"",IF(AND(E824&amp;""&lt;&gt;"",F824&amp;""&lt;&gt;""),"خطأ: مدين ودائن معًا",IF(AND(E824&amp;""="",F824&amp;""=""),"سطر بلا مبلغ","")))</f>
        <v/>
      </c>
      <c r="I824" s="19">
        <f>IF(B824&amp;""="","",ROUND(SUMIFS($E$7:$E$3006,$B$7:$B$3006,B824&amp;"")-SUMIFS($F$7:$F$3006,$B$7:$B$3006,B824&amp;""),2))</f>
        <v/>
      </c>
      <c r="J824" s="6">
        <f>IF(B824&amp;""="",IF(AND(C824&amp;""="",E824&amp;""="",F824&amp;""=""),"","رقم القيد ناقص"),IF(I824=0,"","القيد غير متوازن"))</f>
        <v/>
      </c>
      <c r="K824" s="21">
        <f>IF(C824&amp;""="","",COUNTIF($C$7:C824,C824&amp;""))</f>
        <v/>
      </c>
      <c r="L824" s="6">
        <f>IF(K824="","",C824&amp;"-"&amp;K824)</f>
        <v/>
      </c>
      <c r="M824" s="21">
        <f>IF(J824&lt;&gt;"القيد غير متوازن","",IF(COUNTIF($B$7:B824,B824&amp;"")=1,1,""))</f>
        <v/>
      </c>
    </row>
    <row r="825">
      <c r="A825" s="20" t="n"/>
      <c r="B825" s="16" t="n"/>
      <c r="C825" s="16" t="n"/>
      <c r="D825" s="5" t="n"/>
      <c r="E825" s="17" t="n"/>
      <c r="F825" s="17" t="n"/>
      <c r="G825" s="6">
        <f>IF(AND(C825&amp;""="",E825&amp;""="",F825&amp;""=""),"",IF(C825&amp;""="","كود ناقص",IFERROR(INDEX('دليل الحسابات'!$B$6:$B$205,MATCH(C825,'دليل الحسابات'!$A$6:$A$205,0)),"كود غير موجود")))</f>
        <v/>
      </c>
      <c r="H825" s="6">
        <f>IF(AND(C825&amp;""="",E825&amp;""="",F825&amp;""=""),"",IF(AND(E825&amp;""&lt;&gt;"",F825&amp;""&lt;&gt;""),"خطأ: مدين ودائن معًا",IF(AND(E825&amp;""="",F825&amp;""=""),"سطر بلا مبلغ","")))</f>
        <v/>
      </c>
      <c r="I825" s="19">
        <f>IF(B825&amp;""="","",ROUND(SUMIFS($E$7:$E$3006,$B$7:$B$3006,B825&amp;"")-SUMIFS($F$7:$F$3006,$B$7:$B$3006,B825&amp;""),2))</f>
        <v/>
      </c>
      <c r="J825" s="6">
        <f>IF(B825&amp;""="",IF(AND(C825&amp;""="",E825&amp;""="",F825&amp;""=""),"","رقم القيد ناقص"),IF(I825=0,"","القيد غير متوازن"))</f>
        <v/>
      </c>
      <c r="K825" s="21">
        <f>IF(C825&amp;""="","",COUNTIF($C$7:C825,C825&amp;""))</f>
        <v/>
      </c>
      <c r="L825" s="6">
        <f>IF(K825="","",C825&amp;"-"&amp;K825)</f>
        <v/>
      </c>
      <c r="M825" s="21">
        <f>IF(J825&lt;&gt;"القيد غير متوازن","",IF(COUNTIF($B$7:B825,B825&amp;"")=1,1,""))</f>
        <v/>
      </c>
    </row>
    <row r="826">
      <c r="A826" s="20" t="n"/>
      <c r="B826" s="16" t="n"/>
      <c r="C826" s="16" t="n"/>
      <c r="D826" s="5" t="n"/>
      <c r="E826" s="17" t="n"/>
      <c r="F826" s="17" t="n"/>
      <c r="G826" s="6">
        <f>IF(AND(C826&amp;""="",E826&amp;""="",F826&amp;""=""),"",IF(C826&amp;""="","كود ناقص",IFERROR(INDEX('دليل الحسابات'!$B$6:$B$205,MATCH(C826,'دليل الحسابات'!$A$6:$A$205,0)),"كود غير موجود")))</f>
        <v/>
      </c>
      <c r="H826" s="6">
        <f>IF(AND(C826&amp;""="",E826&amp;""="",F826&amp;""=""),"",IF(AND(E826&amp;""&lt;&gt;"",F826&amp;""&lt;&gt;""),"خطأ: مدين ودائن معًا",IF(AND(E826&amp;""="",F826&amp;""=""),"سطر بلا مبلغ","")))</f>
        <v/>
      </c>
      <c r="I826" s="19">
        <f>IF(B826&amp;""="","",ROUND(SUMIFS($E$7:$E$3006,$B$7:$B$3006,B826&amp;"")-SUMIFS($F$7:$F$3006,$B$7:$B$3006,B826&amp;""),2))</f>
        <v/>
      </c>
      <c r="J826" s="6">
        <f>IF(B826&amp;""="",IF(AND(C826&amp;""="",E826&amp;""="",F826&amp;""=""),"","رقم القيد ناقص"),IF(I826=0,"","القيد غير متوازن"))</f>
        <v/>
      </c>
      <c r="K826" s="21">
        <f>IF(C826&amp;""="","",COUNTIF($C$7:C826,C826&amp;""))</f>
        <v/>
      </c>
      <c r="L826" s="6">
        <f>IF(K826="","",C826&amp;"-"&amp;K826)</f>
        <v/>
      </c>
      <c r="M826" s="21">
        <f>IF(J826&lt;&gt;"القيد غير متوازن","",IF(COUNTIF($B$7:B826,B826&amp;"")=1,1,""))</f>
        <v/>
      </c>
    </row>
    <row r="827">
      <c r="A827" s="20" t="n"/>
      <c r="B827" s="16" t="n"/>
      <c r="C827" s="16" t="n"/>
      <c r="D827" s="5" t="n"/>
      <c r="E827" s="17" t="n"/>
      <c r="F827" s="17" t="n"/>
      <c r="G827" s="6">
        <f>IF(AND(C827&amp;""="",E827&amp;""="",F827&amp;""=""),"",IF(C827&amp;""="","كود ناقص",IFERROR(INDEX('دليل الحسابات'!$B$6:$B$205,MATCH(C827,'دليل الحسابات'!$A$6:$A$205,0)),"كود غير موجود")))</f>
        <v/>
      </c>
      <c r="H827" s="6">
        <f>IF(AND(C827&amp;""="",E827&amp;""="",F827&amp;""=""),"",IF(AND(E827&amp;""&lt;&gt;"",F827&amp;""&lt;&gt;""),"خطأ: مدين ودائن معًا",IF(AND(E827&amp;""="",F827&amp;""=""),"سطر بلا مبلغ","")))</f>
        <v/>
      </c>
      <c r="I827" s="19">
        <f>IF(B827&amp;""="","",ROUND(SUMIFS($E$7:$E$3006,$B$7:$B$3006,B827&amp;"")-SUMIFS($F$7:$F$3006,$B$7:$B$3006,B827&amp;""),2))</f>
        <v/>
      </c>
      <c r="J827" s="6">
        <f>IF(B827&amp;""="",IF(AND(C827&amp;""="",E827&amp;""="",F827&amp;""=""),"","رقم القيد ناقص"),IF(I827=0,"","القيد غير متوازن"))</f>
        <v/>
      </c>
      <c r="K827" s="21">
        <f>IF(C827&amp;""="","",COUNTIF($C$7:C827,C827&amp;""))</f>
        <v/>
      </c>
      <c r="L827" s="6">
        <f>IF(K827="","",C827&amp;"-"&amp;K827)</f>
        <v/>
      </c>
      <c r="M827" s="21">
        <f>IF(J827&lt;&gt;"القيد غير متوازن","",IF(COUNTIF($B$7:B827,B827&amp;"")=1,1,""))</f>
        <v/>
      </c>
    </row>
    <row r="828">
      <c r="A828" s="20" t="n"/>
      <c r="B828" s="16" t="n"/>
      <c r="C828" s="16" t="n"/>
      <c r="D828" s="5" t="n"/>
      <c r="E828" s="17" t="n"/>
      <c r="F828" s="17" t="n"/>
      <c r="G828" s="6">
        <f>IF(AND(C828&amp;""="",E828&amp;""="",F828&amp;""=""),"",IF(C828&amp;""="","كود ناقص",IFERROR(INDEX('دليل الحسابات'!$B$6:$B$205,MATCH(C828,'دليل الحسابات'!$A$6:$A$205,0)),"كود غير موجود")))</f>
        <v/>
      </c>
      <c r="H828" s="6">
        <f>IF(AND(C828&amp;""="",E828&amp;""="",F828&amp;""=""),"",IF(AND(E828&amp;""&lt;&gt;"",F828&amp;""&lt;&gt;""),"خطأ: مدين ودائن معًا",IF(AND(E828&amp;""="",F828&amp;""=""),"سطر بلا مبلغ","")))</f>
        <v/>
      </c>
      <c r="I828" s="19">
        <f>IF(B828&amp;""="","",ROUND(SUMIFS($E$7:$E$3006,$B$7:$B$3006,B828&amp;"")-SUMIFS($F$7:$F$3006,$B$7:$B$3006,B828&amp;""),2))</f>
        <v/>
      </c>
      <c r="J828" s="6">
        <f>IF(B828&amp;""="",IF(AND(C828&amp;""="",E828&amp;""="",F828&amp;""=""),"","رقم القيد ناقص"),IF(I828=0,"","القيد غير متوازن"))</f>
        <v/>
      </c>
      <c r="K828" s="21">
        <f>IF(C828&amp;""="","",COUNTIF($C$7:C828,C828&amp;""))</f>
        <v/>
      </c>
      <c r="L828" s="6">
        <f>IF(K828="","",C828&amp;"-"&amp;K828)</f>
        <v/>
      </c>
      <c r="M828" s="21">
        <f>IF(J828&lt;&gt;"القيد غير متوازن","",IF(COUNTIF($B$7:B828,B828&amp;"")=1,1,""))</f>
        <v/>
      </c>
    </row>
    <row r="829">
      <c r="A829" s="20" t="n"/>
      <c r="B829" s="16" t="n"/>
      <c r="C829" s="16" t="n"/>
      <c r="D829" s="5" t="n"/>
      <c r="E829" s="17" t="n"/>
      <c r="F829" s="17" t="n"/>
      <c r="G829" s="6">
        <f>IF(AND(C829&amp;""="",E829&amp;""="",F829&amp;""=""),"",IF(C829&amp;""="","كود ناقص",IFERROR(INDEX('دليل الحسابات'!$B$6:$B$205,MATCH(C829,'دليل الحسابات'!$A$6:$A$205,0)),"كود غير موجود")))</f>
        <v/>
      </c>
      <c r="H829" s="6">
        <f>IF(AND(C829&amp;""="",E829&amp;""="",F829&amp;""=""),"",IF(AND(E829&amp;""&lt;&gt;"",F829&amp;""&lt;&gt;""),"خطأ: مدين ودائن معًا",IF(AND(E829&amp;""="",F829&amp;""=""),"سطر بلا مبلغ","")))</f>
        <v/>
      </c>
      <c r="I829" s="19">
        <f>IF(B829&amp;""="","",ROUND(SUMIFS($E$7:$E$3006,$B$7:$B$3006,B829&amp;"")-SUMIFS($F$7:$F$3006,$B$7:$B$3006,B829&amp;""),2))</f>
        <v/>
      </c>
      <c r="J829" s="6">
        <f>IF(B829&amp;""="",IF(AND(C829&amp;""="",E829&amp;""="",F829&amp;""=""),"","رقم القيد ناقص"),IF(I829=0,"","القيد غير متوازن"))</f>
        <v/>
      </c>
      <c r="K829" s="21">
        <f>IF(C829&amp;""="","",COUNTIF($C$7:C829,C829&amp;""))</f>
        <v/>
      </c>
      <c r="L829" s="6">
        <f>IF(K829="","",C829&amp;"-"&amp;K829)</f>
        <v/>
      </c>
      <c r="M829" s="21">
        <f>IF(J829&lt;&gt;"القيد غير متوازن","",IF(COUNTIF($B$7:B829,B829&amp;"")=1,1,""))</f>
        <v/>
      </c>
    </row>
    <row r="830">
      <c r="A830" s="20" t="n"/>
      <c r="B830" s="16" t="n"/>
      <c r="C830" s="16" t="n"/>
      <c r="D830" s="5" t="n"/>
      <c r="E830" s="17" t="n"/>
      <c r="F830" s="17" t="n"/>
      <c r="G830" s="6">
        <f>IF(AND(C830&amp;""="",E830&amp;""="",F830&amp;""=""),"",IF(C830&amp;""="","كود ناقص",IFERROR(INDEX('دليل الحسابات'!$B$6:$B$205,MATCH(C830,'دليل الحسابات'!$A$6:$A$205,0)),"كود غير موجود")))</f>
        <v/>
      </c>
      <c r="H830" s="6">
        <f>IF(AND(C830&amp;""="",E830&amp;""="",F830&amp;""=""),"",IF(AND(E830&amp;""&lt;&gt;"",F830&amp;""&lt;&gt;""),"خطأ: مدين ودائن معًا",IF(AND(E830&amp;""="",F830&amp;""=""),"سطر بلا مبلغ","")))</f>
        <v/>
      </c>
      <c r="I830" s="19">
        <f>IF(B830&amp;""="","",ROUND(SUMIFS($E$7:$E$3006,$B$7:$B$3006,B830&amp;"")-SUMIFS($F$7:$F$3006,$B$7:$B$3006,B830&amp;""),2))</f>
        <v/>
      </c>
      <c r="J830" s="6">
        <f>IF(B830&amp;""="",IF(AND(C830&amp;""="",E830&amp;""="",F830&amp;""=""),"","رقم القيد ناقص"),IF(I830=0,"","القيد غير متوازن"))</f>
        <v/>
      </c>
      <c r="K830" s="21">
        <f>IF(C830&amp;""="","",COUNTIF($C$7:C830,C830&amp;""))</f>
        <v/>
      </c>
      <c r="L830" s="6">
        <f>IF(K830="","",C830&amp;"-"&amp;K830)</f>
        <v/>
      </c>
      <c r="M830" s="21">
        <f>IF(J830&lt;&gt;"القيد غير متوازن","",IF(COUNTIF($B$7:B830,B830&amp;"")=1,1,""))</f>
        <v/>
      </c>
    </row>
    <row r="831">
      <c r="A831" s="20" t="n"/>
      <c r="B831" s="16" t="n"/>
      <c r="C831" s="16" t="n"/>
      <c r="D831" s="5" t="n"/>
      <c r="E831" s="17" t="n"/>
      <c r="F831" s="17" t="n"/>
      <c r="G831" s="6">
        <f>IF(AND(C831&amp;""="",E831&amp;""="",F831&amp;""=""),"",IF(C831&amp;""="","كود ناقص",IFERROR(INDEX('دليل الحسابات'!$B$6:$B$205,MATCH(C831,'دليل الحسابات'!$A$6:$A$205,0)),"كود غير موجود")))</f>
        <v/>
      </c>
      <c r="H831" s="6">
        <f>IF(AND(C831&amp;""="",E831&amp;""="",F831&amp;""=""),"",IF(AND(E831&amp;""&lt;&gt;"",F831&amp;""&lt;&gt;""),"خطأ: مدين ودائن معًا",IF(AND(E831&amp;""="",F831&amp;""=""),"سطر بلا مبلغ","")))</f>
        <v/>
      </c>
      <c r="I831" s="19">
        <f>IF(B831&amp;""="","",ROUND(SUMIFS($E$7:$E$3006,$B$7:$B$3006,B831&amp;"")-SUMIFS($F$7:$F$3006,$B$7:$B$3006,B831&amp;""),2))</f>
        <v/>
      </c>
      <c r="J831" s="6">
        <f>IF(B831&amp;""="",IF(AND(C831&amp;""="",E831&amp;""="",F831&amp;""=""),"","رقم القيد ناقص"),IF(I831=0,"","القيد غير متوازن"))</f>
        <v/>
      </c>
      <c r="K831" s="21">
        <f>IF(C831&amp;""="","",COUNTIF($C$7:C831,C831&amp;""))</f>
        <v/>
      </c>
      <c r="L831" s="6">
        <f>IF(K831="","",C831&amp;"-"&amp;K831)</f>
        <v/>
      </c>
      <c r="M831" s="21">
        <f>IF(J831&lt;&gt;"القيد غير متوازن","",IF(COUNTIF($B$7:B831,B831&amp;"")=1,1,""))</f>
        <v/>
      </c>
    </row>
    <row r="832">
      <c r="A832" s="20" t="n"/>
      <c r="B832" s="16" t="n"/>
      <c r="C832" s="16" t="n"/>
      <c r="D832" s="5" t="n"/>
      <c r="E832" s="17" t="n"/>
      <c r="F832" s="17" t="n"/>
      <c r="G832" s="6">
        <f>IF(AND(C832&amp;""="",E832&amp;""="",F832&amp;""=""),"",IF(C832&amp;""="","كود ناقص",IFERROR(INDEX('دليل الحسابات'!$B$6:$B$205,MATCH(C832,'دليل الحسابات'!$A$6:$A$205,0)),"كود غير موجود")))</f>
        <v/>
      </c>
      <c r="H832" s="6">
        <f>IF(AND(C832&amp;""="",E832&amp;""="",F832&amp;""=""),"",IF(AND(E832&amp;""&lt;&gt;"",F832&amp;""&lt;&gt;""),"خطأ: مدين ودائن معًا",IF(AND(E832&amp;""="",F832&amp;""=""),"سطر بلا مبلغ","")))</f>
        <v/>
      </c>
      <c r="I832" s="19">
        <f>IF(B832&amp;""="","",ROUND(SUMIFS($E$7:$E$3006,$B$7:$B$3006,B832&amp;"")-SUMIFS($F$7:$F$3006,$B$7:$B$3006,B832&amp;""),2))</f>
        <v/>
      </c>
      <c r="J832" s="6">
        <f>IF(B832&amp;""="",IF(AND(C832&amp;""="",E832&amp;""="",F832&amp;""=""),"","رقم القيد ناقص"),IF(I832=0,"","القيد غير متوازن"))</f>
        <v/>
      </c>
      <c r="K832" s="21">
        <f>IF(C832&amp;""="","",COUNTIF($C$7:C832,C832&amp;""))</f>
        <v/>
      </c>
      <c r="L832" s="6">
        <f>IF(K832="","",C832&amp;"-"&amp;K832)</f>
        <v/>
      </c>
      <c r="M832" s="21">
        <f>IF(J832&lt;&gt;"القيد غير متوازن","",IF(COUNTIF($B$7:B832,B832&amp;"")=1,1,""))</f>
        <v/>
      </c>
    </row>
    <row r="833">
      <c r="A833" s="20" t="n"/>
      <c r="B833" s="16" t="n"/>
      <c r="C833" s="16" t="n"/>
      <c r="D833" s="5" t="n"/>
      <c r="E833" s="17" t="n"/>
      <c r="F833" s="17" t="n"/>
      <c r="G833" s="6">
        <f>IF(AND(C833&amp;""="",E833&amp;""="",F833&amp;""=""),"",IF(C833&amp;""="","كود ناقص",IFERROR(INDEX('دليل الحسابات'!$B$6:$B$205,MATCH(C833,'دليل الحسابات'!$A$6:$A$205,0)),"كود غير موجود")))</f>
        <v/>
      </c>
      <c r="H833" s="6">
        <f>IF(AND(C833&amp;""="",E833&amp;""="",F833&amp;""=""),"",IF(AND(E833&amp;""&lt;&gt;"",F833&amp;""&lt;&gt;""),"خطأ: مدين ودائن معًا",IF(AND(E833&amp;""="",F833&amp;""=""),"سطر بلا مبلغ","")))</f>
        <v/>
      </c>
      <c r="I833" s="19">
        <f>IF(B833&amp;""="","",ROUND(SUMIFS($E$7:$E$3006,$B$7:$B$3006,B833&amp;"")-SUMIFS($F$7:$F$3006,$B$7:$B$3006,B833&amp;""),2))</f>
        <v/>
      </c>
      <c r="J833" s="6">
        <f>IF(B833&amp;""="",IF(AND(C833&amp;""="",E833&amp;""="",F833&amp;""=""),"","رقم القيد ناقص"),IF(I833=0,"","القيد غير متوازن"))</f>
        <v/>
      </c>
      <c r="K833" s="21">
        <f>IF(C833&amp;""="","",COUNTIF($C$7:C833,C833&amp;""))</f>
        <v/>
      </c>
      <c r="L833" s="6">
        <f>IF(K833="","",C833&amp;"-"&amp;K833)</f>
        <v/>
      </c>
      <c r="M833" s="21">
        <f>IF(J833&lt;&gt;"القيد غير متوازن","",IF(COUNTIF($B$7:B833,B833&amp;"")=1,1,""))</f>
        <v/>
      </c>
    </row>
    <row r="834">
      <c r="A834" s="20" t="n"/>
      <c r="B834" s="16" t="n"/>
      <c r="C834" s="16" t="n"/>
      <c r="D834" s="5" t="n"/>
      <c r="E834" s="17" t="n"/>
      <c r="F834" s="17" t="n"/>
      <c r="G834" s="6">
        <f>IF(AND(C834&amp;""="",E834&amp;""="",F834&amp;""=""),"",IF(C834&amp;""="","كود ناقص",IFERROR(INDEX('دليل الحسابات'!$B$6:$B$205,MATCH(C834,'دليل الحسابات'!$A$6:$A$205,0)),"كود غير موجود")))</f>
        <v/>
      </c>
      <c r="H834" s="6">
        <f>IF(AND(C834&amp;""="",E834&amp;""="",F834&amp;""=""),"",IF(AND(E834&amp;""&lt;&gt;"",F834&amp;""&lt;&gt;""),"خطأ: مدين ودائن معًا",IF(AND(E834&amp;""="",F834&amp;""=""),"سطر بلا مبلغ","")))</f>
        <v/>
      </c>
      <c r="I834" s="19">
        <f>IF(B834&amp;""="","",ROUND(SUMIFS($E$7:$E$3006,$B$7:$B$3006,B834&amp;"")-SUMIFS($F$7:$F$3006,$B$7:$B$3006,B834&amp;""),2))</f>
        <v/>
      </c>
      <c r="J834" s="6">
        <f>IF(B834&amp;""="",IF(AND(C834&amp;""="",E834&amp;""="",F834&amp;""=""),"","رقم القيد ناقص"),IF(I834=0,"","القيد غير متوازن"))</f>
        <v/>
      </c>
      <c r="K834" s="21">
        <f>IF(C834&amp;""="","",COUNTIF($C$7:C834,C834&amp;""))</f>
        <v/>
      </c>
      <c r="L834" s="6">
        <f>IF(K834="","",C834&amp;"-"&amp;K834)</f>
        <v/>
      </c>
      <c r="M834" s="21">
        <f>IF(J834&lt;&gt;"القيد غير متوازن","",IF(COUNTIF($B$7:B834,B834&amp;"")=1,1,""))</f>
        <v/>
      </c>
    </row>
    <row r="835">
      <c r="A835" s="20" t="n"/>
      <c r="B835" s="16" t="n"/>
      <c r="C835" s="16" t="n"/>
      <c r="D835" s="5" t="n"/>
      <c r="E835" s="17" t="n"/>
      <c r="F835" s="17" t="n"/>
      <c r="G835" s="6">
        <f>IF(AND(C835&amp;""="",E835&amp;""="",F835&amp;""=""),"",IF(C835&amp;""="","كود ناقص",IFERROR(INDEX('دليل الحسابات'!$B$6:$B$205,MATCH(C835,'دليل الحسابات'!$A$6:$A$205,0)),"كود غير موجود")))</f>
        <v/>
      </c>
      <c r="H835" s="6">
        <f>IF(AND(C835&amp;""="",E835&amp;""="",F835&amp;""=""),"",IF(AND(E835&amp;""&lt;&gt;"",F835&amp;""&lt;&gt;""),"خطأ: مدين ودائن معًا",IF(AND(E835&amp;""="",F835&amp;""=""),"سطر بلا مبلغ","")))</f>
        <v/>
      </c>
      <c r="I835" s="19">
        <f>IF(B835&amp;""="","",ROUND(SUMIFS($E$7:$E$3006,$B$7:$B$3006,B835&amp;"")-SUMIFS($F$7:$F$3006,$B$7:$B$3006,B835&amp;""),2))</f>
        <v/>
      </c>
      <c r="J835" s="6">
        <f>IF(B835&amp;""="",IF(AND(C835&amp;""="",E835&amp;""="",F835&amp;""=""),"","رقم القيد ناقص"),IF(I835=0,"","القيد غير متوازن"))</f>
        <v/>
      </c>
      <c r="K835" s="21">
        <f>IF(C835&amp;""="","",COUNTIF($C$7:C835,C835&amp;""))</f>
        <v/>
      </c>
      <c r="L835" s="6">
        <f>IF(K835="","",C835&amp;"-"&amp;K835)</f>
        <v/>
      </c>
      <c r="M835" s="21">
        <f>IF(J835&lt;&gt;"القيد غير متوازن","",IF(COUNTIF($B$7:B835,B835&amp;"")=1,1,""))</f>
        <v/>
      </c>
    </row>
    <row r="836">
      <c r="A836" s="20" t="n"/>
      <c r="B836" s="16" t="n"/>
      <c r="C836" s="16" t="n"/>
      <c r="D836" s="5" t="n"/>
      <c r="E836" s="17" t="n"/>
      <c r="F836" s="17" t="n"/>
      <c r="G836" s="6">
        <f>IF(AND(C836&amp;""="",E836&amp;""="",F836&amp;""=""),"",IF(C836&amp;""="","كود ناقص",IFERROR(INDEX('دليل الحسابات'!$B$6:$B$205,MATCH(C836,'دليل الحسابات'!$A$6:$A$205,0)),"كود غير موجود")))</f>
        <v/>
      </c>
      <c r="H836" s="6">
        <f>IF(AND(C836&amp;""="",E836&amp;""="",F836&amp;""=""),"",IF(AND(E836&amp;""&lt;&gt;"",F836&amp;""&lt;&gt;""),"خطأ: مدين ودائن معًا",IF(AND(E836&amp;""="",F836&amp;""=""),"سطر بلا مبلغ","")))</f>
        <v/>
      </c>
      <c r="I836" s="19">
        <f>IF(B836&amp;""="","",ROUND(SUMIFS($E$7:$E$3006,$B$7:$B$3006,B836&amp;"")-SUMIFS($F$7:$F$3006,$B$7:$B$3006,B836&amp;""),2))</f>
        <v/>
      </c>
      <c r="J836" s="6">
        <f>IF(B836&amp;""="",IF(AND(C836&amp;""="",E836&amp;""="",F836&amp;""=""),"","رقم القيد ناقص"),IF(I836=0,"","القيد غير متوازن"))</f>
        <v/>
      </c>
      <c r="K836" s="21">
        <f>IF(C836&amp;""="","",COUNTIF($C$7:C836,C836&amp;""))</f>
        <v/>
      </c>
      <c r="L836" s="6">
        <f>IF(K836="","",C836&amp;"-"&amp;K836)</f>
        <v/>
      </c>
      <c r="M836" s="21">
        <f>IF(J836&lt;&gt;"القيد غير متوازن","",IF(COUNTIF($B$7:B836,B836&amp;"")=1,1,""))</f>
        <v/>
      </c>
    </row>
    <row r="837">
      <c r="A837" s="20" t="n"/>
      <c r="B837" s="16" t="n"/>
      <c r="C837" s="16" t="n"/>
      <c r="D837" s="5" t="n"/>
      <c r="E837" s="17" t="n"/>
      <c r="F837" s="17" t="n"/>
      <c r="G837" s="6">
        <f>IF(AND(C837&amp;""="",E837&amp;""="",F837&amp;""=""),"",IF(C837&amp;""="","كود ناقص",IFERROR(INDEX('دليل الحسابات'!$B$6:$B$205,MATCH(C837,'دليل الحسابات'!$A$6:$A$205,0)),"كود غير موجود")))</f>
        <v/>
      </c>
      <c r="H837" s="6">
        <f>IF(AND(C837&amp;""="",E837&amp;""="",F837&amp;""=""),"",IF(AND(E837&amp;""&lt;&gt;"",F837&amp;""&lt;&gt;""),"خطأ: مدين ودائن معًا",IF(AND(E837&amp;""="",F837&amp;""=""),"سطر بلا مبلغ","")))</f>
        <v/>
      </c>
      <c r="I837" s="19">
        <f>IF(B837&amp;""="","",ROUND(SUMIFS($E$7:$E$3006,$B$7:$B$3006,B837&amp;"")-SUMIFS($F$7:$F$3006,$B$7:$B$3006,B837&amp;""),2))</f>
        <v/>
      </c>
      <c r="J837" s="6">
        <f>IF(B837&amp;""="",IF(AND(C837&amp;""="",E837&amp;""="",F837&amp;""=""),"","رقم القيد ناقص"),IF(I837=0,"","القيد غير متوازن"))</f>
        <v/>
      </c>
      <c r="K837" s="21">
        <f>IF(C837&amp;""="","",COUNTIF($C$7:C837,C837&amp;""))</f>
        <v/>
      </c>
      <c r="L837" s="6">
        <f>IF(K837="","",C837&amp;"-"&amp;K837)</f>
        <v/>
      </c>
      <c r="M837" s="21">
        <f>IF(J837&lt;&gt;"القيد غير متوازن","",IF(COUNTIF($B$7:B837,B837&amp;"")=1,1,""))</f>
        <v/>
      </c>
    </row>
    <row r="838">
      <c r="A838" s="20" t="n"/>
      <c r="B838" s="16" t="n"/>
      <c r="C838" s="16" t="n"/>
      <c r="D838" s="5" t="n"/>
      <c r="E838" s="17" t="n"/>
      <c r="F838" s="17" t="n"/>
      <c r="G838" s="6">
        <f>IF(AND(C838&amp;""="",E838&amp;""="",F838&amp;""=""),"",IF(C838&amp;""="","كود ناقص",IFERROR(INDEX('دليل الحسابات'!$B$6:$B$205,MATCH(C838,'دليل الحسابات'!$A$6:$A$205,0)),"كود غير موجود")))</f>
        <v/>
      </c>
      <c r="H838" s="6">
        <f>IF(AND(C838&amp;""="",E838&amp;""="",F838&amp;""=""),"",IF(AND(E838&amp;""&lt;&gt;"",F838&amp;""&lt;&gt;""),"خطأ: مدين ودائن معًا",IF(AND(E838&amp;""="",F838&amp;""=""),"سطر بلا مبلغ","")))</f>
        <v/>
      </c>
      <c r="I838" s="19">
        <f>IF(B838&amp;""="","",ROUND(SUMIFS($E$7:$E$3006,$B$7:$B$3006,B838&amp;"")-SUMIFS($F$7:$F$3006,$B$7:$B$3006,B838&amp;""),2))</f>
        <v/>
      </c>
      <c r="J838" s="6">
        <f>IF(B838&amp;""="",IF(AND(C838&amp;""="",E838&amp;""="",F838&amp;""=""),"","رقم القيد ناقص"),IF(I838=0,"","القيد غير متوازن"))</f>
        <v/>
      </c>
      <c r="K838" s="21">
        <f>IF(C838&amp;""="","",COUNTIF($C$7:C838,C838&amp;""))</f>
        <v/>
      </c>
      <c r="L838" s="6">
        <f>IF(K838="","",C838&amp;"-"&amp;K838)</f>
        <v/>
      </c>
      <c r="M838" s="21">
        <f>IF(J838&lt;&gt;"القيد غير متوازن","",IF(COUNTIF($B$7:B838,B838&amp;"")=1,1,""))</f>
        <v/>
      </c>
    </row>
    <row r="839">
      <c r="A839" s="20" t="n"/>
      <c r="B839" s="16" t="n"/>
      <c r="C839" s="16" t="n"/>
      <c r="D839" s="5" t="n"/>
      <c r="E839" s="17" t="n"/>
      <c r="F839" s="17" t="n"/>
      <c r="G839" s="6">
        <f>IF(AND(C839&amp;""="",E839&amp;""="",F839&amp;""=""),"",IF(C839&amp;""="","كود ناقص",IFERROR(INDEX('دليل الحسابات'!$B$6:$B$205,MATCH(C839,'دليل الحسابات'!$A$6:$A$205,0)),"كود غير موجود")))</f>
        <v/>
      </c>
      <c r="H839" s="6">
        <f>IF(AND(C839&amp;""="",E839&amp;""="",F839&amp;""=""),"",IF(AND(E839&amp;""&lt;&gt;"",F839&amp;""&lt;&gt;""),"خطأ: مدين ودائن معًا",IF(AND(E839&amp;""="",F839&amp;""=""),"سطر بلا مبلغ","")))</f>
        <v/>
      </c>
      <c r="I839" s="19">
        <f>IF(B839&amp;""="","",ROUND(SUMIFS($E$7:$E$3006,$B$7:$B$3006,B839&amp;"")-SUMIFS($F$7:$F$3006,$B$7:$B$3006,B839&amp;""),2))</f>
        <v/>
      </c>
      <c r="J839" s="6">
        <f>IF(B839&amp;""="",IF(AND(C839&amp;""="",E839&amp;""="",F839&amp;""=""),"","رقم القيد ناقص"),IF(I839=0,"","القيد غير متوازن"))</f>
        <v/>
      </c>
      <c r="K839" s="21">
        <f>IF(C839&amp;""="","",COUNTIF($C$7:C839,C839&amp;""))</f>
        <v/>
      </c>
      <c r="L839" s="6">
        <f>IF(K839="","",C839&amp;"-"&amp;K839)</f>
        <v/>
      </c>
      <c r="M839" s="21">
        <f>IF(J839&lt;&gt;"القيد غير متوازن","",IF(COUNTIF($B$7:B839,B839&amp;"")=1,1,""))</f>
        <v/>
      </c>
    </row>
    <row r="840">
      <c r="A840" s="20" t="n"/>
      <c r="B840" s="16" t="n"/>
      <c r="C840" s="16" t="n"/>
      <c r="D840" s="5" t="n"/>
      <c r="E840" s="17" t="n"/>
      <c r="F840" s="17" t="n"/>
      <c r="G840" s="6">
        <f>IF(AND(C840&amp;""="",E840&amp;""="",F840&amp;""=""),"",IF(C840&amp;""="","كود ناقص",IFERROR(INDEX('دليل الحسابات'!$B$6:$B$205,MATCH(C840,'دليل الحسابات'!$A$6:$A$205,0)),"كود غير موجود")))</f>
        <v/>
      </c>
      <c r="H840" s="6">
        <f>IF(AND(C840&amp;""="",E840&amp;""="",F840&amp;""=""),"",IF(AND(E840&amp;""&lt;&gt;"",F840&amp;""&lt;&gt;""),"خطأ: مدين ودائن معًا",IF(AND(E840&amp;""="",F840&amp;""=""),"سطر بلا مبلغ","")))</f>
        <v/>
      </c>
      <c r="I840" s="19">
        <f>IF(B840&amp;""="","",ROUND(SUMIFS($E$7:$E$3006,$B$7:$B$3006,B840&amp;"")-SUMIFS($F$7:$F$3006,$B$7:$B$3006,B840&amp;""),2))</f>
        <v/>
      </c>
      <c r="J840" s="6">
        <f>IF(B840&amp;""="",IF(AND(C840&amp;""="",E840&amp;""="",F840&amp;""=""),"","رقم القيد ناقص"),IF(I840=0,"","القيد غير متوازن"))</f>
        <v/>
      </c>
      <c r="K840" s="21">
        <f>IF(C840&amp;""="","",COUNTIF($C$7:C840,C840&amp;""))</f>
        <v/>
      </c>
      <c r="L840" s="6">
        <f>IF(K840="","",C840&amp;"-"&amp;K840)</f>
        <v/>
      </c>
      <c r="M840" s="21">
        <f>IF(J840&lt;&gt;"القيد غير متوازن","",IF(COUNTIF($B$7:B840,B840&amp;"")=1,1,""))</f>
        <v/>
      </c>
    </row>
    <row r="841">
      <c r="A841" s="20" t="n"/>
      <c r="B841" s="16" t="n"/>
      <c r="C841" s="16" t="n"/>
      <c r="D841" s="5" t="n"/>
      <c r="E841" s="17" t="n"/>
      <c r="F841" s="17" t="n"/>
      <c r="G841" s="6">
        <f>IF(AND(C841&amp;""="",E841&amp;""="",F841&amp;""=""),"",IF(C841&amp;""="","كود ناقص",IFERROR(INDEX('دليل الحسابات'!$B$6:$B$205,MATCH(C841,'دليل الحسابات'!$A$6:$A$205,0)),"كود غير موجود")))</f>
        <v/>
      </c>
      <c r="H841" s="6">
        <f>IF(AND(C841&amp;""="",E841&amp;""="",F841&amp;""=""),"",IF(AND(E841&amp;""&lt;&gt;"",F841&amp;""&lt;&gt;""),"خطأ: مدين ودائن معًا",IF(AND(E841&amp;""="",F841&amp;""=""),"سطر بلا مبلغ","")))</f>
        <v/>
      </c>
      <c r="I841" s="19">
        <f>IF(B841&amp;""="","",ROUND(SUMIFS($E$7:$E$3006,$B$7:$B$3006,B841&amp;"")-SUMIFS($F$7:$F$3006,$B$7:$B$3006,B841&amp;""),2))</f>
        <v/>
      </c>
      <c r="J841" s="6">
        <f>IF(B841&amp;""="",IF(AND(C841&amp;""="",E841&amp;""="",F841&amp;""=""),"","رقم القيد ناقص"),IF(I841=0,"","القيد غير متوازن"))</f>
        <v/>
      </c>
      <c r="K841" s="21">
        <f>IF(C841&amp;""="","",COUNTIF($C$7:C841,C841&amp;""))</f>
        <v/>
      </c>
      <c r="L841" s="6">
        <f>IF(K841="","",C841&amp;"-"&amp;K841)</f>
        <v/>
      </c>
      <c r="M841" s="21">
        <f>IF(J841&lt;&gt;"القيد غير متوازن","",IF(COUNTIF($B$7:B841,B841&amp;"")=1,1,""))</f>
        <v/>
      </c>
    </row>
    <row r="842">
      <c r="A842" s="20" t="n"/>
      <c r="B842" s="16" t="n"/>
      <c r="C842" s="16" t="n"/>
      <c r="D842" s="5" t="n"/>
      <c r="E842" s="17" t="n"/>
      <c r="F842" s="17" t="n"/>
      <c r="G842" s="6">
        <f>IF(AND(C842&amp;""="",E842&amp;""="",F842&amp;""=""),"",IF(C842&amp;""="","كود ناقص",IFERROR(INDEX('دليل الحسابات'!$B$6:$B$205,MATCH(C842,'دليل الحسابات'!$A$6:$A$205,0)),"كود غير موجود")))</f>
        <v/>
      </c>
      <c r="H842" s="6">
        <f>IF(AND(C842&amp;""="",E842&amp;""="",F842&amp;""=""),"",IF(AND(E842&amp;""&lt;&gt;"",F842&amp;""&lt;&gt;""),"خطأ: مدين ودائن معًا",IF(AND(E842&amp;""="",F842&amp;""=""),"سطر بلا مبلغ","")))</f>
        <v/>
      </c>
      <c r="I842" s="19">
        <f>IF(B842&amp;""="","",ROUND(SUMIFS($E$7:$E$3006,$B$7:$B$3006,B842&amp;"")-SUMIFS($F$7:$F$3006,$B$7:$B$3006,B842&amp;""),2))</f>
        <v/>
      </c>
      <c r="J842" s="6">
        <f>IF(B842&amp;""="",IF(AND(C842&amp;""="",E842&amp;""="",F842&amp;""=""),"","رقم القيد ناقص"),IF(I842=0,"","القيد غير متوازن"))</f>
        <v/>
      </c>
      <c r="K842" s="21">
        <f>IF(C842&amp;""="","",COUNTIF($C$7:C842,C842&amp;""))</f>
        <v/>
      </c>
      <c r="L842" s="6">
        <f>IF(K842="","",C842&amp;"-"&amp;K842)</f>
        <v/>
      </c>
      <c r="M842" s="21">
        <f>IF(J842&lt;&gt;"القيد غير متوازن","",IF(COUNTIF($B$7:B842,B842&amp;"")=1,1,""))</f>
        <v/>
      </c>
    </row>
    <row r="843">
      <c r="A843" s="20" t="n"/>
      <c r="B843" s="16" t="n"/>
      <c r="C843" s="16" t="n"/>
      <c r="D843" s="5" t="n"/>
      <c r="E843" s="17" t="n"/>
      <c r="F843" s="17" t="n"/>
      <c r="G843" s="6">
        <f>IF(AND(C843&amp;""="",E843&amp;""="",F843&amp;""=""),"",IF(C843&amp;""="","كود ناقص",IFERROR(INDEX('دليل الحسابات'!$B$6:$B$205,MATCH(C843,'دليل الحسابات'!$A$6:$A$205,0)),"كود غير موجود")))</f>
        <v/>
      </c>
      <c r="H843" s="6">
        <f>IF(AND(C843&amp;""="",E843&amp;""="",F843&amp;""=""),"",IF(AND(E843&amp;""&lt;&gt;"",F843&amp;""&lt;&gt;""),"خطأ: مدين ودائن معًا",IF(AND(E843&amp;""="",F843&amp;""=""),"سطر بلا مبلغ","")))</f>
        <v/>
      </c>
      <c r="I843" s="19">
        <f>IF(B843&amp;""="","",ROUND(SUMIFS($E$7:$E$3006,$B$7:$B$3006,B843&amp;"")-SUMIFS($F$7:$F$3006,$B$7:$B$3006,B843&amp;""),2))</f>
        <v/>
      </c>
      <c r="J843" s="6">
        <f>IF(B843&amp;""="",IF(AND(C843&amp;""="",E843&amp;""="",F843&amp;""=""),"","رقم القيد ناقص"),IF(I843=0,"","القيد غير متوازن"))</f>
        <v/>
      </c>
      <c r="K843" s="21">
        <f>IF(C843&amp;""="","",COUNTIF($C$7:C843,C843&amp;""))</f>
        <v/>
      </c>
      <c r="L843" s="6">
        <f>IF(K843="","",C843&amp;"-"&amp;K843)</f>
        <v/>
      </c>
      <c r="M843" s="21">
        <f>IF(J843&lt;&gt;"القيد غير متوازن","",IF(COUNTIF($B$7:B843,B843&amp;"")=1,1,""))</f>
        <v/>
      </c>
    </row>
    <row r="844">
      <c r="A844" s="20" t="n"/>
      <c r="B844" s="16" t="n"/>
      <c r="C844" s="16" t="n"/>
      <c r="D844" s="5" t="n"/>
      <c r="E844" s="17" t="n"/>
      <c r="F844" s="17" t="n"/>
      <c r="G844" s="6">
        <f>IF(AND(C844&amp;""="",E844&amp;""="",F844&amp;""=""),"",IF(C844&amp;""="","كود ناقص",IFERROR(INDEX('دليل الحسابات'!$B$6:$B$205,MATCH(C844,'دليل الحسابات'!$A$6:$A$205,0)),"كود غير موجود")))</f>
        <v/>
      </c>
      <c r="H844" s="6">
        <f>IF(AND(C844&amp;""="",E844&amp;""="",F844&amp;""=""),"",IF(AND(E844&amp;""&lt;&gt;"",F844&amp;""&lt;&gt;""),"خطأ: مدين ودائن معًا",IF(AND(E844&amp;""="",F844&amp;""=""),"سطر بلا مبلغ","")))</f>
        <v/>
      </c>
      <c r="I844" s="19">
        <f>IF(B844&amp;""="","",ROUND(SUMIFS($E$7:$E$3006,$B$7:$B$3006,B844&amp;"")-SUMIFS($F$7:$F$3006,$B$7:$B$3006,B844&amp;""),2))</f>
        <v/>
      </c>
      <c r="J844" s="6">
        <f>IF(B844&amp;""="",IF(AND(C844&amp;""="",E844&amp;""="",F844&amp;""=""),"","رقم القيد ناقص"),IF(I844=0,"","القيد غير متوازن"))</f>
        <v/>
      </c>
      <c r="K844" s="21">
        <f>IF(C844&amp;""="","",COUNTIF($C$7:C844,C844&amp;""))</f>
        <v/>
      </c>
      <c r="L844" s="6">
        <f>IF(K844="","",C844&amp;"-"&amp;K844)</f>
        <v/>
      </c>
      <c r="M844" s="21">
        <f>IF(J844&lt;&gt;"القيد غير متوازن","",IF(COUNTIF($B$7:B844,B844&amp;"")=1,1,""))</f>
        <v/>
      </c>
    </row>
    <row r="845">
      <c r="A845" s="20" t="n"/>
      <c r="B845" s="16" t="n"/>
      <c r="C845" s="16" t="n"/>
      <c r="D845" s="5" t="n"/>
      <c r="E845" s="17" t="n"/>
      <c r="F845" s="17" t="n"/>
      <c r="G845" s="6">
        <f>IF(AND(C845&amp;""="",E845&amp;""="",F845&amp;""=""),"",IF(C845&amp;""="","كود ناقص",IFERROR(INDEX('دليل الحسابات'!$B$6:$B$205,MATCH(C845,'دليل الحسابات'!$A$6:$A$205,0)),"كود غير موجود")))</f>
        <v/>
      </c>
      <c r="H845" s="6">
        <f>IF(AND(C845&amp;""="",E845&amp;""="",F845&amp;""=""),"",IF(AND(E845&amp;""&lt;&gt;"",F845&amp;""&lt;&gt;""),"خطأ: مدين ودائن معًا",IF(AND(E845&amp;""="",F845&amp;""=""),"سطر بلا مبلغ","")))</f>
        <v/>
      </c>
      <c r="I845" s="19">
        <f>IF(B845&amp;""="","",ROUND(SUMIFS($E$7:$E$3006,$B$7:$B$3006,B845&amp;"")-SUMIFS($F$7:$F$3006,$B$7:$B$3006,B845&amp;""),2))</f>
        <v/>
      </c>
      <c r="J845" s="6">
        <f>IF(B845&amp;""="",IF(AND(C845&amp;""="",E845&amp;""="",F845&amp;""=""),"","رقم القيد ناقص"),IF(I845=0,"","القيد غير متوازن"))</f>
        <v/>
      </c>
      <c r="K845" s="21">
        <f>IF(C845&amp;""="","",COUNTIF($C$7:C845,C845&amp;""))</f>
        <v/>
      </c>
      <c r="L845" s="6">
        <f>IF(K845="","",C845&amp;"-"&amp;K845)</f>
        <v/>
      </c>
      <c r="M845" s="21">
        <f>IF(J845&lt;&gt;"القيد غير متوازن","",IF(COUNTIF($B$7:B845,B845&amp;"")=1,1,""))</f>
        <v/>
      </c>
    </row>
    <row r="846">
      <c r="A846" s="20" t="n"/>
      <c r="B846" s="16" t="n"/>
      <c r="C846" s="16" t="n"/>
      <c r="D846" s="5" t="n"/>
      <c r="E846" s="17" t="n"/>
      <c r="F846" s="17" t="n"/>
      <c r="G846" s="6">
        <f>IF(AND(C846&amp;""="",E846&amp;""="",F846&amp;""=""),"",IF(C846&amp;""="","كود ناقص",IFERROR(INDEX('دليل الحسابات'!$B$6:$B$205,MATCH(C846,'دليل الحسابات'!$A$6:$A$205,0)),"كود غير موجود")))</f>
        <v/>
      </c>
      <c r="H846" s="6">
        <f>IF(AND(C846&amp;""="",E846&amp;""="",F846&amp;""=""),"",IF(AND(E846&amp;""&lt;&gt;"",F846&amp;""&lt;&gt;""),"خطأ: مدين ودائن معًا",IF(AND(E846&amp;""="",F846&amp;""=""),"سطر بلا مبلغ","")))</f>
        <v/>
      </c>
      <c r="I846" s="19">
        <f>IF(B846&amp;""="","",ROUND(SUMIFS($E$7:$E$3006,$B$7:$B$3006,B846&amp;"")-SUMIFS($F$7:$F$3006,$B$7:$B$3006,B846&amp;""),2))</f>
        <v/>
      </c>
      <c r="J846" s="6">
        <f>IF(B846&amp;""="",IF(AND(C846&amp;""="",E846&amp;""="",F846&amp;""=""),"","رقم القيد ناقص"),IF(I846=0,"","القيد غير متوازن"))</f>
        <v/>
      </c>
      <c r="K846" s="21">
        <f>IF(C846&amp;""="","",COUNTIF($C$7:C846,C846&amp;""))</f>
        <v/>
      </c>
      <c r="L846" s="6">
        <f>IF(K846="","",C846&amp;"-"&amp;K846)</f>
        <v/>
      </c>
      <c r="M846" s="21">
        <f>IF(J846&lt;&gt;"القيد غير متوازن","",IF(COUNTIF($B$7:B846,B846&amp;"")=1,1,""))</f>
        <v/>
      </c>
    </row>
    <row r="847">
      <c r="A847" s="20" t="n"/>
      <c r="B847" s="16" t="n"/>
      <c r="C847" s="16" t="n"/>
      <c r="D847" s="5" t="n"/>
      <c r="E847" s="17" t="n"/>
      <c r="F847" s="17" t="n"/>
      <c r="G847" s="6">
        <f>IF(AND(C847&amp;""="",E847&amp;""="",F847&amp;""=""),"",IF(C847&amp;""="","كود ناقص",IFERROR(INDEX('دليل الحسابات'!$B$6:$B$205,MATCH(C847,'دليل الحسابات'!$A$6:$A$205,0)),"كود غير موجود")))</f>
        <v/>
      </c>
      <c r="H847" s="6">
        <f>IF(AND(C847&amp;""="",E847&amp;""="",F847&amp;""=""),"",IF(AND(E847&amp;""&lt;&gt;"",F847&amp;""&lt;&gt;""),"خطأ: مدين ودائن معًا",IF(AND(E847&amp;""="",F847&amp;""=""),"سطر بلا مبلغ","")))</f>
        <v/>
      </c>
      <c r="I847" s="19">
        <f>IF(B847&amp;""="","",ROUND(SUMIFS($E$7:$E$3006,$B$7:$B$3006,B847&amp;"")-SUMIFS($F$7:$F$3006,$B$7:$B$3006,B847&amp;""),2))</f>
        <v/>
      </c>
      <c r="J847" s="6">
        <f>IF(B847&amp;""="",IF(AND(C847&amp;""="",E847&amp;""="",F847&amp;""=""),"","رقم القيد ناقص"),IF(I847=0,"","القيد غير متوازن"))</f>
        <v/>
      </c>
      <c r="K847" s="21">
        <f>IF(C847&amp;""="","",COUNTIF($C$7:C847,C847&amp;""))</f>
        <v/>
      </c>
      <c r="L847" s="6">
        <f>IF(K847="","",C847&amp;"-"&amp;K847)</f>
        <v/>
      </c>
      <c r="M847" s="21">
        <f>IF(J847&lt;&gt;"القيد غير متوازن","",IF(COUNTIF($B$7:B847,B847&amp;"")=1,1,""))</f>
        <v/>
      </c>
    </row>
    <row r="848">
      <c r="A848" s="20" t="n"/>
      <c r="B848" s="16" t="n"/>
      <c r="C848" s="16" t="n"/>
      <c r="D848" s="5" t="n"/>
      <c r="E848" s="17" t="n"/>
      <c r="F848" s="17" t="n"/>
      <c r="G848" s="6">
        <f>IF(AND(C848&amp;""="",E848&amp;""="",F848&amp;""=""),"",IF(C848&amp;""="","كود ناقص",IFERROR(INDEX('دليل الحسابات'!$B$6:$B$205,MATCH(C848,'دليل الحسابات'!$A$6:$A$205,0)),"كود غير موجود")))</f>
        <v/>
      </c>
      <c r="H848" s="6">
        <f>IF(AND(C848&amp;""="",E848&amp;""="",F848&amp;""=""),"",IF(AND(E848&amp;""&lt;&gt;"",F848&amp;""&lt;&gt;""),"خطأ: مدين ودائن معًا",IF(AND(E848&amp;""="",F848&amp;""=""),"سطر بلا مبلغ","")))</f>
        <v/>
      </c>
      <c r="I848" s="19">
        <f>IF(B848&amp;""="","",ROUND(SUMIFS($E$7:$E$3006,$B$7:$B$3006,B848&amp;"")-SUMIFS($F$7:$F$3006,$B$7:$B$3006,B848&amp;""),2))</f>
        <v/>
      </c>
      <c r="J848" s="6">
        <f>IF(B848&amp;""="",IF(AND(C848&amp;""="",E848&amp;""="",F848&amp;""=""),"","رقم القيد ناقص"),IF(I848=0,"","القيد غير متوازن"))</f>
        <v/>
      </c>
      <c r="K848" s="21">
        <f>IF(C848&amp;""="","",COUNTIF($C$7:C848,C848&amp;""))</f>
        <v/>
      </c>
      <c r="L848" s="6">
        <f>IF(K848="","",C848&amp;"-"&amp;K848)</f>
        <v/>
      </c>
      <c r="M848" s="21">
        <f>IF(J848&lt;&gt;"القيد غير متوازن","",IF(COUNTIF($B$7:B848,B848&amp;"")=1,1,""))</f>
        <v/>
      </c>
    </row>
    <row r="849">
      <c r="A849" s="20" t="n"/>
      <c r="B849" s="16" t="n"/>
      <c r="C849" s="16" t="n"/>
      <c r="D849" s="5" t="n"/>
      <c r="E849" s="17" t="n"/>
      <c r="F849" s="17" t="n"/>
      <c r="G849" s="6">
        <f>IF(AND(C849&amp;""="",E849&amp;""="",F849&amp;""=""),"",IF(C849&amp;""="","كود ناقص",IFERROR(INDEX('دليل الحسابات'!$B$6:$B$205,MATCH(C849,'دليل الحسابات'!$A$6:$A$205,0)),"كود غير موجود")))</f>
        <v/>
      </c>
      <c r="H849" s="6">
        <f>IF(AND(C849&amp;""="",E849&amp;""="",F849&amp;""=""),"",IF(AND(E849&amp;""&lt;&gt;"",F849&amp;""&lt;&gt;""),"خطأ: مدين ودائن معًا",IF(AND(E849&amp;""="",F849&amp;""=""),"سطر بلا مبلغ","")))</f>
        <v/>
      </c>
      <c r="I849" s="19">
        <f>IF(B849&amp;""="","",ROUND(SUMIFS($E$7:$E$3006,$B$7:$B$3006,B849&amp;"")-SUMIFS($F$7:$F$3006,$B$7:$B$3006,B849&amp;""),2))</f>
        <v/>
      </c>
      <c r="J849" s="6">
        <f>IF(B849&amp;""="",IF(AND(C849&amp;""="",E849&amp;""="",F849&amp;""=""),"","رقم القيد ناقص"),IF(I849=0,"","القيد غير متوازن"))</f>
        <v/>
      </c>
      <c r="K849" s="21">
        <f>IF(C849&amp;""="","",COUNTIF($C$7:C849,C849&amp;""))</f>
        <v/>
      </c>
      <c r="L849" s="6">
        <f>IF(K849="","",C849&amp;"-"&amp;K849)</f>
        <v/>
      </c>
      <c r="M849" s="21">
        <f>IF(J849&lt;&gt;"القيد غير متوازن","",IF(COUNTIF($B$7:B849,B849&amp;"")=1,1,""))</f>
        <v/>
      </c>
    </row>
    <row r="850">
      <c r="A850" s="20" t="n"/>
      <c r="B850" s="16" t="n"/>
      <c r="C850" s="16" t="n"/>
      <c r="D850" s="5" t="n"/>
      <c r="E850" s="17" t="n"/>
      <c r="F850" s="17" t="n"/>
      <c r="G850" s="6">
        <f>IF(AND(C850&amp;""="",E850&amp;""="",F850&amp;""=""),"",IF(C850&amp;""="","كود ناقص",IFERROR(INDEX('دليل الحسابات'!$B$6:$B$205,MATCH(C850,'دليل الحسابات'!$A$6:$A$205,0)),"كود غير موجود")))</f>
        <v/>
      </c>
      <c r="H850" s="6">
        <f>IF(AND(C850&amp;""="",E850&amp;""="",F850&amp;""=""),"",IF(AND(E850&amp;""&lt;&gt;"",F850&amp;""&lt;&gt;""),"خطأ: مدين ودائن معًا",IF(AND(E850&amp;""="",F850&amp;""=""),"سطر بلا مبلغ","")))</f>
        <v/>
      </c>
      <c r="I850" s="19">
        <f>IF(B850&amp;""="","",ROUND(SUMIFS($E$7:$E$3006,$B$7:$B$3006,B850&amp;"")-SUMIFS($F$7:$F$3006,$B$7:$B$3006,B850&amp;""),2))</f>
        <v/>
      </c>
      <c r="J850" s="6">
        <f>IF(B850&amp;""="",IF(AND(C850&amp;""="",E850&amp;""="",F850&amp;""=""),"","رقم القيد ناقص"),IF(I850=0,"","القيد غير متوازن"))</f>
        <v/>
      </c>
      <c r="K850" s="21">
        <f>IF(C850&amp;""="","",COUNTIF($C$7:C850,C850&amp;""))</f>
        <v/>
      </c>
      <c r="L850" s="6">
        <f>IF(K850="","",C850&amp;"-"&amp;K850)</f>
        <v/>
      </c>
      <c r="M850" s="21">
        <f>IF(J850&lt;&gt;"القيد غير متوازن","",IF(COUNTIF($B$7:B850,B850&amp;"")=1,1,""))</f>
        <v/>
      </c>
    </row>
    <row r="851">
      <c r="A851" s="20" t="n"/>
      <c r="B851" s="16" t="n"/>
      <c r="C851" s="16" t="n"/>
      <c r="D851" s="5" t="n"/>
      <c r="E851" s="17" t="n"/>
      <c r="F851" s="17" t="n"/>
      <c r="G851" s="6">
        <f>IF(AND(C851&amp;""="",E851&amp;""="",F851&amp;""=""),"",IF(C851&amp;""="","كود ناقص",IFERROR(INDEX('دليل الحسابات'!$B$6:$B$205,MATCH(C851,'دليل الحسابات'!$A$6:$A$205,0)),"كود غير موجود")))</f>
        <v/>
      </c>
      <c r="H851" s="6">
        <f>IF(AND(C851&amp;""="",E851&amp;""="",F851&amp;""=""),"",IF(AND(E851&amp;""&lt;&gt;"",F851&amp;""&lt;&gt;""),"خطأ: مدين ودائن معًا",IF(AND(E851&amp;""="",F851&amp;""=""),"سطر بلا مبلغ","")))</f>
        <v/>
      </c>
      <c r="I851" s="19">
        <f>IF(B851&amp;""="","",ROUND(SUMIFS($E$7:$E$3006,$B$7:$B$3006,B851&amp;"")-SUMIFS($F$7:$F$3006,$B$7:$B$3006,B851&amp;""),2))</f>
        <v/>
      </c>
      <c r="J851" s="6">
        <f>IF(B851&amp;""="",IF(AND(C851&amp;""="",E851&amp;""="",F851&amp;""=""),"","رقم القيد ناقص"),IF(I851=0,"","القيد غير متوازن"))</f>
        <v/>
      </c>
      <c r="K851" s="21">
        <f>IF(C851&amp;""="","",COUNTIF($C$7:C851,C851&amp;""))</f>
        <v/>
      </c>
      <c r="L851" s="6">
        <f>IF(K851="","",C851&amp;"-"&amp;K851)</f>
        <v/>
      </c>
      <c r="M851" s="21">
        <f>IF(J851&lt;&gt;"القيد غير متوازن","",IF(COUNTIF($B$7:B851,B851&amp;"")=1,1,""))</f>
        <v/>
      </c>
    </row>
    <row r="852">
      <c r="A852" s="20" t="n"/>
      <c r="B852" s="16" t="n"/>
      <c r="C852" s="16" t="n"/>
      <c r="D852" s="5" t="n"/>
      <c r="E852" s="17" t="n"/>
      <c r="F852" s="17" t="n"/>
      <c r="G852" s="6">
        <f>IF(AND(C852&amp;""="",E852&amp;""="",F852&amp;""=""),"",IF(C852&amp;""="","كود ناقص",IFERROR(INDEX('دليل الحسابات'!$B$6:$B$205,MATCH(C852,'دليل الحسابات'!$A$6:$A$205,0)),"كود غير موجود")))</f>
        <v/>
      </c>
      <c r="H852" s="6">
        <f>IF(AND(C852&amp;""="",E852&amp;""="",F852&amp;""=""),"",IF(AND(E852&amp;""&lt;&gt;"",F852&amp;""&lt;&gt;""),"خطأ: مدين ودائن معًا",IF(AND(E852&amp;""="",F852&amp;""=""),"سطر بلا مبلغ","")))</f>
        <v/>
      </c>
      <c r="I852" s="19">
        <f>IF(B852&amp;""="","",ROUND(SUMIFS($E$7:$E$3006,$B$7:$B$3006,B852&amp;"")-SUMIFS($F$7:$F$3006,$B$7:$B$3006,B852&amp;""),2))</f>
        <v/>
      </c>
      <c r="J852" s="6">
        <f>IF(B852&amp;""="",IF(AND(C852&amp;""="",E852&amp;""="",F852&amp;""=""),"","رقم القيد ناقص"),IF(I852=0,"","القيد غير متوازن"))</f>
        <v/>
      </c>
      <c r="K852" s="21">
        <f>IF(C852&amp;""="","",COUNTIF($C$7:C852,C852&amp;""))</f>
        <v/>
      </c>
      <c r="L852" s="6">
        <f>IF(K852="","",C852&amp;"-"&amp;K852)</f>
        <v/>
      </c>
      <c r="M852" s="21">
        <f>IF(J852&lt;&gt;"القيد غير متوازن","",IF(COUNTIF($B$7:B852,B852&amp;"")=1,1,""))</f>
        <v/>
      </c>
    </row>
    <row r="853">
      <c r="A853" s="20" t="n"/>
      <c r="B853" s="16" t="n"/>
      <c r="C853" s="16" t="n"/>
      <c r="D853" s="5" t="n"/>
      <c r="E853" s="17" t="n"/>
      <c r="F853" s="17" t="n"/>
      <c r="G853" s="6">
        <f>IF(AND(C853&amp;""="",E853&amp;""="",F853&amp;""=""),"",IF(C853&amp;""="","كود ناقص",IFERROR(INDEX('دليل الحسابات'!$B$6:$B$205,MATCH(C853,'دليل الحسابات'!$A$6:$A$205,0)),"كود غير موجود")))</f>
        <v/>
      </c>
      <c r="H853" s="6">
        <f>IF(AND(C853&amp;""="",E853&amp;""="",F853&amp;""=""),"",IF(AND(E853&amp;""&lt;&gt;"",F853&amp;""&lt;&gt;""),"خطأ: مدين ودائن معًا",IF(AND(E853&amp;""="",F853&amp;""=""),"سطر بلا مبلغ","")))</f>
        <v/>
      </c>
      <c r="I853" s="19">
        <f>IF(B853&amp;""="","",ROUND(SUMIFS($E$7:$E$3006,$B$7:$B$3006,B853&amp;"")-SUMIFS($F$7:$F$3006,$B$7:$B$3006,B853&amp;""),2))</f>
        <v/>
      </c>
      <c r="J853" s="6">
        <f>IF(B853&amp;""="",IF(AND(C853&amp;""="",E853&amp;""="",F853&amp;""=""),"","رقم القيد ناقص"),IF(I853=0,"","القيد غير متوازن"))</f>
        <v/>
      </c>
      <c r="K853" s="21">
        <f>IF(C853&amp;""="","",COUNTIF($C$7:C853,C853&amp;""))</f>
        <v/>
      </c>
      <c r="L853" s="6">
        <f>IF(K853="","",C853&amp;"-"&amp;K853)</f>
        <v/>
      </c>
      <c r="M853" s="21">
        <f>IF(J853&lt;&gt;"القيد غير متوازن","",IF(COUNTIF($B$7:B853,B853&amp;"")=1,1,""))</f>
        <v/>
      </c>
    </row>
    <row r="854">
      <c r="A854" s="20" t="n"/>
      <c r="B854" s="16" t="n"/>
      <c r="C854" s="16" t="n"/>
      <c r="D854" s="5" t="n"/>
      <c r="E854" s="17" t="n"/>
      <c r="F854" s="17" t="n"/>
      <c r="G854" s="6">
        <f>IF(AND(C854&amp;""="",E854&amp;""="",F854&amp;""=""),"",IF(C854&amp;""="","كود ناقص",IFERROR(INDEX('دليل الحسابات'!$B$6:$B$205,MATCH(C854,'دليل الحسابات'!$A$6:$A$205,0)),"كود غير موجود")))</f>
        <v/>
      </c>
      <c r="H854" s="6">
        <f>IF(AND(C854&amp;""="",E854&amp;""="",F854&amp;""=""),"",IF(AND(E854&amp;""&lt;&gt;"",F854&amp;""&lt;&gt;""),"خطأ: مدين ودائن معًا",IF(AND(E854&amp;""="",F854&amp;""=""),"سطر بلا مبلغ","")))</f>
        <v/>
      </c>
      <c r="I854" s="19">
        <f>IF(B854&amp;""="","",ROUND(SUMIFS($E$7:$E$3006,$B$7:$B$3006,B854&amp;"")-SUMIFS($F$7:$F$3006,$B$7:$B$3006,B854&amp;""),2))</f>
        <v/>
      </c>
      <c r="J854" s="6">
        <f>IF(B854&amp;""="",IF(AND(C854&amp;""="",E854&amp;""="",F854&amp;""=""),"","رقم القيد ناقص"),IF(I854=0,"","القيد غير متوازن"))</f>
        <v/>
      </c>
      <c r="K854" s="21">
        <f>IF(C854&amp;""="","",COUNTIF($C$7:C854,C854&amp;""))</f>
        <v/>
      </c>
      <c r="L854" s="6">
        <f>IF(K854="","",C854&amp;"-"&amp;K854)</f>
        <v/>
      </c>
      <c r="M854" s="21">
        <f>IF(J854&lt;&gt;"القيد غير متوازن","",IF(COUNTIF($B$7:B854,B854&amp;"")=1,1,""))</f>
        <v/>
      </c>
    </row>
    <row r="855">
      <c r="A855" s="20" t="n"/>
      <c r="B855" s="16" t="n"/>
      <c r="C855" s="16" t="n"/>
      <c r="D855" s="5" t="n"/>
      <c r="E855" s="17" t="n"/>
      <c r="F855" s="17" t="n"/>
      <c r="G855" s="6">
        <f>IF(AND(C855&amp;""="",E855&amp;""="",F855&amp;""=""),"",IF(C855&amp;""="","كود ناقص",IFERROR(INDEX('دليل الحسابات'!$B$6:$B$205,MATCH(C855,'دليل الحسابات'!$A$6:$A$205,0)),"كود غير موجود")))</f>
        <v/>
      </c>
      <c r="H855" s="6">
        <f>IF(AND(C855&amp;""="",E855&amp;""="",F855&amp;""=""),"",IF(AND(E855&amp;""&lt;&gt;"",F855&amp;""&lt;&gt;""),"خطأ: مدين ودائن معًا",IF(AND(E855&amp;""="",F855&amp;""=""),"سطر بلا مبلغ","")))</f>
        <v/>
      </c>
      <c r="I855" s="19">
        <f>IF(B855&amp;""="","",ROUND(SUMIFS($E$7:$E$3006,$B$7:$B$3006,B855&amp;"")-SUMIFS($F$7:$F$3006,$B$7:$B$3006,B855&amp;""),2))</f>
        <v/>
      </c>
      <c r="J855" s="6">
        <f>IF(B855&amp;""="",IF(AND(C855&amp;""="",E855&amp;""="",F855&amp;""=""),"","رقم القيد ناقص"),IF(I855=0,"","القيد غير متوازن"))</f>
        <v/>
      </c>
      <c r="K855" s="21">
        <f>IF(C855&amp;""="","",COUNTIF($C$7:C855,C855&amp;""))</f>
        <v/>
      </c>
      <c r="L855" s="6">
        <f>IF(K855="","",C855&amp;"-"&amp;K855)</f>
        <v/>
      </c>
      <c r="M855" s="21">
        <f>IF(J855&lt;&gt;"القيد غير متوازن","",IF(COUNTIF($B$7:B855,B855&amp;"")=1,1,""))</f>
        <v/>
      </c>
    </row>
    <row r="856">
      <c r="A856" s="20" t="n"/>
      <c r="B856" s="16" t="n"/>
      <c r="C856" s="16" t="n"/>
      <c r="D856" s="5" t="n"/>
      <c r="E856" s="17" t="n"/>
      <c r="F856" s="17" t="n"/>
      <c r="G856" s="6">
        <f>IF(AND(C856&amp;""="",E856&amp;""="",F856&amp;""=""),"",IF(C856&amp;""="","كود ناقص",IFERROR(INDEX('دليل الحسابات'!$B$6:$B$205,MATCH(C856,'دليل الحسابات'!$A$6:$A$205,0)),"كود غير موجود")))</f>
        <v/>
      </c>
      <c r="H856" s="6">
        <f>IF(AND(C856&amp;""="",E856&amp;""="",F856&amp;""=""),"",IF(AND(E856&amp;""&lt;&gt;"",F856&amp;""&lt;&gt;""),"خطأ: مدين ودائن معًا",IF(AND(E856&amp;""="",F856&amp;""=""),"سطر بلا مبلغ","")))</f>
        <v/>
      </c>
      <c r="I856" s="19">
        <f>IF(B856&amp;""="","",ROUND(SUMIFS($E$7:$E$3006,$B$7:$B$3006,B856&amp;"")-SUMIFS($F$7:$F$3006,$B$7:$B$3006,B856&amp;""),2))</f>
        <v/>
      </c>
      <c r="J856" s="6">
        <f>IF(B856&amp;""="",IF(AND(C856&amp;""="",E856&amp;""="",F856&amp;""=""),"","رقم القيد ناقص"),IF(I856=0,"","القيد غير متوازن"))</f>
        <v/>
      </c>
      <c r="K856" s="21">
        <f>IF(C856&amp;""="","",COUNTIF($C$7:C856,C856&amp;""))</f>
        <v/>
      </c>
      <c r="L856" s="6">
        <f>IF(K856="","",C856&amp;"-"&amp;K856)</f>
        <v/>
      </c>
      <c r="M856" s="21">
        <f>IF(J856&lt;&gt;"القيد غير متوازن","",IF(COUNTIF($B$7:B856,B856&amp;"")=1,1,""))</f>
        <v/>
      </c>
    </row>
    <row r="857">
      <c r="A857" s="20" t="n"/>
      <c r="B857" s="16" t="n"/>
      <c r="C857" s="16" t="n"/>
      <c r="D857" s="5" t="n"/>
      <c r="E857" s="17" t="n"/>
      <c r="F857" s="17" t="n"/>
      <c r="G857" s="6">
        <f>IF(AND(C857&amp;""="",E857&amp;""="",F857&amp;""=""),"",IF(C857&amp;""="","كود ناقص",IFERROR(INDEX('دليل الحسابات'!$B$6:$B$205,MATCH(C857,'دليل الحسابات'!$A$6:$A$205,0)),"كود غير موجود")))</f>
        <v/>
      </c>
      <c r="H857" s="6">
        <f>IF(AND(C857&amp;""="",E857&amp;""="",F857&amp;""=""),"",IF(AND(E857&amp;""&lt;&gt;"",F857&amp;""&lt;&gt;""),"خطأ: مدين ودائن معًا",IF(AND(E857&amp;""="",F857&amp;""=""),"سطر بلا مبلغ","")))</f>
        <v/>
      </c>
      <c r="I857" s="19">
        <f>IF(B857&amp;""="","",ROUND(SUMIFS($E$7:$E$3006,$B$7:$B$3006,B857&amp;"")-SUMIFS($F$7:$F$3006,$B$7:$B$3006,B857&amp;""),2))</f>
        <v/>
      </c>
      <c r="J857" s="6">
        <f>IF(B857&amp;""="",IF(AND(C857&amp;""="",E857&amp;""="",F857&amp;""=""),"","رقم القيد ناقص"),IF(I857=0,"","القيد غير متوازن"))</f>
        <v/>
      </c>
      <c r="K857" s="21">
        <f>IF(C857&amp;""="","",COUNTIF($C$7:C857,C857&amp;""))</f>
        <v/>
      </c>
      <c r="L857" s="6">
        <f>IF(K857="","",C857&amp;"-"&amp;K857)</f>
        <v/>
      </c>
      <c r="M857" s="21">
        <f>IF(J857&lt;&gt;"القيد غير متوازن","",IF(COUNTIF($B$7:B857,B857&amp;"")=1,1,""))</f>
        <v/>
      </c>
    </row>
    <row r="858">
      <c r="A858" s="20" t="n"/>
      <c r="B858" s="16" t="n"/>
      <c r="C858" s="16" t="n"/>
      <c r="D858" s="5" t="n"/>
      <c r="E858" s="17" t="n"/>
      <c r="F858" s="17" t="n"/>
      <c r="G858" s="6">
        <f>IF(AND(C858&amp;""="",E858&amp;""="",F858&amp;""=""),"",IF(C858&amp;""="","كود ناقص",IFERROR(INDEX('دليل الحسابات'!$B$6:$B$205,MATCH(C858,'دليل الحسابات'!$A$6:$A$205,0)),"كود غير موجود")))</f>
        <v/>
      </c>
      <c r="H858" s="6">
        <f>IF(AND(C858&amp;""="",E858&amp;""="",F858&amp;""=""),"",IF(AND(E858&amp;""&lt;&gt;"",F858&amp;""&lt;&gt;""),"خطأ: مدين ودائن معًا",IF(AND(E858&amp;""="",F858&amp;""=""),"سطر بلا مبلغ","")))</f>
        <v/>
      </c>
      <c r="I858" s="19">
        <f>IF(B858&amp;""="","",ROUND(SUMIFS($E$7:$E$3006,$B$7:$B$3006,B858&amp;"")-SUMIFS($F$7:$F$3006,$B$7:$B$3006,B858&amp;""),2))</f>
        <v/>
      </c>
      <c r="J858" s="6">
        <f>IF(B858&amp;""="",IF(AND(C858&amp;""="",E858&amp;""="",F858&amp;""=""),"","رقم القيد ناقص"),IF(I858=0,"","القيد غير متوازن"))</f>
        <v/>
      </c>
      <c r="K858" s="21">
        <f>IF(C858&amp;""="","",COUNTIF($C$7:C858,C858&amp;""))</f>
        <v/>
      </c>
      <c r="L858" s="6">
        <f>IF(K858="","",C858&amp;"-"&amp;K858)</f>
        <v/>
      </c>
      <c r="M858" s="21">
        <f>IF(J858&lt;&gt;"القيد غير متوازن","",IF(COUNTIF($B$7:B858,B858&amp;"")=1,1,""))</f>
        <v/>
      </c>
    </row>
    <row r="859">
      <c r="A859" s="20" t="n"/>
      <c r="B859" s="16" t="n"/>
      <c r="C859" s="16" t="n"/>
      <c r="D859" s="5" t="n"/>
      <c r="E859" s="17" t="n"/>
      <c r="F859" s="17" t="n"/>
      <c r="G859" s="6">
        <f>IF(AND(C859&amp;""="",E859&amp;""="",F859&amp;""=""),"",IF(C859&amp;""="","كود ناقص",IFERROR(INDEX('دليل الحسابات'!$B$6:$B$205,MATCH(C859,'دليل الحسابات'!$A$6:$A$205,0)),"كود غير موجود")))</f>
        <v/>
      </c>
      <c r="H859" s="6">
        <f>IF(AND(C859&amp;""="",E859&amp;""="",F859&amp;""=""),"",IF(AND(E859&amp;""&lt;&gt;"",F859&amp;""&lt;&gt;""),"خطأ: مدين ودائن معًا",IF(AND(E859&amp;""="",F859&amp;""=""),"سطر بلا مبلغ","")))</f>
        <v/>
      </c>
      <c r="I859" s="19">
        <f>IF(B859&amp;""="","",ROUND(SUMIFS($E$7:$E$3006,$B$7:$B$3006,B859&amp;"")-SUMIFS($F$7:$F$3006,$B$7:$B$3006,B859&amp;""),2))</f>
        <v/>
      </c>
      <c r="J859" s="6">
        <f>IF(B859&amp;""="",IF(AND(C859&amp;""="",E859&amp;""="",F859&amp;""=""),"","رقم القيد ناقص"),IF(I859=0,"","القيد غير متوازن"))</f>
        <v/>
      </c>
      <c r="K859" s="21">
        <f>IF(C859&amp;""="","",COUNTIF($C$7:C859,C859&amp;""))</f>
        <v/>
      </c>
      <c r="L859" s="6">
        <f>IF(K859="","",C859&amp;"-"&amp;K859)</f>
        <v/>
      </c>
      <c r="M859" s="21">
        <f>IF(J859&lt;&gt;"القيد غير متوازن","",IF(COUNTIF($B$7:B859,B859&amp;"")=1,1,""))</f>
        <v/>
      </c>
    </row>
    <row r="860">
      <c r="A860" s="20" t="n"/>
      <c r="B860" s="16" t="n"/>
      <c r="C860" s="16" t="n"/>
      <c r="D860" s="5" t="n"/>
      <c r="E860" s="17" t="n"/>
      <c r="F860" s="17" t="n"/>
      <c r="G860" s="6">
        <f>IF(AND(C860&amp;""="",E860&amp;""="",F860&amp;""=""),"",IF(C860&amp;""="","كود ناقص",IFERROR(INDEX('دليل الحسابات'!$B$6:$B$205,MATCH(C860,'دليل الحسابات'!$A$6:$A$205,0)),"كود غير موجود")))</f>
        <v/>
      </c>
      <c r="H860" s="6">
        <f>IF(AND(C860&amp;""="",E860&amp;""="",F860&amp;""=""),"",IF(AND(E860&amp;""&lt;&gt;"",F860&amp;""&lt;&gt;""),"خطأ: مدين ودائن معًا",IF(AND(E860&amp;""="",F860&amp;""=""),"سطر بلا مبلغ","")))</f>
        <v/>
      </c>
      <c r="I860" s="19">
        <f>IF(B860&amp;""="","",ROUND(SUMIFS($E$7:$E$3006,$B$7:$B$3006,B860&amp;"")-SUMIFS($F$7:$F$3006,$B$7:$B$3006,B860&amp;""),2))</f>
        <v/>
      </c>
      <c r="J860" s="6">
        <f>IF(B860&amp;""="",IF(AND(C860&amp;""="",E860&amp;""="",F860&amp;""=""),"","رقم القيد ناقص"),IF(I860=0,"","القيد غير متوازن"))</f>
        <v/>
      </c>
      <c r="K860" s="21">
        <f>IF(C860&amp;""="","",COUNTIF($C$7:C860,C860&amp;""))</f>
        <v/>
      </c>
      <c r="L860" s="6">
        <f>IF(K860="","",C860&amp;"-"&amp;K860)</f>
        <v/>
      </c>
      <c r="M860" s="21">
        <f>IF(J860&lt;&gt;"القيد غير متوازن","",IF(COUNTIF($B$7:B860,B860&amp;"")=1,1,""))</f>
        <v/>
      </c>
    </row>
    <row r="861">
      <c r="A861" s="20" t="n"/>
      <c r="B861" s="16" t="n"/>
      <c r="C861" s="16" t="n"/>
      <c r="D861" s="5" t="n"/>
      <c r="E861" s="17" t="n"/>
      <c r="F861" s="17" t="n"/>
      <c r="G861" s="6">
        <f>IF(AND(C861&amp;""="",E861&amp;""="",F861&amp;""=""),"",IF(C861&amp;""="","كود ناقص",IFERROR(INDEX('دليل الحسابات'!$B$6:$B$205,MATCH(C861,'دليل الحسابات'!$A$6:$A$205,0)),"كود غير موجود")))</f>
        <v/>
      </c>
      <c r="H861" s="6">
        <f>IF(AND(C861&amp;""="",E861&amp;""="",F861&amp;""=""),"",IF(AND(E861&amp;""&lt;&gt;"",F861&amp;""&lt;&gt;""),"خطأ: مدين ودائن معًا",IF(AND(E861&amp;""="",F861&amp;""=""),"سطر بلا مبلغ","")))</f>
        <v/>
      </c>
      <c r="I861" s="19">
        <f>IF(B861&amp;""="","",ROUND(SUMIFS($E$7:$E$3006,$B$7:$B$3006,B861&amp;"")-SUMIFS($F$7:$F$3006,$B$7:$B$3006,B861&amp;""),2))</f>
        <v/>
      </c>
      <c r="J861" s="6">
        <f>IF(B861&amp;""="",IF(AND(C861&amp;""="",E861&amp;""="",F861&amp;""=""),"","رقم القيد ناقص"),IF(I861=0,"","القيد غير متوازن"))</f>
        <v/>
      </c>
      <c r="K861" s="21">
        <f>IF(C861&amp;""="","",COUNTIF($C$7:C861,C861&amp;""))</f>
        <v/>
      </c>
      <c r="L861" s="6">
        <f>IF(K861="","",C861&amp;"-"&amp;K861)</f>
        <v/>
      </c>
      <c r="M861" s="21">
        <f>IF(J861&lt;&gt;"القيد غير متوازن","",IF(COUNTIF($B$7:B861,B861&amp;"")=1,1,""))</f>
        <v/>
      </c>
    </row>
    <row r="862">
      <c r="A862" s="20" t="n"/>
      <c r="B862" s="16" t="n"/>
      <c r="C862" s="16" t="n"/>
      <c r="D862" s="5" t="n"/>
      <c r="E862" s="17" t="n"/>
      <c r="F862" s="17" t="n"/>
      <c r="G862" s="6">
        <f>IF(AND(C862&amp;""="",E862&amp;""="",F862&amp;""=""),"",IF(C862&amp;""="","كود ناقص",IFERROR(INDEX('دليل الحسابات'!$B$6:$B$205,MATCH(C862,'دليل الحسابات'!$A$6:$A$205,0)),"كود غير موجود")))</f>
        <v/>
      </c>
      <c r="H862" s="6">
        <f>IF(AND(C862&amp;""="",E862&amp;""="",F862&amp;""=""),"",IF(AND(E862&amp;""&lt;&gt;"",F862&amp;""&lt;&gt;""),"خطأ: مدين ودائن معًا",IF(AND(E862&amp;""="",F862&amp;""=""),"سطر بلا مبلغ","")))</f>
        <v/>
      </c>
      <c r="I862" s="19">
        <f>IF(B862&amp;""="","",ROUND(SUMIFS($E$7:$E$3006,$B$7:$B$3006,B862&amp;"")-SUMIFS($F$7:$F$3006,$B$7:$B$3006,B862&amp;""),2))</f>
        <v/>
      </c>
      <c r="J862" s="6">
        <f>IF(B862&amp;""="",IF(AND(C862&amp;""="",E862&amp;""="",F862&amp;""=""),"","رقم القيد ناقص"),IF(I862=0,"","القيد غير متوازن"))</f>
        <v/>
      </c>
      <c r="K862" s="21">
        <f>IF(C862&amp;""="","",COUNTIF($C$7:C862,C862&amp;""))</f>
        <v/>
      </c>
      <c r="L862" s="6">
        <f>IF(K862="","",C862&amp;"-"&amp;K862)</f>
        <v/>
      </c>
      <c r="M862" s="21">
        <f>IF(J862&lt;&gt;"القيد غير متوازن","",IF(COUNTIF($B$7:B862,B862&amp;"")=1,1,""))</f>
        <v/>
      </c>
    </row>
    <row r="863">
      <c r="A863" s="20" t="n"/>
      <c r="B863" s="16" t="n"/>
      <c r="C863" s="16" t="n"/>
      <c r="D863" s="5" t="n"/>
      <c r="E863" s="17" t="n"/>
      <c r="F863" s="17" t="n"/>
      <c r="G863" s="6">
        <f>IF(AND(C863&amp;""="",E863&amp;""="",F863&amp;""=""),"",IF(C863&amp;""="","كود ناقص",IFERROR(INDEX('دليل الحسابات'!$B$6:$B$205,MATCH(C863,'دليل الحسابات'!$A$6:$A$205,0)),"كود غير موجود")))</f>
        <v/>
      </c>
      <c r="H863" s="6">
        <f>IF(AND(C863&amp;""="",E863&amp;""="",F863&amp;""=""),"",IF(AND(E863&amp;""&lt;&gt;"",F863&amp;""&lt;&gt;""),"خطأ: مدين ودائن معًا",IF(AND(E863&amp;""="",F863&amp;""=""),"سطر بلا مبلغ","")))</f>
        <v/>
      </c>
      <c r="I863" s="19">
        <f>IF(B863&amp;""="","",ROUND(SUMIFS($E$7:$E$3006,$B$7:$B$3006,B863&amp;"")-SUMIFS($F$7:$F$3006,$B$7:$B$3006,B863&amp;""),2))</f>
        <v/>
      </c>
      <c r="J863" s="6">
        <f>IF(B863&amp;""="",IF(AND(C863&amp;""="",E863&amp;""="",F863&amp;""=""),"","رقم القيد ناقص"),IF(I863=0,"","القيد غير متوازن"))</f>
        <v/>
      </c>
      <c r="K863" s="21">
        <f>IF(C863&amp;""="","",COUNTIF($C$7:C863,C863&amp;""))</f>
        <v/>
      </c>
      <c r="L863" s="6">
        <f>IF(K863="","",C863&amp;"-"&amp;K863)</f>
        <v/>
      </c>
      <c r="M863" s="21">
        <f>IF(J863&lt;&gt;"القيد غير متوازن","",IF(COUNTIF($B$7:B863,B863&amp;"")=1,1,""))</f>
        <v/>
      </c>
    </row>
    <row r="864">
      <c r="A864" s="20" t="n"/>
      <c r="B864" s="16" t="n"/>
      <c r="C864" s="16" t="n"/>
      <c r="D864" s="5" t="n"/>
      <c r="E864" s="17" t="n"/>
      <c r="F864" s="17" t="n"/>
      <c r="G864" s="6">
        <f>IF(AND(C864&amp;""="",E864&amp;""="",F864&amp;""=""),"",IF(C864&amp;""="","كود ناقص",IFERROR(INDEX('دليل الحسابات'!$B$6:$B$205,MATCH(C864,'دليل الحسابات'!$A$6:$A$205,0)),"كود غير موجود")))</f>
        <v/>
      </c>
      <c r="H864" s="6">
        <f>IF(AND(C864&amp;""="",E864&amp;""="",F864&amp;""=""),"",IF(AND(E864&amp;""&lt;&gt;"",F864&amp;""&lt;&gt;""),"خطأ: مدين ودائن معًا",IF(AND(E864&amp;""="",F864&amp;""=""),"سطر بلا مبلغ","")))</f>
        <v/>
      </c>
      <c r="I864" s="19">
        <f>IF(B864&amp;""="","",ROUND(SUMIFS($E$7:$E$3006,$B$7:$B$3006,B864&amp;"")-SUMIFS($F$7:$F$3006,$B$7:$B$3006,B864&amp;""),2))</f>
        <v/>
      </c>
      <c r="J864" s="6">
        <f>IF(B864&amp;""="",IF(AND(C864&amp;""="",E864&amp;""="",F864&amp;""=""),"","رقم القيد ناقص"),IF(I864=0,"","القيد غير متوازن"))</f>
        <v/>
      </c>
      <c r="K864" s="21">
        <f>IF(C864&amp;""="","",COUNTIF($C$7:C864,C864&amp;""))</f>
        <v/>
      </c>
      <c r="L864" s="6">
        <f>IF(K864="","",C864&amp;"-"&amp;K864)</f>
        <v/>
      </c>
      <c r="M864" s="21">
        <f>IF(J864&lt;&gt;"القيد غير متوازن","",IF(COUNTIF($B$7:B864,B864&amp;"")=1,1,""))</f>
        <v/>
      </c>
    </row>
    <row r="865">
      <c r="A865" s="20" t="n"/>
      <c r="B865" s="16" t="n"/>
      <c r="C865" s="16" t="n"/>
      <c r="D865" s="5" t="n"/>
      <c r="E865" s="17" t="n"/>
      <c r="F865" s="17" t="n"/>
      <c r="G865" s="6">
        <f>IF(AND(C865&amp;""="",E865&amp;""="",F865&amp;""=""),"",IF(C865&amp;""="","كود ناقص",IFERROR(INDEX('دليل الحسابات'!$B$6:$B$205,MATCH(C865,'دليل الحسابات'!$A$6:$A$205,0)),"كود غير موجود")))</f>
        <v/>
      </c>
      <c r="H865" s="6">
        <f>IF(AND(C865&amp;""="",E865&amp;""="",F865&amp;""=""),"",IF(AND(E865&amp;""&lt;&gt;"",F865&amp;""&lt;&gt;""),"خطأ: مدين ودائن معًا",IF(AND(E865&amp;""="",F865&amp;""=""),"سطر بلا مبلغ","")))</f>
        <v/>
      </c>
      <c r="I865" s="19">
        <f>IF(B865&amp;""="","",ROUND(SUMIFS($E$7:$E$3006,$B$7:$B$3006,B865&amp;"")-SUMIFS($F$7:$F$3006,$B$7:$B$3006,B865&amp;""),2))</f>
        <v/>
      </c>
      <c r="J865" s="6">
        <f>IF(B865&amp;""="",IF(AND(C865&amp;""="",E865&amp;""="",F865&amp;""=""),"","رقم القيد ناقص"),IF(I865=0,"","القيد غير متوازن"))</f>
        <v/>
      </c>
      <c r="K865" s="21">
        <f>IF(C865&amp;""="","",COUNTIF($C$7:C865,C865&amp;""))</f>
        <v/>
      </c>
      <c r="L865" s="6">
        <f>IF(K865="","",C865&amp;"-"&amp;K865)</f>
        <v/>
      </c>
      <c r="M865" s="21">
        <f>IF(J865&lt;&gt;"القيد غير متوازن","",IF(COUNTIF($B$7:B865,B865&amp;"")=1,1,""))</f>
        <v/>
      </c>
    </row>
    <row r="866">
      <c r="A866" s="20" t="n"/>
      <c r="B866" s="16" t="n"/>
      <c r="C866" s="16" t="n"/>
      <c r="D866" s="5" t="n"/>
      <c r="E866" s="17" t="n"/>
      <c r="F866" s="17" t="n"/>
      <c r="G866" s="6">
        <f>IF(AND(C866&amp;""="",E866&amp;""="",F866&amp;""=""),"",IF(C866&amp;""="","كود ناقص",IFERROR(INDEX('دليل الحسابات'!$B$6:$B$205,MATCH(C866,'دليل الحسابات'!$A$6:$A$205,0)),"كود غير موجود")))</f>
        <v/>
      </c>
      <c r="H866" s="6">
        <f>IF(AND(C866&amp;""="",E866&amp;""="",F866&amp;""=""),"",IF(AND(E866&amp;""&lt;&gt;"",F866&amp;""&lt;&gt;""),"خطأ: مدين ودائن معًا",IF(AND(E866&amp;""="",F866&amp;""=""),"سطر بلا مبلغ","")))</f>
        <v/>
      </c>
      <c r="I866" s="19">
        <f>IF(B866&amp;""="","",ROUND(SUMIFS($E$7:$E$3006,$B$7:$B$3006,B866&amp;"")-SUMIFS($F$7:$F$3006,$B$7:$B$3006,B866&amp;""),2))</f>
        <v/>
      </c>
      <c r="J866" s="6">
        <f>IF(B866&amp;""="",IF(AND(C866&amp;""="",E866&amp;""="",F866&amp;""=""),"","رقم القيد ناقص"),IF(I866=0,"","القيد غير متوازن"))</f>
        <v/>
      </c>
      <c r="K866" s="21">
        <f>IF(C866&amp;""="","",COUNTIF($C$7:C866,C866&amp;""))</f>
        <v/>
      </c>
      <c r="L866" s="6">
        <f>IF(K866="","",C866&amp;"-"&amp;K866)</f>
        <v/>
      </c>
      <c r="M866" s="21">
        <f>IF(J866&lt;&gt;"القيد غير متوازن","",IF(COUNTIF($B$7:B866,B866&amp;"")=1,1,""))</f>
        <v/>
      </c>
    </row>
    <row r="867">
      <c r="A867" s="20" t="n"/>
      <c r="B867" s="16" t="n"/>
      <c r="C867" s="16" t="n"/>
      <c r="D867" s="5" t="n"/>
      <c r="E867" s="17" t="n"/>
      <c r="F867" s="17" t="n"/>
      <c r="G867" s="6">
        <f>IF(AND(C867&amp;""="",E867&amp;""="",F867&amp;""=""),"",IF(C867&amp;""="","كود ناقص",IFERROR(INDEX('دليل الحسابات'!$B$6:$B$205,MATCH(C867,'دليل الحسابات'!$A$6:$A$205,0)),"كود غير موجود")))</f>
        <v/>
      </c>
      <c r="H867" s="6">
        <f>IF(AND(C867&amp;""="",E867&amp;""="",F867&amp;""=""),"",IF(AND(E867&amp;""&lt;&gt;"",F867&amp;""&lt;&gt;""),"خطأ: مدين ودائن معًا",IF(AND(E867&amp;""="",F867&amp;""=""),"سطر بلا مبلغ","")))</f>
        <v/>
      </c>
      <c r="I867" s="19">
        <f>IF(B867&amp;""="","",ROUND(SUMIFS($E$7:$E$3006,$B$7:$B$3006,B867&amp;"")-SUMIFS($F$7:$F$3006,$B$7:$B$3006,B867&amp;""),2))</f>
        <v/>
      </c>
      <c r="J867" s="6">
        <f>IF(B867&amp;""="",IF(AND(C867&amp;""="",E867&amp;""="",F867&amp;""=""),"","رقم القيد ناقص"),IF(I867=0,"","القيد غير متوازن"))</f>
        <v/>
      </c>
      <c r="K867" s="21">
        <f>IF(C867&amp;""="","",COUNTIF($C$7:C867,C867&amp;""))</f>
        <v/>
      </c>
      <c r="L867" s="6">
        <f>IF(K867="","",C867&amp;"-"&amp;K867)</f>
        <v/>
      </c>
      <c r="M867" s="21">
        <f>IF(J867&lt;&gt;"القيد غير متوازن","",IF(COUNTIF($B$7:B867,B867&amp;"")=1,1,""))</f>
        <v/>
      </c>
    </row>
    <row r="868">
      <c r="A868" s="20" t="n"/>
      <c r="B868" s="16" t="n"/>
      <c r="C868" s="16" t="n"/>
      <c r="D868" s="5" t="n"/>
      <c r="E868" s="17" t="n"/>
      <c r="F868" s="17" t="n"/>
      <c r="G868" s="6">
        <f>IF(AND(C868&amp;""="",E868&amp;""="",F868&amp;""=""),"",IF(C868&amp;""="","كود ناقص",IFERROR(INDEX('دليل الحسابات'!$B$6:$B$205,MATCH(C868,'دليل الحسابات'!$A$6:$A$205,0)),"كود غير موجود")))</f>
        <v/>
      </c>
      <c r="H868" s="6">
        <f>IF(AND(C868&amp;""="",E868&amp;""="",F868&amp;""=""),"",IF(AND(E868&amp;""&lt;&gt;"",F868&amp;""&lt;&gt;""),"خطأ: مدين ودائن معًا",IF(AND(E868&amp;""="",F868&amp;""=""),"سطر بلا مبلغ","")))</f>
        <v/>
      </c>
      <c r="I868" s="19">
        <f>IF(B868&amp;""="","",ROUND(SUMIFS($E$7:$E$3006,$B$7:$B$3006,B868&amp;"")-SUMIFS($F$7:$F$3006,$B$7:$B$3006,B868&amp;""),2))</f>
        <v/>
      </c>
      <c r="J868" s="6">
        <f>IF(B868&amp;""="",IF(AND(C868&amp;""="",E868&amp;""="",F868&amp;""=""),"","رقم القيد ناقص"),IF(I868=0,"","القيد غير متوازن"))</f>
        <v/>
      </c>
      <c r="K868" s="21">
        <f>IF(C868&amp;""="","",COUNTIF($C$7:C868,C868&amp;""))</f>
        <v/>
      </c>
      <c r="L868" s="6">
        <f>IF(K868="","",C868&amp;"-"&amp;K868)</f>
        <v/>
      </c>
      <c r="M868" s="21">
        <f>IF(J868&lt;&gt;"القيد غير متوازن","",IF(COUNTIF($B$7:B868,B868&amp;"")=1,1,""))</f>
        <v/>
      </c>
    </row>
    <row r="869">
      <c r="A869" s="20" t="n"/>
      <c r="B869" s="16" t="n"/>
      <c r="C869" s="16" t="n"/>
      <c r="D869" s="5" t="n"/>
      <c r="E869" s="17" t="n"/>
      <c r="F869" s="17" t="n"/>
      <c r="G869" s="6">
        <f>IF(AND(C869&amp;""="",E869&amp;""="",F869&amp;""=""),"",IF(C869&amp;""="","كود ناقص",IFERROR(INDEX('دليل الحسابات'!$B$6:$B$205,MATCH(C869,'دليل الحسابات'!$A$6:$A$205,0)),"كود غير موجود")))</f>
        <v/>
      </c>
      <c r="H869" s="6">
        <f>IF(AND(C869&amp;""="",E869&amp;""="",F869&amp;""=""),"",IF(AND(E869&amp;""&lt;&gt;"",F869&amp;""&lt;&gt;""),"خطأ: مدين ودائن معًا",IF(AND(E869&amp;""="",F869&amp;""=""),"سطر بلا مبلغ","")))</f>
        <v/>
      </c>
      <c r="I869" s="19">
        <f>IF(B869&amp;""="","",ROUND(SUMIFS($E$7:$E$3006,$B$7:$B$3006,B869&amp;"")-SUMIFS($F$7:$F$3006,$B$7:$B$3006,B869&amp;""),2))</f>
        <v/>
      </c>
      <c r="J869" s="6">
        <f>IF(B869&amp;""="",IF(AND(C869&amp;""="",E869&amp;""="",F869&amp;""=""),"","رقم القيد ناقص"),IF(I869=0,"","القيد غير متوازن"))</f>
        <v/>
      </c>
      <c r="K869" s="21">
        <f>IF(C869&amp;""="","",COUNTIF($C$7:C869,C869&amp;""))</f>
        <v/>
      </c>
      <c r="L869" s="6">
        <f>IF(K869="","",C869&amp;"-"&amp;K869)</f>
        <v/>
      </c>
      <c r="M869" s="21">
        <f>IF(J869&lt;&gt;"القيد غير متوازن","",IF(COUNTIF($B$7:B869,B869&amp;"")=1,1,""))</f>
        <v/>
      </c>
    </row>
    <row r="870">
      <c r="A870" s="20" t="n"/>
      <c r="B870" s="16" t="n"/>
      <c r="C870" s="16" t="n"/>
      <c r="D870" s="5" t="n"/>
      <c r="E870" s="17" t="n"/>
      <c r="F870" s="17" t="n"/>
      <c r="G870" s="6">
        <f>IF(AND(C870&amp;""="",E870&amp;""="",F870&amp;""=""),"",IF(C870&amp;""="","كود ناقص",IFERROR(INDEX('دليل الحسابات'!$B$6:$B$205,MATCH(C870,'دليل الحسابات'!$A$6:$A$205,0)),"كود غير موجود")))</f>
        <v/>
      </c>
      <c r="H870" s="6">
        <f>IF(AND(C870&amp;""="",E870&amp;""="",F870&amp;""=""),"",IF(AND(E870&amp;""&lt;&gt;"",F870&amp;""&lt;&gt;""),"خطأ: مدين ودائن معًا",IF(AND(E870&amp;""="",F870&amp;""=""),"سطر بلا مبلغ","")))</f>
        <v/>
      </c>
      <c r="I870" s="19">
        <f>IF(B870&amp;""="","",ROUND(SUMIFS($E$7:$E$3006,$B$7:$B$3006,B870&amp;"")-SUMIFS($F$7:$F$3006,$B$7:$B$3006,B870&amp;""),2))</f>
        <v/>
      </c>
      <c r="J870" s="6">
        <f>IF(B870&amp;""="",IF(AND(C870&amp;""="",E870&amp;""="",F870&amp;""=""),"","رقم القيد ناقص"),IF(I870=0,"","القيد غير متوازن"))</f>
        <v/>
      </c>
      <c r="K870" s="21">
        <f>IF(C870&amp;""="","",COUNTIF($C$7:C870,C870&amp;""))</f>
        <v/>
      </c>
      <c r="L870" s="6">
        <f>IF(K870="","",C870&amp;"-"&amp;K870)</f>
        <v/>
      </c>
      <c r="M870" s="21">
        <f>IF(J870&lt;&gt;"القيد غير متوازن","",IF(COUNTIF($B$7:B870,B870&amp;"")=1,1,""))</f>
        <v/>
      </c>
    </row>
    <row r="871">
      <c r="A871" s="20" t="n"/>
      <c r="B871" s="16" t="n"/>
      <c r="C871" s="16" t="n"/>
      <c r="D871" s="5" t="n"/>
      <c r="E871" s="17" t="n"/>
      <c r="F871" s="17" t="n"/>
      <c r="G871" s="6">
        <f>IF(AND(C871&amp;""="",E871&amp;""="",F871&amp;""=""),"",IF(C871&amp;""="","كود ناقص",IFERROR(INDEX('دليل الحسابات'!$B$6:$B$205,MATCH(C871,'دليل الحسابات'!$A$6:$A$205,0)),"كود غير موجود")))</f>
        <v/>
      </c>
      <c r="H871" s="6">
        <f>IF(AND(C871&amp;""="",E871&amp;""="",F871&amp;""=""),"",IF(AND(E871&amp;""&lt;&gt;"",F871&amp;""&lt;&gt;""),"خطأ: مدين ودائن معًا",IF(AND(E871&amp;""="",F871&amp;""=""),"سطر بلا مبلغ","")))</f>
        <v/>
      </c>
      <c r="I871" s="19">
        <f>IF(B871&amp;""="","",ROUND(SUMIFS($E$7:$E$3006,$B$7:$B$3006,B871&amp;"")-SUMIFS($F$7:$F$3006,$B$7:$B$3006,B871&amp;""),2))</f>
        <v/>
      </c>
      <c r="J871" s="6">
        <f>IF(B871&amp;""="",IF(AND(C871&amp;""="",E871&amp;""="",F871&amp;""=""),"","رقم القيد ناقص"),IF(I871=0,"","القيد غير متوازن"))</f>
        <v/>
      </c>
      <c r="K871" s="21">
        <f>IF(C871&amp;""="","",COUNTIF($C$7:C871,C871&amp;""))</f>
        <v/>
      </c>
      <c r="L871" s="6">
        <f>IF(K871="","",C871&amp;"-"&amp;K871)</f>
        <v/>
      </c>
      <c r="M871" s="21">
        <f>IF(J871&lt;&gt;"القيد غير متوازن","",IF(COUNTIF($B$7:B871,B871&amp;"")=1,1,""))</f>
        <v/>
      </c>
    </row>
    <row r="872">
      <c r="A872" s="20" t="n"/>
      <c r="B872" s="16" t="n"/>
      <c r="C872" s="16" t="n"/>
      <c r="D872" s="5" t="n"/>
      <c r="E872" s="17" t="n"/>
      <c r="F872" s="17" t="n"/>
      <c r="G872" s="6">
        <f>IF(AND(C872&amp;""="",E872&amp;""="",F872&amp;""=""),"",IF(C872&amp;""="","كود ناقص",IFERROR(INDEX('دليل الحسابات'!$B$6:$B$205,MATCH(C872,'دليل الحسابات'!$A$6:$A$205,0)),"كود غير موجود")))</f>
        <v/>
      </c>
      <c r="H872" s="6">
        <f>IF(AND(C872&amp;""="",E872&amp;""="",F872&amp;""=""),"",IF(AND(E872&amp;""&lt;&gt;"",F872&amp;""&lt;&gt;""),"خطأ: مدين ودائن معًا",IF(AND(E872&amp;""="",F872&amp;""=""),"سطر بلا مبلغ","")))</f>
        <v/>
      </c>
      <c r="I872" s="19">
        <f>IF(B872&amp;""="","",ROUND(SUMIFS($E$7:$E$3006,$B$7:$B$3006,B872&amp;"")-SUMIFS($F$7:$F$3006,$B$7:$B$3006,B872&amp;""),2))</f>
        <v/>
      </c>
      <c r="J872" s="6">
        <f>IF(B872&amp;""="",IF(AND(C872&amp;""="",E872&amp;""="",F872&amp;""=""),"","رقم القيد ناقص"),IF(I872=0,"","القيد غير متوازن"))</f>
        <v/>
      </c>
      <c r="K872" s="21">
        <f>IF(C872&amp;""="","",COUNTIF($C$7:C872,C872&amp;""))</f>
        <v/>
      </c>
      <c r="L872" s="6">
        <f>IF(K872="","",C872&amp;"-"&amp;K872)</f>
        <v/>
      </c>
      <c r="M872" s="21">
        <f>IF(J872&lt;&gt;"القيد غير متوازن","",IF(COUNTIF($B$7:B872,B872&amp;"")=1,1,""))</f>
        <v/>
      </c>
    </row>
    <row r="873">
      <c r="A873" s="20" t="n"/>
      <c r="B873" s="16" t="n"/>
      <c r="C873" s="16" t="n"/>
      <c r="D873" s="5" t="n"/>
      <c r="E873" s="17" t="n"/>
      <c r="F873" s="17" t="n"/>
      <c r="G873" s="6">
        <f>IF(AND(C873&amp;""="",E873&amp;""="",F873&amp;""=""),"",IF(C873&amp;""="","كود ناقص",IFERROR(INDEX('دليل الحسابات'!$B$6:$B$205,MATCH(C873,'دليل الحسابات'!$A$6:$A$205,0)),"كود غير موجود")))</f>
        <v/>
      </c>
      <c r="H873" s="6">
        <f>IF(AND(C873&amp;""="",E873&amp;""="",F873&amp;""=""),"",IF(AND(E873&amp;""&lt;&gt;"",F873&amp;""&lt;&gt;""),"خطأ: مدين ودائن معًا",IF(AND(E873&amp;""="",F873&amp;""=""),"سطر بلا مبلغ","")))</f>
        <v/>
      </c>
      <c r="I873" s="19">
        <f>IF(B873&amp;""="","",ROUND(SUMIFS($E$7:$E$3006,$B$7:$B$3006,B873&amp;"")-SUMIFS($F$7:$F$3006,$B$7:$B$3006,B873&amp;""),2))</f>
        <v/>
      </c>
      <c r="J873" s="6">
        <f>IF(B873&amp;""="",IF(AND(C873&amp;""="",E873&amp;""="",F873&amp;""=""),"","رقم القيد ناقص"),IF(I873=0,"","القيد غير متوازن"))</f>
        <v/>
      </c>
      <c r="K873" s="21">
        <f>IF(C873&amp;""="","",COUNTIF($C$7:C873,C873&amp;""))</f>
        <v/>
      </c>
      <c r="L873" s="6">
        <f>IF(K873="","",C873&amp;"-"&amp;K873)</f>
        <v/>
      </c>
      <c r="M873" s="21">
        <f>IF(J873&lt;&gt;"القيد غير متوازن","",IF(COUNTIF($B$7:B873,B873&amp;"")=1,1,""))</f>
        <v/>
      </c>
    </row>
    <row r="874">
      <c r="A874" s="20" t="n"/>
      <c r="B874" s="16" t="n"/>
      <c r="C874" s="16" t="n"/>
      <c r="D874" s="5" t="n"/>
      <c r="E874" s="17" t="n"/>
      <c r="F874" s="17" t="n"/>
      <c r="G874" s="6">
        <f>IF(AND(C874&amp;""="",E874&amp;""="",F874&amp;""=""),"",IF(C874&amp;""="","كود ناقص",IFERROR(INDEX('دليل الحسابات'!$B$6:$B$205,MATCH(C874,'دليل الحسابات'!$A$6:$A$205,0)),"كود غير موجود")))</f>
        <v/>
      </c>
      <c r="H874" s="6">
        <f>IF(AND(C874&amp;""="",E874&amp;""="",F874&amp;""=""),"",IF(AND(E874&amp;""&lt;&gt;"",F874&amp;""&lt;&gt;""),"خطأ: مدين ودائن معًا",IF(AND(E874&amp;""="",F874&amp;""=""),"سطر بلا مبلغ","")))</f>
        <v/>
      </c>
      <c r="I874" s="19">
        <f>IF(B874&amp;""="","",ROUND(SUMIFS($E$7:$E$3006,$B$7:$B$3006,B874&amp;"")-SUMIFS($F$7:$F$3006,$B$7:$B$3006,B874&amp;""),2))</f>
        <v/>
      </c>
      <c r="J874" s="6">
        <f>IF(B874&amp;""="",IF(AND(C874&amp;""="",E874&amp;""="",F874&amp;""=""),"","رقم القيد ناقص"),IF(I874=0,"","القيد غير متوازن"))</f>
        <v/>
      </c>
      <c r="K874" s="21">
        <f>IF(C874&amp;""="","",COUNTIF($C$7:C874,C874&amp;""))</f>
        <v/>
      </c>
      <c r="L874" s="6">
        <f>IF(K874="","",C874&amp;"-"&amp;K874)</f>
        <v/>
      </c>
      <c r="M874" s="21">
        <f>IF(J874&lt;&gt;"القيد غير متوازن","",IF(COUNTIF($B$7:B874,B874&amp;"")=1,1,""))</f>
        <v/>
      </c>
    </row>
    <row r="875">
      <c r="A875" s="20" t="n"/>
      <c r="B875" s="16" t="n"/>
      <c r="C875" s="16" t="n"/>
      <c r="D875" s="5" t="n"/>
      <c r="E875" s="17" t="n"/>
      <c r="F875" s="17" t="n"/>
      <c r="G875" s="6">
        <f>IF(AND(C875&amp;""="",E875&amp;""="",F875&amp;""=""),"",IF(C875&amp;""="","كود ناقص",IFERROR(INDEX('دليل الحسابات'!$B$6:$B$205,MATCH(C875,'دليل الحسابات'!$A$6:$A$205,0)),"كود غير موجود")))</f>
        <v/>
      </c>
      <c r="H875" s="6">
        <f>IF(AND(C875&amp;""="",E875&amp;""="",F875&amp;""=""),"",IF(AND(E875&amp;""&lt;&gt;"",F875&amp;""&lt;&gt;""),"خطأ: مدين ودائن معًا",IF(AND(E875&amp;""="",F875&amp;""=""),"سطر بلا مبلغ","")))</f>
        <v/>
      </c>
      <c r="I875" s="19">
        <f>IF(B875&amp;""="","",ROUND(SUMIFS($E$7:$E$3006,$B$7:$B$3006,B875&amp;"")-SUMIFS($F$7:$F$3006,$B$7:$B$3006,B875&amp;""),2))</f>
        <v/>
      </c>
      <c r="J875" s="6">
        <f>IF(B875&amp;""="",IF(AND(C875&amp;""="",E875&amp;""="",F875&amp;""=""),"","رقم القيد ناقص"),IF(I875=0,"","القيد غير متوازن"))</f>
        <v/>
      </c>
      <c r="K875" s="21">
        <f>IF(C875&amp;""="","",COUNTIF($C$7:C875,C875&amp;""))</f>
        <v/>
      </c>
      <c r="L875" s="6">
        <f>IF(K875="","",C875&amp;"-"&amp;K875)</f>
        <v/>
      </c>
      <c r="M875" s="21">
        <f>IF(J875&lt;&gt;"القيد غير متوازن","",IF(COUNTIF($B$7:B875,B875&amp;"")=1,1,""))</f>
        <v/>
      </c>
    </row>
    <row r="876">
      <c r="A876" s="20" t="n"/>
      <c r="B876" s="16" t="n"/>
      <c r="C876" s="16" t="n"/>
      <c r="D876" s="5" t="n"/>
      <c r="E876" s="17" t="n"/>
      <c r="F876" s="17" t="n"/>
      <c r="G876" s="6">
        <f>IF(AND(C876&amp;""="",E876&amp;""="",F876&amp;""=""),"",IF(C876&amp;""="","كود ناقص",IFERROR(INDEX('دليل الحسابات'!$B$6:$B$205,MATCH(C876,'دليل الحسابات'!$A$6:$A$205,0)),"كود غير موجود")))</f>
        <v/>
      </c>
      <c r="H876" s="6">
        <f>IF(AND(C876&amp;""="",E876&amp;""="",F876&amp;""=""),"",IF(AND(E876&amp;""&lt;&gt;"",F876&amp;""&lt;&gt;""),"خطأ: مدين ودائن معًا",IF(AND(E876&amp;""="",F876&amp;""=""),"سطر بلا مبلغ","")))</f>
        <v/>
      </c>
      <c r="I876" s="19">
        <f>IF(B876&amp;""="","",ROUND(SUMIFS($E$7:$E$3006,$B$7:$B$3006,B876&amp;"")-SUMIFS($F$7:$F$3006,$B$7:$B$3006,B876&amp;""),2))</f>
        <v/>
      </c>
      <c r="J876" s="6">
        <f>IF(B876&amp;""="",IF(AND(C876&amp;""="",E876&amp;""="",F876&amp;""=""),"","رقم القيد ناقص"),IF(I876=0,"","القيد غير متوازن"))</f>
        <v/>
      </c>
      <c r="K876" s="21">
        <f>IF(C876&amp;""="","",COUNTIF($C$7:C876,C876&amp;""))</f>
        <v/>
      </c>
      <c r="L876" s="6">
        <f>IF(K876="","",C876&amp;"-"&amp;K876)</f>
        <v/>
      </c>
      <c r="M876" s="21">
        <f>IF(J876&lt;&gt;"القيد غير متوازن","",IF(COUNTIF($B$7:B876,B876&amp;"")=1,1,""))</f>
        <v/>
      </c>
    </row>
    <row r="877">
      <c r="A877" s="20" t="n"/>
      <c r="B877" s="16" t="n"/>
      <c r="C877" s="16" t="n"/>
      <c r="D877" s="5" t="n"/>
      <c r="E877" s="17" t="n"/>
      <c r="F877" s="17" t="n"/>
      <c r="G877" s="6">
        <f>IF(AND(C877&amp;""="",E877&amp;""="",F877&amp;""=""),"",IF(C877&amp;""="","كود ناقص",IFERROR(INDEX('دليل الحسابات'!$B$6:$B$205,MATCH(C877,'دليل الحسابات'!$A$6:$A$205,0)),"كود غير موجود")))</f>
        <v/>
      </c>
      <c r="H877" s="6">
        <f>IF(AND(C877&amp;""="",E877&amp;""="",F877&amp;""=""),"",IF(AND(E877&amp;""&lt;&gt;"",F877&amp;""&lt;&gt;""),"خطأ: مدين ودائن معًا",IF(AND(E877&amp;""="",F877&amp;""=""),"سطر بلا مبلغ","")))</f>
        <v/>
      </c>
      <c r="I877" s="19">
        <f>IF(B877&amp;""="","",ROUND(SUMIFS($E$7:$E$3006,$B$7:$B$3006,B877&amp;"")-SUMIFS($F$7:$F$3006,$B$7:$B$3006,B877&amp;""),2))</f>
        <v/>
      </c>
      <c r="J877" s="6">
        <f>IF(B877&amp;""="",IF(AND(C877&amp;""="",E877&amp;""="",F877&amp;""=""),"","رقم القيد ناقص"),IF(I877=0,"","القيد غير متوازن"))</f>
        <v/>
      </c>
      <c r="K877" s="21">
        <f>IF(C877&amp;""="","",COUNTIF($C$7:C877,C877&amp;""))</f>
        <v/>
      </c>
      <c r="L877" s="6">
        <f>IF(K877="","",C877&amp;"-"&amp;K877)</f>
        <v/>
      </c>
      <c r="M877" s="21">
        <f>IF(J877&lt;&gt;"القيد غير متوازن","",IF(COUNTIF($B$7:B877,B877&amp;"")=1,1,""))</f>
        <v/>
      </c>
    </row>
    <row r="878">
      <c r="A878" s="20" t="n"/>
      <c r="B878" s="16" t="n"/>
      <c r="C878" s="16" t="n"/>
      <c r="D878" s="5" t="n"/>
      <c r="E878" s="17" t="n"/>
      <c r="F878" s="17" t="n"/>
      <c r="G878" s="6">
        <f>IF(AND(C878&amp;""="",E878&amp;""="",F878&amp;""=""),"",IF(C878&amp;""="","كود ناقص",IFERROR(INDEX('دليل الحسابات'!$B$6:$B$205,MATCH(C878,'دليل الحسابات'!$A$6:$A$205,0)),"كود غير موجود")))</f>
        <v/>
      </c>
      <c r="H878" s="6">
        <f>IF(AND(C878&amp;""="",E878&amp;""="",F878&amp;""=""),"",IF(AND(E878&amp;""&lt;&gt;"",F878&amp;""&lt;&gt;""),"خطأ: مدين ودائن معًا",IF(AND(E878&amp;""="",F878&amp;""=""),"سطر بلا مبلغ","")))</f>
        <v/>
      </c>
      <c r="I878" s="19">
        <f>IF(B878&amp;""="","",ROUND(SUMIFS($E$7:$E$3006,$B$7:$B$3006,B878&amp;"")-SUMIFS($F$7:$F$3006,$B$7:$B$3006,B878&amp;""),2))</f>
        <v/>
      </c>
      <c r="J878" s="6">
        <f>IF(B878&amp;""="",IF(AND(C878&amp;""="",E878&amp;""="",F878&amp;""=""),"","رقم القيد ناقص"),IF(I878=0,"","القيد غير متوازن"))</f>
        <v/>
      </c>
      <c r="K878" s="21">
        <f>IF(C878&amp;""="","",COUNTIF($C$7:C878,C878&amp;""))</f>
        <v/>
      </c>
      <c r="L878" s="6">
        <f>IF(K878="","",C878&amp;"-"&amp;K878)</f>
        <v/>
      </c>
      <c r="M878" s="21">
        <f>IF(J878&lt;&gt;"القيد غير متوازن","",IF(COUNTIF($B$7:B878,B878&amp;"")=1,1,""))</f>
        <v/>
      </c>
    </row>
    <row r="879">
      <c r="A879" s="20" t="n"/>
      <c r="B879" s="16" t="n"/>
      <c r="C879" s="16" t="n"/>
      <c r="D879" s="5" t="n"/>
      <c r="E879" s="17" t="n"/>
      <c r="F879" s="17" t="n"/>
      <c r="G879" s="6">
        <f>IF(AND(C879&amp;""="",E879&amp;""="",F879&amp;""=""),"",IF(C879&amp;""="","كود ناقص",IFERROR(INDEX('دليل الحسابات'!$B$6:$B$205,MATCH(C879,'دليل الحسابات'!$A$6:$A$205,0)),"كود غير موجود")))</f>
        <v/>
      </c>
      <c r="H879" s="6">
        <f>IF(AND(C879&amp;""="",E879&amp;""="",F879&amp;""=""),"",IF(AND(E879&amp;""&lt;&gt;"",F879&amp;""&lt;&gt;""),"خطأ: مدين ودائن معًا",IF(AND(E879&amp;""="",F879&amp;""=""),"سطر بلا مبلغ","")))</f>
        <v/>
      </c>
      <c r="I879" s="19">
        <f>IF(B879&amp;""="","",ROUND(SUMIFS($E$7:$E$3006,$B$7:$B$3006,B879&amp;"")-SUMIFS($F$7:$F$3006,$B$7:$B$3006,B879&amp;""),2))</f>
        <v/>
      </c>
      <c r="J879" s="6">
        <f>IF(B879&amp;""="",IF(AND(C879&amp;""="",E879&amp;""="",F879&amp;""=""),"","رقم القيد ناقص"),IF(I879=0,"","القيد غير متوازن"))</f>
        <v/>
      </c>
      <c r="K879" s="21">
        <f>IF(C879&amp;""="","",COUNTIF($C$7:C879,C879&amp;""))</f>
        <v/>
      </c>
      <c r="L879" s="6">
        <f>IF(K879="","",C879&amp;"-"&amp;K879)</f>
        <v/>
      </c>
      <c r="M879" s="21">
        <f>IF(J879&lt;&gt;"القيد غير متوازن","",IF(COUNTIF($B$7:B879,B879&amp;"")=1,1,""))</f>
        <v/>
      </c>
    </row>
    <row r="880">
      <c r="A880" s="20" t="n"/>
      <c r="B880" s="16" t="n"/>
      <c r="C880" s="16" t="n"/>
      <c r="D880" s="5" t="n"/>
      <c r="E880" s="17" t="n"/>
      <c r="F880" s="17" t="n"/>
      <c r="G880" s="6">
        <f>IF(AND(C880&amp;""="",E880&amp;""="",F880&amp;""=""),"",IF(C880&amp;""="","كود ناقص",IFERROR(INDEX('دليل الحسابات'!$B$6:$B$205,MATCH(C880,'دليل الحسابات'!$A$6:$A$205,0)),"كود غير موجود")))</f>
        <v/>
      </c>
      <c r="H880" s="6">
        <f>IF(AND(C880&amp;""="",E880&amp;""="",F880&amp;""=""),"",IF(AND(E880&amp;""&lt;&gt;"",F880&amp;""&lt;&gt;""),"خطأ: مدين ودائن معًا",IF(AND(E880&amp;""="",F880&amp;""=""),"سطر بلا مبلغ","")))</f>
        <v/>
      </c>
      <c r="I880" s="19">
        <f>IF(B880&amp;""="","",ROUND(SUMIFS($E$7:$E$3006,$B$7:$B$3006,B880&amp;"")-SUMIFS($F$7:$F$3006,$B$7:$B$3006,B880&amp;""),2))</f>
        <v/>
      </c>
      <c r="J880" s="6">
        <f>IF(B880&amp;""="",IF(AND(C880&amp;""="",E880&amp;""="",F880&amp;""=""),"","رقم القيد ناقص"),IF(I880=0,"","القيد غير متوازن"))</f>
        <v/>
      </c>
      <c r="K880" s="21">
        <f>IF(C880&amp;""="","",COUNTIF($C$7:C880,C880&amp;""))</f>
        <v/>
      </c>
      <c r="L880" s="6">
        <f>IF(K880="","",C880&amp;"-"&amp;K880)</f>
        <v/>
      </c>
      <c r="M880" s="21">
        <f>IF(J880&lt;&gt;"القيد غير متوازن","",IF(COUNTIF($B$7:B880,B880&amp;"")=1,1,""))</f>
        <v/>
      </c>
    </row>
    <row r="881">
      <c r="A881" s="20" t="n"/>
      <c r="B881" s="16" t="n"/>
      <c r="C881" s="16" t="n"/>
      <c r="D881" s="5" t="n"/>
      <c r="E881" s="17" t="n"/>
      <c r="F881" s="17" t="n"/>
      <c r="G881" s="6">
        <f>IF(AND(C881&amp;""="",E881&amp;""="",F881&amp;""=""),"",IF(C881&amp;""="","كود ناقص",IFERROR(INDEX('دليل الحسابات'!$B$6:$B$205,MATCH(C881,'دليل الحسابات'!$A$6:$A$205,0)),"كود غير موجود")))</f>
        <v/>
      </c>
      <c r="H881" s="6">
        <f>IF(AND(C881&amp;""="",E881&amp;""="",F881&amp;""=""),"",IF(AND(E881&amp;""&lt;&gt;"",F881&amp;""&lt;&gt;""),"خطأ: مدين ودائن معًا",IF(AND(E881&amp;""="",F881&amp;""=""),"سطر بلا مبلغ","")))</f>
        <v/>
      </c>
      <c r="I881" s="19">
        <f>IF(B881&amp;""="","",ROUND(SUMIFS($E$7:$E$3006,$B$7:$B$3006,B881&amp;"")-SUMIFS($F$7:$F$3006,$B$7:$B$3006,B881&amp;""),2))</f>
        <v/>
      </c>
      <c r="J881" s="6">
        <f>IF(B881&amp;""="",IF(AND(C881&amp;""="",E881&amp;""="",F881&amp;""=""),"","رقم القيد ناقص"),IF(I881=0,"","القيد غير متوازن"))</f>
        <v/>
      </c>
      <c r="K881" s="21">
        <f>IF(C881&amp;""="","",COUNTIF($C$7:C881,C881&amp;""))</f>
        <v/>
      </c>
      <c r="L881" s="6">
        <f>IF(K881="","",C881&amp;"-"&amp;K881)</f>
        <v/>
      </c>
      <c r="M881" s="21">
        <f>IF(J881&lt;&gt;"القيد غير متوازن","",IF(COUNTIF($B$7:B881,B881&amp;"")=1,1,""))</f>
        <v/>
      </c>
    </row>
    <row r="882">
      <c r="A882" s="20" t="n"/>
      <c r="B882" s="16" t="n"/>
      <c r="C882" s="16" t="n"/>
      <c r="D882" s="5" t="n"/>
      <c r="E882" s="17" t="n"/>
      <c r="F882" s="17" t="n"/>
      <c r="G882" s="6">
        <f>IF(AND(C882&amp;""="",E882&amp;""="",F882&amp;""=""),"",IF(C882&amp;""="","كود ناقص",IFERROR(INDEX('دليل الحسابات'!$B$6:$B$205,MATCH(C882,'دليل الحسابات'!$A$6:$A$205,0)),"كود غير موجود")))</f>
        <v/>
      </c>
      <c r="H882" s="6">
        <f>IF(AND(C882&amp;""="",E882&amp;""="",F882&amp;""=""),"",IF(AND(E882&amp;""&lt;&gt;"",F882&amp;""&lt;&gt;""),"خطأ: مدين ودائن معًا",IF(AND(E882&amp;""="",F882&amp;""=""),"سطر بلا مبلغ","")))</f>
        <v/>
      </c>
      <c r="I882" s="19">
        <f>IF(B882&amp;""="","",ROUND(SUMIFS($E$7:$E$3006,$B$7:$B$3006,B882&amp;"")-SUMIFS($F$7:$F$3006,$B$7:$B$3006,B882&amp;""),2))</f>
        <v/>
      </c>
      <c r="J882" s="6">
        <f>IF(B882&amp;""="",IF(AND(C882&amp;""="",E882&amp;""="",F882&amp;""=""),"","رقم القيد ناقص"),IF(I882=0,"","القيد غير متوازن"))</f>
        <v/>
      </c>
      <c r="K882" s="21">
        <f>IF(C882&amp;""="","",COUNTIF($C$7:C882,C882&amp;""))</f>
        <v/>
      </c>
      <c r="L882" s="6">
        <f>IF(K882="","",C882&amp;"-"&amp;K882)</f>
        <v/>
      </c>
      <c r="M882" s="21">
        <f>IF(J882&lt;&gt;"القيد غير متوازن","",IF(COUNTIF($B$7:B882,B882&amp;"")=1,1,""))</f>
        <v/>
      </c>
    </row>
    <row r="883">
      <c r="A883" s="20" t="n"/>
      <c r="B883" s="16" t="n"/>
      <c r="C883" s="16" t="n"/>
      <c r="D883" s="5" t="n"/>
      <c r="E883" s="17" t="n"/>
      <c r="F883" s="17" t="n"/>
      <c r="G883" s="6">
        <f>IF(AND(C883&amp;""="",E883&amp;""="",F883&amp;""=""),"",IF(C883&amp;""="","كود ناقص",IFERROR(INDEX('دليل الحسابات'!$B$6:$B$205,MATCH(C883,'دليل الحسابات'!$A$6:$A$205,0)),"كود غير موجود")))</f>
        <v/>
      </c>
      <c r="H883" s="6">
        <f>IF(AND(C883&amp;""="",E883&amp;""="",F883&amp;""=""),"",IF(AND(E883&amp;""&lt;&gt;"",F883&amp;""&lt;&gt;""),"خطأ: مدين ودائن معًا",IF(AND(E883&amp;""="",F883&amp;""=""),"سطر بلا مبلغ","")))</f>
        <v/>
      </c>
      <c r="I883" s="19">
        <f>IF(B883&amp;""="","",ROUND(SUMIFS($E$7:$E$3006,$B$7:$B$3006,B883&amp;"")-SUMIFS($F$7:$F$3006,$B$7:$B$3006,B883&amp;""),2))</f>
        <v/>
      </c>
      <c r="J883" s="6">
        <f>IF(B883&amp;""="",IF(AND(C883&amp;""="",E883&amp;""="",F883&amp;""=""),"","رقم القيد ناقص"),IF(I883=0,"","القيد غير متوازن"))</f>
        <v/>
      </c>
      <c r="K883" s="21">
        <f>IF(C883&amp;""="","",COUNTIF($C$7:C883,C883&amp;""))</f>
        <v/>
      </c>
      <c r="L883" s="6">
        <f>IF(K883="","",C883&amp;"-"&amp;K883)</f>
        <v/>
      </c>
      <c r="M883" s="21">
        <f>IF(J883&lt;&gt;"القيد غير متوازن","",IF(COUNTIF($B$7:B883,B883&amp;"")=1,1,""))</f>
        <v/>
      </c>
    </row>
    <row r="884">
      <c r="A884" s="20" t="n"/>
      <c r="B884" s="16" t="n"/>
      <c r="C884" s="16" t="n"/>
      <c r="D884" s="5" t="n"/>
      <c r="E884" s="17" t="n"/>
      <c r="F884" s="17" t="n"/>
      <c r="G884" s="6">
        <f>IF(AND(C884&amp;""="",E884&amp;""="",F884&amp;""=""),"",IF(C884&amp;""="","كود ناقص",IFERROR(INDEX('دليل الحسابات'!$B$6:$B$205,MATCH(C884,'دليل الحسابات'!$A$6:$A$205,0)),"كود غير موجود")))</f>
        <v/>
      </c>
      <c r="H884" s="6">
        <f>IF(AND(C884&amp;""="",E884&amp;""="",F884&amp;""=""),"",IF(AND(E884&amp;""&lt;&gt;"",F884&amp;""&lt;&gt;""),"خطأ: مدين ودائن معًا",IF(AND(E884&amp;""="",F884&amp;""=""),"سطر بلا مبلغ","")))</f>
        <v/>
      </c>
      <c r="I884" s="19">
        <f>IF(B884&amp;""="","",ROUND(SUMIFS($E$7:$E$3006,$B$7:$B$3006,B884&amp;"")-SUMIFS($F$7:$F$3006,$B$7:$B$3006,B884&amp;""),2))</f>
        <v/>
      </c>
      <c r="J884" s="6">
        <f>IF(B884&amp;""="",IF(AND(C884&amp;""="",E884&amp;""="",F884&amp;""=""),"","رقم القيد ناقص"),IF(I884=0,"","القيد غير متوازن"))</f>
        <v/>
      </c>
      <c r="K884" s="21">
        <f>IF(C884&amp;""="","",COUNTIF($C$7:C884,C884&amp;""))</f>
        <v/>
      </c>
      <c r="L884" s="6">
        <f>IF(K884="","",C884&amp;"-"&amp;K884)</f>
        <v/>
      </c>
      <c r="M884" s="21">
        <f>IF(J884&lt;&gt;"القيد غير متوازن","",IF(COUNTIF($B$7:B884,B884&amp;"")=1,1,""))</f>
        <v/>
      </c>
    </row>
    <row r="885">
      <c r="A885" s="20" t="n"/>
      <c r="B885" s="16" t="n"/>
      <c r="C885" s="16" t="n"/>
      <c r="D885" s="5" t="n"/>
      <c r="E885" s="17" t="n"/>
      <c r="F885" s="17" t="n"/>
      <c r="G885" s="6">
        <f>IF(AND(C885&amp;""="",E885&amp;""="",F885&amp;""=""),"",IF(C885&amp;""="","كود ناقص",IFERROR(INDEX('دليل الحسابات'!$B$6:$B$205,MATCH(C885,'دليل الحسابات'!$A$6:$A$205,0)),"كود غير موجود")))</f>
        <v/>
      </c>
      <c r="H885" s="6">
        <f>IF(AND(C885&amp;""="",E885&amp;""="",F885&amp;""=""),"",IF(AND(E885&amp;""&lt;&gt;"",F885&amp;""&lt;&gt;""),"خطأ: مدين ودائن معًا",IF(AND(E885&amp;""="",F885&amp;""=""),"سطر بلا مبلغ","")))</f>
        <v/>
      </c>
      <c r="I885" s="19">
        <f>IF(B885&amp;""="","",ROUND(SUMIFS($E$7:$E$3006,$B$7:$B$3006,B885&amp;"")-SUMIFS($F$7:$F$3006,$B$7:$B$3006,B885&amp;""),2))</f>
        <v/>
      </c>
      <c r="J885" s="6">
        <f>IF(B885&amp;""="",IF(AND(C885&amp;""="",E885&amp;""="",F885&amp;""=""),"","رقم القيد ناقص"),IF(I885=0,"","القيد غير متوازن"))</f>
        <v/>
      </c>
      <c r="K885" s="21">
        <f>IF(C885&amp;""="","",COUNTIF($C$7:C885,C885&amp;""))</f>
        <v/>
      </c>
      <c r="L885" s="6">
        <f>IF(K885="","",C885&amp;"-"&amp;K885)</f>
        <v/>
      </c>
      <c r="M885" s="21">
        <f>IF(J885&lt;&gt;"القيد غير متوازن","",IF(COUNTIF($B$7:B885,B885&amp;"")=1,1,""))</f>
        <v/>
      </c>
    </row>
    <row r="886">
      <c r="A886" s="20" t="n"/>
      <c r="B886" s="16" t="n"/>
      <c r="C886" s="16" t="n"/>
      <c r="D886" s="5" t="n"/>
      <c r="E886" s="17" t="n"/>
      <c r="F886" s="17" t="n"/>
      <c r="G886" s="6">
        <f>IF(AND(C886&amp;""="",E886&amp;""="",F886&amp;""=""),"",IF(C886&amp;""="","كود ناقص",IFERROR(INDEX('دليل الحسابات'!$B$6:$B$205,MATCH(C886,'دليل الحسابات'!$A$6:$A$205,0)),"كود غير موجود")))</f>
        <v/>
      </c>
      <c r="H886" s="6">
        <f>IF(AND(C886&amp;""="",E886&amp;""="",F886&amp;""=""),"",IF(AND(E886&amp;""&lt;&gt;"",F886&amp;""&lt;&gt;""),"خطأ: مدين ودائن معًا",IF(AND(E886&amp;""="",F886&amp;""=""),"سطر بلا مبلغ","")))</f>
        <v/>
      </c>
      <c r="I886" s="19">
        <f>IF(B886&amp;""="","",ROUND(SUMIFS($E$7:$E$3006,$B$7:$B$3006,B886&amp;"")-SUMIFS($F$7:$F$3006,$B$7:$B$3006,B886&amp;""),2))</f>
        <v/>
      </c>
      <c r="J886" s="6">
        <f>IF(B886&amp;""="",IF(AND(C886&amp;""="",E886&amp;""="",F886&amp;""=""),"","رقم القيد ناقص"),IF(I886=0,"","القيد غير متوازن"))</f>
        <v/>
      </c>
      <c r="K886" s="21">
        <f>IF(C886&amp;""="","",COUNTIF($C$7:C886,C886&amp;""))</f>
        <v/>
      </c>
      <c r="L886" s="6">
        <f>IF(K886="","",C886&amp;"-"&amp;K886)</f>
        <v/>
      </c>
      <c r="M886" s="21">
        <f>IF(J886&lt;&gt;"القيد غير متوازن","",IF(COUNTIF($B$7:B886,B886&amp;"")=1,1,""))</f>
        <v/>
      </c>
    </row>
    <row r="887">
      <c r="A887" s="20" t="n"/>
      <c r="B887" s="16" t="n"/>
      <c r="C887" s="16" t="n"/>
      <c r="D887" s="5" t="n"/>
      <c r="E887" s="17" t="n"/>
      <c r="F887" s="17" t="n"/>
      <c r="G887" s="6">
        <f>IF(AND(C887&amp;""="",E887&amp;""="",F887&amp;""=""),"",IF(C887&amp;""="","كود ناقص",IFERROR(INDEX('دليل الحسابات'!$B$6:$B$205,MATCH(C887,'دليل الحسابات'!$A$6:$A$205,0)),"كود غير موجود")))</f>
        <v/>
      </c>
      <c r="H887" s="6">
        <f>IF(AND(C887&amp;""="",E887&amp;""="",F887&amp;""=""),"",IF(AND(E887&amp;""&lt;&gt;"",F887&amp;""&lt;&gt;""),"خطأ: مدين ودائن معًا",IF(AND(E887&amp;""="",F887&amp;""=""),"سطر بلا مبلغ","")))</f>
        <v/>
      </c>
      <c r="I887" s="19">
        <f>IF(B887&amp;""="","",ROUND(SUMIFS($E$7:$E$3006,$B$7:$B$3006,B887&amp;"")-SUMIFS($F$7:$F$3006,$B$7:$B$3006,B887&amp;""),2))</f>
        <v/>
      </c>
      <c r="J887" s="6">
        <f>IF(B887&amp;""="",IF(AND(C887&amp;""="",E887&amp;""="",F887&amp;""=""),"","رقم القيد ناقص"),IF(I887=0,"","القيد غير متوازن"))</f>
        <v/>
      </c>
      <c r="K887" s="21">
        <f>IF(C887&amp;""="","",COUNTIF($C$7:C887,C887&amp;""))</f>
        <v/>
      </c>
      <c r="L887" s="6">
        <f>IF(K887="","",C887&amp;"-"&amp;K887)</f>
        <v/>
      </c>
      <c r="M887" s="21">
        <f>IF(J887&lt;&gt;"القيد غير متوازن","",IF(COUNTIF($B$7:B887,B887&amp;"")=1,1,""))</f>
        <v/>
      </c>
    </row>
    <row r="888">
      <c r="A888" s="20" t="n"/>
      <c r="B888" s="16" t="n"/>
      <c r="C888" s="16" t="n"/>
      <c r="D888" s="5" t="n"/>
      <c r="E888" s="17" t="n"/>
      <c r="F888" s="17" t="n"/>
      <c r="G888" s="6">
        <f>IF(AND(C888&amp;""="",E888&amp;""="",F888&amp;""=""),"",IF(C888&amp;""="","كود ناقص",IFERROR(INDEX('دليل الحسابات'!$B$6:$B$205,MATCH(C888,'دليل الحسابات'!$A$6:$A$205,0)),"كود غير موجود")))</f>
        <v/>
      </c>
      <c r="H888" s="6">
        <f>IF(AND(C888&amp;""="",E888&amp;""="",F888&amp;""=""),"",IF(AND(E888&amp;""&lt;&gt;"",F888&amp;""&lt;&gt;""),"خطأ: مدين ودائن معًا",IF(AND(E888&amp;""="",F888&amp;""=""),"سطر بلا مبلغ","")))</f>
        <v/>
      </c>
      <c r="I888" s="19">
        <f>IF(B888&amp;""="","",ROUND(SUMIFS($E$7:$E$3006,$B$7:$B$3006,B888&amp;"")-SUMIFS($F$7:$F$3006,$B$7:$B$3006,B888&amp;""),2))</f>
        <v/>
      </c>
      <c r="J888" s="6">
        <f>IF(B888&amp;""="",IF(AND(C888&amp;""="",E888&amp;""="",F888&amp;""=""),"","رقم القيد ناقص"),IF(I888=0,"","القيد غير متوازن"))</f>
        <v/>
      </c>
      <c r="K888" s="21">
        <f>IF(C888&amp;""="","",COUNTIF($C$7:C888,C888&amp;""))</f>
        <v/>
      </c>
      <c r="L888" s="6">
        <f>IF(K888="","",C888&amp;"-"&amp;K888)</f>
        <v/>
      </c>
      <c r="M888" s="21">
        <f>IF(J888&lt;&gt;"القيد غير متوازن","",IF(COUNTIF($B$7:B888,B888&amp;"")=1,1,""))</f>
        <v/>
      </c>
    </row>
    <row r="889">
      <c r="A889" s="20" t="n"/>
      <c r="B889" s="16" t="n"/>
      <c r="C889" s="16" t="n"/>
      <c r="D889" s="5" t="n"/>
      <c r="E889" s="17" t="n"/>
      <c r="F889" s="17" t="n"/>
      <c r="G889" s="6">
        <f>IF(AND(C889&amp;""="",E889&amp;""="",F889&amp;""=""),"",IF(C889&amp;""="","كود ناقص",IFERROR(INDEX('دليل الحسابات'!$B$6:$B$205,MATCH(C889,'دليل الحسابات'!$A$6:$A$205,0)),"كود غير موجود")))</f>
        <v/>
      </c>
      <c r="H889" s="6">
        <f>IF(AND(C889&amp;""="",E889&amp;""="",F889&amp;""=""),"",IF(AND(E889&amp;""&lt;&gt;"",F889&amp;""&lt;&gt;""),"خطأ: مدين ودائن معًا",IF(AND(E889&amp;""="",F889&amp;""=""),"سطر بلا مبلغ","")))</f>
        <v/>
      </c>
      <c r="I889" s="19">
        <f>IF(B889&amp;""="","",ROUND(SUMIFS($E$7:$E$3006,$B$7:$B$3006,B889&amp;"")-SUMIFS($F$7:$F$3006,$B$7:$B$3006,B889&amp;""),2))</f>
        <v/>
      </c>
      <c r="J889" s="6">
        <f>IF(B889&amp;""="",IF(AND(C889&amp;""="",E889&amp;""="",F889&amp;""=""),"","رقم القيد ناقص"),IF(I889=0,"","القيد غير متوازن"))</f>
        <v/>
      </c>
      <c r="K889" s="21">
        <f>IF(C889&amp;""="","",COUNTIF($C$7:C889,C889&amp;""))</f>
        <v/>
      </c>
      <c r="L889" s="6">
        <f>IF(K889="","",C889&amp;"-"&amp;K889)</f>
        <v/>
      </c>
      <c r="M889" s="21">
        <f>IF(J889&lt;&gt;"القيد غير متوازن","",IF(COUNTIF($B$7:B889,B889&amp;"")=1,1,""))</f>
        <v/>
      </c>
    </row>
    <row r="890">
      <c r="A890" s="20" t="n"/>
      <c r="B890" s="16" t="n"/>
      <c r="C890" s="16" t="n"/>
      <c r="D890" s="5" t="n"/>
      <c r="E890" s="17" t="n"/>
      <c r="F890" s="17" t="n"/>
      <c r="G890" s="6">
        <f>IF(AND(C890&amp;""="",E890&amp;""="",F890&amp;""=""),"",IF(C890&amp;""="","كود ناقص",IFERROR(INDEX('دليل الحسابات'!$B$6:$B$205,MATCH(C890,'دليل الحسابات'!$A$6:$A$205,0)),"كود غير موجود")))</f>
        <v/>
      </c>
      <c r="H890" s="6">
        <f>IF(AND(C890&amp;""="",E890&amp;""="",F890&amp;""=""),"",IF(AND(E890&amp;""&lt;&gt;"",F890&amp;""&lt;&gt;""),"خطأ: مدين ودائن معًا",IF(AND(E890&amp;""="",F890&amp;""=""),"سطر بلا مبلغ","")))</f>
        <v/>
      </c>
      <c r="I890" s="19">
        <f>IF(B890&amp;""="","",ROUND(SUMIFS($E$7:$E$3006,$B$7:$B$3006,B890&amp;"")-SUMIFS($F$7:$F$3006,$B$7:$B$3006,B890&amp;""),2))</f>
        <v/>
      </c>
      <c r="J890" s="6">
        <f>IF(B890&amp;""="",IF(AND(C890&amp;""="",E890&amp;""="",F890&amp;""=""),"","رقم القيد ناقص"),IF(I890=0,"","القيد غير متوازن"))</f>
        <v/>
      </c>
      <c r="K890" s="21">
        <f>IF(C890&amp;""="","",COUNTIF($C$7:C890,C890&amp;""))</f>
        <v/>
      </c>
      <c r="L890" s="6">
        <f>IF(K890="","",C890&amp;"-"&amp;K890)</f>
        <v/>
      </c>
      <c r="M890" s="21">
        <f>IF(J890&lt;&gt;"القيد غير متوازن","",IF(COUNTIF($B$7:B890,B890&amp;"")=1,1,""))</f>
        <v/>
      </c>
    </row>
    <row r="891">
      <c r="A891" s="20" t="n"/>
      <c r="B891" s="16" t="n"/>
      <c r="C891" s="16" t="n"/>
      <c r="D891" s="5" t="n"/>
      <c r="E891" s="17" t="n"/>
      <c r="F891" s="17" t="n"/>
      <c r="G891" s="6">
        <f>IF(AND(C891&amp;""="",E891&amp;""="",F891&amp;""=""),"",IF(C891&amp;""="","كود ناقص",IFERROR(INDEX('دليل الحسابات'!$B$6:$B$205,MATCH(C891,'دليل الحسابات'!$A$6:$A$205,0)),"كود غير موجود")))</f>
        <v/>
      </c>
      <c r="H891" s="6">
        <f>IF(AND(C891&amp;""="",E891&amp;""="",F891&amp;""=""),"",IF(AND(E891&amp;""&lt;&gt;"",F891&amp;""&lt;&gt;""),"خطأ: مدين ودائن معًا",IF(AND(E891&amp;""="",F891&amp;""=""),"سطر بلا مبلغ","")))</f>
        <v/>
      </c>
      <c r="I891" s="19">
        <f>IF(B891&amp;""="","",ROUND(SUMIFS($E$7:$E$3006,$B$7:$B$3006,B891&amp;"")-SUMIFS($F$7:$F$3006,$B$7:$B$3006,B891&amp;""),2))</f>
        <v/>
      </c>
      <c r="J891" s="6">
        <f>IF(B891&amp;""="",IF(AND(C891&amp;""="",E891&amp;""="",F891&amp;""=""),"","رقم القيد ناقص"),IF(I891=0,"","القيد غير متوازن"))</f>
        <v/>
      </c>
      <c r="K891" s="21">
        <f>IF(C891&amp;""="","",COUNTIF($C$7:C891,C891&amp;""))</f>
        <v/>
      </c>
      <c r="L891" s="6">
        <f>IF(K891="","",C891&amp;"-"&amp;K891)</f>
        <v/>
      </c>
      <c r="M891" s="21">
        <f>IF(J891&lt;&gt;"القيد غير متوازن","",IF(COUNTIF($B$7:B891,B891&amp;"")=1,1,""))</f>
        <v/>
      </c>
    </row>
    <row r="892">
      <c r="A892" s="20" t="n"/>
      <c r="B892" s="16" t="n"/>
      <c r="C892" s="16" t="n"/>
      <c r="D892" s="5" t="n"/>
      <c r="E892" s="17" t="n"/>
      <c r="F892" s="17" t="n"/>
      <c r="G892" s="6">
        <f>IF(AND(C892&amp;""="",E892&amp;""="",F892&amp;""=""),"",IF(C892&amp;""="","كود ناقص",IFERROR(INDEX('دليل الحسابات'!$B$6:$B$205,MATCH(C892,'دليل الحسابات'!$A$6:$A$205,0)),"كود غير موجود")))</f>
        <v/>
      </c>
      <c r="H892" s="6">
        <f>IF(AND(C892&amp;""="",E892&amp;""="",F892&amp;""=""),"",IF(AND(E892&amp;""&lt;&gt;"",F892&amp;""&lt;&gt;""),"خطأ: مدين ودائن معًا",IF(AND(E892&amp;""="",F892&amp;""=""),"سطر بلا مبلغ","")))</f>
        <v/>
      </c>
      <c r="I892" s="19">
        <f>IF(B892&amp;""="","",ROUND(SUMIFS($E$7:$E$3006,$B$7:$B$3006,B892&amp;"")-SUMIFS($F$7:$F$3006,$B$7:$B$3006,B892&amp;""),2))</f>
        <v/>
      </c>
      <c r="J892" s="6">
        <f>IF(B892&amp;""="",IF(AND(C892&amp;""="",E892&amp;""="",F892&amp;""=""),"","رقم القيد ناقص"),IF(I892=0,"","القيد غير متوازن"))</f>
        <v/>
      </c>
      <c r="K892" s="21">
        <f>IF(C892&amp;""="","",COUNTIF($C$7:C892,C892&amp;""))</f>
        <v/>
      </c>
      <c r="L892" s="6">
        <f>IF(K892="","",C892&amp;"-"&amp;K892)</f>
        <v/>
      </c>
      <c r="M892" s="21">
        <f>IF(J892&lt;&gt;"القيد غير متوازن","",IF(COUNTIF($B$7:B892,B892&amp;"")=1,1,""))</f>
        <v/>
      </c>
    </row>
    <row r="893">
      <c r="A893" s="20" t="n"/>
      <c r="B893" s="16" t="n"/>
      <c r="C893" s="16" t="n"/>
      <c r="D893" s="5" t="n"/>
      <c r="E893" s="17" t="n"/>
      <c r="F893" s="17" t="n"/>
      <c r="G893" s="6">
        <f>IF(AND(C893&amp;""="",E893&amp;""="",F893&amp;""=""),"",IF(C893&amp;""="","كود ناقص",IFERROR(INDEX('دليل الحسابات'!$B$6:$B$205,MATCH(C893,'دليل الحسابات'!$A$6:$A$205,0)),"كود غير موجود")))</f>
        <v/>
      </c>
      <c r="H893" s="6">
        <f>IF(AND(C893&amp;""="",E893&amp;""="",F893&amp;""=""),"",IF(AND(E893&amp;""&lt;&gt;"",F893&amp;""&lt;&gt;""),"خطأ: مدين ودائن معًا",IF(AND(E893&amp;""="",F893&amp;""=""),"سطر بلا مبلغ","")))</f>
        <v/>
      </c>
      <c r="I893" s="19">
        <f>IF(B893&amp;""="","",ROUND(SUMIFS($E$7:$E$3006,$B$7:$B$3006,B893&amp;"")-SUMIFS($F$7:$F$3006,$B$7:$B$3006,B893&amp;""),2))</f>
        <v/>
      </c>
      <c r="J893" s="6">
        <f>IF(B893&amp;""="",IF(AND(C893&amp;""="",E893&amp;""="",F893&amp;""=""),"","رقم القيد ناقص"),IF(I893=0,"","القيد غير متوازن"))</f>
        <v/>
      </c>
      <c r="K893" s="21">
        <f>IF(C893&amp;""="","",COUNTIF($C$7:C893,C893&amp;""))</f>
        <v/>
      </c>
      <c r="L893" s="6">
        <f>IF(K893="","",C893&amp;"-"&amp;K893)</f>
        <v/>
      </c>
      <c r="M893" s="21">
        <f>IF(J893&lt;&gt;"القيد غير متوازن","",IF(COUNTIF($B$7:B893,B893&amp;"")=1,1,""))</f>
        <v/>
      </c>
    </row>
    <row r="894">
      <c r="A894" s="20" t="n"/>
      <c r="B894" s="16" t="n"/>
      <c r="C894" s="16" t="n"/>
      <c r="D894" s="5" t="n"/>
      <c r="E894" s="17" t="n"/>
      <c r="F894" s="17" t="n"/>
      <c r="G894" s="6">
        <f>IF(AND(C894&amp;""="",E894&amp;""="",F894&amp;""=""),"",IF(C894&amp;""="","كود ناقص",IFERROR(INDEX('دليل الحسابات'!$B$6:$B$205,MATCH(C894,'دليل الحسابات'!$A$6:$A$205,0)),"كود غير موجود")))</f>
        <v/>
      </c>
      <c r="H894" s="6">
        <f>IF(AND(C894&amp;""="",E894&amp;""="",F894&amp;""=""),"",IF(AND(E894&amp;""&lt;&gt;"",F894&amp;""&lt;&gt;""),"خطأ: مدين ودائن معًا",IF(AND(E894&amp;""="",F894&amp;""=""),"سطر بلا مبلغ","")))</f>
        <v/>
      </c>
      <c r="I894" s="19">
        <f>IF(B894&amp;""="","",ROUND(SUMIFS($E$7:$E$3006,$B$7:$B$3006,B894&amp;"")-SUMIFS($F$7:$F$3006,$B$7:$B$3006,B894&amp;""),2))</f>
        <v/>
      </c>
      <c r="J894" s="6">
        <f>IF(B894&amp;""="",IF(AND(C894&amp;""="",E894&amp;""="",F894&amp;""=""),"","رقم القيد ناقص"),IF(I894=0,"","القيد غير متوازن"))</f>
        <v/>
      </c>
      <c r="K894" s="21">
        <f>IF(C894&amp;""="","",COUNTIF($C$7:C894,C894&amp;""))</f>
        <v/>
      </c>
      <c r="L894" s="6">
        <f>IF(K894="","",C894&amp;"-"&amp;K894)</f>
        <v/>
      </c>
      <c r="M894" s="21">
        <f>IF(J894&lt;&gt;"القيد غير متوازن","",IF(COUNTIF($B$7:B894,B894&amp;"")=1,1,""))</f>
        <v/>
      </c>
    </row>
    <row r="895">
      <c r="A895" s="20" t="n"/>
      <c r="B895" s="16" t="n"/>
      <c r="C895" s="16" t="n"/>
      <c r="D895" s="5" t="n"/>
      <c r="E895" s="17" t="n"/>
      <c r="F895" s="17" t="n"/>
      <c r="G895" s="6">
        <f>IF(AND(C895&amp;""="",E895&amp;""="",F895&amp;""=""),"",IF(C895&amp;""="","كود ناقص",IFERROR(INDEX('دليل الحسابات'!$B$6:$B$205,MATCH(C895,'دليل الحسابات'!$A$6:$A$205,0)),"كود غير موجود")))</f>
        <v/>
      </c>
      <c r="H895" s="6">
        <f>IF(AND(C895&amp;""="",E895&amp;""="",F895&amp;""=""),"",IF(AND(E895&amp;""&lt;&gt;"",F895&amp;""&lt;&gt;""),"خطأ: مدين ودائن معًا",IF(AND(E895&amp;""="",F895&amp;""=""),"سطر بلا مبلغ","")))</f>
        <v/>
      </c>
      <c r="I895" s="19">
        <f>IF(B895&amp;""="","",ROUND(SUMIFS($E$7:$E$3006,$B$7:$B$3006,B895&amp;"")-SUMIFS($F$7:$F$3006,$B$7:$B$3006,B895&amp;""),2))</f>
        <v/>
      </c>
      <c r="J895" s="6">
        <f>IF(B895&amp;""="",IF(AND(C895&amp;""="",E895&amp;""="",F895&amp;""=""),"","رقم القيد ناقص"),IF(I895=0,"","القيد غير متوازن"))</f>
        <v/>
      </c>
      <c r="K895" s="21">
        <f>IF(C895&amp;""="","",COUNTIF($C$7:C895,C895&amp;""))</f>
        <v/>
      </c>
      <c r="L895" s="6">
        <f>IF(K895="","",C895&amp;"-"&amp;K895)</f>
        <v/>
      </c>
      <c r="M895" s="21">
        <f>IF(J895&lt;&gt;"القيد غير متوازن","",IF(COUNTIF($B$7:B895,B895&amp;"")=1,1,""))</f>
        <v/>
      </c>
    </row>
    <row r="896">
      <c r="A896" s="20" t="n"/>
      <c r="B896" s="16" t="n"/>
      <c r="C896" s="16" t="n"/>
      <c r="D896" s="5" t="n"/>
      <c r="E896" s="17" t="n"/>
      <c r="F896" s="17" t="n"/>
      <c r="G896" s="6">
        <f>IF(AND(C896&amp;""="",E896&amp;""="",F896&amp;""=""),"",IF(C896&amp;""="","كود ناقص",IFERROR(INDEX('دليل الحسابات'!$B$6:$B$205,MATCH(C896,'دليل الحسابات'!$A$6:$A$205,0)),"كود غير موجود")))</f>
        <v/>
      </c>
      <c r="H896" s="6">
        <f>IF(AND(C896&amp;""="",E896&amp;""="",F896&amp;""=""),"",IF(AND(E896&amp;""&lt;&gt;"",F896&amp;""&lt;&gt;""),"خطأ: مدين ودائن معًا",IF(AND(E896&amp;""="",F896&amp;""=""),"سطر بلا مبلغ","")))</f>
        <v/>
      </c>
      <c r="I896" s="19">
        <f>IF(B896&amp;""="","",ROUND(SUMIFS($E$7:$E$3006,$B$7:$B$3006,B896&amp;"")-SUMIFS($F$7:$F$3006,$B$7:$B$3006,B896&amp;""),2))</f>
        <v/>
      </c>
      <c r="J896" s="6">
        <f>IF(B896&amp;""="",IF(AND(C896&amp;""="",E896&amp;""="",F896&amp;""=""),"","رقم القيد ناقص"),IF(I896=0,"","القيد غير متوازن"))</f>
        <v/>
      </c>
      <c r="K896" s="21">
        <f>IF(C896&amp;""="","",COUNTIF($C$7:C896,C896&amp;""))</f>
        <v/>
      </c>
      <c r="L896" s="6">
        <f>IF(K896="","",C896&amp;"-"&amp;K896)</f>
        <v/>
      </c>
      <c r="M896" s="21">
        <f>IF(J896&lt;&gt;"القيد غير متوازن","",IF(COUNTIF($B$7:B896,B896&amp;"")=1,1,""))</f>
        <v/>
      </c>
    </row>
    <row r="897">
      <c r="A897" s="20" t="n"/>
      <c r="B897" s="16" t="n"/>
      <c r="C897" s="16" t="n"/>
      <c r="D897" s="5" t="n"/>
      <c r="E897" s="17" t="n"/>
      <c r="F897" s="17" t="n"/>
      <c r="G897" s="6">
        <f>IF(AND(C897&amp;""="",E897&amp;""="",F897&amp;""=""),"",IF(C897&amp;""="","كود ناقص",IFERROR(INDEX('دليل الحسابات'!$B$6:$B$205,MATCH(C897,'دليل الحسابات'!$A$6:$A$205,0)),"كود غير موجود")))</f>
        <v/>
      </c>
      <c r="H897" s="6">
        <f>IF(AND(C897&amp;""="",E897&amp;""="",F897&amp;""=""),"",IF(AND(E897&amp;""&lt;&gt;"",F897&amp;""&lt;&gt;""),"خطأ: مدين ودائن معًا",IF(AND(E897&amp;""="",F897&amp;""=""),"سطر بلا مبلغ","")))</f>
        <v/>
      </c>
      <c r="I897" s="19">
        <f>IF(B897&amp;""="","",ROUND(SUMIFS($E$7:$E$3006,$B$7:$B$3006,B897&amp;"")-SUMIFS($F$7:$F$3006,$B$7:$B$3006,B897&amp;""),2))</f>
        <v/>
      </c>
      <c r="J897" s="6">
        <f>IF(B897&amp;""="",IF(AND(C897&amp;""="",E897&amp;""="",F897&amp;""=""),"","رقم القيد ناقص"),IF(I897=0,"","القيد غير متوازن"))</f>
        <v/>
      </c>
      <c r="K897" s="21">
        <f>IF(C897&amp;""="","",COUNTIF($C$7:C897,C897&amp;""))</f>
        <v/>
      </c>
      <c r="L897" s="6">
        <f>IF(K897="","",C897&amp;"-"&amp;K897)</f>
        <v/>
      </c>
      <c r="M897" s="21">
        <f>IF(J897&lt;&gt;"القيد غير متوازن","",IF(COUNTIF($B$7:B897,B897&amp;"")=1,1,""))</f>
        <v/>
      </c>
    </row>
    <row r="898">
      <c r="A898" s="20" t="n"/>
      <c r="B898" s="16" t="n"/>
      <c r="C898" s="16" t="n"/>
      <c r="D898" s="5" t="n"/>
      <c r="E898" s="17" t="n"/>
      <c r="F898" s="17" t="n"/>
      <c r="G898" s="6">
        <f>IF(AND(C898&amp;""="",E898&amp;""="",F898&amp;""=""),"",IF(C898&amp;""="","كود ناقص",IFERROR(INDEX('دليل الحسابات'!$B$6:$B$205,MATCH(C898,'دليل الحسابات'!$A$6:$A$205,0)),"كود غير موجود")))</f>
        <v/>
      </c>
      <c r="H898" s="6">
        <f>IF(AND(C898&amp;""="",E898&amp;""="",F898&amp;""=""),"",IF(AND(E898&amp;""&lt;&gt;"",F898&amp;""&lt;&gt;""),"خطأ: مدين ودائن معًا",IF(AND(E898&amp;""="",F898&amp;""=""),"سطر بلا مبلغ","")))</f>
        <v/>
      </c>
      <c r="I898" s="19">
        <f>IF(B898&amp;""="","",ROUND(SUMIFS($E$7:$E$3006,$B$7:$B$3006,B898&amp;"")-SUMIFS($F$7:$F$3006,$B$7:$B$3006,B898&amp;""),2))</f>
        <v/>
      </c>
      <c r="J898" s="6">
        <f>IF(B898&amp;""="",IF(AND(C898&amp;""="",E898&amp;""="",F898&amp;""=""),"","رقم القيد ناقص"),IF(I898=0,"","القيد غير متوازن"))</f>
        <v/>
      </c>
      <c r="K898" s="21">
        <f>IF(C898&amp;""="","",COUNTIF($C$7:C898,C898&amp;""))</f>
        <v/>
      </c>
      <c r="L898" s="6">
        <f>IF(K898="","",C898&amp;"-"&amp;K898)</f>
        <v/>
      </c>
      <c r="M898" s="21">
        <f>IF(J898&lt;&gt;"القيد غير متوازن","",IF(COUNTIF($B$7:B898,B898&amp;"")=1,1,""))</f>
        <v/>
      </c>
    </row>
    <row r="899">
      <c r="A899" s="20" t="n"/>
      <c r="B899" s="16" t="n"/>
      <c r="C899" s="16" t="n"/>
      <c r="D899" s="5" t="n"/>
      <c r="E899" s="17" t="n"/>
      <c r="F899" s="17" t="n"/>
      <c r="G899" s="6">
        <f>IF(AND(C899&amp;""="",E899&amp;""="",F899&amp;""=""),"",IF(C899&amp;""="","كود ناقص",IFERROR(INDEX('دليل الحسابات'!$B$6:$B$205,MATCH(C899,'دليل الحسابات'!$A$6:$A$205,0)),"كود غير موجود")))</f>
        <v/>
      </c>
      <c r="H899" s="6">
        <f>IF(AND(C899&amp;""="",E899&amp;""="",F899&amp;""=""),"",IF(AND(E899&amp;""&lt;&gt;"",F899&amp;""&lt;&gt;""),"خطأ: مدين ودائن معًا",IF(AND(E899&amp;""="",F899&amp;""=""),"سطر بلا مبلغ","")))</f>
        <v/>
      </c>
      <c r="I899" s="19">
        <f>IF(B899&amp;""="","",ROUND(SUMIFS($E$7:$E$3006,$B$7:$B$3006,B899&amp;"")-SUMIFS($F$7:$F$3006,$B$7:$B$3006,B899&amp;""),2))</f>
        <v/>
      </c>
      <c r="J899" s="6">
        <f>IF(B899&amp;""="",IF(AND(C899&amp;""="",E899&amp;""="",F899&amp;""=""),"","رقم القيد ناقص"),IF(I899=0,"","القيد غير متوازن"))</f>
        <v/>
      </c>
      <c r="K899" s="21">
        <f>IF(C899&amp;""="","",COUNTIF($C$7:C899,C899&amp;""))</f>
        <v/>
      </c>
      <c r="L899" s="6">
        <f>IF(K899="","",C899&amp;"-"&amp;K899)</f>
        <v/>
      </c>
      <c r="M899" s="21">
        <f>IF(J899&lt;&gt;"القيد غير متوازن","",IF(COUNTIF($B$7:B899,B899&amp;"")=1,1,""))</f>
        <v/>
      </c>
    </row>
    <row r="900">
      <c r="A900" s="20" t="n"/>
      <c r="B900" s="16" t="n"/>
      <c r="C900" s="16" t="n"/>
      <c r="D900" s="5" t="n"/>
      <c r="E900" s="17" t="n"/>
      <c r="F900" s="17" t="n"/>
      <c r="G900" s="6">
        <f>IF(AND(C900&amp;""="",E900&amp;""="",F900&amp;""=""),"",IF(C900&amp;""="","كود ناقص",IFERROR(INDEX('دليل الحسابات'!$B$6:$B$205,MATCH(C900,'دليل الحسابات'!$A$6:$A$205,0)),"كود غير موجود")))</f>
        <v/>
      </c>
      <c r="H900" s="6">
        <f>IF(AND(C900&amp;""="",E900&amp;""="",F900&amp;""=""),"",IF(AND(E900&amp;""&lt;&gt;"",F900&amp;""&lt;&gt;""),"خطأ: مدين ودائن معًا",IF(AND(E900&amp;""="",F900&amp;""=""),"سطر بلا مبلغ","")))</f>
        <v/>
      </c>
      <c r="I900" s="19">
        <f>IF(B900&amp;""="","",ROUND(SUMIFS($E$7:$E$3006,$B$7:$B$3006,B900&amp;"")-SUMIFS($F$7:$F$3006,$B$7:$B$3006,B900&amp;""),2))</f>
        <v/>
      </c>
      <c r="J900" s="6">
        <f>IF(B900&amp;""="",IF(AND(C900&amp;""="",E900&amp;""="",F900&amp;""=""),"","رقم القيد ناقص"),IF(I900=0,"","القيد غير متوازن"))</f>
        <v/>
      </c>
      <c r="K900" s="21">
        <f>IF(C900&amp;""="","",COUNTIF($C$7:C900,C900&amp;""))</f>
        <v/>
      </c>
      <c r="L900" s="6">
        <f>IF(K900="","",C900&amp;"-"&amp;K900)</f>
        <v/>
      </c>
      <c r="M900" s="21">
        <f>IF(J900&lt;&gt;"القيد غير متوازن","",IF(COUNTIF($B$7:B900,B900&amp;"")=1,1,""))</f>
        <v/>
      </c>
    </row>
    <row r="901">
      <c r="A901" s="20" t="n"/>
      <c r="B901" s="16" t="n"/>
      <c r="C901" s="16" t="n"/>
      <c r="D901" s="5" t="n"/>
      <c r="E901" s="17" t="n"/>
      <c r="F901" s="17" t="n"/>
      <c r="G901" s="6">
        <f>IF(AND(C901&amp;""="",E901&amp;""="",F901&amp;""=""),"",IF(C901&amp;""="","كود ناقص",IFERROR(INDEX('دليل الحسابات'!$B$6:$B$205,MATCH(C901,'دليل الحسابات'!$A$6:$A$205,0)),"كود غير موجود")))</f>
        <v/>
      </c>
      <c r="H901" s="6">
        <f>IF(AND(C901&amp;""="",E901&amp;""="",F901&amp;""=""),"",IF(AND(E901&amp;""&lt;&gt;"",F901&amp;""&lt;&gt;""),"خطأ: مدين ودائن معًا",IF(AND(E901&amp;""="",F901&amp;""=""),"سطر بلا مبلغ","")))</f>
        <v/>
      </c>
      <c r="I901" s="19">
        <f>IF(B901&amp;""="","",ROUND(SUMIFS($E$7:$E$3006,$B$7:$B$3006,B901&amp;"")-SUMIFS($F$7:$F$3006,$B$7:$B$3006,B901&amp;""),2))</f>
        <v/>
      </c>
      <c r="J901" s="6">
        <f>IF(B901&amp;""="",IF(AND(C901&amp;""="",E901&amp;""="",F901&amp;""=""),"","رقم القيد ناقص"),IF(I901=0,"","القيد غير متوازن"))</f>
        <v/>
      </c>
      <c r="K901" s="21">
        <f>IF(C901&amp;""="","",COUNTIF($C$7:C901,C901&amp;""))</f>
        <v/>
      </c>
      <c r="L901" s="6">
        <f>IF(K901="","",C901&amp;"-"&amp;K901)</f>
        <v/>
      </c>
      <c r="M901" s="21">
        <f>IF(J901&lt;&gt;"القيد غير متوازن","",IF(COUNTIF($B$7:B901,B901&amp;"")=1,1,""))</f>
        <v/>
      </c>
    </row>
    <row r="902">
      <c r="A902" s="20" t="n"/>
      <c r="B902" s="16" t="n"/>
      <c r="C902" s="16" t="n"/>
      <c r="D902" s="5" t="n"/>
      <c r="E902" s="17" t="n"/>
      <c r="F902" s="17" t="n"/>
      <c r="G902" s="6">
        <f>IF(AND(C902&amp;""="",E902&amp;""="",F902&amp;""=""),"",IF(C902&amp;""="","كود ناقص",IFERROR(INDEX('دليل الحسابات'!$B$6:$B$205,MATCH(C902,'دليل الحسابات'!$A$6:$A$205,0)),"كود غير موجود")))</f>
        <v/>
      </c>
      <c r="H902" s="6">
        <f>IF(AND(C902&amp;""="",E902&amp;""="",F902&amp;""=""),"",IF(AND(E902&amp;""&lt;&gt;"",F902&amp;""&lt;&gt;""),"خطأ: مدين ودائن معًا",IF(AND(E902&amp;""="",F902&amp;""=""),"سطر بلا مبلغ","")))</f>
        <v/>
      </c>
      <c r="I902" s="19">
        <f>IF(B902&amp;""="","",ROUND(SUMIFS($E$7:$E$3006,$B$7:$B$3006,B902&amp;"")-SUMIFS($F$7:$F$3006,$B$7:$B$3006,B902&amp;""),2))</f>
        <v/>
      </c>
      <c r="J902" s="6">
        <f>IF(B902&amp;""="",IF(AND(C902&amp;""="",E902&amp;""="",F902&amp;""=""),"","رقم القيد ناقص"),IF(I902=0,"","القيد غير متوازن"))</f>
        <v/>
      </c>
      <c r="K902" s="21">
        <f>IF(C902&amp;""="","",COUNTIF($C$7:C902,C902&amp;""))</f>
        <v/>
      </c>
      <c r="L902" s="6">
        <f>IF(K902="","",C902&amp;"-"&amp;K902)</f>
        <v/>
      </c>
      <c r="M902" s="21">
        <f>IF(J902&lt;&gt;"القيد غير متوازن","",IF(COUNTIF($B$7:B902,B902&amp;"")=1,1,""))</f>
        <v/>
      </c>
    </row>
    <row r="903">
      <c r="A903" s="20" t="n"/>
      <c r="B903" s="16" t="n"/>
      <c r="C903" s="16" t="n"/>
      <c r="D903" s="5" t="n"/>
      <c r="E903" s="17" t="n"/>
      <c r="F903" s="17" t="n"/>
      <c r="G903" s="6">
        <f>IF(AND(C903&amp;""="",E903&amp;""="",F903&amp;""=""),"",IF(C903&amp;""="","كود ناقص",IFERROR(INDEX('دليل الحسابات'!$B$6:$B$205,MATCH(C903,'دليل الحسابات'!$A$6:$A$205,0)),"كود غير موجود")))</f>
        <v/>
      </c>
      <c r="H903" s="6">
        <f>IF(AND(C903&amp;""="",E903&amp;""="",F903&amp;""=""),"",IF(AND(E903&amp;""&lt;&gt;"",F903&amp;""&lt;&gt;""),"خطأ: مدين ودائن معًا",IF(AND(E903&amp;""="",F903&amp;""=""),"سطر بلا مبلغ","")))</f>
        <v/>
      </c>
      <c r="I903" s="19">
        <f>IF(B903&amp;""="","",ROUND(SUMIFS($E$7:$E$3006,$B$7:$B$3006,B903&amp;"")-SUMIFS($F$7:$F$3006,$B$7:$B$3006,B903&amp;""),2))</f>
        <v/>
      </c>
      <c r="J903" s="6">
        <f>IF(B903&amp;""="",IF(AND(C903&amp;""="",E903&amp;""="",F903&amp;""=""),"","رقم القيد ناقص"),IF(I903=0,"","القيد غير متوازن"))</f>
        <v/>
      </c>
      <c r="K903" s="21">
        <f>IF(C903&amp;""="","",COUNTIF($C$7:C903,C903&amp;""))</f>
        <v/>
      </c>
      <c r="L903" s="6">
        <f>IF(K903="","",C903&amp;"-"&amp;K903)</f>
        <v/>
      </c>
      <c r="M903" s="21">
        <f>IF(J903&lt;&gt;"القيد غير متوازن","",IF(COUNTIF($B$7:B903,B903&amp;"")=1,1,""))</f>
        <v/>
      </c>
    </row>
    <row r="904">
      <c r="A904" s="20" t="n"/>
      <c r="B904" s="16" t="n"/>
      <c r="C904" s="16" t="n"/>
      <c r="D904" s="5" t="n"/>
      <c r="E904" s="17" t="n"/>
      <c r="F904" s="17" t="n"/>
      <c r="G904" s="6">
        <f>IF(AND(C904&amp;""="",E904&amp;""="",F904&amp;""=""),"",IF(C904&amp;""="","كود ناقص",IFERROR(INDEX('دليل الحسابات'!$B$6:$B$205,MATCH(C904,'دليل الحسابات'!$A$6:$A$205,0)),"كود غير موجود")))</f>
        <v/>
      </c>
      <c r="H904" s="6">
        <f>IF(AND(C904&amp;""="",E904&amp;""="",F904&amp;""=""),"",IF(AND(E904&amp;""&lt;&gt;"",F904&amp;""&lt;&gt;""),"خطأ: مدين ودائن معًا",IF(AND(E904&amp;""="",F904&amp;""=""),"سطر بلا مبلغ","")))</f>
        <v/>
      </c>
      <c r="I904" s="19">
        <f>IF(B904&amp;""="","",ROUND(SUMIFS($E$7:$E$3006,$B$7:$B$3006,B904&amp;"")-SUMIFS($F$7:$F$3006,$B$7:$B$3006,B904&amp;""),2))</f>
        <v/>
      </c>
      <c r="J904" s="6">
        <f>IF(B904&amp;""="",IF(AND(C904&amp;""="",E904&amp;""="",F904&amp;""=""),"","رقم القيد ناقص"),IF(I904=0,"","القيد غير متوازن"))</f>
        <v/>
      </c>
      <c r="K904" s="21">
        <f>IF(C904&amp;""="","",COUNTIF($C$7:C904,C904&amp;""))</f>
        <v/>
      </c>
      <c r="L904" s="6">
        <f>IF(K904="","",C904&amp;"-"&amp;K904)</f>
        <v/>
      </c>
      <c r="M904" s="21">
        <f>IF(J904&lt;&gt;"القيد غير متوازن","",IF(COUNTIF($B$7:B904,B904&amp;"")=1,1,""))</f>
        <v/>
      </c>
    </row>
    <row r="905">
      <c r="A905" s="20" t="n"/>
      <c r="B905" s="16" t="n"/>
      <c r="C905" s="16" t="n"/>
      <c r="D905" s="5" t="n"/>
      <c r="E905" s="17" t="n"/>
      <c r="F905" s="17" t="n"/>
      <c r="G905" s="6">
        <f>IF(AND(C905&amp;""="",E905&amp;""="",F905&amp;""=""),"",IF(C905&amp;""="","كود ناقص",IFERROR(INDEX('دليل الحسابات'!$B$6:$B$205,MATCH(C905,'دليل الحسابات'!$A$6:$A$205,0)),"كود غير موجود")))</f>
        <v/>
      </c>
      <c r="H905" s="6">
        <f>IF(AND(C905&amp;""="",E905&amp;""="",F905&amp;""=""),"",IF(AND(E905&amp;""&lt;&gt;"",F905&amp;""&lt;&gt;""),"خطأ: مدين ودائن معًا",IF(AND(E905&amp;""="",F905&amp;""=""),"سطر بلا مبلغ","")))</f>
        <v/>
      </c>
      <c r="I905" s="19">
        <f>IF(B905&amp;""="","",ROUND(SUMIFS($E$7:$E$3006,$B$7:$B$3006,B905&amp;"")-SUMIFS($F$7:$F$3006,$B$7:$B$3006,B905&amp;""),2))</f>
        <v/>
      </c>
      <c r="J905" s="6">
        <f>IF(B905&amp;""="",IF(AND(C905&amp;""="",E905&amp;""="",F905&amp;""=""),"","رقم القيد ناقص"),IF(I905=0,"","القيد غير متوازن"))</f>
        <v/>
      </c>
      <c r="K905" s="21">
        <f>IF(C905&amp;""="","",COUNTIF($C$7:C905,C905&amp;""))</f>
        <v/>
      </c>
      <c r="L905" s="6">
        <f>IF(K905="","",C905&amp;"-"&amp;K905)</f>
        <v/>
      </c>
      <c r="M905" s="21">
        <f>IF(J905&lt;&gt;"القيد غير متوازن","",IF(COUNTIF($B$7:B905,B905&amp;"")=1,1,""))</f>
        <v/>
      </c>
    </row>
    <row r="906">
      <c r="A906" s="20" t="n"/>
      <c r="B906" s="16" t="n"/>
      <c r="C906" s="16" t="n"/>
      <c r="D906" s="5" t="n"/>
      <c r="E906" s="17" t="n"/>
      <c r="F906" s="17" t="n"/>
      <c r="G906" s="6">
        <f>IF(AND(C906&amp;""="",E906&amp;""="",F906&amp;""=""),"",IF(C906&amp;""="","كود ناقص",IFERROR(INDEX('دليل الحسابات'!$B$6:$B$205,MATCH(C906,'دليل الحسابات'!$A$6:$A$205,0)),"كود غير موجود")))</f>
        <v/>
      </c>
      <c r="H906" s="6">
        <f>IF(AND(C906&amp;""="",E906&amp;""="",F906&amp;""=""),"",IF(AND(E906&amp;""&lt;&gt;"",F906&amp;""&lt;&gt;""),"خطأ: مدين ودائن معًا",IF(AND(E906&amp;""="",F906&amp;""=""),"سطر بلا مبلغ","")))</f>
        <v/>
      </c>
      <c r="I906" s="19">
        <f>IF(B906&amp;""="","",ROUND(SUMIFS($E$7:$E$3006,$B$7:$B$3006,B906&amp;"")-SUMIFS($F$7:$F$3006,$B$7:$B$3006,B906&amp;""),2))</f>
        <v/>
      </c>
      <c r="J906" s="6">
        <f>IF(B906&amp;""="",IF(AND(C906&amp;""="",E906&amp;""="",F906&amp;""=""),"","رقم القيد ناقص"),IF(I906=0,"","القيد غير متوازن"))</f>
        <v/>
      </c>
      <c r="K906" s="21">
        <f>IF(C906&amp;""="","",COUNTIF($C$7:C906,C906&amp;""))</f>
        <v/>
      </c>
      <c r="L906" s="6">
        <f>IF(K906="","",C906&amp;"-"&amp;K906)</f>
        <v/>
      </c>
      <c r="M906" s="21">
        <f>IF(J906&lt;&gt;"القيد غير متوازن","",IF(COUNTIF($B$7:B906,B906&amp;"")=1,1,""))</f>
        <v/>
      </c>
    </row>
    <row r="907">
      <c r="A907" s="20" t="n"/>
      <c r="B907" s="16" t="n"/>
      <c r="C907" s="16" t="n"/>
      <c r="D907" s="5" t="n"/>
      <c r="E907" s="17" t="n"/>
      <c r="F907" s="17" t="n"/>
      <c r="G907" s="6">
        <f>IF(AND(C907&amp;""="",E907&amp;""="",F907&amp;""=""),"",IF(C907&amp;""="","كود ناقص",IFERROR(INDEX('دليل الحسابات'!$B$6:$B$205,MATCH(C907,'دليل الحسابات'!$A$6:$A$205,0)),"كود غير موجود")))</f>
        <v/>
      </c>
      <c r="H907" s="6">
        <f>IF(AND(C907&amp;""="",E907&amp;""="",F907&amp;""=""),"",IF(AND(E907&amp;""&lt;&gt;"",F907&amp;""&lt;&gt;""),"خطأ: مدين ودائن معًا",IF(AND(E907&amp;""="",F907&amp;""=""),"سطر بلا مبلغ","")))</f>
        <v/>
      </c>
      <c r="I907" s="19">
        <f>IF(B907&amp;""="","",ROUND(SUMIFS($E$7:$E$3006,$B$7:$B$3006,B907&amp;"")-SUMIFS($F$7:$F$3006,$B$7:$B$3006,B907&amp;""),2))</f>
        <v/>
      </c>
      <c r="J907" s="6">
        <f>IF(B907&amp;""="",IF(AND(C907&amp;""="",E907&amp;""="",F907&amp;""=""),"","رقم القيد ناقص"),IF(I907=0,"","القيد غير متوازن"))</f>
        <v/>
      </c>
      <c r="K907" s="21">
        <f>IF(C907&amp;""="","",COUNTIF($C$7:C907,C907&amp;""))</f>
        <v/>
      </c>
      <c r="L907" s="6">
        <f>IF(K907="","",C907&amp;"-"&amp;K907)</f>
        <v/>
      </c>
      <c r="M907" s="21">
        <f>IF(J907&lt;&gt;"القيد غير متوازن","",IF(COUNTIF($B$7:B907,B907&amp;"")=1,1,""))</f>
        <v/>
      </c>
    </row>
    <row r="908">
      <c r="A908" s="20" t="n"/>
      <c r="B908" s="16" t="n"/>
      <c r="C908" s="16" t="n"/>
      <c r="D908" s="5" t="n"/>
      <c r="E908" s="17" t="n"/>
      <c r="F908" s="17" t="n"/>
      <c r="G908" s="6">
        <f>IF(AND(C908&amp;""="",E908&amp;""="",F908&amp;""=""),"",IF(C908&amp;""="","كود ناقص",IFERROR(INDEX('دليل الحسابات'!$B$6:$B$205,MATCH(C908,'دليل الحسابات'!$A$6:$A$205,0)),"كود غير موجود")))</f>
        <v/>
      </c>
      <c r="H908" s="6">
        <f>IF(AND(C908&amp;""="",E908&amp;""="",F908&amp;""=""),"",IF(AND(E908&amp;""&lt;&gt;"",F908&amp;""&lt;&gt;""),"خطأ: مدين ودائن معًا",IF(AND(E908&amp;""="",F908&amp;""=""),"سطر بلا مبلغ","")))</f>
        <v/>
      </c>
      <c r="I908" s="19">
        <f>IF(B908&amp;""="","",ROUND(SUMIFS($E$7:$E$3006,$B$7:$B$3006,B908&amp;"")-SUMIFS($F$7:$F$3006,$B$7:$B$3006,B908&amp;""),2))</f>
        <v/>
      </c>
      <c r="J908" s="6">
        <f>IF(B908&amp;""="",IF(AND(C908&amp;""="",E908&amp;""="",F908&amp;""=""),"","رقم القيد ناقص"),IF(I908=0,"","القيد غير متوازن"))</f>
        <v/>
      </c>
      <c r="K908" s="21">
        <f>IF(C908&amp;""="","",COUNTIF($C$7:C908,C908&amp;""))</f>
        <v/>
      </c>
      <c r="L908" s="6">
        <f>IF(K908="","",C908&amp;"-"&amp;K908)</f>
        <v/>
      </c>
      <c r="M908" s="21">
        <f>IF(J908&lt;&gt;"القيد غير متوازن","",IF(COUNTIF($B$7:B908,B908&amp;"")=1,1,""))</f>
        <v/>
      </c>
    </row>
    <row r="909">
      <c r="A909" s="20" t="n"/>
      <c r="B909" s="16" t="n"/>
      <c r="C909" s="16" t="n"/>
      <c r="D909" s="5" t="n"/>
      <c r="E909" s="17" t="n"/>
      <c r="F909" s="17" t="n"/>
      <c r="G909" s="6">
        <f>IF(AND(C909&amp;""="",E909&amp;""="",F909&amp;""=""),"",IF(C909&amp;""="","كود ناقص",IFERROR(INDEX('دليل الحسابات'!$B$6:$B$205,MATCH(C909,'دليل الحسابات'!$A$6:$A$205,0)),"كود غير موجود")))</f>
        <v/>
      </c>
      <c r="H909" s="6">
        <f>IF(AND(C909&amp;""="",E909&amp;""="",F909&amp;""=""),"",IF(AND(E909&amp;""&lt;&gt;"",F909&amp;""&lt;&gt;""),"خطأ: مدين ودائن معًا",IF(AND(E909&amp;""="",F909&amp;""=""),"سطر بلا مبلغ","")))</f>
        <v/>
      </c>
      <c r="I909" s="19">
        <f>IF(B909&amp;""="","",ROUND(SUMIFS($E$7:$E$3006,$B$7:$B$3006,B909&amp;"")-SUMIFS($F$7:$F$3006,$B$7:$B$3006,B909&amp;""),2))</f>
        <v/>
      </c>
      <c r="J909" s="6">
        <f>IF(B909&amp;""="",IF(AND(C909&amp;""="",E909&amp;""="",F909&amp;""=""),"","رقم القيد ناقص"),IF(I909=0,"","القيد غير متوازن"))</f>
        <v/>
      </c>
      <c r="K909" s="21">
        <f>IF(C909&amp;""="","",COUNTIF($C$7:C909,C909&amp;""))</f>
        <v/>
      </c>
      <c r="L909" s="6">
        <f>IF(K909="","",C909&amp;"-"&amp;K909)</f>
        <v/>
      </c>
      <c r="M909" s="21">
        <f>IF(J909&lt;&gt;"القيد غير متوازن","",IF(COUNTIF($B$7:B909,B909&amp;"")=1,1,""))</f>
        <v/>
      </c>
    </row>
    <row r="910">
      <c r="A910" s="20" t="n"/>
      <c r="B910" s="16" t="n"/>
      <c r="C910" s="16" t="n"/>
      <c r="D910" s="5" t="n"/>
      <c r="E910" s="17" t="n"/>
      <c r="F910" s="17" t="n"/>
      <c r="G910" s="6">
        <f>IF(AND(C910&amp;""="",E910&amp;""="",F910&amp;""=""),"",IF(C910&amp;""="","كود ناقص",IFERROR(INDEX('دليل الحسابات'!$B$6:$B$205,MATCH(C910,'دليل الحسابات'!$A$6:$A$205,0)),"كود غير موجود")))</f>
        <v/>
      </c>
      <c r="H910" s="6">
        <f>IF(AND(C910&amp;""="",E910&amp;""="",F910&amp;""=""),"",IF(AND(E910&amp;""&lt;&gt;"",F910&amp;""&lt;&gt;""),"خطأ: مدين ودائن معًا",IF(AND(E910&amp;""="",F910&amp;""=""),"سطر بلا مبلغ","")))</f>
        <v/>
      </c>
      <c r="I910" s="19">
        <f>IF(B910&amp;""="","",ROUND(SUMIFS($E$7:$E$3006,$B$7:$B$3006,B910&amp;"")-SUMIFS($F$7:$F$3006,$B$7:$B$3006,B910&amp;""),2))</f>
        <v/>
      </c>
      <c r="J910" s="6">
        <f>IF(B910&amp;""="",IF(AND(C910&amp;""="",E910&amp;""="",F910&amp;""=""),"","رقم القيد ناقص"),IF(I910=0,"","القيد غير متوازن"))</f>
        <v/>
      </c>
      <c r="K910" s="21">
        <f>IF(C910&amp;""="","",COUNTIF($C$7:C910,C910&amp;""))</f>
        <v/>
      </c>
      <c r="L910" s="6">
        <f>IF(K910="","",C910&amp;"-"&amp;K910)</f>
        <v/>
      </c>
      <c r="M910" s="21">
        <f>IF(J910&lt;&gt;"القيد غير متوازن","",IF(COUNTIF($B$7:B910,B910&amp;"")=1,1,""))</f>
        <v/>
      </c>
    </row>
    <row r="911">
      <c r="A911" s="20" t="n"/>
      <c r="B911" s="16" t="n"/>
      <c r="C911" s="16" t="n"/>
      <c r="D911" s="5" t="n"/>
      <c r="E911" s="17" t="n"/>
      <c r="F911" s="17" t="n"/>
      <c r="G911" s="6">
        <f>IF(AND(C911&amp;""="",E911&amp;""="",F911&amp;""=""),"",IF(C911&amp;""="","كود ناقص",IFERROR(INDEX('دليل الحسابات'!$B$6:$B$205,MATCH(C911,'دليل الحسابات'!$A$6:$A$205,0)),"كود غير موجود")))</f>
        <v/>
      </c>
      <c r="H911" s="6">
        <f>IF(AND(C911&amp;""="",E911&amp;""="",F911&amp;""=""),"",IF(AND(E911&amp;""&lt;&gt;"",F911&amp;""&lt;&gt;""),"خطأ: مدين ودائن معًا",IF(AND(E911&amp;""="",F911&amp;""=""),"سطر بلا مبلغ","")))</f>
        <v/>
      </c>
      <c r="I911" s="19">
        <f>IF(B911&amp;""="","",ROUND(SUMIFS($E$7:$E$3006,$B$7:$B$3006,B911&amp;"")-SUMIFS($F$7:$F$3006,$B$7:$B$3006,B911&amp;""),2))</f>
        <v/>
      </c>
      <c r="J911" s="6">
        <f>IF(B911&amp;""="",IF(AND(C911&amp;""="",E911&amp;""="",F911&amp;""=""),"","رقم القيد ناقص"),IF(I911=0,"","القيد غير متوازن"))</f>
        <v/>
      </c>
      <c r="K911" s="21">
        <f>IF(C911&amp;""="","",COUNTIF($C$7:C911,C911&amp;""))</f>
        <v/>
      </c>
      <c r="L911" s="6">
        <f>IF(K911="","",C911&amp;"-"&amp;K911)</f>
        <v/>
      </c>
      <c r="M911" s="21">
        <f>IF(J911&lt;&gt;"القيد غير متوازن","",IF(COUNTIF($B$7:B911,B911&amp;"")=1,1,""))</f>
        <v/>
      </c>
    </row>
    <row r="912">
      <c r="A912" s="20" t="n"/>
      <c r="B912" s="16" t="n"/>
      <c r="C912" s="16" t="n"/>
      <c r="D912" s="5" t="n"/>
      <c r="E912" s="17" t="n"/>
      <c r="F912" s="17" t="n"/>
      <c r="G912" s="6">
        <f>IF(AND(C912&amp;""="",E912&amp;""="",F912&amp;""=""),"",IF(C912&amp;""="","كود ناقص",IFERROR(INDEX('دليل الحسابات'!$B$6:$B$205,MATCH(C912,'دليل الحسابات'!$A$6:$A$205,0)),"كود غير موجود")))</f>
        <v/>
      </c>
      <c r="H912" s="6">
        <f>IF(AND(C912&amp;""="",E912&amp;""="",F912&amp;""=""),"",IF(AND(E912&amp;""&lt;&gt;"",F912&amp;""&lt;&gt;""),"خطأ: مدين ودائن معًا",IF(AND(E912&amp;""="",F912&amp;""=""),"سطر بلا مبلغ","")))</f>
        <v/>
      </c>
      <c r="I912" s="19">
        <f>IF(B912&amp;""="","",ROUND(SUMIFS($E$7:$E$3006,$B$7:$B$3006,B912&amp;"")-SUMIFS($F$7:$F$3006,$B$7:$B$3006,B912&amp;""),2))</f>
        <v/>
      </c>
      <c r="J912" s="6">
        <f>IF(B912&amp;""="",IF(AND(C912&amp;""="",E912&amp;""="",F912&amp;""=""),"","رقم القيد ناقص"),IF(I912=0,"","القيد غير متوازن"))</f>
        <v/>
      </c>
      <c r="K912" s="21">
        <f>IF(C912&amp;""="","",COUNTIF($C$7:C912,C912&amp;""))</f>
        <v/>
      </c>
      <c r="L912" s="6">
        <f>IF(K912="","",C912&amp;"-"&amp;K912)</f>
        <v/>
      </c>
      <c r="M912" s="21">
        <f>IF(J912&lt;&gt;"القيد غير متوازن","",IF(COUNTIF($B$7:B912,B912&amp;"")=1,1,""))</f>
        <v/>
      </c>
    </row>
    <row r="913">
      <c r="A913" s="20" t="n"/>
      <c r="B913" s="16" t="n"/>
      <c r="C913" s="16" t="n"/>
      <c r="D913" s="5" t="n"/>
      <c r="E913" s="17" t="n"/>
      <c r="F913" s="17" t="n"/>
      <c r="G913" s="6">
        <f>IF(AND(C913&amp;""="",E913&amp;""="",F913&amp;""=""),"",IF(C913&amp;""="","كود ناقص",IFERROR(INDEX('دليل الحسابات'!$B$6:$B$205,MATCH(C913,'دليل الحسابات'!$A$6:$A$205,0)),"كود غير موجود")))</f>
        <v/>
      </c>
      <c r="H913" s="6">
        <f>IF(AND(C913&amp;""="",E913&amp;""="",F913&amp;""=""),"",IF(AND(E913&amp;""&lt;&gt;"",F913&amp;""&lt;&gt;""),"خطأ: مدين ودائن معًا",IF(AND(E913&amp;""="",F913&amp;""=""),"سطر بلا مبلغ","")))</f>
        <v/>
      </c>
      <c r="I913" s="19">
        <f>IF(B913&amp;""="","",ROUND(SUMIFS($E$7:$E$3006,$B$7:$B$3006,B913&amp;"")-SUMIFS($F$7:$F$3006,$B$7:$B$3006,B913&amp;""),2))</f>
        <v/>
      </c>
      <c r="J913" s="6">
        <f>IF(B913&amp;""="",IF(AND(C913&amp;""="",E913&amp;""="",F913&amp;""=""),"","رقم القيد ناقص"),IF(I913=0,"","القيد غير متوازن"))</f>
        <v/>
      </c>
      <c r="K913" s="21">
        <f>IF(C913&amp;""="","",COUNTIF($C$7:C913,C913&amp;""))</f>
        <v/>
      </c>
      <c r="L913" s="6">
        <f>IF(K913="","",C913&amp;"-"&amp;K913)</f>
        <v/>
      </c>
      <c r="M913" s="21">
        <f>IF(J913&lt;&gt;"القيد غير متوازن","",IF(COUNTIF($B$7:B913,B913&amp;"")=1,1,""))</f>
        <v/>
      </c>
    </row>
    <row r="914">
      <c r="A914" s="20" t="n"/>
      <c r="B914" s="16" t="n"/>
      <c r="C914" s="16" t="n"/>
      <c r="D914" s="5" t="n"/>
      <c r="E914" s="17" t="n"/>
      <c r="F914" s="17" t="n"/>
      <c r="G914" s="6">
        <f>IF(AND(C914&amp;""="",E914&amp;""="",F914&amp;""=""),"",IF(C914&amp;""="","كود ناقص",IFERROR(INDEX('دليل الحسابات'!$B$6:$B$205,MATCH(C914,'دليل الحسابات'!$A$6:$A$205,0)),"كود غير موجود")))</f>
        <v/>
      </c>
      <c r="H914" s="6">
        <f>IF(AND(C914&amp;""="",E914&amp;""="",F914&amp;""=""),"",IF(AND(E914&amp;""&lt;&gt;"",F914&amp;""&lt;&gt;""),"خطأ: مدين ودائن معًا",IF(AND(E914&amp;""="",F914&amp;""=""),"سطر بلا مبلغ","")))</f>
        <v/>
      </c>
      <c r="I914" s="19">
        <f>IF(B914&amp;""="","",ROUND(SUMIFS($E$7:$E$3006,$B$7:$B$3006,B914&amp;"")-SUMIFS($F$7:$F$3006,$B$7:$B$3006,B914&amp;""),2))</f>
        <v/>
      </c>
      <c r="J914" s="6">
        <f>IF(B914&amp;""="",IF(AND(C914&amp;""="",E914&amp;""="",F914&amp;""=""),"","رقم القيد ناقص"),IF(I914=0,"","القيد غير متوازن"))</f>
        <v/>
      </c>
      <c r="K914" s="21">
        <f>IF(C914&amp;""="","",COUNTIF($C$7:C914,C914&amp;""))</f>
        <v/>
      </c>
      <c r="L914" s="6">
        <f>IF(K914="","",C914&amp;"-"&amp;K914)</f>
        <v/>
      </c>
      <c r="M914" s="21">
        <f>IF(J914&lt;&gt;"القيد غير متوازن","",IF(COUNTIF($B$7:B914,B914&amp;"")=1,1,""))</f>
        <v/>
      </c>
    </row>
    <row r="915">
      <c r="A915" s="20" t="n"/>
      <c r="B915" s="16" t="n"/>
      <c r="C915" s="16" t="n"/>
      <c r="D915" s="5" t="n"/>
      <c r="E915" s="17" t="n"/>
      <c r="F915" s="17" t="n"/>
      <c r="G915" s="6">
        <f>IF(AND(C915&amp;""="",E915&amp;""="",F915&amp;""=""),"",IF(C915&amp;""="","كود ناقص",IFERROR(INDEX('دليل الحسابات'!$B$6:$B$205,MATCH(C915,'دليل الحسابات'!$A$6:$A$205,0)),"كود غير موجود")))</f>
        <v/>
      </c>
      <c r="H915" s="6">
        <f>IF(AND(C915&amp;""="",E915&amp;""="",F915&amp;""=""),"",IF(AND(E915&amp;""&lt;&gt;"",F915&amp;""&lt;&gt;""),"خطأ: مدين ودائن معًا",IF(AND(E915&amp;""="",F915&amp;""=""),"سطر بلا مبلغ","")))</f>
        <v/>
      </c>
      <c r="I915" s="19">
        <f>IF(B915&amp;""="","",ROUND(SUMIFS($E$7:$E$3006,$B$7:$B$3006,B915&amp;"")-SUMIFS($F$7:$F$3006,$B$7:$B$3006,B915&amp;""),2))</f>
        <v/>
      </c>
      <c r="J915" s="6">
        <f>IF(B915&amp;""="",IF(AND(C915&amp;""="",E915&amp;""="",F915&amp;""=""),"","رقم القيد ناقص"),IF(I915=0,"","القيد غير متوازن"))</f>
        <v/>
      </c>
      <c r="K915" s="21">
        <f>IF(C915&amp;""="","",COUNTIF($C$7:C915,C915&amp;""))</f>
        <v/>
      </c>
      <c r="L915" s="6">
        <f>IF(K915="","",C915&amp;"-"&amp;K915)</f>
        <v/>
      </c>
      <c r="M915" s="21">
        <f>IF(J915&lt;&gt;"القيد غير متوازن","",IF(COUNTIF($B$7:B915,B915&amp;"")=1,1,""))</f>
        <v/>
      </c>
    </row>
    <row r="916">
      <c r="A916" s="20" t="n"/>
      <c r="B916" s="16" t="n"/>
      <c r="C916" s="16" t="n"/>
      <c r="D916" s="5" t="n"/>
      <c r="E916" s="17" t="n"/>
      <c r="F916" s="17" t="n"/>
      <c r="G916" s="6">
        <f>IF(AND(C916&amp;""="",E916&amp;""="",F916&amp;""=""),"",IF(C916&amp;""="","كود ناقص",IFERROR(INDEX('دليل الحسابات'!$B$6:$B$205,MATCH(C916,'دليل الحسابات'!$A$6:$A$205,0)),"كود غير موجود")))</f>
        <v/>
      </c>
      <c r="H916" s="6">
        <f>IF(AND(C916&amp;""="",E916&amp;""="",F916&amp;""=""),"",IF(AND(E916&amp;""&lt;&gt;"",F916&amp;""&lt;&gt;""),"خطأ: مدين ودائن معًا",IF(AND(E916&amp;""="",F916&amp;""=""),"سطر بلا مبلغ","")))</f>
        <v/>
      </c>
      <c r="I916" s="19">
        <f>IF(B916&amp;""="","",ROUND(SUMIFS($E$7:$E$3006,$B$7:$B$3006,B916&amp;"")-SUMIFS($F$7:$F$3006,$B$7:$B$3006,B916&amp;""),2))</f>
        <v/>
      </c>
      <c r="J916" s="6">
        <f>IF(B916&amp;""="",IF(AND(C916&amp;""="",E916&amp;""="",F916&amp;""=""),"","رقم القيد ناقص"),IF(I916=0,"","القيد غير متوازن"))</f>
        <v/>
      </c>
      <c r="K916" s="21">
        <f>IF(C916&amp;""="","",COUNTIF($C$7:C916,C916&amp;""))</f>
        <v/>
      </c>
      <c r="L916" s="6">
        <f>IF(K916="","",C916&amp;"-"&amp;K916)</f>
        <v/>
      </c>
      <c r="M916" s="21">
        <f>IF(J916&lt;&gt;"القيد غير متوازن","",IF(COUNTIF($B$7:B916,B916&amp;"")=1,1,""))</f>
        <v/>
      </c>
    </row>
    <row r="917">
      <c r="A917" s="20" t="n"/>
      <c r="B917" s="16" t="n"/>
      <c r="C917" s="16" t="n"/>
      <c r="D917" s="5" t="n"/>
      <c r="E917" s="17" t="n"/>
      <c r="F917" s="17" t="n"/>
      <c r="G917" s="6">
        <f>IF(AND(C917&amp;""="",E917&amp;""="",F917&amp;""=""),"",IF(C917&amp;""="","كود ناقص",IFERROR(INDEX('دليل الحسابات'!$B$6:$B$205,MATCH(C917,'دليل الحسابات'!$A$6:$A$205,0)),"كود غير موجود")))</f>
        <v/>
      </c>
      <c r="H917" s="6">
        <f>IF(AND(C917&amp;""="",E917&amp;""="",F917&amp;""=""),"",IF(AND(E917&amp;""&lt;&gt;"",F917&amp;""&lt;&gt;""),"خطأ: مدين ودائن معًا",IF(AND(E917&amp;""="",F917&amp;""=""),"سطر بلا مبلغ","")))</f>
        <v/>
      </c>
      <c r="I917" s="19">
        <f>IF(B917&amp;""="","",ROUND(SUMIFS($E$7:$E$3006,$B$7:$B$3006,B917&amp;"")-SUMIFS($F$7:$F$3006,$B$7:$B$3006,B917&amp;""),2))</f>
        <v/>
      </c>
      <c r="J917" s="6">
        <f>IF(B917&amp;""="",IF(AND(C917&amp;""="",E917&amp;""="",F917&amp;""=""),"","رقم القيد ناقص"),IF(I917=0,"","القيد غير متوازن"))</f>
        <v/>
      </c>
      <c r="K917" s="21">
        <f>IF(C917&amp;""="","",COUNTIF($C$7:C917,C917&amp;""))</f>
        <v/>
      </c>
      <c r="L917" s="6">
        <f>IF(K917="","",C917&amp;"-"&amp;K917)</f>
        <v/>
      </c>
      <c r="M917" s="21">
        <f>IF(J917&lt;&gt;"القيد غير متوازن","",IF(COUNTIF($B$7:B917,B917&amp;"")=1,1,""))</f>
        <v/>
      </c>
    </row>
    <row r="918">
      <c r="A918" s="20" t="n"/>
      <c r="B918" s="16" t="n"/>
      <c r="C918" s="16" t="n"/>
      <c r="D918" s="5" t="n"/>
      <c r="E918" s="17" t="n"/>
      <c r="F918" s="17" t="n"/>
      <c r="G918" s="6">
        <f>IF(AND(C918&amp;""="",E918&amp;""="",F918&amp;""=""),"",IF(C918&amp;""="","كود ناقص",IFERROR(INDEX('دليل الحسابات'!$B$6:$B$205,MATCH(C918,'دليل الحسابات'!$A$6:$A$205,0)),"كود غير موجود")))</f>
        <v/>
      </c>
      <c r="H918" s="6">
        <f>IF(AND(C918&amp;""="",E918&amp;""="",F918&amp;""=""),"",IF(AND(E918&amp;""&lt;&gt;"",F918&amp;""&lt;&gt;""),"خطأ: مدين ودائن معًا",IF(AND(E918&amp;""="",F918&amp;""=""),"سطر بلا مبلغ","")))</f>
        <v/>
      </c>
      <c r="I918" s="19">
        <f>IF(B918&amp;""="","",ROUND(SUMIFS($E$7:$E$3006,$B$7:$B$3006,B918&amp;"")-SUMIFS($F$7:$F$3006,$B$7:$B$3006,B918&amp;""),2))</f>
        <v/>
      </c>
      <c r="J918" s="6">
        <f>IF(B918&amp;""="",IF(AND(C918&amp;""="",E918&amp;""="",F918&amp;""=""),"","رقم القيد ناقص"),IF(I918=0,"","القيد غير متوازن"))</f>
        <v/>
      </c>
      <c r="K918" s="21">
        <f>IF(C918&amp;""="","",COUNTIF($C$7:C918,C918&amp;""))</f>
        <v/>
      </c>
      <c r="L918" s="6">
        <f>IF(K918="","",C918&amp;"-"&amp;K918)</f>
        <v/>
      </c>
      <c r="M918" s="21">
        <f>IF(J918&lt;&gt;"القيد غير متوازن","",IF(COUNTIF($B$7:B918,B918&amp;"")=1,1,""))</f>
        <v/>
      </c>
    </row>
    <row r="919">
      <c r="A919" s="20" t="n"/>
      <c r="B919" s="16" t="n"/>
      <c r="C919" s="16" t="n"/>
      <c r="D919" s="5" t="n"/>
      <c r="E919" s="17" t="n"/>
      <c r="F919" s="17" t="n"/>
      <c r="G919" s="6">
        <f>IF(AND(C919&amp;""="",E919&amp;""="",F919&amp;""=""),"",IF(C919&amp;""="","كود ناقص",IFERROR(INDEX('دليل الحسابات'!$B$6:$B$205,MATCH(C919,'دليل الحسابات'!$A$6:$A$205,0)),"كود غير موجود")))</f>
        <v/>
      </c>
      <c r="H919" s="6">
        <f>IF(AND(C919&amp;""="",E919&amp;""="",F919&amp;""=""),"",IF(AND(E919&amp;""&lt;&gt;"",F919&amp;""&lt;&gt;""),"خطأ: مدين ودائن معًا",IF(AND(E919&amp;""="",F919&amp;""=""),"سطر بلا مبلغ","")))</f>
        <v/>
      </c>
      <c r="I919" s="19">
        <f>IF(B919&amp;""="","",ROUND(SUMIFS($E$7:$E$3006,$B$7:$B$3006,B919&amp;"")-SUMIFS($F$7:$F$3006,$B$7:$B$3006,B919&amp;""),2))</f>
        <v/>
      </c>
      <c r="J919" s="6">
        <f>IF(B919&amp;""="",IF(AND(C919&amp;""="",E919&amp;""="",F919&amp;""=""),"","رقم القيد ناقص"),IF(I919=0,"","القيد غير متوازن"))</f>
        <v/>
      </c>
      <c r="K919" s="21">
        <f>IF(C919&amp;""="","",COUNTIF($C$7:C919,C919&amp;""))</f>
        <v/>
      </c>
      <c r="L919" s="6">
        <f>IF(K919="","",C919&amp;"-"&amp;K919)</f>
        <v/>
      </c>
      <c r="M919" s="21">
        <f>IF(J919&lt;&gt;"القيد غير متوازن","",IF(COUNTIF($B$7:B919,B919&amp;"")=1,1,""))</f>
        <v/>
      </c>
    </row>
    <row r="920">
      <c r="A920" s="20" t="n"/>
      <c r="B920" s="16" t="n"/>
      <c r="C920" s="16" t="n"/>
      <c r="D920" s="5" t="n"/>
      <c r="E920" s="17" t="n"/>
      <c r="F920" s="17" t="n"/>
      <c r="G920" s="6">
        <f>IF(AND(C920&amp;""="",E920&amp;""="",F920&amp;""=""),"",IF(C920&amp;""="","كود ناقص",IFERROR(INDEX('دليل الحسابات'!$B$6:$B$205,MATCH(C920,'دليل الحسابات'!$A$6:$A$205,0)),"كود غير موجود")))</f>
        <v/>
      </c>
      <c r="H920" s="6">
        <f>IF(AND(C920&amp;""="",E920&amp;""="",F920&amp;""=""),"",IF(AND(E920&amp;""&lt;&gt;"",F920&amp;""&lt;&gt;""),"خطأ: مدين ودائن معًا",IF(AND(E920&amp;""="",F920&amp;""=""),"سطر بلا مبلغ","")))</f>
        <v/>
      </c>
      <c r="I920" s="19">
        <f>IF(B920&amp;""="","",ROUND(SUMIFS($E$7:$E$3006,$B$7:$B$3006,B920&amp;"")-SUMIFS($F$7:$F$3006,$B$7:$B$3006,B920&amp;""),2))</f>
        <v/>
      </c>
      <c r="J920" s="6">
        <f>IF(B920&amp;""="",IF(AND(C920&amp;""="",E920&amp;""="",F920&amp;""=""),"","رقم القيد ناقص"),IF(I920=0,"","القيد غير متوازن"))</f>
        <v/>
      </c>
      <c r="K920" s="21">
        <f>IF(C920&amp;""="","",COUNTIF($C$7:C920,C920&amp;""))</f>
        <v/>
      </c>
      <c r="L920" s="6">
        <f>IF(K920="","",C920&amp;"-"&amp;K920)</f>
        <v/>
      </c>
      <c r="M920" s="21">
        <f>IF(J920&lt;&gt;"القيد غير متوازن","",IF(COUNTIF($B$7:B920,B920&amp;"")=1,1,""))</f>
        <v/>
      </c>
    </row>
    <row r="921">
      <c r="A921" s="20" t="n"/>
      <c r="B921" s="16" t="n"/>
      <c r="C921" s="16" t="n"/>
      <c r="D921" s="5" t="n"/>
      <c r="E921" s="17" t="n"/>
      <c r="F921" s="17" t="n"/>
      <c r="G921" s="6">
        <f>IF(AND(C921&amp;""="",E921&amp;""="",F921&amp;""=""),"",IF(C921&amp;""="","كود ناقص",IFERROR(INDEX('دليل الحسابات'!$B$6:$B$205,MATCH(C921,'دليل الحسابات'!$A$6:$A$205,0)),"كود غير موجود")))</f>
        <v/>
      </c>
      <c r="H921" s="6">
        <f>IF(AND(C921&amp;""="",E921&amp;""="",F921&amp;""=""),"",IF(AND(E921&amp;""&lt;&gt;"",F921&amp;""&lt;&gt;""),"خطأ: مدين ودائن معًا",IF(AND(E921&amp;""="",F921&amp;""=""),"سطر بلا مبلغ","")))</f>
        <v/>
      </c>
      <c r="I921" s="19">
        <f>IF(B921&amp;""="","",ROUND(SUMIFS($E$7:$E$3006,$B$7:$B$3006,B921&amp;"")-SUMIFS($F$7:$F$3006,$B$7:$B$3006,B921&amp;""),2))</f>
        <v/>
      </c>
      <c r="J921" s="6">
        <f>IF(B921&amp;""="",IF(AND(C921&amp;""="",E921&amp;""="",F921&amp;""=""),"","رقم القيد ناقص"),IF(I921=0,"","القيد غير متوازن"))</f>
        <v/>
      </c>
      <c r="K921" s="21">
        <f>IF(C921&amp;""="","",COUNTIF($C$7:C921,C921&amp;""))</f>
        <v/>
      </c>
      <c r="L921" s="6">
        <f>IF(K921="","",C921&amp;"-"&amp;K921)</f>
        <v/>
      </c>
      <c r="M921" s="21">
        <f>IF(J921&lt;&gt;"القيد غير متوازن","",IF(COUNTIF($B$7:B921,B921&amp;"")=1,1,""))</f>
        <v/>
      </c>
    </row>
    <row r="922">
      <c r="A922" s="20" t="n"/>
      <c r="B922" s="16" t="n"/>
      <c r="C922" s="16" t="n"/>
      <c r="D922" s="5" t="n"/>
      <c r="E922" s="17" t="n"/>
      <c r="F922" s="17" t="n"/>
      <c r="G922" s="6">
        <f>IF(AND(C922&amp;""="",E922&amp;""="",F922&amp;""=""),"",IF(C922&amp;""="","كود ناقص",IFERROR(INDEX('دليل الحسابات'!$B$6:$B$205,MATCH(C922,'دليل الحسابات'!$A$6:$A$205,0)),"كود غير موجود")))</f>
        <v/>
      </c>
      <c r="H922" s="6">
        <f>IF(AND(C922&amp;""="",E922&amp;""="",F922&amp;""=""),"",IF(AND(E922&amp;""&lt;&gt;"",F922&amp;""&lt;&gt;""),"خطأ: مدين ودائن معًا",IF(AND(E922&amp;""="",F922&amp;""=""),"سطر بلا مبلغ","")))</f>
        <v/>
      </c>
      <c r="I922" s="19">
        <f>IF(B922&amp;""="","",ROUND(SUMIFS($E$7:$E$3006,$B$7:$B$3006,B922&amp;"")-SUMIFS($F$7:$F$3006,$B$7:$B$3006,B922&amp;""),2))</f>
        <v/>
      </c>
      <c r="J922" s="6">
        <f>IF(B922&amp;""="",IF(AND(C922&amp;""="",E922&amp;""="",F922&amp;""=""),"","رقم القيد ناقص"),IF(I922=0,"","القيد غير متوازن"))</f>
        <v/>
      </c>
      <c r="K922" s="21">
        <f>IF(C922&amp;""="","",COUNTIF($C$7:C922,C922&amp;""))</f>
        <v/>
      </c>
      <c r="L922" s="6">
        <f>IF(K922="","",C922&amp;"-"&amp;K922)</f>
        <v/>
      </c>
      <c r="M922" s="21">
        <f>IF(J922&lt;&gt;"القيد غير متوازن","",IF(COUNTIF($B$7:B922,B922&amp;"")=1,1,""))</f>
        <v/>
      </c>
    </row>
    <row r="923">
      <c r="A923" s="20" t="n"/>
      <c r="B923" s="16" t="n"/>
      <c r="C923" s="16" t="n"/>
      <c r="D923" s="5" t="n"/>
      <c r="E923" s="17" t="n"/>
      <c r="F923" s="17" t="n"/>
      <c r="G923" s="6">
        <f>IF(AND(C923&amp;""="",E923&amp;""="",F923&amp;""=""),"",IF(C923&amp;""="","كود ناقص",IFERROR(INDEX('دليل الحسابات'!$B$6:$B$205,MATCH(C923,'دليل الحسابات'!$A$6:$A$205,0)),"كود غير موجود")))</f>
        <v/>
      </c>
      <c r="H923" s="6">
        <f>IF(AND(C923&amp;""="",E923&amp;""="",F923&amp;""=""),"",IF(AND(E923&amp;""&lt;&gt;"",F923&amp;""&lt;&gt;""),"خطأ: مدين ودائن معًا",IF(AND(E923&amp;""="",F923&amp;""=""),"سطر بلا مبلغ","")))</f>
        <v/>
      </c>
      <c r="I923" s="19">
        <f>IF(B923&amp;""="","",ROUND(SUMIFS($E$7:$E$3006,$B$7:$B$3006,B923&amp;"")-SUMIFS($F$7:$F$3006,$B$7:$B$3006,B923&amp;""),2))</f>
        <v/>
      </c>
      <c r="J923" s="6">
        <f>IF(B923&amp;""="",IF(AND(C923&amp;""="",E923&amp;""="",F923&amp;""=""),"","رقم القيد ناقص"),IF(I923=0,"","القيد غير متوازن"))</f>
        <v/>
      </c>
      <c r="K923" s="21">
        <f>IF(C923&amp;""="","",COUNTIF($C$7:C923,C923&amp;""))</f>
        <v/>
      </c>
      <c r="L923" s="6">
        <f>IF(K923="","",C923&amp;"-"&amp;K923)</f>
        <v/>
      </c>
      <c r="M923" s="21">
        <f>IF(J923&lt;&gt;"القيد غير متوازن","",IF(COUNTIF($B$7:B923,B923&amp;"")=1,1,""))</f>
        <v/>
      </c>
    </row>
    <row r="924">
      <c r="A924" s="20" t="n"/>
      <c r="B924" s="16" t="n"/>
      <c r="C924" s="16" t="n"/>
      <c r="D924" s="5" t="n"/>
      <c r="E924" s="17" t="n"/>
      <c r="F924" s="17" t="n"/>
      <c r="G924" s="6">
        <f>IF(AND(C924&amp;""="",E924&amp;""="",F924&amp;""=""),"",IF(C924&amp;""="","كود ناقص",IFERROR(INDEX('دليل الحسابات'!$B$6:$B$205,MATCH(C924,'دليل الحسابات'!$A$6:$A$205,0)),"كود غير موجود")))</f>
        <v/>
      </c>
      <c r="H924" s="6">
        <f>IF(AND(C924&amp;""="",E924&amp;""="",F924&amp;""=""),"",IF(AND(E924&amp;""&lt;&gt;"",F924&amp;""&lt;&gt;""),"خطأ: مدين ودائن معًا",IF(AND(E924&amp;""="",F924&amp;""=""),"سطر بلا مبلغ","")))</f>
        <v/>
      </c>
      <c r="I924" s="19">
        <f>IF(B924&amp;""="","",ROUND(SUMIFS($E$7:$E$3006,$B$7:$B$3006,B924&amp;"")-SUMIFS($F$7:$F$3006,$B$7:$B$3006,B924&amp;""),2))</f>
        <v/>
      </c>
      <c r="J924" s="6">
        <f>IF(B924&amp;""="",IF(AND(C924&amp;""="",E924&amp;""="",F924&amp;""=""),"","رقم القيد ناقص"),IF(I924=0,"","القيد غير متوازن"))</f>
        <v/>
      </c>
      <c r="K924" s="21">
        <f>IF(C924&amp;""="","",COUNTIF($C$7:C924,C924&amp;""))</f>
        <v/>
      </c>
      <c r="L924" s="6">
        <f>IF(K924="","",C924&amp;"-"&amp;K924)</f>
        <v/>
      </c>
      <c r="M924" s="21">
        <f>IF(J924&lt;&gt;"القيد غير متوازن","",IF(COUNTIF($B$7:B924,B924&amp;"")=1,1,""))</f>
        <v/>
      </c>
    </row>
    <row r="925">
      <c r="A925" s="20" t="n"/>
      <c r="B925" s="16" t="n"/>
      <c r="C925" s="16" t="n"/>
      <c r="D925" s="5" t="n"/>
      <c r="E925" s="17" t="n"/>
      <c r="F925" s="17" t="n"/>
      <c r="G925" s="6">
        <f>IF(AND(C925&amp;""="",E925&amp;""="",F925&amp;""=""),"",IF(C925&amp;""="","كود ناقص",IFERROR(INDEX('دليل الحسابات'!$B$6:$B$205,MATCH(C925,'دليل الحسابات'!$A$6:$A$205,0)),"كود غير موجود")))</f>
        <v/>
      </c>
      <c r="H925" s="6">
        <f>IF(AND(C925&amp;""="",E925&amp;""="",F925&amp;""=""),"",IF(AND(E925&amp;""&lt;&gt;"",F925&amp;""&lt;&gt;""),"خطأ: مدين ودائن معًا",IF(AND(E925&amp;""="",F925&amp;""=""),"سطر بلا مبلغ","")))</f>
        <v/>
      </c>
      <c r="I925" s="19">
        <f>IF(B925&amp;""="","",ROUND(SUMIFS($E$7:$E$3006,$B$7:$B$3006,B925&amp;"")-SUMIFS($F$7:$F$3006,$B$7:$B$3006,B925&amp;""),2))</f>
        <v/>
      </c>
      <c r="J925" s="6">
        <f>IF(B925&amp;""="",IF(AND(C925&amp;""="",E925&amp;""="",F925&amp;""=""),"","رقم القيد ناقص"),IF(I925=0,"","القيد غير متوازن"))</f>
        <v/>
      </c>
      <c r="K925" s="21">
        <f>IF(C925&amp;""="","",COUNTIF($C$7:C925,C925&amp;""))</f>
        <v/>
      </c>
      <c r="L925" s="6">
        <f>IF(K925="","",C925&amp;"-"&amp;K925)</f>
        <v/>
      </c>
      <c r="M925" s="21">
        <f>IF(J925&lt;&gt;"القيد غير متوازن","",IF(COUNTIF($B$7:B925,B925&amp;"")=1,1,""))</f>
        <v/>
      </c>
    </row>
    <row r="926">
      <c r="A926" s="20" t="n"/>
      <c r="B926" s="16" t="n"/>
      <c r="C926" s="16" t="n"/>
      <c r="D926" s="5" t="n"/>
      <c r="E926" s="17" t="n"/>
      <c r="F926" s="17" t="n"/>
      <c r="G926" s="6">
        <f>IF(AND(C926&amp;""="",E926&amp;""="",F926&amp;""=""),"",IF(C926&amp;""="","كود ناقص",IFERROR(INDEX('دليل الحسابات'!$B$6:$B$205,MATCH(C926,'دليل الحسابات'!$A$6:$A$205,0)),"كود غير موجود")))</f>
        <v/>
      </c>
      <c r="H926" s="6">
        <f>IF(AND(C926&amp;""="",E926&amp;""="",F926&amp;""=""),"",IF(AND(E926&amp;""&lt;&gt;"",F926&amp;""&lt;&gt;""),"خطأ: مدين ودائن معًا",IF(AND(E926&amp;""="",F926&amp;""=""),"سطر بلا مبلغ","")))</f>
        <v/>
      </c>
      <c r="I926" s="19">
        <f>IF(B926&amp;""="","",ROUND(SUMIFS($E$7:$E$3006,$B$7:$B$3006,B926&amp;"")-SUMIFS($F$7:$F$3006,$B$7:$B$3006,B926&amp;""),2))</f>
        <v/>
      </c>
      <c r="J926" s="6">
        <f>IF(B926&amp;""="",IF(AND(C926&amp;""="",E926&amp;""="",F926&amp;""=""),"","رقم القيد ناقص"),IF(I926=0,"","القيد غير متوازن"))</f>
        <v/>
      </c>
      <c r="K926" s="21">
        <f>IF(C926&amp;""="","",COUNTIF($C$7:C926,C926&amp;""))</f>
        <v/>
      </c>
      <c r="L926" s="6">
        <f>IF(K926="","",C926&amp;"-"&amp;K926)</f>
        <v/>
      </c>
      <c r="M926" s="21">
        <f>IF(J926&lt;&gt;"القيد غير متوازن","",IF(COUNTIF($B$7:B926,B926&amp;"")=1,1,""))</f>
        <v/>
      </c>
    </row>
    <row r="927">
      <c r="A927" s="20" t="n"/>
      <c r="B927" s="16" t="n"/>
      <c r="C927" s="16" t="n"/>
      <c r="D927" s="5" t="n"/>
      <c r="E927" s="17" t="n"/>
      <c r="F927" s="17" t="n"/>
      <c r="G927" s="6">
        <f>IF(AND(C927&amp;""="",E927&amp;""="",F927&amp;""=""),"",IF(C927&amp;""="","كود ناقص",IFERROR(INDEX('دليل الحسابات'!$B$6:$B$205,MATCH(C927,'دليل الحسابات'!$A$6:$A$205,0)),"كود غير موجود")))</f>
        <v/>
      </c>
      <c r="H927" s="6">
        <f>IF(AND(C927&amp;""="",E927&amp;""="",F927&amp;""=""),"",IF(AND(E927&amp;""&lt;&gt;"",F927&amp;""&lt;&gt;""),"خطأ: مدين ودائن معًا",IF(AND(E927&amp;""="",F927&amp;""=""),"سطر بلا مبلغ","")))</f>
        <v/>
      </c>
      <c r="I927" s="19">
        <f>IF(B927&amp;""="","",ROUND(SUMIFS($E$7:$E$3006,$B$7:$B$3006,B927&amp;"")-SUMIFS($F$7:$F$3006,$B$7:$B$3006,B927&amp;""),2))</f>
        <v/>
      </c>
      <c r="J927" s="6">
        <f>IF(B927&amp;""="",IF(AND(C927&amp;""="",E927&amp;""="",F927&amp;""=""),"","رقم القيد ناقص"),IF(I927=0,"","القيد غير متوازن"))</f>
        <v/>
      </c>
      <c r="K927" s="21">
        <f>IF(C927&amp;""="","",COUNTIF($C$7:C927,C927&amp;""))</f>
        <v/>
      </c>
      <c r="L927" s="6">
        <f>IF(K927="","",C927&amp;"-"&amp;K927)</f>
        <v/>
      </c>
      <c r="M927" s="21">
        <f>IF(J927&lt;&gt;"القيد غير متوازن","",IF(COUNTIF($B$7:B927,B927&amp;"")=1,1,""))</f>
        <v/>
      </c>
    </row>
    <row r="928">
      <c r="A928" s="20" t="n"/>
      <c r="B928" s="16" t="n"/>
      <c r="C928" s="16" t="n"/>
      <c r="D928" s="5" t="n"/>
      <c r="E928" s="17" t="n"/>
      <c r="F928" s="17" t="n"/>
      <c r="G928" s="6">
        <f>IF(AND(C928&amp;""="",E928&amp;""="",F928&amp;""=""),"",IF(C928&amp;""="","كود ناقص",IFERROR(INDEX('دليل الحسابات'!$B$6:$B$205,MATCH(C928,'دليل الحسابات'!$A$6:$A$205,0)),"كود غير موجود")))</f>
        <v/>
      </c>
      <c r="H928" s="6">
        <f>IF(AND(C928&amp;""="",E928&amp;""="",F928&amp;""=""),"",IF(AND(E928&amp;""&lt;&gt;"",F928&amp;""&lt;&gt;""),"خطأ: مدين ودائن معًا",IF(AND(E928&amp;""="",F928&amp;""=""),"سطر بلا مبلغ","")))</f>
        <v/>
      </c>
      <c r="I928" s="19">
        <f>IF(B928&amp;""="","",ROUND(SUMIFS($E$7:$E$3006,$B$7:$B$3006,B928&amp;"")-SUMIFS($F$7:$F$3006,$B$7:$B$3006,B928&amp;""),2))</f>
        <v/>
      </c>
      <c r="J928" s="6">
        <f>IF(B928&amp;""="",IF(AND(C928&amp;""="",E928&amp;""="",F928&amp;""=""),"","رقم القيد ناقص"),IF(I928=0,"","القيد غير متوازن"))</f>
        <v/>
      </c>
      <c r="K928" s="21">
        <f>IF(C928&amp;""="","",COUNTIF($C$7:C928,C928&amp;""))</f>
        <v/>
      </c>
      <c r="L928" s="6">
        <f>IF(K928="","",C928&amp;"-"&amp;K928)</f>
        <v/>
      </c>
      <c r="M928" s="21">
        <f>IF(J928&lt;&gt;"القيد غير متوازن","",IF(COUNTIF($B$7:B928,B928&amp;"")=1,1,""))</f>
        <v/>
      </c>
    </row>
    <row r="929">
      <c r="A929" s="20" t="n"/>
      <c r="B929" s="16" t="n"/>
      <c r="C929" s="16" t="n"/>
      <c r="D929" s="5" t="n"/>
      <c r="E929" s="17" t="n"/>
      <c r="F929" s="17" t="n"/>
      <c r="G929" s="6">
        <f>IF(AND(C929&amp;""="",E929&amp;""="",F929&amp;""=""),"",IF(C929&amp;""="","كود ناقص",IFERROR(INDEX('دليل الحسابات'!$B$6:$B$205,MATCH(C929,'دليل الحسابات'!$A$6:$A$205,0)),"كود غير موجود")))</f>
        <v/>
      </c>
      <c r="H929" s="6">
        <f>IF(AND(C929&amp;""="",E929&amp;""="",F929&amp;""=""),"",IF(AND(E929&amp;""&lt;&gt;"",F929&amp;""&lt;&gt;""),"خطأ: مدين ودائن معًا",IF(AND(E929&amp;""="",F929&amp;""=""),"سطر بلا مبلغ","")))</f>
        <v/>
      </c>
      <c r="I929" s="19">
        <f>IF(B929&amp;""="","",ROUND(SUMIFS($E$7:$E$3006,$B$7:$B$3006,B929&amp;"")-SUMIFS($F$7:$F$3006,$B$7:$B$3006,B929&amp;""),2))</f>
        <v/>
      </c>
      <c r="J929" s="6">
        <f>IF(B929&amp;""="",IF(AND(C929&amp;""="",E929&amp;""="",F929&amp;""=""),"","رقم القيد ناقص"),IF(I929=0,"","القيد غير متوازن"))</f>
        <v/>
      </c>
      <c r="K929" s="21">
        <f>IF(C929&amp;""="","",COUNTIF($C$7:C929,C929&amp;""))</f>
        <v/>
      </c>
      <c r="L929" s="6">
        <f>IF(K929="","",C929&amp;"-"&amp;K929)</f>
        <v/>
      </c>
      <c r="M929" s="21">
        <f>IF(J929&lt;&gt;"القيد غير متوازن","",IF(COUNTIF($B$7:B929,B929&amp;"")=1,1,""))</f>
        <v/>
      </c>
    </row>
    <row r="930">
      <c r="A930" s="20" t="n"/>
      <c r="B930" s="16" t="n"/>
      <c r="C930" s="16" t="n"/>
      <c r="D930" s="5" t="n"/>
      <c r="E930" s="17" t="n"/>
      <c r="F930" s="17" t="n"/>
      <c r="G930" s="6">
        <f>IF(AND(C930&amp;""="",E930&amp;""="",F930&amp;""=""),"",IF(C930&amp;""="","كود ناقص",IFERROR(INDEX('دليل الحسابات'!$B$6:$B$205,MATCH(C930,'دليل الحسابات'!$A$6:$A$205,0)),"كود غير موجود")))</f>
        <v/>
      </c>
      <c r="H930" s="6">
        <f>IF(AND(C930&amp;""="",E930&amp;""="",F930&amp;""=""),"",IF(AND(E930&amp;""&lt;&gt;"",F930&amp;""&lt;&gt;""),"خطأ: مدين ودائن معًا",IF(AND(E930&amp;""="",F930&amp;""=""),"سطر بلا مبلغ","")))</f>
        <v/>
      </c>
      <c r="I930" s="19">
        <f>IF(B930&amp;""="","",ROUND(SUMIFS($E$7:$E$3006,$B$7:$B$3006,B930&amp;"")-SUMIFS($F$7:$F$3006,$B$7:$B$3006,B930&amp;""),2))</f>
        <v/>
      </c>
      <c r="J930" s="6">
        <f>IF(B930&amp;""="",IF(AND(C930&amp;""="",E930&amp;""="",F930&amp;""=""),"","رقم القيد ناقص"),IF(I930=0,"","القيد غير متوازن"))</f>
        <v/>
      </c>
      <c r="K930" s="21">
        <f>IF(C930&amp;""="","",COUNTIF($C$7:C930,C930&amp;""))</f>
        <v/>
      </c>
      <c r="L930" s="6">
        <f>IF(K930="","",C930&amp;"-"&amp;K930)</f>
        <v/>
      </c>
      <c r="M930" s="21">
        <f>IF(J930&lt;&gt;"القيد غير متوازن","",IF(COUNTIF($B$7:B930,B930&amp;"")=1,1,""))</f>
        <v/>
      </c>
    </row>
    <row r="931">
      <c r="A931" s="20" t="n"/>
      <c r="B931" s="16" t="n"/>
      <c r="C931" s="16" t="n"/>
      <c r="D931" s="5" t="n"/>
      <c r="E931" s="17" t="n"/>
      <c r="F931" s="17" t="n"/>
      <c r="G931" s="6">
        <f>IF(AND(C931&amp;""="",E931&amp;""="",F931&amp;""=""),"",IF(C931&amp;""="","كود ناقص",IFERROR(INDEX('دليل الحسابات'!$B$6:$B$205,MATCH(C931,'دليل الحسابات'!$A$6:$A$205,0)),"كود غير موجود")))</f>
        <v/>
      </c>
      <c r="H931" s="6">
        <f>IF(AND(C931&amp;""="",E931&amp;""="",F931&amp;""=""),"",IF(AND(E931&amp;""&lt;&gt;"",F931&amp;""&lt;&gt;""),"خطأ: مدين ودائن معًا",IF(AND(E931&amp;""="",F931&amp;""=""),"سطر بلا مبلغ","")))</f>
        <v/>
      </c>
      <c r="I931" s="19">
        <f>IF(B931&amp;""="","",ROUND(SUMIFS($E$7:$E$3006,$B$7:$B$3006,B931&amp;"")-SUMIFS($F$7:$F$3006,$B$7:$B$3006,B931&amp;""),2))</f>
        <v/>
      </c>
      <c r="J931" s="6">
        <f>IF(B931&amp;""="",IF(AND(C931&amp;""="",E931&amp;""="",F931&amp;""=""),"","رقم القيد ناقص"),IF(I931=0,"","القيد غير متوازن"))</f>
        <v/>
      </c>
      <c r="K931" s="21">
        <f>IF(C931&amp;""="","",COUNTIF($C$7:C931,C931&amp;""))</f>
        <v/>
      </c>
      <c r="L931" s="6">
        <f>IF(K931="","",C931&amp;"-"&amp;K931)</f>
        <v/>
      </c>
      <c r="M931" s="21">
        <f>IF(J931&lt;&gt;"القيد غير متوازن","",IF(COUNTIF($B$7:B931,B931&amp;"")=1,1,""))</f>
        <v/>
      </c>
    </row>
    <row r="932">
      <c r="A932" s="20" t="n"/>
      <c r="B932" s="16" t="n"/>
      <c r="C932" s="16" t="n"/>
      <c r="D932" s="5" t="n"/>
      <c r="E932" s="17" t="n"/>
      <c r="F932" s="17" t="n"/>
      <c r="G932" s="6">
        <f>IF(AND(C932&amp;""="",E932&amp;""="",F932&amp;""=""),"",IF(C932&amp;""="","كود ناقص",IFERROR(INDEX('دليل الحسابات'!$B$6:$B$205,MATCH(C932,'دليل الحسابات'!$A$6:$A$205,0)),"كود غير موجود")))</f>
        <v/>
      </c>
      <c r="H932" s="6">
        <f>IF(AND(C932&amp;""="",E932&amp;""="",F932&amp;""=""),"",IF(AND(E932&amp;""&lt;&gt;"",F932&amp;""&lt;&gt;""),"خطأ: مدين ودائن معًا",IF(AND(E932&amp;""="",F932&amp;""=""),"سطر بلا مبلغ","")))</f>
        <v/>
      </c>
      <c r="I932" s="19">
        <f>IF(B932&amp;""="","",ROUND(SUMIFS($E$7:$E$3006,$B$7:$B$3006,B932&amp;"")-SUMIFS($F$7:$F$3006,$B$7:$B$3006,B932&amp;""),2))</f>
        <v/>
      </c>
      <c r="J932" s="6">
        <f>IF(B932&amp;""="",IF(AND(C932&amp;""="",E932&amp;""="",F932&amp;""=""),"","رقم القيد ناقص"),IF(I932=0,"","القيد غير متوازن"))</f>
        <v/>
      </c>
      <c r="K932" s="21">
        <f>IF(C932&amp;""="","",COUNTIF($C$7:C932,C932&amp;""))</f>
        <v/>
      </c>
      <c r="L932" s="6">
        <f>IF(K932="","",C932&amp;"-"&amp;K932)</f>
        <v/>
      </c>
      <c r="M932" s="21">
        <f>IF(J932&lt;&gt;"القيد غير متوازن","",IF(COUNTIF($B$7:B932,B932&amp;"")=1,1,""))</f>
        <v/>
      </c>
    </row>
    <row r="933">
      <c r="A933" s="20" t="n"/>
      <c r="B933" s="16" t="n"/>
      <c r="C933" s="16" t="n"/>
      <c r="D933" s="5" t="n"/>
      <c r="E933" s="17" t="n"/>
      <c r="F933" s="17" t="n"/>
      <c r="G933" s="6">
        <f>IF(AND(C933&amp;""="",E933&amp;""="",F933&amp;""=""),"",IF(C933&amp;""="","كود ناقص",IFERROR(INDEX('دليل الحسابات'!$B$6:$B$205,MATCH(C933,'دليل الحسابات'!$A$6:$A$205,0)),"كود غير موجود")))</f>
        <v/>
      </c>
      <c r="H933" s="6">
        <f>IF(AND(C933&amp;""="",E933&amp;""="",F933&amp;""=""),"",IF(AND(E933&amp;""&lt;&gt;"",F933&amp;""&lt;&gt;""),"خطأ: مدين ودائن معًا",IF(AND(E933&amp;""="",F933&amp;""=""),"سطر بلا مبلغ","")))</f>
        <v/>
      </c>
      <c r="I933" s="19">
        <f>IF(B933&amp;""="","",ROUND(SUMIFS($E$7:$E$3006,$B$7:$B$3006,B933&amp;"")-SUMIFS($F$7:$F$3006,$B$7:$B$3006,B933&amp;""),2))</f>
        <v/>
      </c>
      <c r="J933" s="6">
        <f>IF(B933&amp;""="",IF(AND(C933&amp;""="",E933&amp;""="",F933&amp;""=""),"","رقم القيد ناقص"),IF(I933=0,"","القيد غير متوازن"))</f>
        <v/>
      </c>
      <c r="K933" s="21">
        <f>IF(C933&amp;""="","",COUNTIF($C$7:C933,C933&amp;""))</f>
        <v/>
      </c>
      <c r="L933" s="6">
        <f>IF(K933="","",C933&amp;"-"&amp;K933)</f>
        <v/>
      </c>
      <c r="M933" s="21">
        <f>IF(J933&lt;&gt;"القيد غير متوازن","",IF(COUNTIF($B$7:B933,B933&amp;"")=1,1,""))</f>
        <v/>
      </c>
    </row>
    <row r="934">
      <c r="A934" s="20" t="n"/>
      <c r="B934" s="16" t="n"/>
      <c r="C934" s="16" t="n"/>
      <c r="D934" s="5" t="n"/>
      <c r="E934" s="17" t="n"/>
      <c r="F934" s="17" t="n"/>
      <c r="G934" s="6">
        <f>IF(AND(C934&amp;""="",E934&amp;""="",F934&amp;""=""),"",IF(C934&amp;""="","كود ناقص",IFERROR(INDEX('دليل الحسابات'!$B$6:$B$205,MATCH(C934,'دليل الحسابات'!$A$6:$A$205,0)),"كود غير موجود")))</f>
        <v/>
      </c>
      <c r="H934" s="6">
        <f>IF(AND(C934&amp;""="",E934&amp;""="",F934&amp;""=""),"",IF(AND(E934&amp;""&lt;&gt;"",F934&amp;""&lt;&gt;""),"خطأ: مدين ودائن معًا",IF(AND(E934&amp;""="",F934&amp;""=""),"سطر بلا مبلغ","")))</f>
        <v/>
      </c>
      <c r="I934" s="19">
        <f>IF(B934&amp;""="","",ROUND(SUMIFS($E$7:$E$3006,$B$7:$B$3006,B934&amp;"")-SUMIFS($F$7:$F$3006,$B$7:$B$3006,B934&amp;""),2))</f>
        <v/>
      </c>
      <c r="J934" s="6">
        <f>IF(B934&amp;""="",IF(AND(C934&amp;""="",E934&amp;""="",F934&amp;""=""),"","رقم القيد ناقص"),IF(I934=0,"","القيد غير متوازن"))</f>
        <v/>
      </c>
      <c r="K934" s="21">
        <f>IF(C934&amp;""="","",COUNTIF($C$7:C934,C934&amp;""))</f>
        <v/>
      </c>
      <c r="L934" s="6">
        <f>IF(K934="","",C934&amp;"-"&amp;K934)</f>
        <v/>
      </c>
      <c r="M934" s="21">
        <f>IF(J934&lt;&gt;"القيد غير متوازن","",IF(COUNTIF($B$7:B934,B934&amp;"")=1,1,""))</f>
        <v/>
      </c>
    </row>
    <row r="935">
      <c r="A935" s="20" t="n"/>
      <c r="B935" s="16" t="n"/>
      <c r="C935" s="16" t="n"/>
      <c r="D935" s="5" t="n"/>
      <c r="E935" s="17" t="n"/>
      <c r="F935" s="17" t="n"/>
      <c r="G935" s="6">
        <f>IF(AND(C935&amp;""="",E935&amp;""="",F935&amp;""=""),"",IF(C935&amp;""="","كود ناقص",IFERROR(INDEX('دليل الحسابات'!$B$6:$B$205,MATCH(C935,'دليل الحسابات'!$A$6:$A$205,0)),"كود غير موجود")))</f>
        <v/>
      </c>
      <c r="H935" s="6">
        <f>IF(AND(C935&amp;""="",E935&amp;""="",F935&amp;""=""),"",IF(AND(E935&amp;""&lt;&gt;"",F935&amp;""&lt;&gt;""),"خطأ: مدين ودائن معًا",IF(AND(E935&amp;""="",F935&amp;""=""),"سطر بلا مبلغ","")))</f>
        <v/>
      </c>
      <c r="I935" s="19">
        <f>IF(B935&amp;""="","",ROUND(SUMIFS($E$7:$E$3006,$B$7:$B$3006,B935&amp;"")-SUMIFS($F$7:$F$3006,$B$7:$B$3006,B935&amp;""),2))</f>
        <v/>
      </c>
      <c r="J935" s="6">
        <f>IF(B935&amp;""="",IF(AND(C935&amp;""="",E935&amp;""="",F935&amp;""=""),"","رقم القيد ناقص"),IF(I935=0,"","القيد غير متوازن"))</f>
        <v/>
      </c>
      <c r="K935" s="21">
        <f>IF(C935&amp;""="","",COUNTIF($C$7:C935,C935&amp;""))</f>
        <v/>
      </c>
      <c r="L935" s="6">
        <f>IF(K935="","",C935&amp;"-"&amp;K935)</f>
        <v/>
      </c>
      <c r="M935" s="21">
        <f>IF(J935&lt;&gt;"القيد غير متوازن","",IF(COUNTIF($B$7:B935,B935&amp;"")=1,1,""))</f>
        <v/>
      </c>
    </row>
    <row r="936">
      <c r="A936" s="20" t="n"/>
      <c r="B936" s="16" t="n"/>
      <c r="C936" s="16" t="n"/>
      <c r="D936" s="5" t="n"/>
      <c r="E936" s="17" t="n"/>
      <c r="F936" s="17" t="n"/>
      <c r="G936" s="6">
        <f>IF(AND(C936&amp;""="",E936&amp;""="",F936&amp;""=""),"",IF(C936&amp;""="","كود ناقص",IFERROR(INDEX('دليل الحسابات'!$B$6:$B$205,MATCH(C936,'دليل الحسابات'!$A$6:$A$205,0)),"كود غير موجود")))</f>
        <v/>
      </c>
      <c r="H936" s="6">
        <f>IF(AND(C936&amp;""="",E936&amp;""="",F936&amp;""=""),"",IF(AND(E936&amp;""&lt;&gt;"",F936&amp;""&lt;&gt;""),"خطأ: مدين ودائن معًا",IF(AND(E936&amp;""="",F936&amp;""=""),"سطر بلا مبلغ","")))</f>
        <v/>
      </c>
      <c r="I936" s="19">
        <f>IF(B936&amp;""="","",ROUND(SUMIFS($E$7:$E$3006,$B$7:$B$3006,B936&amp;"")-SUMIFS($F$7:$F$3006,$B$7:$B$3006,B936&amp;""),2))</f>
        <v/>
      </c>
      <c r="J936" s="6">
        <f>IF(B936&amp;""="",IF(AND(C936&amp;""="",E936&amp;""="",F936&amp;""=""),"","رقم القيد ناقص"),IF(I936=0,"","القيد غير متوازن"))</f>
        <v/>
      </c>
      <c r="K936" s="21">
        <f>IF(C936&amp;""="","",COUNTIF($C$7:C936,C936&amp;""))</f>
        <v/>
      </c>
      <c r="L936" s="6">
        <f>IF(K936="","",C936&amp;"-"&amp;K936)</f>
        <v/>
      </c>
      <c r="M936" s="21">
        <f>IF(J936&lt;&gt;"القيد غير متوازن","",IF(COUNTIF($B$7:B936,B936&amp;"")=1,1,""))</f>
        <v/>
      </c>
    </row>
    <row r="937">
      <c r="A937" s="20" t="n"/>
      <c r="B937" s="16" t="n"/>
      <c r="C937" s="16" t="n"/>
      <c r="D937" s="5" t="n"/>
      <c r="E937" s="17" t="n"/>
      <c r="F937" s="17" t="n"/>
      <c r="G937" s="6">
        <f>IF(AND(C937&amp;""="",E937&amp;""="",F937&amp;""=""),"",IF(C937&amp;""="","كود ناقص",IFERROR(INDEX('دليل الحسابات'!$B$6:$B$205,MATCH(C937,'دليل الحسابات'!$A$6:$A$205,0)),"كود غير موجود")))</f>
        <v/>
      </c>
      <c r="H937" s="6">
        <f>IF(AND(C937&amp;""="",E937&amp;""="",F937&amp;""=""),"",IF(AND(E937&amp;""&lt;&gt;"",F937&amp;""&lt;&gt;""),"خطأ: مدين ودائن معًا",IF(AND(E937&amp;""="",F937&amp;""=""),"سطر بلا مبلغ","")))</f>
        <v/>
      </c>
      <c r="I937" s="19">
        <f>IF(B937&amp;""="","",ROUND(SUMIFS($E$7:$E$3006,$B$7:$B$3006,B937&amp;"")-SUMIFS($F$7:$F$3006,$B$7:$B$3006,B937&amp;""),2))</f>
        <v/>
      </c>
      <c r="J937" s="6">
        <f>IF(B937&amp;""="",IF(AND(C937&amp;""="",E937&amp;""="",F937&amp;""=""),"","رقم القيد ناقص"),IF(I937=0,"","القيد غير متوازن"))</f>
        <v/>
      </c>
      <c r="K937" s="21">
        <f>IF(C937&amp;""="","",COUNTIF($C$7:C937,C937&amp;""))</f>
        <v/>
      </c>
      <c r="L937" s="6">
        <f>IF(K937="","",C937&amp;"-"&amp;K937)</f>
        <v/>
      </c>
      <c r="M937" s="21">
        <f>IF(J937&lt;&gt;"القيد غير متوازن","",IF(COUNTIF($B$7:B937,B937&amp;"")=1,1,""))</f>
        <v/>
      </c>
    </row>
    <row r="938">
      <c r="A938" s="20" t="n"/>
      <c r="B938" s="16" t="n"/>
      <c r="C938" s="16" t="n"/>
      <c r="D938" s="5" t="n"/>
      <c r="E938" s="17" t="n"/>
      <c r="F938" s="17" t="n"/>
      <c r="G938" s="6">
        <f>IF(AND(C938&amp;""="",E938&amp;""="",F938&amp;""=""),"",IF(C938&amp;""="","كود ناقص",IFERROR(INDEX('دليل الحسابات'!$B$6:$B$205,MATCH(C938,'دليل الحسابات'!$A$6:$A$205,0)),"كود غير موجود")))</f>
        <v/>
      </c>
      <c r="H938" s="6">
        <f>IF(AND(C938&amp;""="",E938&amp;""="",F938&amp;""=""),"",IF(AND(E938&amp;""&lt;&gt;"",F938&amp;""&lt;&gt;""),"خطأ: مدين ودائن معًا",IF(AND(E938&amp;""="",F938&amp;""=""),"سطر بلا مبلغ","")))</f>
        <v/>
      </c>
      <c r="I938" s="19">
        <f>IF(B938&amp;""="","",ROUND(SUMIFS($E$7:$E$3006,$B$7:$B$3006,B938&amp;"")-SUMIFS($F$7:$F$3006,$B$7:$B$3006,B938&amp;""),2))</f>
        <v/>
      </c>
      <c r="J938" s="6">
        <f>IF(B938&amp;""="",IF(AND(C938&amp;""="",E938&amp;""="",F938&amp;""=""),"","رقم القيد ناقص"),IF(I938=0,"","القيد غير متوازن"))</f>
        <v/>
      </c>
      <c r="K938" s="21">
        <f>IF(C938&amp;""="","",COUNTIF($C$7:C938,C938&amp;""))</f>
        <v/>
      </c>
      <c r="L938" s="6">
        <f>IF(K938="","",C938&amp;"-"&amp;K938)</f>
        <v/>
      </c>
      <c r="M938" s="21">
        <f>IF(J938&lt;&gt;"القيد غير متوازن","",IF(COUNTIF($B$7:B938,B938&amp;"")=1,1,""))</f>
        <v/>
      </c>
    </row>
    <row r="939">
      <c r="A939" s="20" t="n"/>
      <c r="B939" s="16" t="n"/>
      <c r="C939" s="16" t="n"/>
      <c r="D939" s="5" t="n"/>
      <c r="E939" s="17" t="n"/>
      <c r="F939" s="17" t="n"/>
      <c r="G939" s="6">
        <f>IF(AND(C939&amp;""="",E939&amp;""="",F939&amp;""=""),"",IF(C939&amp;""="","كود ناقص",IFERROR(INDEX('دليل الحسابات'!$B$6:$B$205,MATCH(C939,'دليل الحسابات'!$A$6:$A$205,0)),"كود غير موجود")))</f>
        <v/>
      </c>
      <c r="H939" s="6">
        <f>IF(AND(C939&amp;""="",E939&amp;""="",F939&amp;""=""),"",IF(AND(E939&amp;""&lt;&gt;"",F939&amp;""&lt;&gt;""),"خطأ: مدين ودائن معًا",IF(AND(E939&amp;""="",F939&amp;""=""),"سطر بلا مبلغ","")))</f>
        <v/>
      </c>
      <c r="I939" s="19">
        <f>IF(B939&amp;""="","",ROUND(SUMIFS($E$7:$E$3006,$B$7:$B$3006,B939&amp;"")-SUMIFS($F$7:$F$3006,$B$7:$B$3006,B939&amp;""),2))</f>
        <v/>
      </c>
      <c r="J939" s="6">
        <f>IF(B939&amp;""="",IF(AND(C939&amp;""="",E939&amp;""="",F939&amp;""=""),"","رقم القيد ناقص"),IF(I939=0,"","القيد غير متوازن"))</f>
        <v/>
      </c>
      <c r="K939" s="21">
        <f>IF(C939&amp;""="","",COUNTIF($C$7:C939,C939&amp;""))</f>
        <v/>
      </c>
      <c r="L939" s="6">
        <f>IF(K939="","",C939&amp;"-"&amp;K939)</f>
        <v/>
      </c>
      <c r="M939" s="21">
        <f>IF(J939&lt;&gt;"القيد غير متوازن","",IF(COUNTIF($B$7:B939,B939&amp;"")=1,1,""))</f>
        <v/>
      </c>
    </row>
    <row r="940">
      <c r="A940" s="20" t="n"/>
      <c r="B940" s="16" t="n"/>
      <c r="C940" s="16" t="n"/>
      <c r="D940" s="5" t="n"/>
      <c r="E940" s="17" t="n"/>
      <c r="F940" s="17" t="n"/>
      <c r="G940" s="6">
        <f>IF(AND(C940&amp;""="",E940&amp;""="",F940&amp;""=""),"",IF(C940&amp;""="","كود ناقص",IFERROR(INDEX('دليل الحسابات'!$B$6:$B$205,MATCH(C940,'دليل الحسابات'!$A$6:$A$205,0)),"كود غير موجود")))</f>
        <v/>
      </c>
      <c r="H940" s="6">
        <f>IF(AND(C940&amp;""="",E940&amp;""="",F940&amp;""=""),"",IF(AND(E940&amp;""&lt;&gt;"",F940&amp;""&lt;&gt;""),"خطأ: مدين ودائن معًا",IF(AND(E940&amp;""="",F940&amp;""=""),"سطر بلا مبلغ","")))</f>
        <v/>
      </c>
      <c r="I940" s="19">
        <f>IF(B940&amp;""="","",ROUND(SUMIFS($E$7:$E$3006,$B$7:$B$3006,B940&amp;"")-SUMIFS($F$7:$F$3006,$B$7:$B$3006,B940&amp;""),2))</f>
        <v/>
      </c>
      <c r="J940" s="6">
        <f>IF(B940&amp;""="",IF(AND(C940&amp;""="",E940&amp;""="",F940&amp;""=""),"","رقم القيد ناقص"),IF(I940=0,"","القيد غير متوازن"))</f>
        <v/>
      </c>
      <c r="K940" s="21">
        <f>IF(C940&amp;""="","",COUNTIF($C$7:C940,C940&amp;""))</f>
        <v/>
      </c>
      <c r="L940" s="6">
        <f>IF(K940="","",C940&amp;"-"&amp;K940)</f>
        <v/>
      </c>
      <c r="M940" s="21">
        <f>IF(J940&lt;&gt;"القيد غير متوازن","",IF(COUNTIF($B$7:B940,B940&amp;"")=1,1,""))</f>
        <v/>
      </c>
    </row>
    <row r="941">
      <c r="A941" s="20" t="n"/>
      <c r="B941" s="16" t="n"/>
      <c r="C941" s="16" t="n"/>
      <c r="D941" s="5" t="n"/>
      <c r="E941" s="17" t="n"/>
      <c r="F941" s="17" t="n"/>
      <c r="G941" s="6">
        <f>IF(AND(C941&amp;""="",E941&amp;""="",F941&amp;""=""),"",IF(C941&amp;""="","كود ناقص",IFERROR(INDEX('دليل الحسابات'!$B$6:$B$205,MATCH(C941,'دليل الحسابات'!$A$6:$A$205,0)),"كود غير موجود")))</f>
        <v/>
      </c>
      <c r="H941" s="6">
        <f>IF(AND(C941&amp;""="",E941&amp;""="",F941&amp;""=""),"",IF(AND(E941&amp;""&lt;&gt;"",F941&amp;""&lt;&gt;""),"خطأ: مدين ودائن معًا",IF(AND(E941&amp;""="",F941&amp;""=""),"سطر بلا مبلغ","")))</f>
        <v/>
      </c>
      <c r="I941" s="19">
        <f>IF(B941&amp;""="","",ROUND(SUMIFS($E$7:$E$3006,$B$7:$B$3006,B941&amp;"")-SUMIFS($F$7:$F$3006,$B$7:$B$3006,B941&amp;""),2))</f>
        <v/>
      </c>
      <c r="J941" s="6">
        <f>IF(B941&amp;""="",IF(AND(C941&amp;""="",E941&amp;""="",F941&amp;""=""),"","رقم القيد ناقص"),IF(I941=0,"","القيد غير متوازن"))</f>
        <v/>
      </c>
      <c r="K941" s="21">
        <f>IF(C941&amp;""="","",COUNTIF($C$7:C941,C941&amp;""))</f>
        <v/>
      </c>
      <c r="L941" s="6">
        <f>IF(K941="","",C941&amp;"-"&amp;K941)</f>
        <v/>
      </c>
      <c r="M941" s="21">
        <f>IF(J941&lt;&gt;"القيد غير متوازن","",IF(COUNTIF($B$7:B941,B941&amp;"")=1,1,""))</f>
        <v/>
      </c>
    </row>
    <row r="942">
      <c r="A942" s="20" t="n"/>
      <c r="B942" s="16" t="n"/>
      <c r="C942" s="16" t="n"/>
      <c r="D942" s="5" t="n"/>
      <c r="E942" s="17" t="n"/>
      <c r="F942" s="17" t="n"/>
      <c r="G942" s="6">
        <f>IF(AND(C942&amp;""="",E942&amp;""="",F942&amp;""=""),"",IF(C942&amp;""="","كود ناقص",IFERROR(INDEX('دليل الحسابات'!$B$6:$B$205,MATCH(C942,'دليل الحسابات'!$A$6:$A$205,0)),"كود غير موجود")))</f>
        <v/>
      </c>
      <c r="H942" s="6">
        <f>IF(AND(C942&amp;""="",E942&amp;""="",F942&amp;""=""),"",IF(AND(E942&amp;""&lt;&gt;"",F942&amp;""&lt;&gt;""),"خطأ: مدين ودائن معًا",IF(AND(E942&amp;""="",F942&amp;""=""),"سطر بلا مبلغ","")))</f>
        <v/>
      </c>
      <c r="I942" s="19">
        <f>IF(B942&amp;""="","",ROUND(SUMIFS($E$7:$E$3006,$B$7:$B$3006,B942&amp;"")-SUMIFS($F$7:$F$3006,$B$7:$B$3006,B942&amp;""),2))</f>
        <v/>
      </c>
      <c r="J942" s="6">
        <f>IF(B942&amp;""="",IF(AND(C942&amp;""="",E942&amp;""="",F942&amp;""=""),"","رقم القيد ناقص"),IF(I942=0,"","القيد غير متوازن"))</f>
        <v/>
      </c>
      <c r="K942" s="21">
        <f>IF(C942&amp;""="","",COUNTIF($C$7:C942,C942&amp;""))</f>
        <v/>
      </c>
      <c r="L942" s="6">
        <f>IF(K942="","",C942&amp;"-"&amp;K942)</f>
        <v/>
      </c>
      <c r="M942" s="21">
        <f>IF(J942&lt;&gt;"القيد غير متوازن","",IF(COUNTIF($B$7:B942,B942&amp;"")=1,1,""))</f>
        <v/>
      </c>
    </row>
    <row r="943">
      <c r="A943" s="20" t="n"/>
      <c r="B943" s="16" t="n"/>
      <c r="C943" s="16" t="n"/>
      <c r="D943" s="5" t="n"/>
      <c r="E943" s="17" t="n"/>
      <c r="F943" s="17" t="n"/>
      <c r="G943" s="6">
        <f>IF(AND(C943&amp;""="",E943&amp;""="",F943&amp;""=""),"",IF(C943&amp;""="","كود ناقص",IFERROR(INDEX('دليل الحسابات'!$B$6:$B$205,MATCH(C943,'دليل الحسابات'!$A$6:$A$205,0)),"كود غير موجود")))</f>
        <v/>
      </c>
      <c r="H943" s="6">
        <f>IF(AND(C943&amp;""="",E943&amp;""="",F943&amp;""=""),"",IF(AND(E943&amp;""&lt;&gt;"",F943&amp;""&lt;&gt;""),"خطأ: مدين ودائن معًا",IF(AND(E943&amp;""="",F943&amp;""=""),"سطر بلا مبلغ","")))</f>
        <v/>
      </c>
      <c r="I943" s="19">
        <f>IF(B943&amp;""="","",ROUND(SUMIFS($E$7:$E$3006,$B$7:$B$3006,B943&amp;"")-SUMIFS($F$7:$F$3006,$B$7:$B$3006,B943&amp;""),2))</f>
        <v/>
      </c>
      <c r="J943" s="6">
        <f>IF(B943&amp;""="",IF(AND(C943&amp;""="",E943&amp;""="",F943&amp;""=""),"","رقم القيد ناقص"),IF(I943=0,"","القيد غير متوازن"))</f>
        <v/>
      </c>
      <c r="K943" s="21">
        <f>IF(C943&amp;""="","",COUNTIF($C$7:C943,C943&amp;""))</f>
        <v/>
      </c>
      <c r="L943" s="6">
        <f>IF(K943="","",C943&amp;"-"&amp;K943)</f>
        <v/>
      </c>
      <c r="M943" s="21">
        <f>IF(J943&lt;&gt;"القيد غير متوازن","",IF(COUNTIF($B$7:B943,B943&amp;"")=1,1,""))</f>
        <v/>
      </c>
    </row>
    <row r="944">
      <c r="A944" s="20" t="n"/>
      <c r="B944" s="16" t="n"/>
      <c r="C944" s="16" t="n"/>
      <c r="D944" s="5" t="n"/>
      <c r="E944" s="17" t="n"/>
      <c r="F944" s="17" t="n"/>
      <c r="G944" s="6">
        <f>IF(AND(C944&amp;""="",E944&amp;""="",F944&amp;""=""),"",IF(C944&amp;""="","كود ناقص",IFERROR(INDEX('دليل الحسابات'!$B$6:$B$205,MATCH(C944,'دليل الحسابات'!$A$6:$A$205,0)),"كود غير موجود")))</f>
        <v/>
      </c>
      <c r="H944" s="6">
        <f>IF(AND(C944&amp;""="",E944&amp;""="",F944&amp;""=""),"",IF(AND(E944&amp;""&lt;&gt;"",F944&amp;""&lt;&gt;""),"خطأ: مدين ودائن معًا",IF(AND(E944&amp;""="",F944&amp;""=""),"سطر بلا مبلغ","")))</f>
        <v/>
      </c>
      <c r="I944" s="19">
        <f>IF(B944&amp;""="","",ROUND(SUMIFS($E$7:$E$3006,$B$7:$B$3006,B944&amp;"")-SUMIFS($F$7:$F$3006,$B$7:$B$3006,B944&amp;""),2))</f>
        <v/>
      </c>
      <c r="J944" s="6">
        <f>IF(B944&amp;""="",IF(AND(C944&amp;""="",E944&amp;""="",F944&amp;""=""),"","رقم القيد ناقص"),IF(I944=0,"","القيد غير متوازن"))</f>
        <v/>
      </c>
      <c r="K944" s="21">
        <f>IF(C944&amp;""="","",COUNTIF($C$7:C944,C944&amp;""))</f>
        <v/>
      </c>
      <c r="L944" s="6">
        <f>IF(K944="","",C944&amp;"-"&amp;K944)</f>
        <v/>
      </c>
      <c r="M944" s="21">
        <f>IF(J944&lt;&gt;"القيد غير متوازن","",IF(COUNTIF($B$7:B944,B944&amp;"")=1,1,""))</f>
        <v/>
      </c>
    </row>
    <row r="945">
      <c r="A945" s="20" t="n"/>
      <c r="B945" s="16" t="n"/>
      <c r="C945" s="16" t="n"/>
      <c r="D945" s="5" t="n"/>
      <c r="E945" s="17" t="n"/>
      <c r="F945" s="17" t="n"/>
      <c r="G945" s="6">
        <f>IF(AND(C945&amp;""="",E945&amp;""="",F945&amp;""=""),"",IF(C945&amp;""="","كود ناقص",IFERROR(INDEX('دليل الحسابات'!$B$6:$B$205,MATCH(C945,'دليل الحسابات'!$A$6:$A$205,0)),"كود غير موجود")))</f>
        <v/>
      </c>
      <c r="H945" s="6">
        <f>IF(AND(C945&amp;""="",E945&amp;""="",F945&amp;""=""),"",IF(AND(E945&amp;""&lt;&gt;"",F945&amp;""&lt;&gt;""),"خطأ: مدين ودائن معًا",IF(AND(E945&amp;""="",F945&amp;""=""),"سطر بلا مبلغ","")))</f>
        <v/>
      </c>
      <c r="I945" s="19">
        <f>IF(B945&amp;""="","",ROUND(SUMIFS($E$7:$E$3006,$B$7:$B$3006,B945&amp;"")-SUMIFS($F$7:$F$3006,$B$7:$B$3006,B945&amp;""),2))</f>
        <v/>
      </c>
      <c r="J945" s="6">
        <f>IF(B945&amp;""="",IF(AND(C945&amp;""="",E945&amp;""="",F945&amp;""=""),"","رقم القيد ناقص"),IF(I945=0,"","القيد غير متوازن"))</f>
        <v/>
      </c>
      <c r="K945" s="21">
        <f>IF(C945&amp;""="","",COUNTIF($C$7:C945,C945&amp;""))</f>
        <v/>
      </c>
      <c r="L945" s="6">
        <f>IF(K945="","",C945&amp;"-"&amp;K945)</f>
        <v/>
      </c>
      <c r="M945" s="21">
        <f>IF(J945&lt;&gt;"القيد غير متوازن","",IF(COUNTIF($B$7:B945,B945&amp;"")=1,1,""))</f>
        <v/>
      </c>
    </row>
    <row r="946">
      <c r="A946" s="20" t="n"/>
      <c r="B946" s="16" t="n"/>
      <c r="C946" s="16" t="n"/>
      <c r="D946" s="5" t="n"/>
      <c r="E946" s="17" t="n"/>
      <c r="F946" s="17" t="n"/>
      <c r="G946" s="6">
        <f>IF(AND(C946&amp;""="",E946&amp;""="",F946&amp;""=""),"",IF(C946&amp;""="","كود ناقص",IFERROR(INDEX('دليل الحسابات'!$B$6:$B$205,MATCH(C946,'دليل الحسابات'!$A$6:$A$205,0)),"كود غير موجود")))</f>
        <v/>
      </c>
      <c r="H946" s="6">
        <f>IF(AND(C946&amp;""="",E946&amp;""="",F946&amp;""=""),"",IF(AND(E946&amp;""&lt;&gt;"",F946&amp;""&lt;&gt;""),"خطأ: مدين ودائن معًا",IF(AND(E946&amp;""="",F946&amp;""=""),"سطر بلا مبلغ","")))</f>
        <v/>
      </c>
      <c r="I946" s="19">
        <f>IF(B946&amp;""="","",ROUND(SUMIFS($E$7:$E$3006,$B$7:$B$3006,B946&amp;"")-SUMIFS($F$7:$F$3006,$B$7:$B$3006,B946&amp;""),2))</f>
        <v/>
      </c>
      <c r="J946" s="6">
        <f>IF(B946&amp;""="",IF(AND(C946&amp;""="",E946&amp;""="",F946&amp;""=""),"","رقم القيد ناقص"),IF(I946=0,"","القيد غير متوازن"))</f>
        <v/>
      </c>
      <c r="K946" s="21">
        <f>IF(C946&amp;""="","",COUNTIF($C$7:C946,C946&amp;""))</f>
        <v/>
      </c>
      <c r="L946" s="6">
        <f>IF(K946="","",C946&amp;"-"&amp;K946)</f>
        <v/>
      </c>
      <c r="M946" s="21">
        <f>IF(J946&lt;&gt;"القيد غير متوازن","",IF(COUNTIF($B$7:B946,B946&amp;"")=1,1,""))</f>
        <v/>
      </c>
    </row>
    <row r="947">
      <c r="A947" s="20" t="n"/>
      <c r="B947" s="16" t="n"/>
      <c r="C947" s="16" t="n"/>
      <c r="D947" s="5" t="n"/>
      <c r="E947" s="17" t="n"/>
      <c r="F947" s="17" t="n"/>
      <c r="G947" s="6">
        <f>IF(AND(C947&amp;""="",E947&amp;""="",F947&amp;""=""),"",IF(C947&amp;""="","كود ناقص",IFERROR(INDEX('دليل الحسابات'!$B$6:$B$205,MATCH(C947,'دليل الحسابات'!$A$6:$A$205,0)),"كود غير موجود")))</f>
        <v/>
      </c>
      <c r="H947" s="6">
        <f>IF(AND(C947&amp;""="",E947&amp;""="",F947&amp;""=""),"",IF(AND(E947&amp;""&lt;&gt;"",F947&amp;""&lt;&gt;""),"خطأ: مدين ودائن معًا",IF(AND(E947&amp;""="",F947&amp;""=""),"سطر بلا مبلغ","")))</f>
        <v/>
      </c>
      <c r="I947" s="19">
        <f>IF(B947&amp;""="","",ROUND(SUMIFS($E$7:$E$3006,$B$7:$B$3006,B947&amp;"")-SUMIFS($F$7:$F$3006,$B$7:$B$3006,B947&amp;""),2))</f>
        <v/>
      </c>
      <c r="J947" s="6">
        <f>IF(B947&amp;""="",IF(AND(C947&amp;""="",E947&amp;""="",F947&amp;""=""),"","رقم القيد ناقص"),IF(I947=0,"","القيد غير متوازن"))</f>
        <v/>
      </c>
      <c r="K947" s="21">
        <f>IF(C947&amp;""="","",COUNTIF($C$7:C947,C947&amp;""))</f>
        <v/>
      </c>
      <c r="L947" s="6">
        <f>IF(K947="","",C947&amp;"-"&amp;K947)</f>
        <v/>
      </c>
      <c r="M947" s="21">
        <f>IF(J947&lt;&gt;"القيد غير متوازن","",IF(COUNTIF($B$7:B947,B947&amp;"")=1,1,""))</f>
        <v/>
      </c>
    </row>
    <row r="948">
      <c r="A948" s="20" t="n"/>
      <c r="B948" s="16" t="n"/>
      <c r="C948" s="16" t="n"/>
      <c r="D948" s="5" t="n"/>
      <c r="E948" s="17" t="n"/>
      <c r="F948" s="17" t="n"/>
      <c r="G948" s="6">
        <f>IF(AND(C948&amp;""="",E948&amp;""="",F948&amp;""=""),"",IF(C948&amp;""="","كود ناقص",IFERROR(INDEX('دليل الحسابات'!$B$6:$B$205,MATCH(C948,'دليل الحسابات'!$A$6:$A$205,0)),"كود غير موجود")))</f>
        <v/>
      </c>
      <c r="H948" s="6">
        <f>IF(AND(C948&amp;""="",E948&amp;""="",F948&amp;""=""),"",IF(AND(E948&amp;""&lt;&gt;"",F948&amp;""&lt;&gt;""),"خطأ: مدين ودائن معًا",IF(AND(E948&amp;""="",F948&amp;""=""),"سطر بلا مبلغ","")))</f>
        <v/>
      </c>
      <c r="I948" s="19">
        <f>IF(B948&amp;""="","",ROUND(SUMIFS($E$7:$E$3006,$B$7:$B$3006,B948&amp;"")-SUMIFS($F$7:$F$3006,$B$7:$B$3006,B948&amp;""),2))</f>
        <v/>
      </c>
      <c r="J948" s="6">
        <f>IF(B948&amp;""="",IF(AND(C948&amp;""="",E948&amp;""="",F948&amp;""=""),"","رقم القيد ناقص"),IF(I948=0,"","القيد غير متوازن"))</f>
        <v/>
      </c>
      <c r="K948" s="21">
        <f>IF(C948&amp;""="","",COUNTIF($C$7:C948,C948&amp;""))</f>
        <v/>
      </c>
      <c r="L948" s="6">
        <f>IF(K948="","",C948&amp;"-"&amp;K948)</f>
        <v/>
      </c>
      <c r="M948" s="21">
        <f>IF(J948&lt;&gt;"القيد غير متوازن","",IF(COUNTIF($B$7:B948,B948&amp;"")=1,1,""))</f>
        <v/>
      </c>
    </row>
    <row r="949">
      <c r="A949" s="20" t="n"/>
      <c r="B949" s="16" t="n"/>
      <c r="C949" s="16" t="n"/>
      <c r="D949" s="5" t="n"/>
      <c r="E949" s="17" t="n"/>
      <c r="F949" s="17" t="n"/>
      <c r="G949" s="6">
        <f>IF(AND(C949&amp;""="",E949&amp;""="",F949&amp;""=""),"",IF(C949&amp;""="","كود ناقص",IFERROR(INDEX('دليل الحسابات'!$B$6:$B$205,MATCH(C949,'دليل الحسابات'!$A$6:$A$205,0)),"كود غير موجود")))</f>
        <v/>
      </c>
      <c r="H949" s="6">
        <f>IF(AND(C949&amp;""="",E949&amp;""="",F949&amp;""=""),"",IF(AND(E949&amp;""&lt;&gt;"",F949&amp;""&lt;&gt;""),"خطأ: مدين ودائن معًا",IF(AND(E949&amp;""="",F949&amp;""=""),"سطر بلا مبلغ","")))</f>
        <v/>
      </c>
      <c r="I949" s="19">
        <f>IF(B949&amp;""="","",ROUND(SUMIFS($E$7:$E$3006,$B$7:$B$3006,B949&amp;"")-SUMIFS($F$7:$F$3006,$B$7:$B$3006,B949&amp;""),2))</f>
        <v/>
      </c>
      <c r="J949" s="6">
        <f>IF(B949&amp;""="",IF(AND(C949&amp;""="",E949&amp;""="",F949&amp;""=""),"","رقم القيد ناقص"),IF(I949=0,"","القيد غير متوازن"))</f>
        <v/>
      </c>
      <c r="K949" s="21">
        <f>IF(C949&amp;""="","",COUNTIF($C$7:C949,C949&amp;""))</f>
        <v/>
      </c>
      <c r="L949" s="6">
        <f>IF(K949="","",C949&amp;"-"&amp;K949)</f>
        <v/>
      </c>
      <c r="M949" s="21">
        <f>IF(J949&lt;&gt;"القيد غير متوازن","",IF(COUNTIF($B$7:B949,B949&amp;"")=1,1,""))</f>
        <v/>
      </c>
    </row>
    <row r="950">
      <c r="A950" s="20" t="n"/>
      <c r="B950" s="16" t="n"/>
      <c r="C950" s="16" t="n"/>
      <c r="D950" s="5" t="n"/>
      <c r="E950" s="17" t="n"/>
      <c r="F950" s="17" t="n"/>
      <c r="G950" s="6">
        <f>IF(AND(C950&amp;""="",E950&amp;""="",F950&amp;""=""),"",IF(C950&amp;""="","كود ناقص",IFERROR(INDEX('دليل الحسابات'!$B$6:$B$205,MATCH(C950,'دليل الحسابات'!$A$6:$A$205,0)),"كود غير موجود")))</f>
        <v/>
      </c>
      <c r="H950" s="6">
        <f>IF(AND(C950&amp;""="",E950&amp;""="",F950&amp;""=""),"",IF(AND(E950&amp;""&lt;&gt;"",F950&amp;""&lt;&gt;""),"خطأ: مدين ودائن معًا",IF(AND(E950&amp;""="",F950&amp;""=""),"سطر بلا مبلغ","")))</f>
        <v/>
      </c>
      <c r="I950" s="19">
        <f>IF(B950&amp;""="","",ROUND(SUMIFS($E$7:$E$3006,$B$7:$B$3006,B950&amp;"")-SUMIFS($F$7:$F$3006,$B$7:$B$3006,B950&amp;""),2))</f>
        <v/>
      </c>
      <c r="J950" s="6">
        <f>IF(B950&amp;""="",IF(AND(C950&amp;""="",E950&amp;""="",F950&amp;""=""),"","رقم القيد ناقص"),IF(I950=0,"","القيد غير متوازن"))</f>
        <v/>
      </c>
      <c r="K950" s="21">
        <f>IF(C950&amp;""="","",COUNTIF($C$7:C950,C950&amp;""))</f>
        <v/>
      </c>
      <c r="L950" s="6">
        <f>IF(K950="","",C950&amp;"-"&amp;K950)</f>
        <v/>
      </c>
      <c r="M950" s="21">
        <f>IF(J950&lt;&gt;"القيد غير متوازن","",IF(COUNTIF($B$7:B950,B950&amp;"")=1,1,""))</f>
        <v/>
      </c>
    </row>
    <row r="951">
      <c r="A951" s="20" t="n"/>
      <c r="B951" s="16" t="n"/>
      <c r="C951" s="16" t="n"/>
      <c r="D951" s="5" t="n"/>
      <c r="E951" s="17" t="n"/>
      <c r="F951" s="17" t="n"/>
      <c r="G951" s="6">
        <f>IF(AND(C951&amp;""="",E951&amp;""="",F951&amp;""=""),"",IF(C951&amp;""="","كود ناقص",IFERROR(INDEX('دليل الحسابات'!$B$6:$B$205,MATCH(C951,'دليل الحسابات'!$A$6:$A$205,0)),"كود غير موجود")))</f>
        <v/>
      </c>
      <c r="H951" s="6">
        <f>IF(AND(C951&amp;""="",E951&amp;""="",F951&amp;""=""),"",IF(AND(E951&amp;""&lt;&gt;"",F951&amp;""&lt;&gt;""),"خطأ: مدين ودائن معًا",IF(AND(E951&amp;""="",F951&amp;""=""),"سطر بلا مبلغ","")))</f>
        <v/>
      </c>
      <c r="I951" s="19">
        <f>IF(B951&amp;""="","",ROUND(SUMIFS($E$7:$E$3006,$B$7:$B$3006,B951&amp;"")-SUMIFS($F$7:$F$3006,$B$7:$B$3006,B951&amp;""),2))</f>
        <v/>
      </c>
      <c r="J951" s="6">
        <f>IF(B951&amp;""="",IF(AND(C951&amp;""="",E951&amp;""="",F951&amp;""=""),"","رقم القيد ناقص"),IF(I951=0,"","القيد غير متوازن"))</f>
        <v/>
      </c>
      <c r="K951" s="21">
        <f>IF(C951&amp;""="","",COUNTIF($C$7:C951,C951&amp;""))</f>
        <v/>
      </c>
      <c r="L951" s="6">
        <f>IF(K951="","",C951&amp;"-"&amp;K951)</f>
        <v/>
      </c>
      <c r="M951" s="21">
        <f>IF(J951&lt;&gt;"القيد غير متوازن","",IF(COUNTIF($B$7:B951,B951&amp;"")=1,1,""))</f>
        <v/>
      </c>
    </row>
    <row r="952">
      <c r="A952" s="20" t="n"/>
      <c r="B952" s="16" t="n"/>
      <c r="C952" s="16" t="n"/>
      <c r="D952" s="5" t="n"/>
      <c r="E952" s="17" t="n"/>
      <c r="F952" s="17" t="n"/>
      <c r="G952" s="6">
        <f>IF(AND(C952&amp;""="",E952&amp;""="",F952&amp;""=""),"",IF(C952&amp;""="","كود ناقص",IFERROR(INDEX('دليل الحسابات'!$B$6:$B$205,MATCH(C952,'دليل الحسابات'!$A$6:$A$205,0)),"كود غير موجود")))</f>
        <v/>
      </c>
      <c r="H952" s="6">
        <f>IF(AND(C952&amp;""="",E952&amp;""="",F952&amp;""=""),"",IF(AND(E952&amp;""&lt;&gt;"",F952&amp;""&lt;&gt;""),"خطأ: مدين ودائن معًا",IF(AND(E952&amp;""="",F952&amp;""=""),"سطر بلا مبلغ","")))</f>
        <v/>
      </c>
      <c r="I952" s="19">
        <f>IF(B952&amp;""="","",ROUND(SUMIFS($E$7:$E$3006,$B$7:$B$3006,B952&amp;"")-SUMIFS($F$7:$F$3006,$B$7:$B$3006,B952&amp;""),2))</f>
        <v/>
      </c>
      <c r="J952" s="6">
        <f>IF(B952&amp;""="",IF(AND(C952&amp;""="",E952&amp;""="",F952&amp;""=""),"","رقم القيد ناقص"),IF(I952=0,"","القيد غير متوازن"))</f>
        <v/>
      </c>
      <c r="K952" s="21">
        <f>IF(C952&amp;""="","",COUNTIF($C$7:C952,C952&amp;""))</f>
        <v/>
      </c>
      <c r="L952" s="6">
        <f>IF(K952="","",C952&amp;"-"&amp;K952)</f>
        <v/>
      </c>
      <c r="M952" s="21">
        <f>IF(J952&lt;&gt;"القيد غير متوازن","",IF(COUNTIF($B$7:B952,B952&amp;"")=1,1,""))</f>
        <v/>
      </c>
    </row>
    <row r="953">
      <c r="A953" s="20" t="n"/>
      <c r="B953" s="16" t="n"/>
      <c r="C953" s="16" t="n"/>
      <c r="D953" s="5" t="n"/>
      <c r="E953" s="17" t="n"/>
      <c r="F953" s="17" t="n"/>
      <c r="G953" s="6">
        <f>IF(AND(C953&amp;""="",E953&amp;""="",F953&amp;""=""),"",IF(C953&amp;""="","كود ناقص",IFERROR(INDEX('دليل الحسابات'!$B$6:$B$205,MATCH(C953,'دليل الحسابات'!$A$6:$A$205,0)),"كود غير موجود")))</f>
        <v/>
      </c>
      <c r="H953" s="6">
        <f>IF(AND(C953&amp;""="",E953&amp;""="",F953&amp;""=""),"",IF(AND(E953&amp;""&lt;&gt;"",F953&amp;""&lt;&gt;""),"خطأ: مدين ودائن معًا",IF(AND(E953&amp;""="",F953&amp;""=""),"سطر بلا مبلغ","")))</f>
        <v/>
      </c>
      <c r="I953" s="19">
        <f>IF(B953&amp;""="","",ROUND(SUMIFS($E$7:$E$3006,$B$7:$B$3006,B953&amp;"")-SUMIFS($F$7:$F$3006,$B$7:$B$3006,B953&amp;""),2))</f>
        <v/>
      </c>
      <c r="J953" s="6">
        <f>IF(B953&amp;""="",IF(AND(C953&amp;""="",E953&amp;""="",F953&amp;""=""),"","رقم القيد ناقص"),IF(I953=0,"","القيد غير متوازن"))</f>
        <v/>
      </c>
      <c r="K953" s="21">
        <f>IF(C953&amp;""="","",COUNTIF($C$7:C953,C953&amp;""))</f>
        <v/>
      </c>
      <c r="L953" s="6">
        <f>IF(K953="","",C953&amp;"-"&amp;K953)</f>
        <v/>
      </c>
      <c r="M953" s="21">
        <f>IF(J953&lt;&gt;"القيد غير متوازن","",IF(COUNTIF($B$7:B953,B953&amp;"")=1,1,""))</f>
        <v/>
      </c>
    </row>
    <row r="954">
      <c r="A954" s="20" t="n"/>
      <c r="B954" s="16" t="n"/>
      <c r="C954" s="16" t="n"/>
      <c r="D954" s="5" t="n"/>
      <c r="E954" s="17" t="n"/>
      <c r="F954" s="17" t="n"/>
      <c r="G954" s="6">
        <f>IF(AND(C954&amp;""="",E954&amp;""="",F954&amp;""=""),"",IF(C954&amp;""="","كود ناقص",IFERROR(INDEX('دليل الحسابات'!$B$6:$B$205,MATCH(C954,'دليل الحسابات'!$A$6:$A$205,0)),"كود غير موجود")))</f>
        <v/>
      </c>
      <c r="H954" s="6">
        <f>IF(AND(C954&amp;""="",E954&amp;""="",F954&amp;""=""),"",IF(AND(E954&amp;""&lt;&gt;"",F954&amp;""&lt;&gt;""),"خطأ: مدين ودائن معًا",IF(AND(E954&amp;""="",F954&amp;""=""),"سطر بلا مبلغ","")))</f>
        <v/>
      </c>
      <c r="I954" s="19">
        <f>IF(B954&amp;""="","",ROUND(SUMIFS($E$7:$E$3006,$B$7:$B$3006,B954&amp;"")-SUMIFS($F$7:$F$3006,$B$7:$B$3006,B954&amp;""),2))</f>
        <v/>
      </c>
      <c r="J954" s="6">
        <f>IF(B954&amp;""="",IF(AND(C954&amp;""="",E954&amp;""="",F954&amp;""=""),"","رقم القيد ناقص"),IF(I954=0,"","القيد غير متوازن"))</f>
        <v/>
      </c>
      <c r="K954" s="21">
        <f>IF(C954&amp;""="","",COUNTIF($C$7:C954,C954&amp;""))</f>
        <v/>
      </c>
      <c r="L954" s="6">
        <f>IF(K954="","",C954&amp;"-"&amp;K954)</f>
        <v/>
      </c>
      <c r="M954" s="21">
        <f>IF(J954&lt;&gt;"القيد غير متوازن","",IF(COUNTIF($B$7:B954,B954&amp;"")=1,1,""))</f>
        <v/>
      </c>
    </row>
    <row r="955">
      <c r="A955" s="20" t="n"/>
      <c r="B955" s="16" t="n"/>
      <c r="C955" s="16" t="n"/>
      <c r="D955" s="5" t="n"/>
      <c r="E955" s="17" t="n"/>
      <c r="F955" s="17" t="n"/>
      <c r="G955" s="6">
        <f>IF(AND(C955&amp;""="",E955&amp;""="",F955&amp;""=""),"",IF(C955&amp;""="","كود ناقص",IFERROR(INDEX('دليل الحسابات'!$B$6:$B$205,MATCH(C955,'دليل الحسابات'!$A$6:$A$205,0)),"كود غير موجود")))</f>
        <v/>
      </c>
      <c r="H955" s="6">
        <f>IF(AND(C955&amp;""="",E955&amp;""="",F955&amp;""=""),"",IF(AND(E955&amp;""&lt;&gt;"",F955&amp;""&lt;&gt;""),"خطأ: مدين ودائن معًا",IF(AND(E955&amp;""="",F955&amp;""=""),"سطر بلا مبلغ","")))</f>
        <v/>
      </c>
      <c r="I955" s="19">
        <f>IF(B955&amp;""="","",ROUND(SUMIFS($E$7:$E$3006,$B$7:$B$3006,B955&amp;"")-SUMIFS($F$7:$F$3006,$B$7:$B$3006,B955&amp;""),2))</f>
        <v/>
      </c>
      <c r="J955" s="6">
        <f>IF(B955&amp;""="",IF(AND(C955&amp;""="",E955&amp;""="",F955&amp;""=""),"","رقم القيد ناقص"),IF(I955=0,"","القيد غير متوازن"))</f>
        <v/>
      </c>
      <c r="K955" s="21">
        <f>IF(C955&amp;""="","",COUNTIF($C$7:C955,C955&amp;""))</f>
        <v/>
      </c>
      <c r="L955" s="6">
        <f>IF(K955="","",C955&amp;"-"&amp;K955)</f>
        <v/>
      </c>
      <c r="M955" s="21">
        <f>IF(J955&lt;&gt;"القيد غير متوازن","",IF(COUNTIF($B$7:B955,B955&amp;"")=1,1,""))</f>
        <v/>
      </c>
    </row>
    <row r="956">
      <c r="A956" s="20" t="n"/>
      <c r="B956" s="16" t="n"/>
      <c r="C956" s="16" t="n"/>
      <c r="D956" s="5" t="n"/>
      <c r="E956" s="17" t="n"/>
      <c r="F956" s="17" t="n"/>
      <c r="G956" s="6">
        <f>IF(AND(C956&amp;""="",E956&amp;""="",F956&amp;""=""),"",IF(C956&amp;""="","كود ناقص",IFERROR(INDEX('دليل الحسابات'!$B$6:$B$205,MATCH(C956,'دليل الحسابات'!$A$6:$A$205,0)),"كود غير موجود")))</f>
        <v/>
      </c>
      <c r="H956" s="6">
        <f>IF(AND(C956&amp;""="",E956&amp;""="",F956&amp;""=""),"",IF(AND(E956&amp;""&lt;&gt;"",F956&amp;""&lt;&gt;""),"خطأ: مدين ودائن معًا",IF(AND(E956&amp;""="",F956&amp;""=""),"سطر بلا مبلغ","")))</f>
        <v/>
      </c>
      <c r="I956" s="19">
        <f>IF(B956&amp;""="","",ROUND(SUMIFS($E$7:$E$3006,$B$7:$B$3006,B956&amp;"")-SUMIFS($F$7:$F$3006,$B$7:$B$3006,B956&amp;""),2))</f>
        <v/>
      </c>
      <c r="J956" s="6">
        <f>IF(B956&amp;""="",IF(AND(C956&amp;""="",E956&amp;""="",F956&amp;""=""),"","رقم القيد ناقص"),IF(I956=0,"","القيد غير متوازن"))</f>
        <v/>
      </c>
      <c r="K956" s="21">
        <f>IF(C956&amp;""="","",COUNTIF($C$7:C956,C956&amp;""))</f>
        <v/>
      </c>
      <c r="L956" s="6">
        <f>IF(K956="","",C956&amp;"-"&amp;K956)</f>
        <v/>
      </c>
      <c r="M956" s="21">
        <f>IF(J956&lt;&gt;"القيد غير متوازن","",IF(COUNTIF($B$7:B956,B956&amp;"")=1,1,""))</f>
        <v/>
      </c>
    </row>
    <row r="957">
      <c r="A957" s="20" t="n"/>
      <c r="B957" s="16" t="n"/>
      <c r="C957" s="16" t="n"/>
      <c r="D957" s="5" t="n"/>
      <c r="E957" s="17" t="n"/>
      <c r="F957" s="17" t="n"/>
      <c r="G957" s="6">
        <f>IF(AND(C957&amp;""="",E957&amp;""="",F957&amp;""=""),"",IF(C957&amp;""="","كود ناقص",IFERROR(INDEX('دليل الحسابات'!$B$6:$B$205,MATCH(C957,'دليل الحسابات'!$A$6:$A$205,0)),"كود غير موجود")))</f>
        <v/>
      </c>
      <c r="H957" s="6">
        <f>IF(AND(C957&amp;""="",E957&amp;""="",F957&amp;""=""),"",IF(AND(E957&amp;""&lt;&gt;"",F957&amp;""&lt;&gt;""),"خطأ: مدين ودائن معًا",IF(AND(E957&amp;""="",F957&amp;""=""),"سطر بلا مبلغ","")))</f>
        <v/>
      </c>
      <c r="I957" s="19">
        <f>IF(B957&amp;""="","",ROUND(SUMIFS($E$7:$E$3006,$B$7:$B$3006,B957&amp;"")-SUMIFS($F$7:$F$3006,$B$7:$B$3006,B957&amp;""),2))</f>
        <v/>
      </c>
      <c r="J957" s="6">
        <f>IF(B957&amp;""="",IF(AND(C957&amp;""="",E957&amp;""="",F957&amp;""=""),"","رقم القيد ناقص"),IF(I957=0,"","القيد غير متوازن"))</f>
        <v/>
      </c>
      <c r="K957" s="21">
        <f>IF(C957&amp;""="","",COUNTIF($C$7:C957,C957&amp;""))</f>
        <v/>
      </c>
      <c r="L957" s="6">
        <f>IF(K957="","",C957&amp;"-"&amp;K957)</f>
        <v/>
      </c>
      <c r="M957" s="21">
        <f>IF(J957&lt;&gt;"القيد غير متوازن","",IF(COUNTIF($B$7:B957,B957&amp;"")=1,1,""))</f>
        <v/>
      </c>
    </row>
    <row r="958">
      <c r="A958" s="20" t="n"/>
      <c r="B958" s="16" t="n"/>
      <c r="C958" s="16" t="n"/>
      <c r="D958" s="5" t="n"/>
      <c r="E958" s="17" t="n"/>
      <c r="F958" s="17" t="n"/>
      <c r="G958" s="6">
        <f>IF(AND(C958&amp;""="",E958&amp;""="",F958&amp;""=""),"",IF(C958&amp;""="","كود ناقص",IFERROR(INDEX('دليل الحسابات'!$B$6:$B$205,MATCH(C958,'دليل الحسابات'!$A$6:$A$205,0)),"كود غير موجود")))</f>
        <v/>
      </c>
      <c r="H958" s="6">
        <f>IF(AND(C958&amp;""="",E958&amp;""="",F958&amp;""=""),"",IF(AND(E958&amp;""&lt;&gt;"",F958&amp;""&lt;&gt;""),"خطأ: مدين ودائن معًا",IF(AND(E958&amp;""="",F958&amp;""=""),"سطر بلا مبلغ","")))</f>
        <v/>
      </c>
      <c r="I958" s="19">
        <f>IF(B958&amp;""="","",ROUND(SUMIFS($E$7:$E$3006,$B$7:$B$3006,B958&amp;"")-SUMIFS($F$7:$F$3006,$B$7:$B$3006,B958&amp;""),2))</f>
        <v/>
      </c>
      <c r="J958" s="6">
        <f>IF(B958&amp;""="",IF(AND(C958&amp;""="",E958&amp;""="",F958&amp;""=""),"","رقم القيد ناقص"),IF(I958=0,"","القيد غير متوازن"))</f>
        <v/>
      </c>
      <c r="K958" s="21">
        <f>IF(C958&amp;""="","",COUNTIF($C$7:C958,C958&amp;""))</f>
        <v/>
      </c>
      <c r="L958" s="6">
        <f>IF(K958="","",C958&amp;"-"&amp;K958)</f>
        <v/>
      </c>
      <c r="M958" s="21">
        <f>IF(J958&lt;&gt;"القيد غير متوازن","",IF(COUNTIF($B$7:B958,B958&amp;"")=1,1,""))</f>
        <v/>
      </c>
    </row>
    <row r="959">
      <c r="A959" s="20" t="n"/>
      <c r="B959" s="16" t="n"/>
      <c r="C959" s="16" t="n"/>
      <c r="D959" s="5" t="n"/>
      <c r="E959" s="17" t="n"/>
      <c r="F959" s="17" t="n"/>
      <c r="G959" s="6">
        <f>IF(AND(C959&amp;""="",E959&amp;""="",F959&amp;""=""),"",IF(C959&amp;""="","كود ناقص",IFERROR(INDEX('دليل الحسابات'!$B$6:$B$205,MATCH(C959,'دليل الحسابات'!$A$6:$A$205,0)),"كود غير موجود")))</f>
        <v/>
      </c>
      <c r="H959" s="6">
        <f>IF(AND(C959&amp;""="",E959&amp;""="",F959&amp;""=""),"",IF(AND(E959&amp;""&lt;&gt;"",F959&amp;""&lt;&gt;""),"خطأ: مدين ودائن معًا",IF(AND(E959&amp;""="",F959&amp;""=""),"سطر بلا مبلغ","")))</f>
        <v/>
      </c>
      <c r="I959" s="19">
        <f>IF(B959&amp;""="","",ROUND(SUMIFS($E$7:$E$3006,$B$7:$B$3006,B959&amp;"")-SUMIFS($F$7:$F$3006,$B$7:$B$3006,B959&amp;""),2))</f>
        <v/>
      </c>
      <c r="J959" s="6">
        <f>IF(B959&amp;""="",IF(AND(C959&amp;""="",E959&amp;""="",F959&amp;""=""),"","رقم القيد ناقص"),IF(I959=0,"","القيد غير متوازن"))</f>
        <v/>
      </c>
      <c r="K959" s="21">
        <f>IF(C959&amp;""="","",COUNTIF($C$7:C959,C959&amp;""))</f>
        <v/>
      </c>
      <c r="L959" s="6">
        <f>IF(K959="","",C959&amp;"-"&amp;K959)</f>
        <v/>
      </c>
      <c r="M959" s="21">
        <f>IF(J959&lt;&gt;"القيد غير متوازن","",IF(COUNTIF($B$7:B959,B959&amp;"")=1,1,""))</f>
        <v/>
      </c>
    </row>
    <row r="960">
      <c r="A960" s="20" t="n"/>
      <c r="B960" s="16" t="n"/>
      <c r="C960" s="16" t="n"/>
      <c r="D960" s="5" t="n"/>
      <c r="E960" s="17" t="n"/>
      <c r="F960" s="17" t="n"/>
      <c r="G960" s="6">
        <f>IF(AND(C960&amp;""="",E960&amp;""="",F960&amp;""=""),"",IF(C960&amp;""="","كود ناقص",IFERROR(INDEX('دليل الحسابات'!$B$6:$B$205,MATCH(C960,'دليل الحسابات'!$A$6:$A$205,0)),"كود غير موجود")))</f>
        <v/>
      </c>
      <c r="H960" s="6">
        <f>IF(AND(C960&amp;""="",E960&amp;""="",F960&amp;""=""),"",IF(AND(E960&amp;""&lt;&gt;"",F960&amp;""&lt;&gt;""),"خطأ: مدين ودائن معًا",IF(AND(E960&amp;""="",F960&amp;""=""),"سطر بلا مبلغ","")))</f>
        <v/>
      </c>
      <c r="I960" s="19">
        <f>IF(B960&amp;""="","",ROUND(SUMIFS($E$7:$E$3006,$B$7:$B$3006,B960&amp;"")-SUMIFS($F$7:$F$3006,$B$7:$B$3006,B960&amp;""),2))</f>
        <v/>
      </c>
      <c r="J960" s="6">
        <f>IF(B960&amp;""="",IF(AND(C960&amp;""="",E960&amp;""="",F960&amp;""=""),"","رقم القيد ناقص"),IF(I960=0,"","القيد غير متوازن"))</f>
        <v/>
      </c>
      <c r="K960" s="21">
        <f>IF(C960&amp;""="","",COUNTIF($C$7:C960,C960&amp;""))</f>
        <v/>
      </c>
      <c r="L960" s="6">
        <f>IF(K960="","",C960&amp;"-"&amp;K960)</f>
        <v/>
      </c>
      <c r="M960" s="21">
        <f>IF(J960&lt;&gt;"القيد غير متوازن","",IF(COUNTIF($B$7:B960,B960&amp;"")=1,1,""))</f>
        <v/>
      </c>
    </row>
    <row r="961">
      <c r="A961" s="20" t="n"/>
      <c r="B961" s="16" t="n"/>
      <c r="C961" s="16" t="n"/>
      <c r="D961" s="5" t="n"/>
      <c r="E961" s="17" t="n"/>
      <c r="F961" s="17" t="n"/>
      <c r="G961" s="6">
        <f>IF(AND(C961&amp;""="",E961&amp;""="",F961&amp;""=""),"",IF(C961&amp;""="","كود ناقص",IFERROR(INDEX('دليل الحسابات'!$B$6:$B$205,MATCH(C961,'دليل الحسابات'!$A$6:$A$205,0)),"كود غير موجود")))</f>
        <v/>
      </c>
      <c r="H961" s="6">
        <f>IF(AND(C961&amp;""="",E961&amp;""="",F961&amp;""=""),"",IF(AND(E961&amp;""&lt;&gt;"",F961&amp;""&lt;&gt;""),"خطأ: مدين ودائن معًا",IF(AND(E961&amp;""="",F961&amp;""=""),"سطر بلا مبلغ","")))</f>
        <v/>
      </c>
      <c r="I961" s="19">
        <f>IF(B961&amp;""="","",ROUND(SUMIFS($E$7:$E$3006,$B$7:$B$3006,B961&amp;"")-SUMIFS($F$7:$F$3006,$B$7:$B$3006,B961&amp;""),2))</f>
        <v/>
      </c>
      <c r="J961" s="6">
        <f>IF(B961&amp;""="",IF(AND(C961&amp;""="",E961&amp;""="",F961&amp;""=""),"","رقم القيد ناقص"),IF(I961=0,"","القيد غير متوازن"))</f>
        <v/>
      </c>
      <c r="K961" s="21">
        <f>IF(C961&amp;""="","",COUNTIF($C$7:C961,C961&amp;""))</f>
        <v/>
      </c>
      <c r="L961" s="6">
        <f>IF(K961="","",C961&amp;"-"&amp;K961)</f>
        <v/>
      </c>
      <c r="M961" s="21">
        <f>IF(J961&lt;&gt;"القيد غير متوازن","",IF(COUNTIF($B$7:B961,B961&amp;"")=1,1,""))</f>
        <v/>
      </c>
    </row>
    <row r="962">
      <c r="A962" s="20" t="n"/>
      <c r="B962" s="16" t="n"/>
      <c r="C962" s="16" t="n"/>
      <c r="D962" s="5" t="n"/>
      <c r="E962" s="17" t="n"/>
      <c r="F962" s="17" t="n"/>
      <c r="G962" s="6">
        <f>IF(AND(C962&amp;""="",E962&amp;""="",F962&amp;""=""),"",IF(C962&amp;""="","كود ناقص",IFERROR(INDEX('دليل الحسابات'!$B$6:$B$205,MATCH(C962,'دليل الحسابات'!$A$6:$A$205,0)),"كود غير موجود")))</f>
        <v/>
      </c>
      <c r="H962" s="6">
        <f>IF(AND(C962&amp;""="",E962&amp;""="",F962&amp;""=""),"",IF(AND(E962&amp;""&lt;&gt;"",F962&amp;""&lt;&gt;""),"خطأ: مدين ودائن معًا",IF(AND(E962&amp;""="",F962&amp;""=""),"سطر بلا مبلغ","")))</f>
        <v/>
      </c>
      <c r="I962" s="19">
        <f>IF(B962&amp;""="","",ROUND(SUMIFS($E$7:$E$3006,$B$7:$B$3006,B962&amp;"")-SUMIFS($F$7:$F$3006,$B$7:$B$3006,B962&amp;""),2))</f>
        <v/>
      </c>
      <c r="J962" s="6">
        <f>IF(B962&amp;""="",IF(AND(C962&amp;""="",E962&amp;""="",F962&amp;""=""),"","رقم القيد ناقص"),IF(I962=0,"","القيد غير متوازن"))</f>
        <v/>
      </c>
      <c r="K962" s="21">
        <f>IF(C962&amp;""="","",COUNTIF($C$7:C962,C962&amp;""))</f>
        <v/>
      </c>
      <c r="L962" s="6">
        <f>IF(K962="","",C962&amp;"-"&amp;K962)</f>
        <v/>
      </c>
      <c r="M962" s="21">
        <f>IF(J962&lt;&gt;"القيد غير متوازن","",IF(COUNTIF($B$7:B962,B962&amp;"")=1,1,""))</f>
        <v/>
      </c>
    </row>
    <row r="963">
      <c r="A963" s="20" t="n"/>
      <c r="B963" s="16" t="n"/>
      <c r="C963" s="16" t="n"/>
      <c r="D963" s="5" t="n"/>
      <c r="E963" s="17" t="n"/>
      <c r="F963" s="17" t="n"/>
      <c r="G963" s="6">
        <f>IF(AND(C963&amp;""="",E963&amp;""="",F963&amp;""=""),"",IF(C963&amp;""="","كود ناقص",IFERROR(INDEX('دليل الحسابات'!$B$6:$B$205,MATCH(C963,'دليل الحسابات'!$A$6:$A$205,0)),"كود غير موجود")))</f>
        <v/>
      </c>
      <c r="H963" s="6">
        <f>IF(AND(C963&amp;""="",E963&amp;""="",F963&amp;""=""),"",IF(AND(E963&amp;""&lt;&gt;"",F963&amp;""&lt;&gt;""),"خطأ: مدين ودائن معًا",IF(AND(E963&amp;""="",F963&amp;""=""),"سطر بلا مبلغ","")))</f>
        <v/>
      </c>
      <c r="I963" s="19">
        <f>IF(B963&amp;""="","",ROUND(SUMIFS($E$7:$E$3006,$B$7:$B$3006,B963&amp;"")-SUMIFS($F$7:$F$3006,$B$7:$B$3006,B963&amp;""),2))</f>
        <v/>
      </c>
      <c r="J963" s="6">
        <f>IF(B963&amp;""="",IF(AND(C963&amp;""="",E963&amp;""="",F963&amp;""=""),"","رقم القيد ناقص"),IF(I963=0,"","القيد غير متوازن"))</f>
        <v/>
      </c>
      <c r="K963" s="21">
        <f>IF(C963&amp;""="","",COUNTIF($C$7:C963,C963&amp;""))</f>
        <v/>
      </c>
      <c r="L963" s="6">
        <f>IF(K963="","",C963&amp;"-"&amp;K963)</f>
        <v/>
      </c>
      <c r="M963" s="21">
        <f>IF(J963&lt;&gt;"القيد غير متوازن","",IF(COUNTIF($B$7:B963,B963&amp;"")=1,1,""))</f>
        <v/>
      </c>
    </row>
    <row r="964">
      <c r="A964" s="20" t="n"/>
      <c r="B964" s="16" t="n"/>
      <c r="C964" s="16" t="n"/>
      <c r="D964" s="5" t="n"/>
      <c r="E964" s="17" t="n"/>
      <c r="F964" s="17" t="n"/>
      <c r="G964" s="6">
        <f>IF(AND(C964&amp;""="",E964&amp;""="",F964&amp;""=""),"",IF(C964&amp;""="","كود ناقص",IFERROR(INDEX('دليل الحسابات'!$B$6:$B$205,MATCH(C964,'دليل الحسابات'!$A$6:$A$205,0)),"كود غير موجود")))</f>
        <v/>
      </c>
      <c r="H964" s="6">
        <f>IF(AND(C964&amp;""="",E964&amp;""="",F964&amp;""=""),"",IF(AND(E964&amp;""&lt;&gt;"",F964&amp;""&lt;&gt;""),"خطأ: مدين ودائن معًا",IF(AND(E964&amp;""="",F964&amp;""=""),"سطر بلا مبلغ","")))</f>
        <v/>
      </c>
      <c r="I964" s="19">
        <f>IF(B964&amp;""="","",ROUND(SUMIFS($E$7:$E$3006,$B$7:$B$3006,B964&amp;"")-SUMIFS($F$7:$F$3006,$B$7:$B$3006,B964&amp;""),2))</f>
        <v/>
      </c>
      <c r="J964" s="6">
        <f>IF(B964&amp;""="",IF(AND(C964&amp;""="",E964&amp;""="",F964&amp;""=""),"","رقم القيد ناقص"),IF(I964=0,"","القيد غير متوازن"))</f>
        <v/>
      </c>
      <c r="K964" s="21">
        <f>IF(C964&amp;""="","",COUNTIF($C$7:C964,C964&amp;""))</f>
        <v/>
      </c>
      <c r="L964" s="6">
        <f>IF(K964="","",C964&amp;"-"&amp;K964)</f>
        <v/>
      </c>
      <c r="M964" s="21">
        <f>IF(J964&lt;&gt;"القيد غير متوازن","",IF(COUNTIF($B$7:B964,B964&amp;"")=1,1,""))</f>
        <v/>
      </c>
    </row>
    <row r="965">
      <c r="A965" s="20" t="n"/>
      <c r="B965" s="16" t="n"/>
      <c r="C965" s="16" t="n"/>
      <c r="D965" s="5" t="n"/>
      <c r="E965" s="17" t="n"/>
      <c r="F965" s="17" t="n"/>
      <c r="G965" s="6">
        <f>IF(AND(C965&amp;""="",E965&amp;""="",F965&amp;""=""),"",IF(C965&amp;""="","كود ناقص",IFERROR(INDEX('دليل الحسابات'!$B$6:$B$205,MATCH(C965,'دليل الحسابات'!$A$6:$A$205,0)),"كود غير موجود")))</f>
        <v/>
      </c>
      <c r="H965" s="6">
        <f>IF(AND(C965&amp;""="",E965&amp;""="",F965&amp;""=""),"",IF(AND(E965&amp;""&lt;&gt;"",F965&amp;""&lt;&gt;""),"خطأ: مدين ودائن معًا",IF(AND(E965&amp;""="",F965&amp;""=""),"سطر بلا مبلغ","")))</f>
        <v/>
      </c>
      <c r="I965" s="19">
        <f>IF(B965&amp;""="","",ROUND(SUMIFS($E$7:$E$3006,$B$7:$B$3006,B965&amp;"")-SUMIFS($F$7:$F$3006,$B$7:$B$3006,B965&amp;""),2))</f>
        <v/>
      </c>
      <c r="J965" s="6">
        <f>IF(B965&amp;""="",IF(AND(C965&amp;""="",E965&amp;""="",F965&amp;""=""),"","رقم القيد ناقص"),IF(I965=0,"","القيد غير متوازن"))</f>
        <v/>
      </c>
      <c r="K965" s="21">
        <f>IF(C965&amp;""="","",COUNTIF($C$7:C965,C965&amp;""))</f>
        <v/>
      </c>
      <c r="L965" s="6">
        <f>IF(K965="","",C965&amp;"-"&amp;K965)</f>
        <v/>
      </c>
      <c r="M965" s="21">
        <f>IF(J965&lt;&gt;"القيد غير متوازن","",IF(COUNTIF($B$7:B965,B965&amp;"")=1,1,""))</f>
        <v/>
      </c>
    </row>
    <row r="966">
      <c r="A966" s="20" t="n"/>
      <c r="B966" s="16" t="n"/>
      <c r="C966" s="16" t="n"/>
      <c r="D966" s="5" t="n"/>
      <c r="E966" s="17" t="n"/>
      <c r="F966" s="17" t="n"/>
      <c r="G966" s="6">
        <f>IF(AND(C966&amp;""="",E966&amp;""="",F966&amp;""=""),"",IF(C966&amp;""="","كود ناقص",IFERROR(INDEX('دليل الحسابات'!$B$6:$B$205,MATCH(C966,'دليل الحسابات'!$A$6:$A$205,0)),"كود غير موجود")))</f>
        <v/>
      </c>
      <c r="H966" s="6">
        <f>IF(AND(C966&amp;""="",E966&amp;""="",F966&amp;""=""),"",IF(AND(E966&amp;""&lt;&gt;"",F966&amp;""&lt;&gt;""),"خطأ: مدين ودائن معًا",IF(AND(E966&amp;""="",F966&amp;""=""),"سطر بلا مبلغ","")))</f>
        <v/>
      </c>
      <c r="I966" s="19">
        <f>IF(B966&amp;""="","",ROUND(SUMIFS($E$7:$E$3006,$B$7:$B$3006,B966&amp;"")-SUMIFS($F$7:$F$3006,$B$7:$B$3006,B966&amp;""),2))</f>
        <v/>
      </c>
      <c r="J966" s="6">
        <f>IF(B966&amp;""="",IF(AND(C966&amp;""="",E966&amp;""="",F966&amp;""=""),"","رقم القيد ناقص"),IF(I966=0,"","القيد غير متوازن"))</f>
        <v/>
      </c>
      <c r="K966" s="21">
        <f>IF(C966&amp;""="","",COUNTIF($C$7:C966,C966&amp;""))</f>
        <v/>
      </c>
      <c r="L966" s="6">
        <f>IF(K966="","",C966&amp;"-"&amp;K966)</f>
        <v/>
      </c>
      <c r="M966" s="21">
        <f>IF(J966&lt;&gt;"القيد غير متوازن","",IF(COUNTIF($B$7:B966,B966&amp;"")=1,1,""))</f>
        <v/>
      </c>
    </row>
    <row r="967">
      <c r="A967" s="20" t="n"/>
      <c r="B967" s="16" t="n"/>
      <c r="C967" s="16" t="n"/>
      <c r="D967" s="5" t="n"/>
      <c r="E967" s="17" t="n"/>
      <c r="F967" s="17" t="n"/>
      <c r="G967" s="6">
        <f>IF(AND(C967&amp;""="",E967&amp;""="",F967&amp;""=""),"",IF(C967&amp;""="","كود ناقص",IFERROR(INDEX('دليل الحسابات'!$B$6:$B$205,MATCH(C967,'دليل الحسابات'!$A$6:$A$205,0)),"كود غير موجود")))</f>
        <v/>
      </c>
      <c r="H967" s="6">
        <f>IF(AND(C967&amp;""="",E967&amp;""="",F967&amp;""=""),"",IF(AND(E967&amp;""&lt;&gt;"",F967&amp;""&lt;&gt;""),"خطأ: مدين ودائن معًا",IF(AND(E967&amp;""="",F967&amp;""=""),"سطر بلا مبلغ","")))</f>
        <v/>
      </c>
      <c r="I967" s="19">
        <f>IF(B967&amp;""="","",ROUND(SUMIFS($E$7:$E$3006,$B$7:$B$3006,B967&amp;"")-SUMIFS($F$7:$F$3006,$B$7:$B$3006,B967&amp;""),2))</f>
        <v/>
      </c>
      <c r="J967" s="6">
        <f>IF(B967&amp;""="",IF(AND(C967&amp;""="",E967&amp;""="",F967&amp;""=""),"","رقم القيد ناقص"),IF(I967=0,"","القيد غير متوازن"))</f>
        <v/>
      </c>
      <c r="K967" s="21">
        <f>IF(C967&amp;""="","",COUNTIF($C$7:C967,C967&amp;""))</f>
        <v/>
      </c>
      <c r="L967" s="6">
        <f>IF(K967="","",C967&amp;"-"&amp;K967)</f>
        <v/>
      </c>
      <c r="M967" s="21">
        <f>IF(J967&lt;&gt;"القيد غير متوازن","",IF(COUNTIF($B$7:B967,B967&amp;"")=1,1,""))</f>
        <v/>
      </c>
    </row>
    <row r="968">
      <c r="A968" s="20" t="n"/>
      <c r="B968" s="16" t="n"/>
      <c r="C968" s="16" t="n"/>
      <c r="D968" s="5" t="n"/>
      <c r="E968" s="17" t="n"/>
      <c r="F968" s="17" t="n"/>
      <c r="G968" s="6">
        <f>IF(AND(C968&amp;""="",E968&amp;""="",F968&amp;""=""),"",IF(C968&amp;""="","كود ناقص",IFERROR(INDEX('دليل الحسابات'!$B$6:$B$205,MATCH(C968,'دليل الحسابات'!$A$6:$A$205,0)),"كود غير موجود")))</f>
        <v/>
      </c>
      <c r="H968" s="6">
        <f>IF(AND(C968&amp;""="",E968&amp;""="",F968&amp;""=""),"",IF(AND(E968&amp;""&lt;&gt;"",F968&amp;""&lt;&gt;""),"خطأ: مدين ودائن معًا",IF(AND(E968&amp;""="",F968&amp;""=""),"سطر بلا مبلغ","")))</f>
        <v/>
      </c>
      <c r="I968" s="19">
        <f>IF(B968&amp;""="","",ROUND(SUMIFS($E$7:$E$3006,$B$7:$B$3006,B968&amp;"")-SUMIFS($F$7:$F$3006,$B$7:$B$3006,B968&amp;""),2))</f>
        <v/>
      </c>
      <c r="J968" s="6">
        <f>IF(B968&amp;""="",IF(AND(C968&amp;""="",E968&amp;""="",F968&amp;""=""),"","رقم القيد ناقص"),IF(I968=0,"","القيد غير متوازن"))</f>
        <v/>
      </c>
      <c r="K968" s="21">
        <f>IF(C968&amp;""="","",COUNTIF($C$7:C968,C968&amp;""))</f>
        <v/>
      </c>
      <c r="L968" s="6">
        <f>IF(K968="","",C968&amp;"-"&amp;K968)</f>
        <v/>
      </c>
      <c r="M968" s="21">
        <f>IF(J968&lt;&gt;"القيد غير متوازن","",IF(COUNTIF($B$7:B968,B968&amp;"")=1,1,""))</f>
        <v/>
      </c>
    </row>
    <row r="969">
      <c r="A969" s="20" t="n"/>
      <c r="B969" s="16" t="n"/>
      <c r="C969" s="16" t="n"/>
      <c r="D969" s="5" t="n"/>
      <c r="E969" s="17" t="n"/>
      <c r="F969" s="17" t="n"/>
      <c r="G969" s="6">
        <f>IF(AND(C969&amp;""="",E969&amp;""="",F969&amp;""=""),"",IF(C969&amp;""="","كود ناقص",IFERROR(INDEX('دليل الحسابات'!$B$6:$B$205,MATCH(C969,'دليل الحسابات'!$A$6:$A$205,0)),"كود غير موجود")))</f>
        <v/>
      </c>
      <c r="H969" s="6">
        <f>IF(AND(C969&amp;""="",E969&amp;""="",F969&amp;""=""),"",IF(AND(E969&amp;""&lt;&gt;"",F969&amp;""&lt;&gt;""),"خطأ: مدين ودائن معًا",IF(AND(E969&amp;""="",F969&amp;""=""),"سطر بلا مبلغ","")))</f>
        <v/>
      </c>
      <c r="I969" s="19">
        <f>IF(B969&amp;""="","",ROUND(SUMIFS($E$7:$E$3006,$B$7:$B$3006,B969&amp;"")-SUMIFS($F$7:$F$3006,$B$7:$B$3006,B969&amp;""),2))</f>
        <v/>
      </c>
      <c r="J969" s="6">
        <f>IF(B969&amp;""="",IF(AND(C969&amp;""="",E969&amp;""="",F969&amp;""=""),"","رقم القيد ناقص"),IF(I969=0,"","القيد غير متوازن"))</f>
        <v/>
      </c>
      <c r="K969" s="21">
        <f>IF(C969&amp;""="","",COUNTIF($C$7:C969,C969&amp;""))</f>
        <v/>
      </c>
      <c r="L969" s="6">
        <f>IF(K969="","",C969&amp;"-"&amp;K969)</f>
        <v/>
      </c>
      <c r="M969" s="21">
        <f>IF(J969&lt;&gt;"القيد غير متوازن","",IF(COUNTIF($B$7:B969,B969&amp;"")=1,1,""))</f>
        <v/>
      </c>
    </row>
    <row r="970">
      <c r="A970" s="20" t="n"/>
      <c r="B970" s="16" t="n"/>
      <c r="C970" s="16" t="n"/>
      <c r="D970" s="5" t="n"/>
      <c r="E970" s="17" t="n"/>
      <c r="F970" s="17" t="n"/>
      <c r="G970" s="6">
        <f>IF(AND(C970&amp;""="",E970&amp;""="",F970&amp;""=""),"",IF(C970&amp;""="","كود ناقص",IFERROR(INDEX('دليل الحسابات'!$B$6:$B$205,MATCH(C970,'دليل الحسابات'!$A$6:$A$205,0)),"كود غير موجود")))</f>
        <v/>
      </c>
      <c r="H970" s="6">
        <f>IF(AND(C970&amp;""="",E970&amp;""="",F970&amp;""=""),"",IF(AND(E970&amp;""&lt;&gt;"",F970&amp;""&lt;&gt;""),"خطأ: مدين ودائن معًا",IF(AND(E970&amp;""="",F970&amp;""=""),"سطر بلا مبلغ","")))</f>
        <v/>
      </c>
      <c r="I970" s="19">
        <f>IF(B970&amp;""="","",ROUND(SUMIFS($E$7:$E$3006,$B$7:$B$3006,B970&amp;"")-SUMIFS($F$7:$F$3006,$B$7:$B$3006,B970&amp;""),2))</f>
        <v/>
      </c>
      <c r="J970" s="6">
        <f>IF(B970&amp;""="",IF(AND(C970&amp;""="",E970&amp;""="",F970&amp;""=""),"","رقم القيد ناقص"),IF(I970=0,"","القيد غير متوازن"))</f>
        <v/>
      </c>
      <c r="K970" s="21">
        <f>IF(C970&amp;""="","",COUNTIF($C$7:C970,C970&amp;""))</f>
        <v/>
      </c>
      <c r="L970" s="6">
        <f>IF(K970="","",C970&amp;"-"&amp;K970)</f>
        <v/>
      </c>
      <c r="M970" s="21">
        <f>IF(J970&lt;&gt;"القيد غير متوازن","",IF(COUNTIF($B$7:B970,B970&amp;"")=1,1,""))</f>
        <v/>
      </c>
    </row>
    <row r="971">
      <c r="A971" s="20" t="n"/>
      <c r="B971" s="16" t="n"/>
      <c r="C971" s="16" t="n"/>
      <c r="D971" s="5" t="n"/>
      <c r="E971" s="17" t="n"/>
      <c r="F971" s="17" t="n"/>
      <c r="G971" s="6">
        <f>IF(AND(C971&amp;""="",E971&amp;""="",F971&amp;""=""),"",IF(C971&amp;""="","كود ناقص",IFERROR(INDEX('دليل الحسابات'!$B$6:$B$205,MATCH(C971,'دليل الحسابات'!$A$6:$A$205,0)),"كود غير موجود")))</f>
        <v/>
      </c>
      <c r="H971" s="6">
        <f>IF(AND(C971&amp;""="",E971&amp;""="",F971&amp;""=""),"",IF(AND(E971&amp;""&lt;&gt;"",F971&amp;""&lt;&gt;""),"خطأ: مدين ودائن معًا",IF(AND(E971&amp;""="",F971&amp;""=""),"سطر بلا مبلغ","")))</f>
        <v/>
      </c>
      <c r="I971" s="19">
        <f>IF(B971&amp;""="","",ROUND(SUMIFS($E$7:$E$3006,$B$7:$B$3006,B971&amp;"")-SUMIFS($F$7:$F$3006,$B$7:$B$3006,B971&amp;""),2))</f>
        <v/>
      </c>
      <c r="J971" s="6">
        <f>IF(B971&amp;""="",IF(AND(C971&amp;""="",E971&amp;""="",F971&amp;""=""),"","رقم القيد ناقص"),IF(I971=0,"","القيد غير متوازن"))</f>
        <v/>
      </c>
      <c r="K971" s="21">
        <f>IF(C971&amp;""="","",COUNTIF($C$7:C971,C971&amp;""))</f>
        <v/>
      </c>
      <c r="L971" s="6">
        <f>IF(K971="","",C971&amp;"-"&amp;K971)</f>
        <v/>
      </c>
      <c r="M971" s="21">
        <f>IF(J971&lt;&gt;"القيد غير متوازن","",IF(COUNTIF($B$7:B971,B971&amp;"")=1,1,""))</f>
        <v/>
      </c>
    </row>
    <row r="972">
      <c r="A972" s="20" t="n"/>
      <c r="B972" s="16" t="n"/>
      <c r="C972" s="16" t="n"/>
      <c r="D972" s="5" t="n"/>
      <c r="E972" s="17" t="n"/>
      <c r="F972" s="17" t="n"/>
      <c r="G972" s="6">
        <f>IF(AND(C972&amp;""="",E972&amp;""="",F972&amp;""=""),"",IF(C972&amp;""="","كود ناقص",IFERROR(INDEX('دليل الحسابات'!$B$6:$B$205,MATCH(C972,'دليل الحسابات'!$A$6:$A$205,0)),"كود غير موجود")))</f>
        <v/>
      </c>
      <c r="H972" s="6">
        <f>IF(AND(C972&amp;""="",E972&amp;""="",F972&amp;""=""),"",IF(AND(E972&amp;""&lt;&gt;"",F972&amp;""&lt;&gt;""),"خطأ: مدين ودائن معًا",IF(AND(E972&amp;""="",F972&amp;""=""),"سطر بلا مبلغ","")))</f>
        <v/>
      </c>
      <c r="I972" s="19">
        <f>IF(B972&amp;""="","",ROUND(SUMIFS($E$7:$E$3006,$B$7:$B$3006,B972&amp;"")-SUMIFS($F$7:$F$3006,$B$7:$B$3006,B972&amp;""),2))</f>
        <v/>
      </c>
      <c r="J972" s="6">
        <f>IF(B972&amp;""="",IF(AND(C972&amp;""="",E972&amp;""="",F972&amp;""=""),"","رقم القيد ناقص"),IF(I972=0,"","القيد غير متوازن"))</f>
        <v/>
      </c>
      <c r="K972" s="21">
        <f>IF(C972&amp;""="","",COUNTIF($C$7:C972,C972&amp;""))</f>
        <v/>
      </c>
      <c r="L972" s="6">
        <f>IF(K972="","",C972&amp;"-"&amp;K972)</f>
        <v/>
      </c>
      <c r="M972" s="21">
        <f>IF(J972&lt;&gt;"القيد غير متوازن","",IF(COUNTIF($B$7:B972,B972&amp;"")=1,1,""))</f>
        <v/>
      </c>
    </row>
    <row r="973">
      <c r="A973" s="20" t="n"/>
      <c r="B973" s="16" t="n"/>
      <c r="C973" s="16" t="n"/>
      <c r="D973" s="5" t="n"/>
      <c r="E973" s="17" t="n"/>
      <c r="F973" s="17" t="n"/>
      <c r="G973" s="6">
        <f>IF(AND(C973&amp;""="",E973&amp;""="",F973&amp;""=""),"",IF(C973&amp;""="","كود ناقص",IFERROR(INDEX('دليل الحسابات'!$B$6:$B$205,MATCH(C973,'دليل الحسابات'!$A$6:$A$205,0)),"كود غير موجود")))</f>
        <v/>
      </c>
      <c r="H973" s="6">
        <f>IF(AND(C973&amp;""="",E973&amp;""="",F973&amp;""=""),"",IF(AND(E973&amp;""&lt;&gt;"",F973&amp;""&lt;&gt;""),"خطأ: مدين ودائن معًا",IF(AND(E973&amp;""="",F973&amp;""=""),"سطر بلا مبلغ","")))</f>
        <v/>
      </c>
      <c r="I973" s="19">
        <f>IF(B973&amp;""="","",ROUND(SUMIFS($E$7:$E$3006,$B$7:$B$3006,B973&amp;"")-SUMIFS($F$7:$F$3006,$B$7:$B$3006,B973&amp;""),2))</f>
        <v/>
      </c>
      <c r="J973" s="6">
        <f>IF(B973&amp;""="",IF(AND(C973&amp;""="",E973&amp;""="",F973&amp;""=""),"","رقم القيد ناقص"),IF(I973=0,"","القيد غير متوازن"))</f>
        <v/>
      </c>
      <c r="K973" s="21">
        <f>IF(C973&amp;""="","",COUNTIF($C$7:C973,C973&amp;""))</f>
        <v/>
      </c>
      <c r="L973" s="6">
        <f>IF(K973="","",C973&amp;"-"&amp;K973)</f>
        <v/>
      </c>
      <c r="M973" s="21">
        <f>IF(J973&lt;&gt;"القيد غير متوازن","",IF(COUNTIF($B$7:B973,B973&amp;"")=1,1,""))</f>
        <v/>
      </c>
    </row>
    <row r="974">
      <c r="A974" s="20" t="n"/>
      <c r="B974" s="16" t="n"/>
      <c r="C974" s="16" t="n"/>
      <c r="D974" s="5" t="n"/>
      <c r="E974" s="17" t="n"/>
      <c r="F974" s="17" t="n"/>
      <c r="G974" s="6">
        <f>IF(AND(C974&amp;""="",E974&amp;""="",F974&amp;""=""),"",IF(C974&amp;""="","كود ناقص",IFERROR(INDEX('دليل الحسابات'!$B$6:$B$205,MATCH(C974,'دليل الحسابات'!$A$6:$A$205,0)),"كود غير موجود")))</f>
        <v/>
      </c>
      <c r="H974" s="6">
        <f>IF(AND(C974&amp;""="",E974&amp;""="",F974&amp;""=""),"",IF(AND(E974&amp;""&lt;&gt;"",F974&amp;""&lt;&gt;""),"خطأ: مدين ودائن معًا",IF(AND(E974&amp;""="",F974&amp;""=""),"سطر بلا مبلغ","")))</f>
        <v/>
      </c>
      <c r="I974" s="19">
        <f>IF(B974&amp;""="","",ROUND(SUMIFS($E$7:$E$3006,$B$7:$B$3006,B974&amp;"")-SUMIFS($F$7:$F$3006,$B$7:$B$3006,B974&amp;""),2))</f>
        <v/>
      </c>
      <c r="J974" s="6">
        <f>IF(B974&amp;""="",IF(AND(C974&amp;""="",E974&amp;""="",F974&amp;""=""),"","رقم القيد ناقص"),IF(I974=0,"","القيد غير متوازن"))</f>
        <v/>
      </c>
      <c r="K974" s="21">
        <f>IF(C974&amp;""="","",COUNTIF($C$7:C974,C974&amp;""))</f>
        <v/>
      </c>
      <c r="L974" s="6">
        <f>IF(K974="","",C974&amp;"-"&amp;K974)</f>
        <v/>
      </c>
      <c r="M974" s="21">
        <f>IF(J974&lt;&gt;"القيد غير متوازن","",IF(COUNTIF($B$7:B974,B974&amp;"")=1,1,""))</f>
        <v/>
      </c>
    </row>
    <row r="975">
      <c r="A975" s="20" t="n"/>
      <c r="B975" s="16" t="n"/>
      <c r="C975" s="16" t="n"/>
      <c r="D975" s="5" t="n"/>
      <c r="E975" s="17" t="n"/>
      <c r="F975" s="17" t="n"/>
      <c r="G975" s="6">
        <f>IF(AND(C975&amp;""="",E975&amp;""="",F975&amp;""=""),"",IF(C975&amp;""="","كود ناقص",IFERROR(INDEX('دليل الحسابات'!$B$6:$B$205,MATCH(C975,'دليل الحسابات'!$A$6:$A$205,0)),"كود غير موجود")))</f>
        <v/>
      </c>
      <c r="H975" s="6">
        <f>IF(AND(C975&amp;""="",E975&amp;""="",F975&amp;""=""),"",IF(AND(E975&amp;""&lt;&gt;"",F975&amp;""&lt;&gt;""),"خطأ: مدين ودائن معًا",IF(AND(E975&amp;""="",F975&amp;""=""),"سطر بلا مبلغ","")))</f>
        <v/>
      </c>
      <c r="I975" s="19">
        <f>IF(B975&amp;""="","",ROUND(SUMIFS($E$7:$E$3006,$B$7:$B$3006,B975&amp;"")-SUMIFS($F$7:$F$3006,$B$7:$B$3006,B975&amp;""),2))</f>
        <v/>
      </c>
      <c r="J975" s="6">
        <f>IF(B975&amp;""="",IF(AND(C975&amp;""="",E975&amp;""="",F975&amp;""=""),"","رقم القيد ناقص"),IF(I975=0,"","القيد غير متوازن"))</f>
        <v/>
      </c>
      <c r="K975" s="21">
        <f>IF(C975&amp;""="","",COUNTIF($C$7:C975,C975&amp;""))</f>
        <v/>
      </c>
      <c r="L975" s="6">
        <f>IF(K975="","",C975&amp;"-"&amp;K975)</f>
        <v/>
      </c>
      <c r="M975" s="21">
        <f>IF(J975&lt;&gt;"القيد غير متوازن","",IF(COUNTIF($B$7:B975,B975&amp;"")=1,1,""))</f>
        <v/>
      </c>
    </row>
    <row r="976">
      <c r="A976" s="20" t="n"/>
      <c r="B976" s="16" t="n"/>
      <c r="C976" s="16" t="n"/>
      <c r="D976" s="5" t="n"/>
      <c r="E976" s="17" t="n"/>
      <c r="F976" s="17" t="n"/>
      <c r="G976" s="6">
        <f>IF(AND(C976&amp;""="",E976&amp;""="",F976&amp;""=""),"",IF(C976&amp;""="","كود ناقص",IFERROR(INDEX('دليل الحسابات'!$B$6:$B$205,MATCH(C976,'دليل الحسابات'!$A$6:$A$205,0)),"كود غير موجود")))</f>
        <v/>
      </c>
      <c r="H976" s="6">
        <f>IF(AND(C976&amp;""="",E976&amp;""="",F976&amp;""=""),"",IF(AND(E976&amp;""&lt;&gt;"",F976&amp;""&lt;&gt;""),"خطأ: مدين ودائن معًا",IF(AND(E976&amp;""="",F976&amp;""=""),"سطر بلا مبلغ","")))</f>
        <v/>
      </c>
      <c r="I976" s="19">
        <f>IF(B976&amp;""="","",ROUND(SUMIFS($E$7:$E$3006,$B$7:$B$3006,B976&amp;"")-SUMIFS($F$7:$F$3006,$B$7:$B$3006,B976&amp;""),2))</f>
        <v/>
      </c>
      <c r="J976" s="6">
        <f>IF(B976&amp;""="",IF(AND(C976&amp;""="",E976&amp;""="",F976&amp;""=""),"","رقم القيد ناقص"),IF(I976=0,"","القيد غير متوازن"))</f>
        <v/>
      </c>
      <c r="K976" s="21">
        <f>IF(C976&amp;""="","",COUNTIF($C$7:C976,C976&amp;""))</f>
        <v/>
      </c>
      <c r="L976" s="6">
        <f>IF(K976="","",C976&amp;"-"&amp;K976)</f>
        <v/>
      </c>
      <c r="M976" s="21">
        <f>IF(J976&lt;&gt;"القيد غير متوازن","",IF(COUNTIF($B$7:B976,B976&amp;"")=1,1,""))</f>
        <v/>
      </c>
    </row>
    <row r="977">
      <c r="A977" s="20" t="n"/>
      <c r="B977" s="16" t="n"/>
      <c r="C977" s="16" t="n"/>
      <c r="D977" s="5" t="n"/>
      <c r="E977" s="17" t="n"/>
      <c r="F977" s="17" t="n"/>
      <c r="G977" s="6">
        <f>IF(AND(C977&amp;""="",E977&amp;""="",F977&amp;""=""),"",IF(C977&amp;""="","كود ناقص",IFERROR(INDEX('دليل الحسابات'!$B$6:$B$205,MATCH(C977,'دليل الحسابات'!$A$6:$A$205,0)),"كود غير موجود")))</f>
        <v/>
      </c>
      <c r="H977" s="6">
        <f>IF(AND(C977&amp;""="",E977&amp;""="",F977&amp;""=""),"",IF(AND(E977&amp;""&lt;&gt;"",F977&amp;""&lt;&gt;""),"خطأ: مدين ودائن معًا",IF(AND(E977&amp;""="",F977&amp;""=""),"سطر بلا مبلغ","")))</f>
        <v/>
      </c>
      <c r="I977" s="19">
        <f>IF(B977&amp;""="","",ROUND(SUMIFS($E$7:$E$3006,$B$7:$B$3006,B977&amp;"")-SUMIFS($F$7:$F$3006,$B$7:$B$3006,B977&amp;""),2))</f>
        <v/>
      </c>
      <c r="J977" s="6">
        <f>IF(B977&amp;""="",IF(AND(C977&amp;""="",E977&amp;""="",F977&amp;""=""),"","رقم القيد ناقص"),IF(I977=0,"","القيد غير متوازن"))</f>
        <v/>
      </c>
      <c r="K977" s="21">
        <f>IF(C977&amp;""="","",COUNTIF($C$7:C977,C977&amp;""))</f>
        <v/>
      </c>
      <c r="L977" s="6">
        <f>IF(K977="","",C977&amp;"-"&amp;K977)</f>
        <v/>
      </c>
      <c r="M977" s="21">
        <f>IF(J977&lt;&gt;"القيد غير متوازن","",IF(COUNTIF($B$7:B977,B977&amp;"")=1,1,""))</f>
        <v/>
      </c>
    </row>
    <row r="978">
      <c r="A978" s="20" t="n"/>
      <c r="B978" s="16" t="n"/>
      <c r="C978" s="16" t="n"/>
      <c r="D978" s="5" t="n"/>
      <c r="E978" s="17" t="n"/>
      <c r="F978" s="17" t="n"/>
      <c r="G978" s="6">
        <f>IF(AND(C978&amp;""="",E978&amp;""="",F978&amp;""=""),"",IF(C978&amp;""="","كود ناقص",IFERROR(INDEX('دليل الحسابات'!$B$6:$B$205,MATCH(C978,'دليل الحسابات'!$A$6:$A$205,0)),"كود غير موجود")))</f>
        <v/>
      </c>
      <c r="H978" s="6">
        <f>IF(AND(C978&amp;""="",E978&amp;""="",F978&amp;""=""),"",IF(AND(E978&amp;""&lt;&gt;"",F978&amp;""&lt;&gt;""),"خطأ: مدين ودائن معًا",IF(AND(E978&amp;""="",F978&amp;""=""),"سطر بلا مبلغ","")))</f>
        <v/>
      </c>
      <c r="I978" s="19">
        <f>IF(B978&amp;""="","",ROUND(SUMIFS($E$7:$E$3006,$B$7:$B$3006,B978&amp;"")-SUMIFS($F$7:$F$3006,$B$7:$B$3006,B978&amp;""),2))</f>
        <v/>
      </c>
      <c r="J978" s="6">
        <f>IF(B978&amp;""="",IF(AND(C978&amp;""="",E978&amp;""="",F978&amp;""=""),"","رقم القيد ناقص"),IF(I978=0,"","القيد غير متوازن"))</f>
        <v/>
      </c>
      <c r="K978" s="21">
        <f>IF(C978&amp;""="","",COUNTIF($C$7:C978,C978&amp;""))</f>
        <v/>
      </c>
      <c r="L978" s="6">
        <f>IF(K978="","",C978&amp;"-"&amp;K978)</f>
        <v/>
      </c>
      <c r="M978" s="21">
        <f>IF(J978&lt;&gt;"القيد غير متوازن","",IF(COUNTIF($B$7:B978,B978&amp;"")=1,1,""))</f>
        <v/>
      </c>
    </row>
    <row r="979">
      <c r="A979" s="20" t="n"/>
      <c r="B979" s="16" t="n"/>
      <c r="C979" s="16" t="n"/>
      <c r="D979" s="5" t="n"/>
      <c r="E979" s="17" t="n"/>
      <c r="F979" s="17" t="n"/>
      <c r="G979" s="6">
        <f>IF(AND(C979&amp;""="",E979&amp;""="",F979&amp;""=""),"",IF(C979&amp;""="","كود ناقص",IFERROR(INDEX('دليل الحسابات'!$B$6:$B$205,MATCH(C979,'دليل الحسابات'!$A$6:$A$205,0)),"كود غير موجود")))</f>
        <v/>
      </c>
      <c r="H979" s="6">
        <f>IF(AND(C979&amp;""="",E979&amp;""="",F979&amp;""=""),"",IF(AND(E979&amp;""&lt;&gt;"",F979&amp;""&lt;&gt;""),"خطأ: مدين ودائن معًا",IF(AND(E979&amp;""="",F979&amp;""=""),"سطر بلا مبلغ","")))</f>
        <v/>
      </c>
      <c r="I979" s="19">
        <f>IF(B979&amp;""="","",ROUND(SUMIFS($E$7:$E$3006,$B$7:$B$3006,B979&amp;"")-SUMIFS($F$7:$F$3006,$B$7:$B$3006,B979&amp;""),2))</f>
        <v/>
      </c>
      <c r="J979" s="6">
        <f>IF(B979&amp;""="",IF(AND(C979&amp;""="",E979&amp;""="",F979&amp;""=""),"","رقم القيد ناقص"),IF(I979=0,"","القيد غير متوازن"))</f>
        <v/>
      </c>
      <c r="K979" s="21">
        <f>IF(C979&amp;""="","",COUNTIF($C$7:C979,C979&amp;""))</f>
        <v/>
      </c>
      <c r="L979" s="6">
        <f>IF(K979="","",C979&amp;"-"&amp;K979)</f>
        <v/>
      </c>
      <c r="M979" s="21">
        <f>IF(J979&lt;&gt;"القيد غير متوازن","",IF(COUNTIF($B$7:B979,B979&amp;"")=1,1,""))</f>
        <v/>
      </c>
    </row>
    <row r="980">
      <c r="A980" s="20" t="n"/>
      <c r="B980" s="16" t="n"/>
      <c r="C980" s="16" t="n"/>
      <c r="D980" s="5" t="n"/>
      <c r="E980" s="17" t="n"/>
      <c r="F980" s="17" t="n"/>
      <c r="G980" s="6">
        <f>IF(AND(C980&amp;""="",E980&amp;""="",F980&amp;""=""),"",IF(C980&amp;""="","كود ناقص",IFERROR(INDEX('دليل الحسابات'!$B$6:$B$205,MATCH(C980,'دليل الحسابات'!$A$6:$A$205,0)),"كود غير موجود")))</f>
        <v/>
      </c>
      <c r="H980" s="6">
        <f>IF(AND(C980&amp;""="",E980&amp;""="",F980&amp;""=""),"",IF(AND(E980&amp;""&lt;&gt;"",F980&amp;""&lt;&gt;""),"خطأ: مدين ودائن معًا",IF(AND(E980&amp;""="",F980&amp;""=""),"سطر بلا مبلغ","")))</f>
        <v/>
      </c>
      <c r="I980" s="19">
        <f>IF(B980&amp;""="","",ROUND(SUMIFS($E$7:$E$3006,$B$7:$B$3006,B980&amp;"")-SUMIFS($F$7:$F$3006,$B$7:$B$3006,B980&amp;""),2))</f>
        <v/>
      </c>
      <c r="J980" s="6">
        <f>IF(B980&amp;""="",IF(AND(C980&amp;""="",E980&amp;""="",F980&amp;""=""),"","رقم القيد ناقص"),IF(I980=0,"","القيد غير متوازن"))</f>
        <v/>
      </c>
      <c r="K980" s="21">
        <f>IF(C980&amp;""="","",COUNTIF($C$7:C980,C980&amp;""))</f>
        <v/>
      </c>
      <c r="L980" s="6">
        <f>IF(K980="","",C980&amp;"-"&amp;K980)</f>
        <v/>
      </c>
      <c r="M980" s="21">
        <f>IF(J980&lt;&gt;"القيد غير متوازن","",IF(COUNTIF($B$7:B980,B980&amp;"")=1,1,""))</f>
        <v/>
      </c>
    </row>
    <row r="981">
      <c r="A981" s="20" t="n"/>
      <c r="B981" s="16" t="n"/>
      <c r="C981" s="16" t="n"/>
      <c r="D981" s="5" t="n"/>
      <c r="E981" s="17" t="n"/>
      <c r="F981" s="17" t="n"/>
      <c r="G981" s="6">
        <f>IF(AND(C981&amp;""="",E981&amp;""="",F981&amp;""=""),"",IF(C981&amp;""="","كود ناقص",IFERROR(INDEX('دليل الحسابات'!$B$6:$B$205,MATCH(C981,'دليل الحسابات'!$A$6:$A$205,0)),"كود غير موجود")))</f>
        <v/>
      </c>
      <c r="H981" s="6">
        <f>IF(AND(C981&amp;""="",E981&amp;""="",F981&amp;""=""),"",IF(AND(E981&amp;""&lt;&gt;"",F981&amp;""&lt;&gt;""),"خطأ: مدين ودائن معًا",IF(AND(E981&amp;""="",F981&amp;""=""),"سطر بلا مبلغ","")))</f>
        <v/>
      </c>
      <c r="I981" s="19">
        <f>IF(B981&amp;""="","",ROUND(SUMIFS($E$7:$E$3006,$B$7:$B$3006,B981&amp;"")-SUMIFS($F$7:$F$3006,$B$7:$B$3006,B981&amp;""),2))</f>
        <v/>
      </c>
      <c r="J981" s="6">
        <f>IF(B981&amp;""="",IF(AND(C981&amp;""="",E981&amp;""="",F981&amp;""=""),"","رقم القيد ناقص"),IF(I981=0,"","القيد غير متوازن"))</f>
        <v/>
      </c>
      <c r="K981" s="21">
        <f>IF(C981&amp;""="","",COUNTIF($C$7:C981,C981&amp;""))</f>
        <v/>
      </c>
      <c r="L981" s="6">
        <f>IF(K981="","",C981&amp;"-"&amp;K981)</f>
        <v/>
      </c>
      <c r="M981" s="21">
        <f>IF(J981&lt;&gt;"القيد غير متوازن","",IF(COUNTIF($B$7:B981,B981&amp;"")=1,1,""))</f>
        <v/>
      </c>
    </row>
    <row r="982">
      <c r="A982" s="20" t="n"/>
      <c r="B982" s="16" t="n"/>
      <c r="C982" s="16" t="n"/>
      <c r="D982" s="5" t="n"/>
      <c r="E982" s="17" t="n"/>
      <c r="F982" s="17" t="n"/>
      <c r="G982" s="6">
        <f>IF(AND(C982&amp;""="",E982&amp;""="",F982&amp;""=""),"",IF(C982&amp;""="","كود ناقص",IFERROR(INDEX('دليل الحسابات'!$B$6:$B$205,MATCH(C982,'دليل الحسابات'!$A$6:$A$205,0)),"كود غير موجود")))</f>
        <v/>
      </c>
      <c r="H982" s="6">
        <f>IF(AND(C982&amp;""="",E982&amp;""="",F982&amp;""=""),"",IF(AND(E982&amp;""&lt;&gt;"",F982&amp;""&lt;&gt;""),"خطأ: مدين ودائن معًا",IF(AND(E982&amp;""="",F982&amp;""=""),"سطر بلا مبلغ","")))</f>
        <v/>
      </c>
      <c r="I982" s="19">
        <f>IF(B982&amp;""="","",ROUND(SUMIFS($E$7:$E$3006,$B$7:$B$3006,B982&amp;"")-SUMIFS($F$7:$F$3006,$B$7:$B$3006,B982&amp;""),2))</f>
        <v/>
      </c>
      <c r="J982" s="6">
        <f>IF(B982&amp;""="",IF(AND(C982&amp;""="",E982&amp;""="",F982&amp;""=""),"","رقم القيد ناقص"),IF(I982=0,"","القيد غير متوازن"))</f>
        <v/>
      </c>
      <c r="K982" s="21">
        <f>IF(C982&amp;""="","",COUNTIF($C$7:C982,C982&amp;""))</f>
        <v/>
      </c>
      <c r="L982" s="6">
        <f>IF(K982="","",C982&amp;"-"&amp;K982)</f>
        <v/>
      </c>
      <c r="M982" s="21">
        <f>IF(J982&lt;&gt;"القيد غير متوازن","",IF(COUNTIF($B$7:B982,B982&amp;"")=1,1,""))</f>
        <v/>
      </c>
    </row>
    <row r="983">
      <c r="A983" s="20" t="n"/>
      <c r="B983" s="16" t="n"/>
      <c r="C983" s="16" t="n"/>
      <c r="D983" s="5" t="n"/>
      <c r="E983" s="17" t="n"/>
      <c r="F983" s="17" t="n"/>
      <c r="G983" s="6">
        <f>IF(AND(C983&amp;""="",E983&amp;""="",F983&amp;""=""),"",IF(C983&amp;""="","كود ناقص",IFERROR(INDEX('دليل الحسابات'!$B$6:$B$205,MATCH(C983,'دليل الحسابات'!$A$6:$A$205,0)),"كود غير موجود")))</f>
        <v/>
      </c>
      <c r="H983" s="6">
        <f>IF(AND(C983&amp;""="",E983&amp;""="",F983&amp;""=""),"",IF(AND(E983&amp;""&lt;&gt;"",F983&amp;""&lt;&gt;""),"خطأ: مدين ودائن معًا",IF(AND(E983&amp;""="",F983&amp;""=""),"سطر بلا مبلغ","")))</f>
        <v/>
      </c>
      <c r="I983" s="19">
        <f>IF(B983&amp;""="","",ROUND(SUMIFS($E$7:$E$3006,$B$7:$B$3006,B983&amp;"")-SUMIFS($F$7:$F$3006,$B$7:$B$3006,B983&amp;""),2))</f>
        <v/>
      </c>
      <c r="J983" s="6">
        <f>IF(B983&amp;""="",IF(AND(C983&amp;""="",E983&amp;""="",F983&amp;""=""),"","رقم القيد ناقص"),IF(I983=0,"","القيد غير متوازن"))</f>
        <v/>
      </c>
      <c r="K983" s="21">
        <f>IF(C983&amp;""="","",COUNTIF($C$7:C983,C983&amp;""))</f>
        <v/>
      </c>
      <c r="L983" s="6">
        <f>IF(K983="","",C983&amp;"-"&amp;K983)</f>
        <v/>
      </c>
      <c r="M983" s="21">
        <f>IF(J983&lt;&gt;"القيد غير متوازن","",IF(COUNTIF($B$7:B983,B983&amp;"")=1,1,""))</f>
        <v/>
      </c>
    </row>
    <row r="984">
      <c r="A984" s="20" t="n"/>
      <c r="B984" s="16" t="n"/>
      <c r="C984" s="16" t="n"/>
      <c r="D984" s="5" t="n"/>
      <c r="E984" s="17" t="n"/>
      <c r="F984" s="17" t="n"/>
      <c r="G984" s="6">
        <f>IF(AND(C984&amp;""="",E984&amp;""="",F984&amp;""=""),"",IF(C984&amp;""="","كود ناقص",IFERROR(INDEX('دليل الحسابات'!$B$6:$B$205,MATCH(C984,'دليل الحسابات'!$A$6:$A$205,0)),"كود غير موجود")))</f>
        <v/>
      </c>
      <c r="H984" s="6">
        <f>IF(AND(C984&amp;""="",E984&amp;""="",F984&amp;""=""),"",IF(AND(E984&amp;""&lt;&gt;"",F984&amp;""&lt;&gt;""),"خطأ: مدين ودائن معًا",IF(AND(E984&amp;""="",F984&amp;""=""),"سطر بلا مبلغ","")))</f>
        <v/>
      </c>
      <c r="I984" s="19">
        <f>IF(B984&amp;""="","",ROUND(SUMIFS($E$7:$E$3006,$B$7:$B$3006,B984&amp;"")-SUMIFS($F$7:$F$3006,$B$7:$B$3006,B984&amp;""),2))</f>
        <v/>
      </c>
      <c r="J984" s="6">
        <f>IF(B984&amp;""="",IF(AND(C984&amp;""="",E984&amp;""="",F984&amp;""=""),"","رقم القيد ناقص"),IF(I984=0,"","القيد غير متوازن"))</f>
        <v/>
      </c>
      <c r="K984" s="21">
        <f>IF(C984&amp;""="","",COUNTIF($C$7:C984,C984&amp;""))</f>
        <v/>
      </c>
      <c r="L984" s="6">
        <f>IF(K984="","",C984&amp;"-"&amp;K984)</f>
        <v/>
      </c>
      <c r="M984" s="21">
        <f>IF(J984&lt;&gt;"القيد غير متوازن","",IF(COUNTIF($B$7:B984,B984&amp;"")=1,1,""))</f>
        <v/>
      </c>
    </row>
    <row r="985">
      <c r="A985" s="20" t="n"/>
      <c r="B985" s="16" t="n"/>
      <c r="C985" s="16" t="n"/>
      <c r="D985" s="5" t="n"/>
      <c r="E985" s="17" t="n"/>
      <c r="F985" s="17" t="n"/>
      <c r="G985" s="6">
        <f>IF(AND(C985&amp;""="",E985&amp;""="",F985&amp;""=""),"",IF(C985&amp;""="","كود ناقص",IFERROR(INDEX('دليل الحسابات'!$B$6:$B$205,MATCH(C985,'دليل الحسابات'!$A$6:$A$205,0)),"كود غير موجود")))</f>
        <v/>
      </c>
      <c r="H985" s="6">
        <f>IF(AND(C985&amp;""="",E985&amp;""="",F985&amp;""=""),"",IF(AND(E985&amp;""&lt;&gt;"",F985&amp;""&lt;&gt;""),"خطأ: مدين ودائن معًا",IF(AND(E985&amp;""="",F985&amp;""=""),"سطر بلا مبلغ","")))</f>
        <v/>
      </c>
      <c r="I985" s="19">
        <f>IF(B985&amp;""="","",ROUND(SUMIFS($E$7:$E$3006,$B$7:$B$3006,B985&amp;"")-SUMIFS($F$7:$F$3006,$B$7:$B$3006,B985&amp;""),2))</f>
        <v/>
      </c>
      <c r="J985" s="6">
        <f>IF(B985&amp;""="",IF(AND(C985&amp;""="",E985&amp;""="",F985&amp;""=""),"","رقم القيد ناقص"),IF(I985=0,"","القيد غير متوازن"))</f>
        <v/>
      </c>
      <c r="K985" s="21">
        <f>IF(C985&amp;""="","",COUNTIF($C$7:C985,C985&amp;""))</f>
        <v/>
      </c>
      <c r="L985" s="6">
        <f>IF(K985="","",C985&amp;"-"&amp;K985)</f>
        <v/>
      </c>
      <c r="M985" s="21">
        <f>IF(J985&lt;&gt;"القيد غير متوازن","",IF(COUNTIF($B$7:B985,B985&amp;"")=1,1,""))</f>
        <v/>
      </c>
    </row>
    <row r="986">
      <c r="A986" s="20" t="n"/>
      <c r="B986" s="16" t="n"/>
      <c r="C986" s="16" t="n"/>
      <c r="D986" s="5" t="n"/>
      <c r="E986" s="17" t="n"/>
      <c r="F986" s="17" t="n"/>
      <c r="G986" s="6">
        <f>IF(AND(C986&amp;""="",E986&amp;""="",F986&amp;""=""),"",IF(C986&amp;""="","كود ناقص",IFERROR(INDEX('دليل الحسابات'!$B$6:$B$205,MATCH(C986,'دليل الحسابات'!$A$6:$A$205,0)),"كود غير موجود")))</f>
        <v/>
      </c>
      <c r="H986" s="6">
        <f>IF(AND(C986&amp;""="",E986&amp;""="",F986&amp;""=""),"",IF(AND(E986&amp;""&lt;&gt;"",F986&amp;""&lt;&gt;""),"خطأ: مدين ودائن معًا",IF(AND(E986&amp;""="",F986&amp;""=""),"سطر بلا مبلغ","")))</f>
        <v/>
      </c>
      <c r="I986" s="19">
        <f>IF(B986&amp;""="","",ROUND(SUMIFS($E$7:$E$3006,$B$7:$B$3006,B986&amp;"")-SUMIFS($F$7:$F$3006,$B$7:$B$3006,B986&amp;""),2))</f>
        <v/>
      </c>
      <c r="J986" s="6">
        <f>IF(B986&amp;""="",IF(AND(C986&amp;""="",E986&amp;""="",F986&amp;""=""),"","رقم القيد ناقص"),IF(I986=0,"","القيد غير متوازن"))</f>
        <v/>
      </c>
      <c r="K986" s="21">
        <f>IF(C986&amp;""="","",COUNTIF($C$7:C986,C986&amp;""))</f>
        <v/>
      </c>
      <c r="L986" s="6">
        <f>IF(K986="","",C986&amp;"-"&amp;K986)</f>
        <v/>
      </c>
      <c r="M986" s="21">
        <f>IF(J986&lt;&gt;"القيد غير متوازن","",IF(COUNTIF($B$7:B986,B986&amp;"")=1,1,""))</f>
        <v/>
      </c>
    </row>
    <row r="987">
      <c r="A987" s="20" t="n"/>
      <c r="B987" s="16" t="n"/>
      <c r="C987" s="16" t="n"/>
      <c r="D987" s="5" t="n"/>
      <c r="E987" s="17" t="n"/>
      <c r="F987" s="17" t="n"/>
      <c r="G987" s="6">
        <f>IF(AND(C987&amp;""="",E987&amp;""="",F987&amp;""=""),"",IF(C987&amp;""="","كود ناقص",IFERROR(INDEX('دليل الحسابات'!$B$6:$B$205,MATCH(C987,'دليل الحسابات'!$A$6:$A$205,0)),"كود غير موجود")))</f>
        <v/>
      </c>
      <c r="H987" s="6">
        <f>IF(AND(C987&amp;""="",E987&amp;""="",F987&amp;""=""),"",IF(AND(E987&amp;""&lt;&gt;"",F987&amp;""&lt;&gt;""),"خطأ: مدين ودائن معًا",IF(AND(E987&amp;""="",F987&amp;""=""),"سطر بلا مبلغ","")))</f>
        <v/>
      </c>
      <c r="I987" s="19">
        <f>IF(B987&amp;""="","",ROUND(SUMIFS($E$7:$E$3006,$B$7:$B$3006,B987&amp;"")-SUMIFS($F$7:$F$3006,$B$7:$B$3006,B987&amp;""),2))</f>
        <v/>
      </c>
      <c r="J987" s="6">
        <f>IF(B987&amp;""="",IF(AND(C987&amp;""="",E987&amp;""="",F987&amp;""=""),"","رقم القيد ناقص"),IF(I987=0,"","القيد غير متوازن"))</f>
        <v/>
      </c>
      <c r="K987" s="21">
        <f>IF(C987&amp;""="","",COUNTIF($C$7:C987,C987&amp;""))</f>
        <v/>
      </c>
      <c r="L987" s="6">
        <f>IF(K987="","",C987&amp;"-"&amp;K987)</f>
        <v/>
      </c>
      <c r="M987" s="21">
        <f>IF(J987&lt;&gt;"القيد غير متوازن","",IF(COUNTIF($B$7:B987,B987&amp;"")=1,1,""))</f>
        <v/>
      </c>
    </row>
    <row r="988">
      <c r="A988" s="20" t="n"/>
      <c r="B988" s="16" t="n"/>
      <c r="C988" s="16" t="n"/>
      <c r="D988" s="5" t="n"/>
      <c r="E988" s="17" t="n"/>
      <c r="F988" s="17" t="n"/>
      <c r="G988" s="6">
        <f>IF(AND(C988&amp;""="",E988&amp;""="",F988&amp;""=""),"",IF(C988&amp;""="","كود ناقص",IFERROR(INDEX('دليل الحسابات'!$B$6:$B$205,MATCH(C988,'دليل الحسابات'!$A$6:$A$205,0)),"كود غير موجود")))</f>
        <v/>
      </c>
      <c r="H988" s="6">
        <f>IF(AND(C988&amp;""="",E988&amp;""="",F988&amp;""=""),"",IF(AND(E988&amp;""&lt;&gt;"",F988&amp;""&lt;&gt;""),"خطأ: مدين ودائن معًا",IF(AND(E988&amp;""="",F988&amp;""=""),"سطر بلا مبلغ","")))</f>
        <v/>
      </c>
      <c r="I988" s="19">
        <f>IF(B988&amp;""="","",ROUND(SUMIFS($E$7:$E$3006,$B$7:$B$3006,B988&amp;"")-SUMIFS($F$7:$F$3006,$B$7:$B$3006,B988&amp;""),2))</f>
        <v/>
      </c>
      <c r="J988" s="6">
        <f>IF(B988&amp;""="",IF(AND(C988&amp;""="",E988&amp;""="",F988&amp;""=""),"","رقم القيد ناقص"),IF(I988=0,"","القيد غير متوازن"))</f>
        <v/>
      </c>
      <c r="K988" s="21">
        <f>IF(C988&amp;""="","",COUNTIF($C$7:C988,C988&amp;""))</f>
        <v/>
      </c>
      <c r="L988" s="6">
        <f>IF(K988="","",C988&amp;"-"&amp;K988)</f>
        <v/>
      </c>
      <c r="M988" s="21">
        <f>IF(J988&lt;&gt;"القيد غير متوازن","",IF(COUNTIF($B$7:B988,B988&amp;"")=1,1,""))</f>
        <v/>
      </c>
    </row>
    <row r="989">
      <c r="A989" s="20" t="n"/>
      <c r="B989" s="16" t="n"/>
      <c r="C989" s="16" t="n"/>
      <c r="D989" s="5" t="n"/>
      <c r="E989" s="17" t="n"/>
      <c r="F989" s="17" t="n"/>
      <c r="G989" s="6">
        <f>IF(AND(C989&amp;""="",E989&amp;""="",F989&amp;""=""),"",IF(C989&amp;""="","كود ناقص",IFERROR(INDEX('دليل الحسابات'!$B$6:$B$205,MATCH(C989,'دليل الحسابات'!$A$6:$A$205,0)),"كود غير موجود")))</f>
        <v/>
      </c>
      <c r="H989" s="6">
        <f>IF(AND(C989&amp;""="",E989&amp;""="",F989&amp;""=""),"",IF(AND(E989&amp;""&lt;&gt;"",F989&amp;""&lt;&gt;""),"خطأ: مدين ودائن معًا",IF(AND(E989&amp;""="",F989&amp;""=""),"سطر بلا مبلغ","")))</f>
        <v/>
      </c>
      <c r="I989" s="19">
        <f>IF(B989&amp;""="","",ROUND(SUMIFS($E$7:$E$3006,$B$7:$B$3006,B989&amp;"")-SUMIFS($F$7:$F$3006,$B$7:$B$3006,B989&amp;""),2))</f>
        <v/>
      </c>
      <c r="J989" s="6">
        <f>IF(B989&amp;""="",IF(AND(C989&amp;""="",E989&amp;""="",F989&amp;""=""),"","رقم القيد ناقص"),IF(I989=0,"","القيد غير متوازن"))</f>
        <v/>
      </c>
      <c r="K989" s="21">
        <f>IF(C989&amp;""="","",COUNTIF($C$7:C989,C989&amp;""))</f>
        <v/>
      </c>
      <c r="L989" s="6">
        <f>IF(K989="","",C989&amp;"-"&amp;K989)</f>
        <v/>
      </c>
      <c r="M989" s="21">
        <f>IF(J989&lt;&gt;"القيد غير متوازن","",IF(COUNTIF($B$7:B989,B989&amp;"")=1,1,""))</f>
        <v/>
      </c>
    </row>
    <row r="990">
      <c r="A990" s="20" t="n"/>
      <c r="B990" s="16" t="n"/>
      <c r="C990" s="16" t="n"/>
      <c r="D990" s="5" t="n"/>
      <c r="E990" s="17" t="n"/>
      <c r="F990" s="17" t="n"/>
      <c r="G990" s="6">
        <f>IF(AND(C990&amp;""="",E990&amp;""="",F990&amp;""=""),"",IF(C990&amp;""="","كود ناقص",IFERROR(INDEX('دليل الحسابات'!$B$6:$B$205,MATCH(C990,'دليل الحسابات'!$A$6:$A$205,0)),"كود غير موجود")))</f>
        <v/>
      </c>
      <c r="H990" s="6">
        <f>IF(AND(C990&amp;""="",E990&amp;""="",F990&amp;""=""),"",IF(AND(E990&amp;""&lt;&gt;"",F990&amp;""&lt;&gt;""),"خطأ: مدين ودائن معًا",IF(AND(E990&amp;""="",F990&amp;""=""),"سطر بلا مبلغ","")))</f>
        <v/>
      </c>
      <c r="I990" s="19">
        <f>IF(B990&amp;""="","",ROUND(SUMIFS($E$7:$E$3006,$B$7:$B$3006,B990&amp;"")-SUMIFS($F$7:$F$3006,$B$7:$B$3006,B990&amp;""),2))</f>
        <v/>
      </c>
      <c r="J990" s="6">
        <f>IF(B990&amp;""="",IF(AND(C990&amp;""="",E990&amp;""="",F990&amp;""=""),"","رقم القيد ناقص"),IF(I990=0,"","القيد غير متوازن"))</f>
        <v/>
      </c>
      <c r="K990" s="21">
        <f>IF(C990&amp;""="","",COUNTIF($C$7:C990,C990&amp;""))</f>
        <v/>
      </c>
      <c r="L990" s="6">
        <f>IF(K990="","",C990&amp;"-"&amp;K990)</f>
        <v/>
      </c>
      <c r="M990" s="21">
        <f>IF(J990&lt;&gt;"القيد غير متوازن","",IF(COUNTIF($B$7:B990,B990&amp;"")=1,1,""))</f>
        <v/>
      </c>
    </row>
    <row r="991">
      <c r="A991" s="20" t="n"/>
      <c r="B991" s="16" t="n"/>
      <c r="C991" s="16" t="n"/>
      <c r="D991" s="5" t="n"/>
      <c r="E991" s="17" t="n"/>
      <c r="F991" s="17" t="n"/>
      <c r="G991" s="6">
        <f>IF(AND(C991&amp;""="",E991&amp;""="",F991&amp;""=""),"",IF(C991&amp;""="","كود ناقص",IFERROR(INDEX('دليل الحسابات'!$B$6:$B$205,MATCH(C991,'دليل الحسابات'!$A$6:$A$205,0)),"كود غير موجود")))</f>
        <v/>
      </c>
      <c r="H991" s="6">
        <f>IF(AND(C991&amp;""="",E991&amp;""="",F991&amp;""=""),"",IF(AND(E991&amp;""&lt;&gt;"",F991&amp;""&lt;&gt;""),"خطأ: مدين ودائن معًا",IF(AND(E991&amp;""="",F991&amp;""=""),"سطر بلا مبلغ","")))</f>
        <v/>
      </c>
      <c r="I991" s="19">
        <f>IF(B991&amp;""="","",ROUND(SUMIFS($E$7:$E$3006,$B$7:$B$3006,B991&amp;"")-SUMIFS($F$7:$F$3006,$B$7:$B$3006,B991&amp;""),2))</f>
        <v/>
      </c>
      <c r="J991" s="6">
        <f>IF(B991&amp;""="",IF(AND(C991&amp;""="",E991&amp;""="",F991&amp;""=""),"","رقم القيد ناقص"),IF(I991=0,"","القيد غير متوازن"))</f>
        <v/>
      </c>
      <c r="K991" s="21">
        <f>IF(C991&amp;""="","",COUNTIF($C$7:C991,C991&amp;""))</f>
        <v/>
      </c>
      <c r="L991" s="6">
        <f>IF(K991="","",C991&amp;"-"&amp;K991)</f>
        <v/>
      </c>
      <c r="M991" s="21">
        <f>IF(J991&lt;&gt;"القيد غير متوازن","",IF(COUNTIF($B$7:B991,B991&amp;"")=1,1,""))</f>
        <v/>
      </c>
    </row>
    <row r="992">
      <c r="A992" s="20" t="n"/>
      <c r="B992" s="16" t="n"/>
      <c r="C992" s="16" t="n"/>
      <c r="D992" s="5" t="n"/>
      <c r="E992" s="17" t="n"/>
      <c r="F992" s="17" t="n"/>
      <c r="G992" s="6">
        <f>IF(AND(C992&amp;""="",E992&amp;""="",F992&amp;""=""),"",IF(C992&amp;""="","كود ناقص",IFERROR(INDEX('دليل الحسابات'!$B$6:$B$205,MATCH(C992,'دليل الحسابات'!$A$6:$A$205,0)),"كود غير موجود")))</f>
        <v/>
      </c>
      <c r="H992" s="6">
        <f>IF(AND(C992&amp;""="",E992&amp;""="",F992&amp;""=""),"",IF(AND(E992&amp;""&lt;&gt;"",F992&amp;""&lt;&gt;""),"خطأ: مدين ودائن معًا",IF(AND(E992&amp;""="",F992&amp;""=""),"سطر بلا مبلغ","")))</f>
        <v/>
      </c>
      <c r="I992" s="19">
        <f>IF(B992&amp;""="","",ROUND(SUMIFS($E$7:$E$3006,$B$7:$B$3006,B992&amp;"")-SUMIFS($F$7:$F$3006,$B$7:$B$3006,B992&amp;""),2))</f>
        <v/>
      </c>
      <c r="J992" s="6">
        <f>IF(B992&amp;""="",IF(AND(C992&amp;""="",E992&amp;""="",F992&amp;""=""),"","رقم القيد ناقص"),IF(I992=0,"","القيد غير متوازن"))</f>
        <v/>
      </c>
      <c r="K992" s="21">
        <f>IF(C992&amp;""="","",COUNTIF($C$7:C992,C992&amp;""))</f>
        <v/>
      </c>
      <c r="L992" s="6">
        <f>IF(K992="","",C992&amp;"-"&amp;K992)</f>
        <v/>
      </c>
      <c r="M992" s="21">
        <f>IF(J992&lt;&gt;"القيد غير متوازن","",IF(COUNTIF($B$7:B992,B992&amp;"")=1,1,""))</f>
        <v/>
      </c>
    </row>
    <row r="993">
      <c r="A993" s="20" t="n"/>
      <c r="B993" s="16" t="n"/>
      <c r="C993" s="16" t="n"/>
      <c r="D993" s="5" t="n"/>
      <c r="E993" s="17" t="n"/>
      <c r="F993" s="17" t="n"/>
      <c r="G993" s="6">
        <f>IF(AND(C993&amp;""="",E993&amp;""="",F993&amp;""=""),"",IF(C993&amp;""="","كود ناقص",IFERROR(INDEX('دليل الحسابات'!$B$6:$B$205,MATCH(C993,'دليل الحسابات'!$A$6:$A$205,0)),"كود غير موجود")))</f>
        <v/>
      </c>
      <c r="H993" s="6">
        <f>IF(AND(C993&amp;""="",E993&amp;""="",F993&amp;""=""),"",IF(AND(E993&amp;""&lt;&gt;"",F993&amp;""&lt;&gt;""),"خطأ: مدين ودائن معًا",IF(AND(E993&amp;""="",F993&amp;""=""),"سطر بلا مبلغ","")))</f>
        <v/>
      </c>
      <c r="I993" s="19">
        <f>IF(B993&amp;""="","",ROUND(SUMIFS($E$7:$E$3006,$B$7:$B$3006,B993&amp;"")-SUMIFS($F$7:$F$3006,$B$7:$B$3006,B993&amp;""),2))</f>
        <v/>
      </c>
      <c r="J993" s="6">
        <f>IF(B993&amp;""="",IF(AND(C993&amp;""="",E993&amp;""="",F993&amp;""=""),"","رقم القيد ناقص"),IF(I993=0,"","القيد غير متوازن"))</f>
        <v/>
      </c>
      <c r="K993" s="21">
        <f>IF(C993&amp;""="","",COUNTIF($C$7:C993,C993&amp;""))</f>
        <v/>
      </c>
      <c r="L993" s="6">
        <f>IF(K993="","",C993&amp;"-"&amp;K993)</f>
        <v/>
      </c>
      <c r="M993" s="21">
        <f>IF(J993&lt;&gt;"القيد غير متوازن","",IF(COUNTIF($B$7:B993,B993&amp;"")=1,1,""))</f>
        <v/>
      </c>
    </row>
    <row r="994">
      <c r="A994" s="20" t="n"/>
      <c r="B994" s="16" t="n"/>
      <c r="C994" s="16" t="n"/>
      <c r="D994" s="5" t="n"/>
      <c r="E994" s="17" t="n"/>
      <c r="F994" s="17" t="n"/>
      <c r="G994" s="6">
        <f>IF(AND(C994&amp;""="",E994&amp;""="",F994&amp;""=""),"",IF(C994&amp;""="","كود ناقص",IFERROR(INDEX('دليل الحسابات'!$B$6:$B$205,MATCH(C994,'دليل الحسابات'!$A$6:$A$205,0)),"كود غير موجود")))</f>
        <v/>
      </c>
      <c r="H994" s="6">
        <f>IF(AND(C994&amp;""="",E994&amp;""="",F994&amp;""=""),"",IF(AND(E994&amp;""&lt;&gt;"",F994&amp;""&lt;&gt;""),"خطأ: مدين ودائن معًا",IF(AND(E994&amp;""="",F994&amp;""=""),"سطر بلا مبلغ","")))</f>
        <v/>
      </c>
      <c r="I994" s="19">
        <f>IF(B994&amp;""="","",ROUND(SUMIFS($E$7:$E$3006,$B$7:$B$3006,B994&amp;"")-SUMIFS($F$7:$F$3006,$B$7:$B$3006,B994&amp;""),2))</f>
        <v/>
      </c>
      <c r="J994" s="6">
        <f>IF(B994&amp;""="",IF(AND(C994&amp;""="",E994&amp;""="",F994&amp;""=""),"","رقم القيد ناقص"),IF(I994=0,"","القيد غير متوازن"))</f>
        <v/>
      </c>
      <c r="K994" s="21">
        <f>IF(C994&amp;""="","",COUNTIF($C$7:C994,C994&amp;""))</f>
        <v/>
      </c>
      <c r="L994" s="6">
        <f>IF(K994="","",C994&amp;"-"&amp;K994)</f>
        <v/>
      </c>
      <c r="M994" s="21">
        <f>IF(J994&lt;&gt;"القيد غير متوازن","",IF(COUNTIF($B$7:B994,B994&amp;"")=1,1,""))</f>
        <v/>
      </c>
    </row>
    <row r="995">
      <c r="A995" s="20" t="n"/>
      <c r="B995" s="16" t="n"/>
      <c r="C995" s="16" t="n"/>
      <c r="D995" s="5" t="n"/>
      <c r="E995" s="17" t="n"/>
      <c r="F995" s="17" t="n"/>
      <c r="G995" s="6">
        <f>IF(AND(C995&amp;""="",E995&amp;""="",F995&amp;""=""),"",IF(C995&amp;""="","كود ناقص",IFERROR(INDEX('دليل الحسابات'!$B$6:$B$205,MATCH(C995,'دليل الحسابات'!$A$6:$A$205,0)),"كود غير موجود")))</f>
        <v/>
      </c>
      <c r="H995" s="6">
        <f>IF(AND(C995&amp;""="",E995&amp;""="",F995&amp;""=""),"",IF(AND(E995&amp;""&lt;&gt;"",F995&amp;""&lt;&gt;""),"خطأ: مدين ودائن معًا",IF(AND(E995&amp;""="",F995&amp;""=""),"سطر بلا مبلغ","")))</f>
        <v/>
      </c>
      <c r="I995" s="19">
        <f>IF(B995&amp;""="","",ROUND(SUMIFS($E$7:$E$3006,$B$7:$B$3006,B995&amp;"")-SUMIFS($F$7:$F$3006,$B$7:$B$3006,B995&amp;""),2))</f>
        <v/>
      </c>
      <c r="J995" s="6">
        <f>IF(B995&amp;""="",IF(AND(C995&amp;""="",E995&amp;""="",F995&amp;""=""),"","رقم القيد ناقص"),IF(I995=0,"","القيد غير متوازن"))</f>
        <v/>
      </c>
      <c r="K995" s="21">
        <f>IF(C995&amp;""="","",COUNTIF($C$7:C995,C995&amp;""))</f>
        <v/>
      </c>
      <c r="L995" s="6">
        <f>IF(K995="","",C995&amp;"-"&amp;K995)</f>
        <v/>
      </c>
      <c r="M995" s="21">
        <f>IF(J995&lt;&gt;"القيد غير متوازن","",IF(COUNTIF($B$7:B995,B995&amp;"")=1,1,""))</f>
        <v/>
      </c>
    </row>
    <row r="996">
      <c r="A996" s="20" t="n"/>
      <c r="B996" s="16" t="n"/>
      <c r="C996" s="16" t="n"/>
      <c r="D996" s="5" t="n"/>
      <c r="E996" s="17" t="n"/>
      <c r="F996" s="17" t="n"/>
      <c r="G996" s="6">
        <f>IF(AND(C996&amp;""="",E996&amp;""="",F996&amp;""=""),"",IF(C996&amp;""="","كود ناقص",IFERROR(INDEX('دليل الحسابات'!$B$6:$B$205,MATCH(C996,'دليل الحسابات'!$A$6:$A$205,0)),"كود غير موجود")))</f>
        <v/>
      </c>
      <c r="H996" s="6">
        <f>IF(AND(C996&amp;""="",E996&amp;""="",F996&amp;""=""),"",IF(AND(E996&amp;""&lt;&gt;"",F996&amp;""&lt;&gt;""),"خطأ: مدين ودائن معًا",IF(AND(E996&amp;""="",F996&amp;""=""),"سطر بلا مبلغ","")))</f>
        <v/>
      </c>
      <c r="I996" s="19">
        <f>IF(B996&amp;""="","",ROUND(SUMIFS($E$7:$E$3006,$B$7:$B$3006,B996&amp;"")-SUMIFS($F$7:$F$3006,$B$7:$B$3006,B996&amp;""),2))</f>
        <v/>
      </c>
      <c r="J996" s="6">
        <f>IF(B996&amp;""="",IF(AND(C996&amp;""="",E996&amp;""="",F996&amp;""=""),"","رقم القيد ناقص"),IF(I996=0,"","القيد غير متوازن"))</f>
        <v/>
      </c>
      <c r="K996" s="21">
        <f>IF(C996&amp;""="","",COUNTIF($C$7:C996,C996&amp;""))</f>
        <v/>
      </c>
      <c r="L996" s="6">
        <f>IF(K996="","",C996&amp;"-"&amp;K996)</f>
        <v/>
      </c>
      <c r="M996" s="21">
        <f>IF(J996&lt;&gt;"القيد غير متوازن","",IF(COUNTIF($B$7:B996,B996&amp;"")=1,1,""))</f>
        <v/>
      </c>
    </row>
    <row r="997">
      <c r="A997" s="20" t="n"/>
      <c r="B997" s="16" t="n"/>
      <c r="C997" s="16" t="n"/>
      <c r="D997" s="5" t="n"/>
      <c r="E997" s="17" t="n"/>
      <c r="F997" s="17" t="n"/>
      <c r="G997" s="6">
        <f>IF(AND(C997&amp;""="",E997&amp;""="",F997&amp;""=""),"",IF(C997&amp;""="","كود ناقص",IFERROR(INDEX('دليل الحسابات'!$B$6:$B$205,MATCH(C997,'دليل الحسابات'!$A$6:$A$205,0)),"كود غير موجود")))</f>
        <v/>
      </c>
      <c r="H997" s="6">
        <f>IF(AND(C997&amp;""="",E997&amp;""="",F997&amp;""=""),"",IF(AND(E997&amp;""&lt;&gt;"",F997&amp;""&lt;&gt;""),"خطأ: مدين ودائن معًا",IF(AND(E997&amp;""="",F997&amp;""=""),"سطر بلا مبلغ","")))</f>
        <v/>
      </c>
      <c r="I997" s="19">
        <f>IF(B997&amp;""="","",ROUND(SUMIFS($E$7:$E$3006,$B$7:$B$3006,B997&amp;"")-SUMIFS($F$7:$F$3006,$B$7:$B$3006,B997&amp;""),2))</f>
        <v/>
      </c>
      <c r="J997" s="6">
        <f>IF(B997&amp;""="",IF(AND(C997&amp;""="",E997&amp;""="",F997&amp;""=""),"","رقم القيد ناقص"),IF(I997=0,"","القيد غير متوازن"))</f>
        <v/>
      </c>
      <c r="K997" s="21">
        <f>IF(C997&amp;""="","",COUNTIF($C$7:C997,C997&amp;""))</f>
        <v/>
      </c>
      <c r="L997" s="6">
        <f>IF(K997="","",C997&amp;"-"&amp;K997)</f>
        <v/>
      </c>
      <c r="M997" s="21">
        <f>IF(J997&lt;&gt;"القيد غير متوازن","",IF(COUNTIF($B$7:B997,B997&amp;"")=1,1,""))</f>
        <v/>
      </c>
    </row>
    <row r="998">
      <c r="A998" s="20" t="n"/>
      <c r="B998" s="16" t="n"/>
      <c r="C998" s="16" t="n"/>
      <c r="D998" s="5" t="n"/>
      <c r="E998" s="17" t="n"/>
      <c r="F998" s="17" t="n"/>
      <c r="G998" s="6">
        <f>IF(AND(C998&amp;""="",E998&amp;""="",F998&amp;""=""),"",IF(C998&amp;""="","كود ناقص",IFERROR(INDEX('دليل الحسابات'!$B$6:$B$205,MATCH(C998,'دليل الحسابات'!$A$6:$A$205,0)),"كود غير موجود")))</f>
        <v/>
      </c>
      <c r="H998" s="6">
        <f>IF(AND(C998&amp;""="",E998&amp;""="",F998&amp;""=""),"",IF(AND(E998&amp;""&lt;&gt;"",F998&amp;""&lt;&gt;""),"خطأ: مدين ودائن معًا",IF(AND(E998&amp;""="",F998&amp;""=""),"سطر بلا مبلغ","")))</f>
        <v/>
      </c>
      <c r="I998" s="19">
        <f>IF(B998&amp;""="","",ROUND(SUMIFS($E$7:$E$3006,$B$7:$B$3006,B998&amp;"")-SUMIFS($F$7:$F$3006,$B$7:$B$3006,B998&amp;""),2))</f>
        <v/>
      </c>
      <c r="J998" s="6">
        <f>IF(B998&amp;""="",IF(AND(C998&amp;""="",E998&amp;""="",F998&amp;""=""),"","رقم القيد ناقص"),IF(I998=0,"","القيد غير متوازن"))</f>
        <v/>
      </c>
      <c r="K998" s="21">
        <f>IF(C998&amp;""="","",COUNTIF($C$7:C998,C998&amp;""))</f>
        <v/>
      </c>
      <c r="L998" s="6">
        <f>IF(K998="","",C998&amp;"-"&amp;K998)</f>
        <v/>
      </c>
      <c r="M998" s="21">
        <f>IF(J998&lt;&gt;"القيد غير متوازن","",IF(COUNTIF($B$7:B998,B998&amp;"")=1,1,""))</f>
        <v/>
      </c>
    </row>
    <row r="999">
      <c r="A999" s="20" t="n"/>
      <c r="B999" s="16" t="n"/>
      <c r="C999" s="16" t="n"/>
      <c r="D999" s="5" t="n"/>
      <c r="E999" s="17" t="n"/>
      <c r="F999" s="17" t="n"/>
      <c r="G999" s="6">
        <f>IF(AND(C999&amp;""="",E999&amp;""="",F999&amp;""=""),"",IF(C999&amp;""="","كود ناقص",IFERROR(INDEX('دليل الحسابات'!$B$6:$B$205,MATCH(C999,'دليل الحسابات'!$A$6:$A$205,0)),"كود غير موجود")))</f>
        <v/>
      </c>
      <c r="H999" s="6">
        <f>IF(AND(C999&amp;""="",E999&amp;""="",F999&amp;""=""),"",IF(AND(E999&amp;""&lt;&gt;"",F999&amp;""&lt;&gt;""),"خطأ: مدين ودائن معًا",IF(AND(E999&amp;""="",F999&amp;""=""),"سطر بلا مبلغ","")))</f>
        <v/>
      </c>
      <c r="I999" s="19">
        <f>IF(B999&amp;""="","",ROUND(SUMIFS($E$7:$E$3006,$B$7:$B$3006,B999&amp;"")-SUMIFS($F$7:$F$3006,$B$7:$B$3006,B999&amp;""),2))</f>
        <v/>
      </c>
      <c r="J999" s="6">
        <f>IF(B999&amp;""="",IF(AND(C999&amp;""="",E999&amp;""="",F999&amp;""=""),"","رقم القيد ناقص"),IF(I999=0,"","القيد غير متوازن"))</f>
        <v/>
      </c>
      <c r="K999" s="21">
        <f>IF(C999&amp;""="","",COUNTIF($C$7:C999,C999&amp;""))</f>
        <v/>
      </c>
      <c r="L999" s="6">
        <f>IF(K999="","",C999&amp;"-"&amp;K999)</f>
        <v/>
      </c>
      <c r="M999" s="21">
        <f>IF(J999&lt;&gt;"القيد غير متوازن","",IF(COUNTIF($B$7:B999,B999&amp;"")=1,1,""))</f>
        <v/>
      </c>
    </row>
    <row r="1000">
      <c r="A1000" s="20" t="n"/>
      <c r="B1000" s="16" t="n"/>
      <c r="C1000" s="16" t="n"/>
      <c r="D1000" s="5" t="n"/>
      <c r="E1000" s="17" t="n"/>
      <c r="F1000" s="17" t="n"/>
      <c r="G1000" s="6">
        <f>IF(AND(C1000&amp;""="",E1000&amp;""="",F1000&amp;""=""),"",IF(C1000&amp;""="","كود ناقص",IFERROR(INDEX('دليل الحسابات'!$B$6:$B$205,MATCH(C1000,'دليل الحسابات'!$A$6:$A$205,0)),"كود غير موجود")))</f>
        <v/>
      </c>
      <c r="H1000" s="6">
        <f>IF(AND(C1000&amp;""="",E1000&amp;""="",F1000&amp;""=""),"",IF(AND(E1000&amp;""&lt;&gt;"",F1000&amp;""&lt;&gt;""),"خطأ: مدين ودائن معًا",IF(AND(E1000&amp;""="",F1000&amp;""=""),"سطر بلا مبلغ","")))</f>
        <v/>
      </c>
      <c r="I1000" s="19">
        <f>IF(B1000&amp;""="","",ROUND(SUMIFS($E$7:$E$3006,$B$7:$B$3006,B1000&amp;"")-SUMIFS($F$7:$F$3006,$B$7:$B$3006,B1000&amp;""),2))</f>
        <v/>
      </c>
      <c r="J1000" s="6">
        <f>IF(B1000&amp;""="",IF(AND(C1000&amp;""="",E1000&amp;""="",F1000&amp;""=""),"","رقم القيد ناقص"),IF(I1000=0,"","القيد غير متوازن"))</f>
        <v/>
      </c>
      <c r="K1000" s="21">
        <f>IF(C1000&amp;""="","",COUNTIF($C$7:C1000,C1000&amp;""))</f>
        <v/>
      </c>
      <c r="L1000" s="6">
        <f>IF(K1000="","",C1000&amp;"-"&amp;K1000)</f>
        <v/>
      </c>
      <c r="M1000" s="21">
        <f>IF(J1000&lt;&gt;"القيد غير متوازن","",IF(COUNTIF($B$7:B1000,B1000&amp;"")=1,1,""))</f>
        <v/>
      </c>
    </row>
    <row r="1001">
      <c r="A1001" s="20" t="n"/>
      <c r="B1001" s="16" t="n"/>
      <c r="C1001" s="16" t="n"/>
      <c r="D1001" s="5" t="n"/>
      <c r="E1001" s="17" t="n"/>
      <c r="F1001" s="17" t="n"/>
      <c r="G1001" s="6">
        <f>IF(AND(C1001&amp;""="",E1001&amp;""="",F1001&amp;""=""),"",IF(C1001&amp;""="","كود ناقص",IFERROR(INDEX('دليل الحسابات'!$B$6:$B$205,MATCH(C1001,'دليل الحسابات'!$A$6:$A$205,0)),"كود غير موجود")))</f>
        <v/>
      </c>
      <c r="H1001" s="6">
        <f>IF(AND(C1001&amp;""="",E1001&amp;""="",F1001&amp;""=""),"",IF(AND(E1001&amp;""&lt;&gt;"",F1001&amp;""&lt;&gt;""),"خطأ: مدين ودائن معًا",IF(AND(E1001&amp;""="",F1001&amp;""=""),"سطر بلا مبلغ","")))</f>
        <v/>
      </c>
      <c r="I1001" s="19">
        <f>IF(B1001&amp;""="","",ROUND(SUMIFS($E$7:$E$3006,$B$7:$B$3006,B1001&amp;"")-SUMIFS($F$7:$F$3006,$B$7:$B$3006,B1001&amp;""),2))</f>
        <v/>
      </c>
      <c r="J1001" s="6">
        <f>IF(B1001&amp;""="",IF(AND(C1001&amp;""="",E1001&amp;""="",F1001&amp;""=""),"","رقم القيد ناقص"),IF(I1001=0,"","القيد غير متوازن"))</f>
        <v/>
      </c>
      <c r="K1001" s="21">
        <f>IF(C1001&amp;""="","",COUNTIF($C$7:C1001,C1001&amp;""))</f>
        <v/>
      </c>
      <c r="L1001" s="6">
        <f>IF(K1001="","",C1001&amp;"-"&amp;K1001)</f>
        <v/>
      </c>
      <c r="M1001" s="21">
        <f>IF(J1001&lt;&gt;"القيد غير متوازن","",IF(COUNTIF($B$7:B1001,B1001&amp;"")=1,1,""))</f>
        <v/>
      </c>
    </row>
    <row r="1002">
      <c r="A1002" s="20" t="n"/>
      <c r="B1002" s="16" t="n"/>
      <c r="C1002" s="16" t="n"/>
      <c r="D1002" s="5" t="n"/>
      <c r="E1002" s="17" t="n"/>
      <c r="F1002" s="17" t="n"/>
      <c r="G1002" s="6">
        <f>IF(AND(C1002&amp;""="",E1002&amp;""="",F1002&amp;""=""),"",IF(C1002&amp;""="","كود ناقص",IFERROR(INDEX('دليل الحسابات'!$B$6:$B$205,MATCH(C1002,'دليل الحسابات'!$A$6:$A$205,0)),"كود غير موجود")))</f>
        <v/>
      </c>
      <c r="H1002" s="6">
        <f>IF(AND(C1002&amp;""="",E1002&amp;""="",F1002&amp;""=""),"",IF(AND(E1002&amp;""&lt;&gt;"",F1002&amp;""&lt;&gt;""),"خطأ: مدين ودائن معًا",IF(AND(E1002&amp;""="",F1002&amp;""=""),"سطر بلا مبلغ","")))</f>
        <v/>
      </c>
      <c r="I1002" s="19">
        <f>IF(B1002&amp;""="","",ROUND(SUMIFS($E$7:$E$3006,$B$7:$B$3006,B1002&amp;"")-SUMIFS($F$7:$F$3006,$B$7:$B$3006,B1002&amp;""),2))</f>
        <v/>
      </c>
      <c r="J1002" s="6">
        <f>IF(B1002&amp;""="",IF(AND(C1002&amp;""="",E1002&amp;""="",F1002&amp;""=""),"","رقم القيد ناقص"),IF(I1002=0,"","القيد غير متوازن"))</f>
        <v/>
      </c>
      <c r="K1002" s="21">
        <f>IF(C1002&amp;""="","",COUNTIF($C$7:C1002,C1002&amp;""))</f>
        <v/>
      </c>
      <c r="L1002" s="6">
        <f>IF(K1002="","",C1002&amp;"-"&amp;K1002)</f>
        <v/>
      </c>
      <c r="M1002" s="21">
        <f>IF(J1002&lt;&gt;"القيد غير متوازن","",IF(COUNTIF($B$7:B1002,B1002&amp;"")=1,1,""))</f>
        <v/>
      </c>
    </row>
    <row r="1003">
      <c r="A1003" s="20" t="n"/>
      <c r="B1003" s="16" t="n"/>
      <c r="C1003" s="16" t="n"/>
      <c r="D1003" s="5" t="n"/>
      <c r="E1003" s="17" t="n"/>
      <c r="F1003" s="17" t="n"/>
      <c r="G1003" s="6">
        <f>IF(AND(C1003&amp;""="",E1003&amp;""="",F1003&amp;""=""),"",IF(C1003&amp;""="","كود ناقص",IFERROR(INDEX('دليل الحسابات'!$B$6:$B$205,MATCH(C1003,'دليل الحسابات'!$A$6:$A$205,0)),"كود غير موجود")))</f>
        <v/>
      </c>
      <c r="H1003" s="6">
        <f>IF(AND(C1003&amp;""="",E1003&amp;""="",F1003&amp;""=""),"",IF(AND(E1003&amp;""&lt;&gt;"",F1003&amp;""&lt;&gt;""),"خطأ: مدين ودائن معًا",IF(AND(E1003&amp;""="",F1003&amp;""=""),"سطر بلا مبلغ","")))</f>
        <v/>
      </c>
      <c r="I1003" s="19">
        <f>IF(B1003&amp;""="","",ROUND(SUMIFS($E$7:$E$3006,$B$7:$B$3006,B1003&amp;"")-SUMIFS($F$7:$F$3006,$B$7:$B$3006,B1003&amp;""),2))</f>
        <v/>
      </c>
      <c r="J1003" s="6">
        <f>IF(B1003&amp;""="",IF(AND(C1003&amp;""="",E1003&amp;""="",F1003&amp;""=""),"","رقم القيد ناقص"),IF(I1003=0,"","القيد غير متوازن"))</f>
        <v/>
      </c>
      <c r="K1003" s="21">
        <f>IF(C1003&amp;""="","",COUNTIF($C$7:C1003,C1003&amp;""))</f>
        <v/>
      </c>
      <c r="L1003" s="6">
        <f>IF(K1003="","",C1003&amp;"-"&amp;K1003)</f>
        <v/>
      </c>
      <c r="M1003" s="21">
        <f>IF(J1003&lt;&gt;"القيد غير متوازن","",IF(COUNTIF($B$7:B1003,B1003&amp;"")=1,1,""))</f>
        <v/>
      </c>
    </row>
    <row r="1004">
      <c r="A1004" s="20" t="n"/>
      <c r="B1004" s="16" t="n"/>
      <c r="C1004" s="16" t="n"/>
      <c r="D1004" s="5" t="n"/>
      <c r="E1004" s="17" t="n"/>
      <c r="F1004" s="17" t="n"/>
      <c r="G1004" s="6">
        <f>IF(AND(C1004&amp;""="",E1004&amp;""="",F1004&amp;""=""),"",IF(C1004&amp;""="","كود ناقص",IFERROR(INDEX('دليل الحسابات'!$B$6:$B$205,MATCH(C1004,'دليل الحسابات'!$A$6:$A$205,0)),"كود غير موجود")))</f>
        <v/>
      </c>
      <c r="H1004" s="6">
        <f>IF(AND(C1004&amp;""="",E1004&amp;""="",F1004&amp;""=""),"",IF(AND(E1004&amp;""&lt;&gt;"",F1004&amp;""&lt;&gt;""),"خطأ: مدين ودائن معًا",IF(AND(E1004&amp;""="",F1004&amp;""=""),"سطر بلا مبلغ","")))</f>
        <v/>
      </c>
      <c r="I1004" s="19">
        <f>IF(B1004&amp;""="","",ROUND(SUMIFS($E$7:$E$3006,$B$7:$B$3006,B1004&amp;"")-SUMIFS($F$7:$F$3006,$B$7:$B$3006,B1004&amp;""),2))</f>
        <v/>
      </c>
      <c r="J1004" s="6">
        <f>IF(B1004&amp;""="",IF(AND(C1004&amp;""="",E1004&amp;""="",F1004&amp;""=""),"","رقم القيد ناقص"),IF(I1004=0,"","القيد غير متوازن"))</f>
        <v/>
      </c>
      <c r="K1004" s="21">
        <f>IF(C1004&amp;""="","",COUNTIF($C$7:C1004,C1004&amp;""))</f>
        <v/>
      </c>
      <c r="L1004" s="6">
        <f>IF(K1004="","",C1004&amp;"-"&amp;K1004)</f>
        <v/>
      </c>
      <c r="M1004" s="21">
        <f>IF(J1004&lt;&gt;"القيد غير متوازن","",IF(COUNTIF($B$7:B1004,B1004&amp;"")=1,1,""))</f>
        <v/>
      </c>
    </row>
    <row r="1005">
      <c r="A1005" s="20" t="n"/>
      <c r="B1005" s="16" t="n"/>
      <c r="C1005" s="16" t="n"/>
      <c r="D1005" s="5" t="n"/>
      <c r="E1005" s="17" t="n"/>
      <c r="F1005" s="17" t="n"/>
      <c r="G1005" s="6">
        <f>IF(AND(C1005&amp;""="",E1005&amp;""="",F1005&amp;""=""),"",IF(C1005&amp;""="","كود ناقص",IFERROR(INDEX('دليل الحسابات'!$B$6:$B$205,MATCH(C1005,'دليل الحسابات'!$A$6:$A$205,0)),"كود غير موجود")))</f>
        <v/>
      </c>
      <c r="H1005" s="6">
        <f>IF(AND(C1005&amp;""="",E1005&amp;""="",F1005&amp;""=""),"",IF(AND(E1005&amp;""&lt;&gt;"",F1005&amp;""&lt;&gt;""),"خطأ: مدين ودائن معًا",IF(AND(E1005&amp;""="",F1005&amp;""=""),"سطر بلا مبلغ","")))</f>
        <v/>
      </c>
      <c r="I1005" s="19">
        <f>IF(B1005&amp;""="","",ROUND(SUMIFS($E$7:$E$3006,$B$7:$B$3006,B1005&amp;"")-SUMIFS($F$7:$F$3006,$B$7:$B$3006,B1005&amp;""),2))</f>
        <v/>
      </c>
      <c r="J1005" s="6">
        <f>IF(B1005&amp;""="",IF(AND(C1005&amp;""="",E1005&amp;""="",F1005&amp;""=""),"","رقم القيد ناقص"),IF(I1005=0,"","القيد غير متوازن"))</f>
        <v/>
      </c>
      <c r="K1005" s="21">
        <f>IF(C1005&amp;""="","",COUNTIF($C$7:C1005,C1005&amp;""))</f>
        <v/>
      </c>
      <c r="L1005" s="6">
        <f>IF(K1005="","",C1005&amp;"-"&amp;K1005)</f>
        <v/>
      </c>
      <c r="M1005" s="21">
        <f>IF(J1005&lt;&gt;"القيد غير متوازن","",IF(COUNTIF($B$7:B1005,B1005&amp;"")=1,1,""))</f>
        <v/>
      </c>
    </row>
    <row r="1006">
      <c r="A1006" s="20" t="n"/>
      <c r="B1006" s="16" t="n"/>
      <c r="C1006" s="16" t="n"/>
      <c r="D1006" s="5" t="n"/>
      <c r="E1006" s="17" t="n"/>
      <c r="F1006" s="17" t="n"/>
      <c r="G1006" s="6">
        <f>IF(AND(C1006&amp;""="",E1006&amp;""="",F1006&amp;""=""),"",IF(C1006&amp;""="","كود ناقص",IFERROR(INDEX('دليل الحسابات'!$B$6:$B$205,MATCH(C1006,'دليل الحسابات'!$A$6:$A$205,0)),"كود غير موجود")))</f>
        <v/>
      </c>
      <c r="H1006" s="6">
        <f>IF(AND(C1006&amp;""="",E1006&amp;""="",F1006&amp;""=""),"",IF(AND(E1006&amp;""&lt;&gt;"",F1006&amp;""&lt;&gt;""),"خطأ: مدين ودائن معًا",IF(AND(E1006&amp;""="",F1006&amp;""=""),"سطر بلا مبلغ","")))</f>
        <v/>
      </c>
      <c r="I1006" s="19">
        <f>IF(B1006&amp;""="","",ROUND(SUMIFS($E$7:$E$3006,$B$7:$B$3006,B1006&amp;"")-SUMIFS($F$7:$F$3006,$B$7:$B$3006,B1006&amp;""),2))</f>
        <v/>
      </c>
      <c r="J1006" s="6">
        <f>IF(B1006&amp;""="",IF(AND(C1006&amp;""="",E1006&amp;""="",F1006&amp;""=""),"","رقم القيد ناقص"),IF(I1006=0,"","القيد غير متوازن"))</f>
        <v/>
      </c>
      <c r="K1006" s="21">
        <f>IF(C1006&amp;""="","",COUNTIF($C$7:C1006,C1006&amp;""))</f>
        <v/>
      </c>
      <c r="L1006" s="6">
        <f>IF(K1006="","",C1006&amp;"-"&amp;K1006)</f>
        <v/>
      </c>
      <c r="M1006" s="21">
        <f>IF(J1006&lt;&gt;"القيد غير متوازن","",IF(COUNTIF($B$7:B1006,B1006&amp;"")=1,1,""))</f>
        <v/>
      </c>
    </row>
    <row r="1007">
      <c r="A1007" s="20" t="n"/>
      <c r="B1007" s="16" t="n"/>
      <c r="C1007" s="16" t="n"/>
      <c r="D1007" s="5" t="n"/>
      <c r="E1007" s="17" t="n"/>
      <c r="F1007" s="17" t="n"/>
      <c r="G1007" s="6">
        <f>IF(AND(C1007&amp;""="",E1007&amp;""="",F1007&amp;""=""),"",IF(C1007&amp;""="","كود ناقص",IFERROR(INDEX('دليل الحسابات'!$B$6:$B$205,MATCH(C1007,'دليل الحسابات'!$A$6:$A$205,0)),"كود غير موجود")))</f>
        <v/>
      </c>
      <c r="H1007" s="6">
        <f>IF(AND(C1007&amp;""="",E1007&amp;""="",F1007&amp;""=""),"",IF(AND(E1007&amp;""&lt;&gt;"",F1007&amp;""&lt;&gt;""),"خطأ: مدين ودائن معًا",IF(AND(E1007&amp;""="",F1007&amp;""=""),"سطر بلا مبلغ","")))</f>
        <v/>
      </c>
      <c r="I1007" s="19">
        <f>IF(B1007&amp;""="","",ROUND(SUMIFS($E$7:$E$3006,$B$7:$B$3006,B1007&amp;"")-SUMIFS($F$7:$F$3006,$B$7:$B$3006,B1007&amp;""),2))</f>
        <v/>
      </c>
      <c r="J1007" s="6">
        <f>IF(B1007&amp;""="",IF(AND(C1007&amp;""="",E1007&amp;""="",F1007&amp;""=""),"","رقم القيد ناقص"),IF(I1007=0,"","القيد غير متوازن"))</f>
        <v/>
      </c>
      <c r="K1007" s="21">
        <f>IF(C1007&amp;""="","",COUNTIF($C$7:C1007,C1007&amp;""))</f>
        <v/>
      </c>
      <c r="L1007" s="6">
        <f>IF(K1007="","",C1007&amp;"-"&amp;K1007)</f>
        <v/>
      </c>
      <c r="M1007" s="21">
        <f>IF(J1007&lt;&gt;"القيد غير متوازن","",IF(COUNTIF($B$7:B1007,B1007&amp;"")=1,1,""))</f>
        <v/>
      </c>
    </row>
    <row r="1008">
      <c r="A1008" s="20" t="n"/>
      <c r="B1008" s="16" t="n"/>
      <c r="C1008" s="16" t="n"/>
      <c r="D1008" s="5" t="n"/>
      <c r="E1008" s="17" t="n"/>
      <c r="F1008" s="17" t="n"/>
      <c r="G1008" s="6">
        <f>IF(AND(C1008&amp;""="",E1008&amp;""="",F1008&amp;""=""),"",IF(C1008&amp;""="","كود ناقص",IFERROR(INDEX('دليل الحسابات'!$B$6:$B$205,MATCH(C1008,'دليل الحسابات'!$A$6:$A$205,0)),"كود غير موجود")))</f>
        <v/>
      </c>
      <c r="H1008" s="6">
        <f>IF(AND(C1008&amp;""="",E1008&amp;""="",F1008&amp;""=""),"",IF(AND(E1008&amp;""&lt;&gt;"",F1008&amp;""&lt;&gt;""),"خطأ: مدين ودائن معًا",IF(AND(E1008&amp;""="",F1008&amp;""=""),"سطر بلا مبلغ","")))</f>
        <v/>
      </c>
      <c r="I1008" s="19">
        <f>IF(B1008&amp;""="","",ROUND(SUMIFS($E$7:$E$3006,$B$7:$B$3006,B1008&amp;"")-SUMIFS($F$7:$F$3006,$B$7:$B$3006,B1008&amp;""),2))</f>
        <v/>
      </c>
      <c r="J1008" s="6">
        <f>IF(B1008&amp;""="",IF(AND(C1008&amp;""="",E1008&amp;""="",F1008&amp;""=""),"","رقم القيد ناقص"),IF(I1008=0,"","القيد غير متوازن"))</f>
        <v/>
      </c>
      <c r="K1008" s="21">
        <f>IF(C1008&amp;""="","",COUNTIF($C$7:C1008,C1008&amp;""))</f>
        <v/>
      </c>
      <c r="L1008" s="6">
        <f>IF(K1008="","",C1008&amp;"-"&amp;K1008)</f>
        <v/>
      </c>
      <c r="M1008" s="21">
        <f>IF(J1008&lt;&gt;"القيد غير متوازن","",IF(COUNTIF($B$7:B1008,B1008&amp;"")=1,1,""))</f>
        <v/>
      </c>
    </row>
    <row r="1009">
      <c r="A1009" s="20" t="n"/>
      <c r="B1009" s="16" t="n"/>
      <c r="C1009" s="16" t="n"/>
      <c r="D1009" s="5" t="n"/>
      <c r="E1009" s="17" t="n"/>
      <c r="F1009" s="17" t="n"/>
      <c r="G1009" s="6">
        <f>IF(AND(C1009&amp;""="",E1009&amp;""="",F1009&amp;""=""),"",IF(C1009&amp;""="","كود ناقص",IFERROR(INDEX('دليل الحسابات'!$B$6:$B$205,MATCH(C1009,'دليل الحسابات'!$A$6:$A$205,0)),"كود غير موجود")))</f>
        <v/>
      </c>
      <c r="H1009" s="6">
        <f>IF(AND(C1009&amp;""="",E1009&amp;""="",F1009&amp;""=""),"",IF(AND(E1009&amp;""&lt;&gt;"",F1009&amp;""&lt;&gt;""),"خطأ: مدين ودائن معًا",IF(AND(E1009&amp;""="",F1009&amp;""=""),"سطر بلا مبلغ","")))</f>
        <v/>
      </c>
      <c r="I1009" s="19">
        <f>IF(B1009&amp;""="","",ROUND(SUMIFS($E$7:$E$3006,$B$7:$B$3006,B1009&amp;"")-SUMIFS($F$7:$F$3006,$B$7:$B$3006,B1009&amp;""),2))</f>
        <v/>
      </c>
      <c r="J1009" s="6">
        <f>IF(B1009&amp;""="",IF(AND(C1009&amp;""="",E1009&amp;""="",F1009&amp;""=""),"","رقم القيد ناقص"),IF(I1009=0,"","القيد غير متوازن"))</f>
        <v/>
      </c>
      <c r="K1009" s="21">
        <f>IF(C1009&amp;""="","",COUNTIF($C$7:C1009,C1009&amp;""))</f>
        <v/>
      </c>
      <c r="L1009" s="6">
        <f>IF(K1009="","",C1009&amp;"-"&amp;K1009)</f>
        <v/>
      </c>
      <c r="M1009" s="21">
        <f>IF(J1009&lt;&gt;"القيد غير متوازن","",IF(COUNTIF($B$7:B1009,B1009&amp;"")=1,1,""))</f>
        <v/>
      </c>
    </row>
    <row r="1010">
      <c r="A1010" s="20" t="n"/>
      <c r="B1010" s="16" t="n"/>
      <c r="C1010" s="16" t="n"/>
      <c r="D1010" s="5" t="n"/>
      <c r="E1010" s="17" t="n"/>
      <c r="F1010" s="17" t="n"/>
      <c r="G1010" s="6">
        <f>IF(AND(C1010&amp;""="",E1010&amp;""="",F1010&amp;""=""),"",IF(C1010&amp;""="","كود ناقص",IFERROR(INDEX('دليل الحسابات'!$B$6:$B$205,MATCH(C1010,'دليل الحسابات'!$A$6:$A$205,0)),"كود غير موجود")))</f>
        <v/>
      </c>
      <c r="H1010" s="6">
        <f>IF(AND(C1010&amp;""="",E1010&amp;""="",F1010&amp;""=""),"",IF(AND(E1010&amp;""&lt;&gt;"",F1010&amp;""&lt;&gt;""),"خطأ: مدين ودائن معًا",IF(AND(E1010&amp;""="",F1010&amp;""=""),"سطر بلا مبلغ","")))</f>
        <v/>
      </c>
      <c r="I1010" s="19">
        <f>IF(B1010&amp;""="","",ROUND(SUMIFS($E$7:$E$3006,$B$7:$B$3006,B1010&amp;"")-SUMIFS($F$7:$F$3006,$B$7:$B$3006,B1010&amp;""),2))</f>
        <v/>
      </c>
      <c r="J1010" s="6">
        <f>IF(B1010&amp;""="",IF(AND(C1010&amp;""="",E1010&amp;""="",F1010&amp;""=""),"","رقم القيد ناقص"),IF(I1010=0,"","القيد غير متوازن"))</f>
        <v/>
      </c>
      <c r="K1010" s="21">
        <f>IF(C1010&amp;""="","",COUNTIF($C$7:C1010,C1010&amp;""))</f>
        <v/>
      </c>
      <c r="L1010" s="6">
        <f>IF(K1010="","",C1010&amp;"-"&amp;K1010)</f>
        <v/>
      </c>
      <c r="M1010" s="21">
        <f>IF(J1010&lt;&gt;"القيد غير متوازن","",IF(COUNTIF($B$7:B1010,B1010&amp;"")=1,1,""))</f>
        <v/>
      </c>
    </row>
    <row r="1011">
      <c r="A1011" s="20" t="n"/>
      <c r="B1011" s="16" t="n"/>
      <c r="C1011" s="16" t="n"/>
      <c r="D1011" s="5" t="n"/>
      <c r="E1011" s="17" t="n"/>
      <c r="F1011" s="17" t="n"/>
      <c r="G1011" s="6">
        <f>IF(AND(C1011&amp;""="",E1011&amp;""="",F1011&amp;""=""),"",IF(C1011&amp;""="","كود ناقص",IFERROR(INDEX('دليل الحسابات'!$B$6:$B$205,MATCH(C1011,'دليل الحسابات'!$A$6:$A$205,0)),"كود غير موجود")))</f>
        <v/>
      </c>
      <c r="H1011" s="6">
        <f>IF(AND(C1011&amp;""="",E1011&amp;""="",F1011&amp;""=""),"",IF(AND(E1011&amp;""&lt;&gt;"",F1011&amp;""&lt;&gt;""),"خطأ: مدين ودائن معًا",IF(AND(E1011&amp;""="",F1011&amp;""=""),"سطر بلا مبلغ","")))</f>
        <v/>
      </c>
      <c r="I1011" s="19">
        <f>IF(B1011&amp;""="","",ROUND(SUMIFS($E$7:$E$3006,$B$7:$B$3006,B1011&amp;"")-SUMIFS($F$7:$F$3006,$B$7:$B$3006,B1011&amp;""),2))</f>
        <v/>
      </c>
      <c r="J1011" s="6">
        <f>IF(B1011&amp;""="",IF(AND(C1011&amp;""="",E1011&amp;""="",F1011&amp;""=""),"","رقم القيد ناقص"),IF(I1011=0,"","القيد غير متوازن"))</f>
        <v/>
      </c>
      <c r="K1011" s="21">
        <f>IF(C1011&amp;""="","",COUNTIF($C$7:C1011,C1011&amp;""))</f>
        <v/>
      </c>
      <c r="L1011" s="6">
        <f>IF(K1011="","",C1011&amp;"-"&amp;K1011)</f>
        <v/>
      </c>
      <c r="M1011" s="21">
        <f>IF(J1011&lt;&gt;"القيد غير متوازن","",IF(COUNTIF($B$7:B1011,B1011&amp;"")=1,1,""))</f>
        <v/>
      </c>
    </row>
    <row r="1012">
      <c r="A1012" s="20" t="n"/>
      <c r="B1012" s="16" t="n"/>
      <c r="C1012" s="16" t="n"/>
      <c r="D1012" s="5" t="n"/>
      <c r="E1012" s="17" t="n"/>
      <c r="F1012" s="17" t="n"/>
      <c r="G1012" s="6">
        <f>IF(AND(C1012&amp;""="",E1012&amp;""="",F1012&amp;""=""),"",IF(C1012&amp;""="","كود ناقص",IFERROR(INDEX('دليل الحسابات'!$B$6:$B$205,MATCH(C1012,'دليل الحسابات'!$A$6:$A$205,0)),"كود غير موجود")))</f>
        <v/>
      </c>
      <c r="H1012" s="6">
        <f>IF(AND(C1012&amp;""="",E1012&amp;""="",F1012&amp;""=""),"",IF(AND(E1012&amp;""&lt;&gt;"",F1012&amp;""&lt;&gt;""),"خطأ: مدين ودائن معًا",IF(AND(E1012&amp;""="",F1012&amp;""=""),"سطر بلا مبلغ","")))</f>
        <v/>
      </c>
      <c r="I1012" s="19">
        <f>IF(B1012&amp;""="","",ROUND(SUMIFS($E$7:$E$3006,$B$7:$B$3006,B1012&amp;"")-SUMIFS($F$7:$F$3006,$B$7:$B$3006,B1012&amp;""),2))</f>
        <v/>
      </c>
      <c r="J1012" s="6">
        <f>IF(B1012&amp;""="",IF(AND(C1012&amp;""="",E1012&amp;""="",F1012&amp;""=""),"","رقم القيد ناقص"),IF(I1012=0,"","القيد غير متوازن"))</f>
        <v/>
      </c>
      <c r="K1012" s="21">
        <f>IF(C1012&amp;""="","",COUNTIF($C$7:C1012,C1012&amp;""))</f>
        <v/>
      </c>
      <c r="L1012" s="6">
        <f>IF(K1012="","",C1012&amp;"-"&amp;K1012)</f>
        <v/>
      </c>
      <c r="M1012" s="21">
        <f>IF(J1012&lt;&gt;"القيد غير متوازن","",IF(COUNTIF($B$7:B1012,B1012&amp;"")=1,1,""))</f>
        <v/>
      </c>
    </row>
    <row r="1013">
      <c r="A1013" s="20" t="n"/>
      <c r="B1013" s="16" t="n"/>
      <c r="C1013" s="16" t="n"/>
      <c r="D1013" s="5" t="n"/>
      <c r="E1013" s="17" t="n"/>
      <c r="F1013" s="17" t="n"/>
      <c r="G1013" s="6">
        <f>IF(AND(C1013&amp;""="",E1013&amp;""="",F1013&amp;""=""),"",IF(C1013&amp;""="","كود ناقص",IFERROR(INDEX('دليل الحسابات'!$B$6:$B$205,MATCH(C1013,'دليل الحسابات'!$A$6:$A$205,0)),"كود غير موجود")))</f>
        <v/>
      </c>
      <c r="H1013" s="6">
        <f>IF(AND(C1013&amp;""="",E1013&amp;""="",F1013&amp;""=""),"",IF(AND(E1013&amp;""&lt;&gt;"",F1013&amp;""&lt;&gt;""),"خطأ: مدين ودائن معًا",IF(AND(E1013&amp;""="",F1013&amp;""=""),"سطر بلا مبلغ","")))</f>
        <v/>
      </c>
      <c r="I1013" s="19">
        <f>IF(B1013&amp;""="","",ROUND(SUMIFS($E$7:$E$3006,$B$7:$B$3006,B1013&amp;"")-SUMIFS($F$7:$F$3006,$B$7:$B$3006,B1013&amp;""),2))</f>
        <v/>
      </c>
      <c r="J1013" s="6">
        <f>IF(B1013&amp;""="",IF(AND(C1013&amp;""="",E1013&amp;""="",F1013&amp;""=""),"","رقم القيد ناقص"),IF(I1013=0,"","القيد غير متوازن"))</f>
        <v/>
      </c>
      <c r="K1013" s="21">
        <f>IF(C1013&amp;""="","",COUNTIF($C$7:C1013,C1013&amp;""))</f>
        <v/>
      </c>
      <c r="L1013" s="6">
        <f>IF(K1013="","",C1013&amp;"-"&amp;K1013)</f>
        <v/>
      </c>
      <c r="M1013" s="21">
        <f>IF(J1013&lt;&gt;"القيد غير متوازن","",IF(COUNTIF($B$7:B1013,B1013&amp;"")=1,1,""))</f>
        <v/>
      </c>
    </row>
    <row r="1014">
      <c r="A1014" s="20" t="n"/>
      <c r="B1014" s="16" t="n"/>
      <c r="C1014" s="16" t="n"/>
      <c r="D1014" s="5" t="n"/>
      <c r="E1014" s="17" t="n"/>
      <c r="F1014" s="17" t="n"/>
      <c r="G1014" s="6">
        <f>IF(AND(C1014&amp;""="",E1014&amp;""="",F1014&amp;""=""),"",IF(C1014&amp;""="","كود ناقص",IFERROR(INDEX('دليل الحسابات'!$B$6:$B$205,MATCH(C1014,'دليل الحسابات'!$A$6:$A$205,0)),"كود غير موجود")))</f>
        <v/>
      </c>
      <c r="H1014" s="6">
        <f>IF(AND(C1014&amp;""="",E1014&amp;""="",F1014&amp;""=""),"",IF(AND(E1014&amp;""&lt;&gt;"",F1014&amp;""&lt;&gt;""),"خطأ: مدين ودائن معًا",IF(AND(E1014&amp;""="",F1014&amp;""=""),"سطر بلا مبلغ","")))</f>
        <v/>
      </c>
      <c r="I1014" s="19">
        <f>IF(B1014&amp;""="","",ROUND(SUMIFS($E$7:$E$3006,$B$7:$B$3006,B1014&amp;"")-SUMIFS($F$7:$F$3006,$B$7:$B$3006,B1014&amp;""),2))</f>
        <v/>
      </c>
      <c r="J1014" s="6">
        <f>IF(B1014&amp;""="",IF(AND(C1014&amp;""="",E1014&amp;""="",F1014&amp;""=""),"","رقم القيد ناقص"),IF(I1014=0,"","القيد غير متوازن"))</f>
        <v/>
      </c>
      <c r="K1014" s="21">
        <f>IF(C1014&amp;""="","",COUNTIF($C$7:C1014,C1014&amp;""))</f>
        <v/>
      </c>
      <c r="L1014" s="6">
        <f>IF(K1014="","",C1014&amp;"-"&amp;K1014)</f>
        <v/>
      </c>
      <c r="M1014" s="21">
        <f>IF(J1014&lt;&gt;"القيد غير متوازن","",IF(COUNTIF($B$7:B1014,B1014&amp;"")=1,1,""))</f>
        <v/>
      </c>
    </row>
    <row r="1015">
      <c r="A1015" s="20" t="n"/>
      <c r="B1015" s="16" t="n"/>
      <c r="C1015" s="16" t="n"/>
      <c r="D1015" s="5" t="n"/>
      <c r="E1015" s="17" t="n"/>
      <c r="F1015" s="17" t="n"/>
      <c r="G1015" s="6">
        <f>IF(AND(C1015&amp;""="",E1015&amp;""="",F1015&amp;""=""),"",IF(C1015&amp;""="","كود ناقص",IFERROR(INDEX('دليل الحسابات'!$B$6:$B$205,MATCH(C1015,'دليل الحسابات'!$A$6:$A$205,0)),"كود غير موجود")))</f>
        <v/>
      </c>
      <c r="H1015" s="6">
        <f>IF(AND(C1015&amp;""="",E1015&amp;""="",F1015&amp;""=""),"",IF(AND(E1015&amp;""&lt;&gt;"",F1015&amp;""&lt;&gt;""),"خطأ: مدين ودائن معًا",IF(AND(E1015&amp;""="",F1015&amp;""=""),"سطر بلا مبلغ","")))</f>
        <v/>
      </c>
      <c r="I1015" s="19">
        <f>IF(B1015&amp;""="","",ROUND(SUMIFS($E$7:$E$3006,$B$7:$B$3006,B1015&amp;"")-SUMIFS($F$7:$F$3006,$B$7:$B$3006,B1015&amp;""),2))</f>
        <v/>
      </c>
      <c r="J1015" s="6">
        <f>IF(B1015&amp;""="",IF(AND(C1015&amp;""="",E1015&amp;""="",F1015&amp;""=""),"","رقم القيد ناقص"),IF(I1015=0,"","القيد غير متوازن"))</f>
        <v/>
      </c>
      <c r="K1015" s="21">
        <f>IF(C1015&amp;""="","",COUNTIF($C$7:C1015,C1015&amp;""))</f>
        <v/>
      </c>
      <c r="L1015" s="6">
        <f>IF(K1015="","",C1015&amp;"-"&amp;K1015)</f>
        <v/>
      </c>
      <c r="M1015" s="21">
        <f>IF(J1015&lt;&gt;"القيد غير متوازن","",IF(COUNTIF($B$7:B1015,B1015&amp;"")=1,1,""))</f>
        <v/>
      </c>
    </row>
    <row r="1016">
      <c r="A1016" s="20" t="n"/>
      <c r="B1016" s="16" t="n"/>
      <c r="C1016" s="16" t="n"/>
      <c r="D1016" s="5" t="n"/>
      <c r="E1016" s="17" t="n"/>
      <c r="F1016" s="17" t="n"/>
      <c r="G1016" s="6">
        <f>IF(AND(C1016&amp;""="",E1016&amp;""="",F1016&amp;""=""),"",IF(C1016&amp;""="","كود ناقص",IFERROR(INDEX('دليل الحسابات'!$B$6:$B$205,MATCH(C1016,'دليل الحسابات'!$A$6:$A$205,0)),"كود غير موجود")))</f>
        <v/>
      </c>
      <c r="H1016" s="6">
        <f>IF(AND(C1016&amp;""="",E1016&amp;""="",F1016&amp;""=""),"",IF(AND(E1016&amp;""&lt;&gt;"",F1016&amp;""&lt;&gt;""),"خطأ: مدين ودائن معًا",IF(AND(E1016&amp;""="",F1016&amp;""=""),"سطر بلا مبلغ","")))</f>
        <v/>
      </c>
      <c r="I1016" s="19">
        <f>IF(B1016&amp;""="","",ROUND(SUMIFS($E$7:$E$3006,$B$7:$B$3006,B1016&amp;"")-SUMIFS($F$7:$F$3006,$B$7:$B$3006,B1016&amp;""),2))</f>
        <v/>
      </c>
      <c r="J1016" s="6">
        <f>IF(B1016&amp;""="",IF(AND(C1016&amp;""="",E1016&amp;""="",F1016&amp;""=""),"","رقم القيد ناقص"),IF(I1016=0,"","القيد غير متوازن"))</f>
        <v/>
      </c>
      <c r="K1016" s="21">
        <f>IF(C1016&amp;""="","",COUNTIF($C$7:C1016,C1016&amp;""))</f>
        <v/>
      </c>
      <c r="L1016" s="6">
        <f>IF(K1016="","",C1016&amp;"-"&amp;K1016)</f>
        <v/>
      </c>
      <c r="M1016" s="21">
        <f>IF(J1016&lt;&gt;"القيد غير متوازن","",IF(COUNTIF($B$7:B1016,B1016&amp;"")=1,1,""))</f>
        <v/>
      </c>
    </row>
    <row r="1017">
      <c r="A1017" s="20" t="n"/>
      <c r="B1017" s="16" t="n"/>
      <c r="C1017" s="16" t="n"/>
      <c r="D1017" s="5" t="n"/>
      <c r="E1017" s="17" t="n"/>
      <c r="F1017" s="17" t="n"/>
      <c r="G1017" s="6">
        <f>IF(AND(C1017&amp;""="",E1017&amp;""="",F1017&amp;""=""),"",IF(C1017&amp;""="","كود ناقص",IFERROR(INDEX('دليل الحسابات'!$B$6:$B$205,MATCH(C1017,'دليل الحسابات'!$A$6:$A$205,0)),"كود غير موجود")))</f>
        <v/>
      </c>
      <c r="H1017" s="6">
        <f>IF(AND(C1017&amp;""="",E1017&amp;""="",F1017&amp;""=""),"",IF(AND(E1017&amp;""&lt;&gt;"",F1017&amp;""&lt;&gt;""),"خطأ: مدين ودائن معًا",IF(AND(E1017&amp;""="",F1017&amp;""=""),"سطر بلا مبلغ","")))</f>
        <v/>
      </c>
      <c r="I1017" s="19">
        <f>IF(B1017&amp;""="","",ROUND(SUMIFS($E$7:$E$3006,$B$7:$B$3006,B1017&amp;"")-SUMIFS($F$7:$F$3006,$B$7:$B$3006,B1017&amp;""),2))</f>
        <v/>
      </c>
      <c r="J1017" s="6">
        <f>IF(B1017&amp;""="",IF(AND(C1017&amp;""="",E1017&amp;""="",F1017&amp;""=""),"","رقم القيد ناقص"),IF(I1017=0,"","القيد غير متوازن"))</f>
        <v/>
      </c>
      <c r="K1017" s="21">
        <f>IF(C1017&amp;""="","",COUNTIF($C$7:C1017,C1017&amp;""))</f>
        <v/>
      </c>
      <c r="L1017" s="6">
        <f>IF(K1017="","",C1017&amp;"-"&amp;K1017)</f>
        <v/>
      </c>
      <c r="M1017" s="21">
        <f>IF(J1017&lt;&gt;"القيد غير متوازن","",IF(COUNTIF($B$7:B1017,B1017&amp;"")=1,1,""))</f>
        <v/>
      </c>
    </row>
    <row r="1018">
      <c r="A1018" s="20" t="n"/>
      <c r="B1018" s="16" t="n"/>
      <c r="C1018" s="16" t="n"/>
      <c r="D1018" s="5" t="n"/>
      <c r="E1018" s="17" t="n"/>
      <c r="F1018" s="17" t="n"/>
      <c r="G1018" s="6">
        <f>IF(AND(C1018&amp;""="",E1018&amp;""="",F1018&amp;""=""),"",IF(C1018&amp;""="","كود ناقص",IFERROR(INDEX('دليل الحسابات'!$B$6:$B$205,MATCH(C1018,'دليل الحسابات'!$A$6:$A$205,0)),"كود غير موجود")))</f>
        <v/>
      </c>
      <c r="H1018" s="6">
        <f>IF(AND(C1018&amp;""="",E1018&amp;""="",F1018&amp;""=""),"",IF(AND(E1018&amp;""&lt;&gt;"",F1018&amp;""&lt;&gt;""),"خطأ: مدين ودائن معًا",IF(AND(E1018&amp;""="",F1018&amp;""=""),"سطر بلا مبلغ","")))</f>
        <v/>
      </c>
      <c r="I1018" s="19">
        <f>IF(B1018&amp;""="","",ROUND(SUMIFS($E$7:$E$3006,$B$7:$B$3006,B1018&amp;"")-SUMIFS($F$7:$F$3006,$B$7:$B$3006,B1018&amp;""),2))</f>
        <v/>
      </c>
      <c r="J1018" s="6">
        <f>IF(B1018&amp;""="",IF(AND(C1018&amp;""="",E1018&amp;""="",F1018&amp;""=""),"","رقم القيد ناقص"),IF(I1018=0,"","القيد غير متوازن"))</f>
        <v/>
      </c>
      <c r="K1018" s="21">
        <f>IF(C1018&amp;""="","",COUNTIF($C$7:C1018,C1018&amp;""))</f>
        <v/>
      </c>
      <c r="L1018" s="6">
        <f>IF(K1018="","",C1018&amp;"-"&amp;K1018)</f>
        <v/>
      </c>
      <c r="M1018" s="21">
        <f>IF(J1018&lt;&gt;"القيد غير متوازن","",IF(COUNTIF($B$7:B1018,B1018&amp;"")=1,1,""))</f>
        <v/>
      </c>
    </row>
    <row r="1019">
      <c r="A1019" s="20" t="n"/>
      <c r="B1019" s="16" t="n"/>
      <c r="C1019" s="16" t="n"/>
      <c r="D1019" s="5" t="n"/>
      <c r="E1019" s="17" t="n"/>
      <c r="F1019" s="17" t="n"/>
      <c r="G1019" s="6">
        <f>IF(AND(C1019&amp;""="",E1019&amp;""="",F1019&amp;""=""),"",IF(C1019&amp;""="","كود ناقص",IFERROR(INDEX('دليل الحسابات'!$B$6:$B$205,MATCH(C1019,'دليل الحسابات'!$A$6:$A$205,0)),"كود غير موجود")))</f>
        <v/>
      </c>
      <c r="H1019" s="6">
        <f>IF(AND(C1019&amp;""="",E1019&amp;""="",F1019&amp;""=""),"",IF(AND(E1019&amp;""&lt;&gt;"",F1019&amp;""&lt;&gt;""),"خطأ: مدين ودائن معًا",IF(AND(E1019&amp;""="",F1019&amp;""=""),"سطر بلا مبلغ","")))</f>
        <v/>
      </c>
      <c r="I1019" s="19">
        <f>IF(B1019&amp;""="","",ROUND(SUMIFS($E$7:$E$3006,$B$7:$B$3006,B1019&amp;"")-SUMIFS($F$7:$F$3006,$B$7:$B$3006,B1019&amp;""),2))</f>
        <v/>
      </c>
      <c r="J1019" s="6">
        <f>IF(B1019&amp;""="",IF(AND(C1019&amp;""="",E1019&amp;""="",F1019&amp;""=""),"","رقم القيد ناقص"),IF(I1019=0,"","القيد غير متوازن"))</f>
        <v/>
      </c>
      <c r="K1019" s="21">
        <f>IF(C1019&amp;""="","",COUNTIF($C$7:C1019,C1019&amp;""))</f>
        <v/>
      </c>
      <c r="L1019" s="6">
        <f>IF(K1019="","",C1019&amp;"-"&amp;K1019)</f>
        <v/>
      </c>
      <c r="M1019" s="21">
        <f>IF(J1019&lt;&gt;"القيد غير متوازن","",IF(COUNTIF($B$7:B1019,B1019&amp;"")=1,1,""))</f>
        <v/>
      </c>
    </row>
    <row r="1020">
      <c r="A1020" s="20" t="n"/>
      <c r="B1020" s="16" t="n"/>
      <c r="C1020" s="16" t="n"/>
      <c r="D1020" s="5" t="n"/>
      <c r="E1020" s="17" t="n"/>
      <c r="F1020" s="17" t="n"/>
      <c r="G1020" s="6">
        <f>IF(AND(C1020&amp;""="",E1020&amp;""="",F1020&amp;""=""),"",IF(C1020&amp;""="","كود ناقص",IFERROR(INDEX('دليل الحسابات'!$B$6:$B$205,MATCH(C1020,'دليل الحسابات'!$A$6:$A$205,0)),"كود غير موجود")))</f>
        <v/>
      </c>
      <c r="H1020" s="6">
        <f>IF(AND(C1020&amp;""="",E1020&amp;""="",F1020&amp;""=""),"",IF(AND(E1020&amp;""&lt;&gt;"",F1020&amp;""&lt;&gt;""),"خطأ: مدين ودائن معًا",IF(AND(E1020&amp;""="",F1020&amp;""=""),"سطر بلا مبلغ","")))</f>
        <v/>
      </c>
      <c r="I1020" s="19">
        <f>IF(B1020&amp;""="","",ROUND(SUMIFS($E$7:$E$3006,$B$7:$B$3006,B1020&amp;"")-SUMIFS($F$7:$F$3006,$B$7:$B$3006,B1020&amp;""),2))</f>
        <v/>
      </c>
      <c r="J1020" s="6">
        <f>IF(B1020&amp;""="",IF(AND(C1020&amp;""="",E1020&amp;""="",F1020&amp;""=""),"","رقم القيد ناقص"),IF(I1020=0,"","القيد غير متوازن"))</f>
        <v/>
      </c>
      <c r="K1020" s="21">
        <f>IF(C1020&amp;""="","",COUNTIF($C$7:C1020,C1020&amp;""))</f>
        <v/>
      </c>
      <c r="L1020" s="6">
        <f>IF(K1020="","",C1020&amp;"-"&amp;K1020)</f>
        <v/>
      </c>
      <c r="M1020" s="21">
        <f>IF(J1020&lt;&gt;"القيد غير متوازن","",IF(COUNTIF($B$7:B1020,B1020&amp;"")=1,1,""))</f>
        <v/>
      </c>
    </row>
    <row r="1021">
      <c r="A1021" s="20" t="n"/>
      <c r="B1021" s="16" t="n"/>
      <c r="C1021" s="16" t="n"/>
      <c r="D1021" s="5" t="n"/>
      <c r="E1021" s="17" t="n"/>
      <c r="F1021" s="17" t="n"/>
      <c r="G1021" s="6">
        <f>IF(AND(C1021&amp;""="",E1021&amp;""="",F1021&amp;""=""),"",IF(C1021&amp;""="","كود ناقص",IFERROR(INDEX('دليل الحسابات'!$B$6:$B$205,MATCH(C1021,'دليل الحسابات'!$A$6:$A$205,0)),"كود غير موجود")))</f>
        <v/>
      </c>
      <c r="H1021" s="6">
        <f>IF(AND(C1021&amp;""="",E1021&amp;""="",F1021&amp;""=""),"",IF(AND(E1021&amp;""&lt;&gt;"",F1021&amp;""&lt;&gt;""),"خطأ: مدين ودائن معًا",IF(AND(E1021&amp;""="",F1021&amp;""=""),"سطر بلا مبلغ","")))</f>
        <v/>
      </c>
      <c r="I1021" s="19">
        <f>IF(B1021&amp;""="","",ROUND(SUMIFS($E$7:$E$3006,$B$7:$B$3006,B1021&amp;"")-SUMIFS($F$7:$F$3006,$B$7:$B$3006,B1021&amp;""),2))</f>
        <v/>
      </c>
      <c r="J1021" s="6">
        <f>IF(B1021&amp;""="",IF(AND(C1021&amp;""="",E1021&amp;""="",F1021&amp;""=""),"","رقم القيد ناقص"),IF(I1021=0,"","القيد غير متوازن"))</f>
        <v/>
      </c>
      <c r="K1021" s="21">
        <f>IF(C1021&amp;""="","",COUNTIF($C$7:C1021,C1021&amp;""))</f>
        <v/>
      </c>
      <c r="L1021" s="6">
        <f>IF(K1021="","",C1021&amp;"-"&amp;K1021)</f>
        <v/>
      </c>
      <c r="M1021" s="21">
        <f>IF(J1021&lt;&gt;"القيد غير متوازن","",IF(COUNTIF($B$7:B1021,B1021&amp;"")=1,1,""))</f>
        <v/>
      </c>
    </row>
    <row r="1022">
      <c r="A1022" s="20" t="n"/>
      <c r="B1022" s="16" t="n"/>
      <c r="C1022" s="16" t="n"/>
      <c r="D1022" s="5" t="n"/>
      <c r="E1022" s="17" t="n"/>
      <c r="F1022" s="17" t="n"/>
      <c r="G1022" s="6">
        <f>IF(AND(C1022&amp;""="",E1022&amp;""="",F1022&amp;""=""),"",IF(C1022&amp;""="","كود ناقص",IFERROR(INDEX('دليل الحسابات'!$B$6:$B$205,MATCH(C1022,'دليل الحسابات'!$A$6:$A$205,0)),"كود غير موجود")))</f>
        <v/>
      </c>
      <c r="H1022" s="6">
        <f>IF(AND(C1022&amp;""="",E1022&amp;""="",F1022&amp;""=""),"",IF(AND(E1022&amp;""&lt;&gt;"",F1022&amp;""&lt;&gt;""),"خطأ: مدين ودائن معًا",IF(AND(E1022&amp;""="",F1022&amp;""=""),"سطر بلا مبلغ","")))</f>
        <v/>
      </c>
      <c r="I1022" s="19">
        <f>IF(B1022&amp;""="","",ROUND(SUMIFS($E$7:$E$3006,$B$7:$B$3006,B1022&amp;"")-SUMIFS($F$7:$F$3006,$B$7:$B$3006,B1022&amp;""),2))</f>
        <v/>
      </c>
      <c r="J1022" s="6">
        <f>IF(B1022&amp;""="",IF(AND(C1022&amp;""="",E1022&amp;""="",F1022&amp;""=""),"","رقم القيد ناقص"),IF(I1022=0,"","القيد غير متوازن"))</f>
        <v/>
      </c>
      <c r="K1022" s="21">
        <f>IF(C1022&amp;""="","",COUNTIF($C$7:C1022,C1022&amp;""))</f>
        <v/>
      </c>
      <c r="L1022" s="6">
        <f>IF(K1022="","",C1022&amp;"-"&amp;K1022)</f>
        <v/>
      </c>
      <c r="M1022" s="21">
        <f>IF(J1022&lt;&gt;"القيد غير متوازن","",IF(COUNTIF($B$7:B1022,B1022&amp;"")=1,1,""))</f>
        <v/>
      </c>
    </row>
    <row r="1023">
      <c r="A1023" s="20" t="n"/>
      <c r="B1023" s="16" t="n"/>
      <c r="C1023" s="16" t="n"/>
      <c r="D1023" s="5" t="n"/>
      <c r="E1023" s="17" t="n"/>
      <c r="F1023" s="17" t="n"/>
      <c r="G1023" s="6">
        <f>IF(AND(C1023&amp;""="",E1023&amp;""="",F1023&amp;""=""),"",IF(C1023&amp;""="","كود ناقص",IFERROR(INDEX('دليل الحسابات'!$B$6:$B$205,MATCH(C1023,'دليل الحسابات'!$A$6:$A$205,0)),"كود غير موجود")))</f>
        <v/>
      </c>
      <c r="H1023" s="6">
        <f>IF(AND(C1023&amp;""="",E1023&amp;""="",F1023&amp;""=""),"",IF(AND(E1023&amp;""&lt;&gt;"",F1023&amp;""&lt;&gt;""),"خطأ: مدين ودائن معًا",IF(AND(E1023&amp;""="",F1023&amp;""=""),"سطر بلا مبلغ","")))</f>
        <v/>
      </c>
      <c r="I1023" s="19">
        <f>IF(B1023&amp;""="","",ROUND(SUMIFS($E$7:$E$3006,$B$7:$B$3006,B1023&amp;"")-SUMIFS($F$7:$F$3006,$B$7:$B$3006,B1023&amp;""),2))</f>
        <v/>
      </c>
      <c r="J1023" s="6">
        <f>IF(B1023&amp;""="",IF(AND(C1023&amp;""="",E1023&amp;""="",F1023&amp;""=""),"","رقم القيد ناقص"),IF(I1023=0,"","القيد غير متوازن"))</f>
        <v/>
      </c>
      <c r="K1023" s="21">
        <f>IF(C1023&amp;""="","",COUNTIF($C$7:C1023,C1023&amp;""))</f>
        <v/>
      </c>
      <c r="L1023" s="6">
        <f>IF(K1023="","",C1023&amp;"-"&amp;K1023)</f>
        <v/>
      </c>
      <c r="M1023" s="21">
        <f>IF(J1023&lt;&gt;"القيد غير متوازن","",IF(COUNTIF($B$7:B1023,B1023&amp;"")=1,1,""))</f>
        <v/>
      </c>
    </row>
    <row r="1024">
      <c r="A1024" s="20" t="n"/>
      <c r="B1024" s="16" t="n"/>
      <c r="C1024" s="16" t="n"/>
      <c r="D1024" s="5" t="n"/>
      <c r="E1024" s="17" t="n"/>
      <c r="F1024" s="17" t="n"/>
      <c r="G1024" s="6">
        <f>IF(AND(C1024&amp;""="",E1024&amp;""="",F1024&amp;""=""),"",IF(C1024&amp;""="","كود ناقص",IFERROR(INDEX('دليل الحسابات'!$B$6:$B$205,MATCH(C1024,'دليل الحسابات'!$A$6:$A$205,0)),"كود غير موجود")))</f>
        <v/>
      </c>
      <c r="H1024" s="6">
        <f>IF(AND(C1024&amp;""="",E1024&amp;""="",F1024&amp;""=""),"",IF(AND(E1024&amp;""&lt;&gt;"",F1024&amp;""&lt;&gt;""),"خطأ: مدين ودائن معًا",IF(AND(E1024&amp;""="",F1024&amp;""=""),"سطر بلا مبلغ","")))</f>
        <v/>
      </c>
      <c r="I1024" s="19">
        <f>IF(B1024&amp;""="","",ROUND(SUMIFS($E$7:$E$3006,$B$7:$B$3006,B1024&amp;"")-SUMIFS($F$7:$F$3006,$B$7:$B$3006,B1024&amp;""),2))</f>
        <v/>
      </c>
      <c r="J1024" s="6">
        <f>IF(B1024&amp;""="",IF(AND(C1024&amp;""="",E1024&amp;""="",F1024&amp;""=""),"","رقم القيد ناقص"),IF(I1024=0,"","القيد غير متوازن"))</f>
        <v/>
      </c>
      <c r="K1024" s="21">
        <f>IF(C1024&amp;""="","",COUNTIF($C$7:C1024,C1024&amp;""))</f>
        <v/>
      </c>
      <c r="L1024" s="6">
        <f>IF(K1024="","",C1024&amp;"-"&amp;K1024)</f>
        <v/>
      </c>
      <c r="M1024" s="21">
        <f>IF(J1024&lt;&gt;"القيد غير متوازن","",IF(COUNTIF($B$7:B1024,B1024&amp;"")=1,1,""))</f>
        <v/>
      </c>
    </row>
    <row r="1025">
      <c r="A1025" s="20" t="n"/>
      <c r="B1025" s="16" t="n"/>
      <c r="C1025" s="16" t="n"/>
      <c r="D1025" s="5" t="n"/>
      <c r="E1025" s="17" t="n"/>
      <c r="F1025" s="17" t="n"/>
      <c r="G1025" s="6">
        <f>IF(AND(C1025&amp;""="",E1025&amp;""="",F1025&amp;""=""),"",IF(C1025&amp;""="","كود ناقص",IFERROR(INDEX('دليل الحسابات'!$B$6:$B$205,MATCH(C1025,'دليل الحسابات'!$A$6:$A$205,0)),"كود غير موجود")))</f>
        <v/>
      </c>
      <c r="H1025" s="6">
        <f>IF(AND(C1025&amp;""="",E1025&amp;""="",F1025&amp;""=""),"",IF(AND(E1025&amp;""&lt;&gt;"",F1025&amp;""&lt;&gt;""),"خطأ: مدين ودائن معًا",IF(AND(E1025&amp;""="",F1025&amp;""=""),"سطر بلا مبلغ","")))</f>
        <v/>
      </c>
      <c r="I1025" s="19">
        <f>IF(B1025&amp;""="","",ROUND(SUMIFS($E$7:$E$3006,$B$7:$B$3006,B1025&amp;"")-SUMIFS($F$7:$F$3006,$B$7:$B$3006,B1025&amp;""),2))</f>
        <v/>
      </c>
      <c r="J1025" s="6">
        <f>IF(B1025&amp;""="",IF(AND(C1025&amp;""="",E1025&amp;""="",F1025&amp;""=""),"","رقم القيد ناقص"),IF(I1025=0,"","القيد غير متوازن"))</f>
        <v/>
      </c>
      <c r="K1025" s="21">
        <f>IF(C1025&amp;""="","",COUNTIF($C$7:C1025,C1025&amp;""))</f>
        <v/>
      </c>
      <c r="L1025" s="6">
        <f>IF(K1025="","",C1025&amp;"-"&amp;K1025)</f>
        <v/>
      </c>
      <c r="M1025" s="21">
        <f>IF(J1025&lt;&gt;"القيد غير متوازن","",IF(COUNTIF($B$7:B1025,B1025&amp;"")=1,1,""))</f>
        <v/>
      </c>
    </row>
    <row r="1026">
      <c r="A1026" s="20" t="n"/>
      <c r="B1026" s="16" t="n"/>
      <c r="C1026" s="16" t="n"/>
      <c r="D1026" s="5" t="n"/>
      <c r="E1026" s="17" t="n"/>
      <c r="F1026" s="17" t="n"/>
      <c r="G1026" s="6">
        <f>IF(AND(C1026&amp;""="",E1026&amp;""="",F1026&amp;""=""),"",IF(C1026&amp;""="","كود ناقص",IFERROR(INDEX('دليل الحسابات'!$B$6:$B$205,MATCH(C1026,'دليل الحسابات'!$A$6:$A$205,0)),"كود غير موجود")))</f>
        <v/>
      </c>
      <c r="H1026" s="6">
        <f>IF(AND(C1026&amp;""="",E1026&amp;""="",F1026&amp;""=""),"",IF(AND(E1026&amp;""&lt;&gt;"",F1026&amp;""&lt;&gt;""),"خطأ: مدين ودائن معًا",IF(AND(E1026&amp;""="",F1026&amp;""=""),"سطر بلا مبلغ","")))</f>
        <v/>
      </c>
      <c r="I1026" s="19">
        <f>IF(B1026&amp;""="","",ROUND(SUMIFS($E$7:$E$3006,$B$7:$B$3006,B1026&amp;"")-SUMIFS($F$7:$F$3006,$B$7:$B$3006,B1026&amp;""),2))</f>
        <v/>
      </c>
      <c r="J1026" s="6">
        <f>IF(B1026&amp;""="",IF(AND(C1026&amp;""="",E1026&amp;""="",F1026&amp;""=""),"","رقم القيد ناقص"),IF(I1026=0,"","القيد غير متوازن"))</f>
        <v/>
      </c>
      <c r="K1026" s="21">
        <f>IF(C1026&amp;""="","",COUNTIF($C$7:C1026,C1026&amp;""))</f>
        <v/>
      </c>
      <c r="L1026" s="6">
        <f>IF(K1026="","",C1026&amp;"-"&amp;K1026)</f>
        <v/>
      </c>
      <c r="M1026" s="21">
        <f>IF(J1026&lt;&gt;"القيد غير متوازن","",IF(COUNTIF($B$7:B1026,B1026&amp;"")=1,1,""))</f>
        <v/>
      </c>
    </row>
    <row r="1027">
      <c r="A1027" s="20" t="n"/>
      <c r="B1027" s="16" t="n"/>
      <c r="C1027" s="16" t="n"/>
      <c r="D1027" s="5" t="n"/>
      <c r="E1027" s="17" t="n"/>
      <c r="F1027" s="17" t="n"/>
      <c r="G1027" s="6">
        <f>IF(AND(C1027&amp;""="",E1027&amp;""="",F1027&amp;""=""),"",IF(C1027&amp;""="","كود ناقص",IFERROR(INDEX('دليل الحسابات'!$B$6:$B$205,MATCH(C1027,'دليل الحسابات'!$A$6:$A$205,0)),"كود غير موجود")))</f>
        <v/>
      </c>
      <c r="H1027" s="6">
        <f>IF(AND(C1027&amp;""="",E1027&amp;""="",F1027&amp;""=""),"",IF(AND(E1027&amp;""&lt;&gt;"",F1027&amp;""&lt;&gt;""),"خطأ: مدين ودائن معًا",IF(AND(E1027&amp;""="",F1027&amp;""=""),"سطر بلا مبلغ","")))</f>
        <v/>
      </c>
      <c r="I1027" s="19">
        <f>IF(B1027&amp;""="","",ROUND(SUMIFS($E$7:$E$3006,$B$7:$B$3006,B1027&amp;"")-SUMIFS($F$7:$F$3006,$B$7:$B$3006,B1027&amp;""),2))</f>
        <v/>
      </c>
      <c r="J1027" s="6">
        <f>IF(B1027&amp;""="",IF(AND(C1027&amp;""="",E1027&amp;""="",F1027&amp;""=""),"","رقم القيد ناقص"),IF(I1027=0,"","القيد غير متوازن"))</f>
        <v/>
      </c>
      <c r="K1027" s="21">
        <f>IF(C1027&amp;""="","",COUNTIF($C$7:C1027,C1027&amp;""))</f>
        <v/>
      </c>
      <c r="L1027" s="6">
        <f>IF(K1027="","",C1027&amp;"-"&amp;K1027)</f>
        <v/>
      </c>
      <c r="M1027" s="21">
        <f>IF(J1027&lt;&gt;"القيد غير متوازن","",IF(COUNTIF($B$7:B1027,B1027&amp;"")=1,1,""))</f>
        <v/>
      </c>
    </row>
    <row r="1028">
      <c r="A1028" s="20" t="n"/>
      <c r="B1028" s="16" t="n"/>
      <c r="C1028" s="16" t="n"/>
      <c r="D1028" s="5" t="n"/>
      <c r="E1028" s="17" t="n"/>
      <c r="F1028" s="17" t="n"/>
      <c r="G1028" s="6">
        <f>IF(AND(C1028&amp;""="",E1028&amp;""="",F1028&amp;""=""),"",IF(C1028&amp;""="","كود ناقص",IFERROR(INDEX('دليل الحسابات'!$B$6:$B$205,MATCH(C1028,'دليل الحسابات'!$A$6:$A$205,0)),"كود غير موجود")))</f>
        <v/>
      </c>
      <c r="H1028" s="6">
        <f>IF(AND(C1028&amp;""="",E1028&amp;""="",F1028&amp;""=""),"",IF(AND(E1028&amp;""&lt;&gt;"",F1028&amp;""&lt;&gt;""),"خطأ: مدين ودائن معًا",IF(AND(E1028&amp;""="",F1028&amp;""=""),"سطر بلا مبلغ","")))</f>
        <v/>
      </c>
      <c r="I1028" s="19">
        <f>IF(B1028&amp;""="","",ROUND(SUMIFS($E$7:$E$3006,$B$7:$B$3006,B1028&amp;"")-SUMIFS($F$7:$F$3006,$B$7:$B$3006,B1028&amp;""),2))</f>
        <v/>
      </c>
      <c r="J1028" s="6">
        <f>IF(B1028&amp;""="",IF(AND(C1028&amp;""="",E1028&amp;""="",F1028&amp;""=""),"","رقم القيد ناقص"),IF(I1028=0,"","القيد غير متوازن"))</f>
        <v/>
      </c>
      <c r="K1028" s="21">
        <f>IF(C1028&amp;""="","",COUNTIF($C$7:C1028,C1028&amp;""))</f>
        <v/>
      </c>
      <c r="L1028" s="6">
        <f>IF(K1028="","",C1028&amp;"-"&amp;K1028)</f>
        <v/>
      </c>
      <c r="M1028" s="21">
        <f>IF(J1028&lt;&gt;"القيد غير متوازن","",IF(COUNTIF($B$7:B1028,B1028&amp;"")=1,1,""))</f>
        <v/>
      </c>
    </row>
    <row r="1029">
      <c r="A1029" s="20" t="n"/>
      <c r="B1029" s="16" t="n"/>
      <c r="C1029" s="16" t="n"/>
      <c r="D1029" s="5" t="n"/>
      <c r="E1029" s="17" t="n"/>
      <c r="F1029" s="17" t="n"/>
      <c r="G1029" s="6">
        <f>IF(AND(C1029&amp;""="",E1029&amp;""="",F1029&amp;""=""),"",IF(C1029&amp;""="","كود ناقص",IFERROR(INDEX('دليل الحسابات'!$B$6:$B$205,MATCH(C1029,'دليل الحسابات'!$A$6:$A$205,0)),"كود غير موجود")))</f>
        <v/>
      </c>
      <c r="H1029" s="6">
        <f>IF(AND(C1029&amp;""="",E1029&amp;""="",F1029&amp;""=""),"",IF(AND(E1029&amp;""&lt;&gt;"",F1029&amp;""&lt;&gt;""),"خطأ: مدين ودائن معًا",IF(AND(E1029&amp;""="",F1029&amp;""=""),"سطر بلا مبلغ","")))</f>
        <v/>
      </c>
      <c r="I1029" s="19">
        <f>IF(B1029&amp;""="","",ROUND(SUMIFS($E$7:$E$3006,$B$7:$B$3006,B1029&amp;"")-SUMIFS($F$7:$F$3006,$B$7:$B$3006,B1029&amp;""),2))</f>
        <v/>
      </c>
      <c r="J1029" s="6">
        <f>IF(B1029&amp;""="",IF(AND(C1029&amp;""="",E1029&amp;""="",F1029&amp;""=""),"","رقم القيد ناقص"),IF(I1029=0,"","القيد غير متوازن"))</f>
        <v/>
      </c>
      <c r="K1029" s="21">
        <f>IF(C1029&amp;""="","",COUNTIF($C$7:C1029,C1029&amp;""))</f>
        <v/>
      </c>
      <c r="L1029" s="6">
        <f>IF(K1029="","",C1029&amp;"-"&amp;K1029)</f>
        <v/>
      </c>
      <c r="M1029" s="21">
        <f>IF(J1029&lt;&gt;"القيد غير متوازن","",IF(COUNTIF($B$7:B1029,B1029&amp;"")=1,1,""))</f>
        <v/>
      </c>
    </row>
    <row r="1030">
      <c r="A1030" s="20" t="n"/>
      <c r="B1030" s="16" t="n"/>
      <c r="C1030" s="16" t="n"/>
      <c r="D1030" s="5" t="n"/>
      <c r="E1030" s="17" t="n"/>
      <c r="F1030" s="17" t="n"/>
      <c r="G1030" s="6">
        <f>IF(AND(C1030&amp;""="",E1030&amp;""="",F1030&amp;""=""),"",IF(C1030&amp;""="","كود ناقص",IFERROR(INDEX('دليل الحسابات'!$B$6:$B$205,MATCH(C1030,'دليل الحسابات'!$A$6:$A$205,0)),"كود غير موجود")))</f>
        <v/>
      </c>
      <c r="H1030" s="6">
        <f>IF(AND(C1030&amp;""="",E1030&amp;""="",F1030&amp;""=""),"",IF(AND(E1030&amp;""&lt;&gt;"",F1030&amp;""&lt;&gt;""),"خطأ: مدين ودائن معًا",IF(AND(E1030&amp;""="",F1030&amp;""=""),"سطر بلا مبلغ","")))</f>
        <v/>
      </c>
      <c r="I1030" s="19">
        <f>IF(B1030&amp;""="","",ROUND(SUMIFS($E$7:$E$3006,$B$7:$B$3006,B1030&amp;"")-SUMIFS($F$7:$F$3006,$B$7:$B$3006,B1030&amp;""),2))</f>
        <v/>
      </c>
      <c r="J1030" s="6">
        <f>IF(B1030&amp;""="",IF(AND(C1030&amp;""="",E1030&amp;""="",F1030&amp;""=""),"","رقم القيد ناقص"),IF(I1030=0,"","القيد غير متوازن"))</f>
        <v/>
      </c>
      <c r="K1030" s="21">
        <f>IF(C1030&amp;""="","",COUNTIF($C$7:C1030,C1030&amp;""))</f>
        <v/>
      </c>
      <c r="L1030" s="6">
        <f>IF(K1030="","",C1030&amp;"-"&amp;K1030)</f>
        <v/>
      </c>
      <c r="M1030" s="21">
        <f>IF(J1030&lt;&gt;"القيد غير متوازن","",IF(COUNTIF($B$7:B1030,B1030&amp;"")=1,1,""))</f>
        <v/>
      </c>
    </row>
    <row r="1031">
      <c r="A1031" s="20" t="n"/>
      <c r="B1031" s="16" t="n"/>
      <c r="C1031" s="16" t="n"/>
      <c r="D1031" s="5" t="n"/>
      <c r="E1031" s="17" t="n"/>
      <c r="F1031" s="17" t="n"/>
      <c r="G1031" s="6">
        <f>IF(AND(C1031&amp;""="",E1031&amp;""="",F1031&amp;""=""),"",IF(C1031&amp;""="","كود ناقص",IFERROR(INDEX('دليل الحسابات'!$B$6:$B$205,MATCH(C1031,'دليل الحسابات'!$A$6:$A$205,0)),"كود غير موجود")))</f>
        <v/>
      </c>
      <c r="H1031" s="6">
        <f>IF(AND(C1031&amp;""="",E1031&amp;""="",F1031&amp;""=""),"",IF(AND(E1031&amp;""&lt;&gt;"",F1031&amp;""&lt;&gt;""),"خطأ: مدين ودائن معًا",IF(AND(E1031&amp;""="",F1031&amp;""=""),"سطر بلا مبلغ","")))</f>
        <v/>
      </c>
      <c r="I1031" s="19">
        <f>IF(B1031&amp;""="","",ROUND(SUMIFS($E$7:$E$3006,$B$7:$B$3006,B1031&amp;"")-SUMIFS($F$7:$F$3006,$B$7:$B$3006,B1031&amp;""),2))</f>
        <v/>
      </c>
      <c r="J1031" s="6">
        <f>IF(B1031&amp;""="",IF(AND(C1031&amp;""="",E1031&amp;""="",F1031&amp;""=""),"","رقم القيد ناقص"),IF(I1031=0,"","القيد غير متوازن"))</f>
        <v/>
      </c>
      <c r="K1031" s="21">
        <f>IF(C1031&amp;""="","",COUNTIF($C$7:C1031,C1031&amp;""))</f>
        <v/>
      </c>
      <c r="L1031" s="6">
        <f>IF(K1031="","",C1031&amp;"-"&amp;K1031)</f>
        <v/>
      </c>
      <c r="M1031" s="21">
        <f>IF(J1031&lt;&gt;"القيد غير متوازن","",IF(COUNTIF($B$7:B1031,B1031&amp;"")=1,1,""))</f>
        <v/>
      </c>
    </row>
    <row r="1032">
      <c r="A1032" s="20" t="n"/>
      <c r="B1032" s="16" t="n"/>
      <c r="C1032" s="16" t="n"/>
      <c r="D1032" s="5" t="n"/>
      <c r="E1032" s="17" t="n"/>
      <c r="F1032" s="17" t="n"/>
      <c r="G1032" s="6">
        <f>IF(AND(C1032&amp;""="",E1032&amp;""="",F1032&amp;""=""),"",IF(C1032&amp;""="","كود ناقص",IFERROR(INDEX('دليل الحسابات'!$B$6:$B$205,MATCH(C1032,'دليل الحسابات'!$A$6:$A$205,0)),"كود غير موجود")))</f>
        <v/>
      </c>
      <c r="H1032" s="6">
        <f>IF(AND(C1032&amp;""="",E1032&amp;""="",F1032&amp;""=""),"",IF(AND(E1032&amp;""&lt;&gt;"",F1032&amp;""&lt;&gt;""),"خطأ: مدين ودائن معًا",IF(AND(E1032&amp;""="",F1032&amp;""=""),"سطر بلا مبلغ","")))</f>
        <v/>
      </c>
      <c r="I1032" s="19">
        <f>IF(B1032&amp;""="","",ROUND(SUMIFS($E$7:$E$3006,$B$7:$B$3006,B1032&amp;"")-SUMIFS($F$7:$F$3006,$B$7:$B$3006,B1032&amp;""),2))</f>
        <v/>
      </c>
      <c r="J1032" s="6">
        <f>IF(B1032&amp;""="",IF(AND(C1032&amp;""="",E1032&amp;""="",F1032&amp;""=""),"","رقم القيد ناقص"),IF(I1032=0,"","القيد غير متوازن"))</f>
        <v/>
      </c>
      <c r="K1032" s="21">
        <f>IF(C1032&amp;""="","",COUNTIF($C$7:C1032,C1032&amp;""))</f>
        <v/>
      </c>
      <c r="L1032" s="6">
        <f>IF(K1032="","",C1032&amp;"-"&amp;K1032)</f>
        <v/>
      </c>
      <c r="M1032" s="21">
        <f>IF(J1032&lt;&gt;"القيد غير متوازن","",IF(COUNTIF($B$7:B1032,B1032&amp;"")=1,1,""))</f>
        <v/>
      </c>
    </row>
    <row r="1033">
      <c r="A1033" s="20" t="n"/>
      <c r="B1033" s="16" t="n"/>
      <c r="C1033" s="16" t="n"/>
      <c r="D1033" s="5" t="n"/>
      <c r="E1033" s="17" t="n"/>
      <c r="F1033" s="17" t="n"/>
      <c r="G1033" s="6">
        <f>IF(AND(C1033&amp;""="",E1033&amp;""="",F1033&amp;""=""),"",IF(C1033&amp;""="","كود ناقص",IFERROR(INDEX('دليل الحسابات'!$B$6:$B$205,MATCH(C1033,'دليل الحسابات'!$A$6:$A$205,0)),"كود غير موجود")))</f>
        <v/>
      </c>
      <c r="H1033" s="6">
        <f>IF(AND(C1033&amp;""="",E1033&amp;""="",F1033&amp;""=""),"",IF(AND(E1033&amp;""&lt;&gt;"",F1033&amp;""&lt;&gt;""),"خطأ: مدين ودائن معًا",IF(AND(E1033&amp;""="",F1033&amp;""=""),"سطر بلا مبلغ","")))</f>
        <v/>
      </c>
      <c r="I1033" s="19">
        <f>IF(B1033&amp;""="","",ROUND(SUMIFS($E$7:$E$3006,$B$7:$B$3006,B1033&amp;"")-SUMIFS($F$7:$F$3006,$B$7:$B$3006,B1033&amp;""),2))</f>
        <v/>
      </c>
      <c r="J1033" s="6">
        <f>IF(B1033&amp;""="",IF(AND(C1033&amp;""="",E1033&amp;""="",F1033&amp;""=""),"","رقم القيد ناقص"),IF(I1033=0,"","القيد غير متوازن"))</f>
        <v/>
      </c>
      <c r="K1033" s="21">
        <f>IF(C1033&amp;""="","",COUNTIF($C$7:C1033,C1033&amp;""))</f>
        <v/>
      </c>
      <c r="L1033" s="6">
        <f>IF(K1033="","",C1033&amp;"-"&amp;K1033)</f>
        <v/>
      </c>
      <c r="M1033" s="21">
        <f>IF(J1033&lt;&gt;"القيد غير متوازن","",IF(COUNTIF($B$7:B1033,B1033&amp;"")=1,1,""))</f>
        <v/>
      </c>
    </row>
    <row r="1034">
      <c r="A1034" s="20" t="n"/>
      <c r="B1034" s="16" t="n"/>
      <c r="C1034" s="16" t="n"/>
      <c r="D1034" s="5" t="n"/>
      <c r="E1034" s="17" t="n"/>
      <c r="F1034" s="17" t="n"/>
      <c r="G1034" s="6">
        <f>IF(AND(C1034&amp;""="",E1034&amp;""="",F1034&amp;""=""),"",IF(C1034&amp;""="","كود ناقص",IFERROR(INDEX('دليل الحسابات'!$B$6:$B$205,MATCH(C1034,'دليل الحسابات'!$A$6:$A$205,0)),"كود غير موجود")))</f>
        <v/>
      </c>
      <c r="H1034" s="6">
        <f>IF(AND(C1034&amp;""="",E1034&amp;""="",F1034&amp;""=""),"",IF(AND(E1034&amp;""&lt;&gt;"",F1034&amp;""&lt;&gt;""),"خطأ: مدين ودائن معًا",IF(AND(E1034&amp;""="",F1034&amp;""=""),"سطر بلا مبلغ","")))</f>
        <v/>
      </c>
      <c r="I1034" s="19">
        <f>IF(B1034&amp;""="","",ROUND(SUMIFS($E$7:$E$3006,$B$7:$B$3006,B1034&amp;"")-SUMIFS($F$7:$F$3006,$B$7:$B$3006,B1034&amp;""),2))</f>
        <v/>
      </c>
      <c r="J1034" s="6">
        <f>IF(B1034&amp;""="",IF(AND(C1034&amp;""="",E1034&amp;""="",F1034&amp;""=""),"","رقم القيد ناقص"),IF(I1034=0,"","القيد غير متوازن"))</f>
        <v/>
      </c>
      <c r="K1034" s="21">
        <f>IF(C1034&amp;""="","",COUNTIF($C$7:C1034,C1034&amp;""))</f>
        <v/>
      </c>
      <c r="L1034" s="6">
        <f>IF(K1034="","",C1034&amp;"-"&amp;K1034)</f>
        <v/>
      </c>
      <c r="M1034" s="21">
        <f>IF(J1034&lt;&gt;"القيد غير متوازن","",IF(COUNTIF($B$7:B1034,B1034&amp;"")=1,1,""))</f>
        <v/>
      </c>
    </row>
    <row r="1035">
      <c r="A1035" s="20" t="n"/>
      <c r="B1035" s="16" t="n"/>
      <c r="C1035" s="16" t="n"/>
      <c r="D1035" s="5" t="n"/>
      <c r="E1035" s="17" t="n"/>
      <c r="F1035" s="17" t="n"/>
      <c r="G1035" s="6">
        <f>IF(AND(C1035&amp;""="",E1035&amp;""="",F1035&amp;""=""),"",IF(C1035&amp;""="","كود ناقص",IFERROR(INDEX('دليل الحسابات'!$B$6:$B$205,MATCH(C1035,'دليل الحسابات'!$A$6:$A$205,0)),"كود غير موجود")))</f>
        <v/>
      </c>
      <c r="H1035" s="6">
        <f>IF(AND(C1035&amp;""="",E1035&amp;""="",F1035&amp;""=""),"",IF(AND(E1035&amp;""&lt;&gt;"",F1035&amp;""&lt;&gt;""),"خطأ: مدين ودائن معًا",IF(AND(E1035&amp;""="",F1035&amp;""=""),"سطر بلا مبلغ","")))</f>
        <v/>
      </c>
      <c r="I1035" s="19">
        <f>IF(B1035&amp;""="","",ROUND(SUMIFS($E$7:$E$3006,$B$7:$B$3006,B1035&amp;"")-SUMIFS($F$7:$F$3006,$B$7:$B$3006,B1035&amp;""),2))</f>
        <v/>
      </c>
      <c r="J1035" s="6">
        <f>IF(B1035&amp;""="",IF(AND(C1035&amp;""="",E1035&amp;""="",F1035&amp;""=""),"","رقم القيد ناقص"),IF(I1035=0,"","القيد غير متوازن"))</f>
        <v/>
      </c>
      <c r="K1035" s="21">
        <f>IF(C1035&amp;""="","",COUNTIF($C$7:C1035,C1035&amp;""))</f>
        <v/>
      </c>
      <c r="L1035" s="6">
        <f>IF(K1035="","",C1035&amp;"-"&amp;K1035)</f>
        <v/>
      </c>
      <c r="M1035" s="21">
        <f>IF(J1035&lt;&gt;"القيد غير متوازن","",IF(COUNTIF($B$7:B1035,B1035&amp;"")=1,1,""))</f>
        <v/>
      </c>
    </row>
    <row r="1036">
      <c r="A1036" s="20" t="n"/>
      <c r="B1036" s="16" t="n"/>
      <c r="C1036" s="16" t="n"/>
      <c r="D1036" s="5" t="n"/>
      <c r="E1036" s="17" t="n"/>
      <c r="F1036" s="17" t="n"/>
      <c r="G1036" s="6">
        <f>IF(AND(C1036&amp;""="",E1036&amp;""="",F1036&amp;""=""),"",IF(C1036&amp;""="","كود ناقص",IFERROR(INDEX('دليل الحسابات'!$B$6:$B$205,MATCH(C1036,'دليل الحسابات'!$A$6:$A$205,0)),"كود غير موجود")))</f>
        <v/>
      </c>
      <c r="H1036" s="6">
        <f>IF(AND(C1036&amp;""="",E1036&amp;""="",F1036&amp;""=""),"",IF(AND(E1036&amp;""&lt;&gt;"",F1036&amp;""&lt;&gt;""),"خطأ: مدين ودائن معًا",IF(AND(E1036&amp;""="",F1036&amp;""=""),"سطر بلا مبلغ","")))</f>
        <v/>
      </c>
      <c r="I1036" s="19">
        <f>IF(B1036&amp;""="","",ROUND(SUMIFS($E$7:$E$3006,$B$7:$B$3006,B1036&amp;"")-SUMIFS($F$7:$F$3006,$B$7:$B$3006,B1036&amp;""),2))</f>
        <v/>
      </c>
      <c r="J1036" s="6">
        <f>IF(B1036&amp;""="",IF(AND(C1036&amp;""="",E1036&amp;""="",F1036&amp;""=""),"","رقم القيد ناقص"),IF(I1036=0,"","القيد غير متوازن"))</f>
        <v/>
      </c>
      <c r="K1036" s="21">
        <f>IF(C1036&amp;""="","",COUNTIF($C$7:C1036,C1036&amp;""))</f>
        <v/>
      </c>
      <c r="L1036" s="6">
        <f>IF(K1036="","",C1036&amp;"-"&amp;K1036)</f>
        <v/>
      </c>
      <c r="M1036" s="21">
        <f>IF(J1036&lt;&gt;"القيد غير متوازن","",IF(COUNTIF($B$7:B1036,B1036&amp;"")=1,1,""))</f>
        <v/>
      </c>
    </row>
    <row r="1037">
      <c r="A1037" s="20" t="n"/>
      <c r="B1037" s="16" t="n"/>
      <c r="C1037" s="16" t="n"/>
      <c r="D1037" s="5" t="n"/>
      <c r="E1037" s="17" t="n"/>
      <c r="F1037" s="17" t="n"/>
      <c r="G1037" s="6">
        <f>IF(AND(C1037&amp;""="",E1037&amp;""="",F1037&amp;""=""),"",IF(C1037&amp;""="","كود ناقص",IFERROR(INDEX('دليل الحسابات'!$B$6:$B$205,MATCH(C1037,'دليل الحسابات'!$A$6:$A$205,0)),"كود غير موجود")))</f>
        <v/>
      </c>
      <c r="H1037" s="6">
        <f>IF(AND(C1037&amp;""="",E1037&amp;""="",F1037&amp;""=""),"",IF(AND(E1037&amp;""&lt;&gt;"",F1037&amp;""&lt;&gt;""),"خطأ: مدين ودائن معًا",IF(AND(E1037&amp;""="",F1037&amp;""=""),"سطر بلا مبلغ","")))</f>
        <v/>
      </c>
      <c r="I1037" s="19">
        <f>IF(B1037&amp;""="","",ROUND(SUMIFS($E$7:$E$3006,$B$7:$B$3006,B1037&amp;"")-SUMIFS($F$7:$F$3006,$B$7:$B$3006,B1037&amp;""),2))</f>
        <v/>
      </c>
      <c r="J1037" s="6">
        <f>IF(B1037&amp;""="",IF(AND(C1037&amp;""="",E1037&amp;""="",F1037&amp;""=""),"","رقم القيد ناقص"),IF(I1037=0,"","القيد غير متوازن"))</f>
        <v/>
      </c>
      <c r="K1037" s="21">
        <f>IF(C1037&amp;""="","",COUNTIF($C$7:C1037,C1037&amp;""))</f>
        <v/>
      </c>
      <c r="L1037" s="6">
        <f>IF(K1037="","",C1037&amp;"-"&amp;K1037)</f>
        <v/>
      </c>
      <c r="M1037" s="21">
        <f>IF(J1037&lt;&gt;"القيد غير متوازن","",IF(COUNTIF($B$7:B1037,B1037&amp;"")=1,1,""))</f>
        <v/>
      </c>
    </row>
    <row r="1038">
      <c r="A1038" s="20" t="n"/>
      <c r="B1038" s="16" t="n"/>
      <c r="C1038" s="16" t="n"/>
      <c r="D1038" s="5" t="n"/>
      <c r="E1038" s="17" t="n"/>
      <c r="F1038" s="17" t="n"/>
      <c r="G1038" s="6">
        <f>IF(AND(C1038&amp;""="",E1038&amp;""="",F1038&amp;""=""),"",IF(C1038&amp;""="","كود ناقص",IFERROR(INDEX('دليل الحسابات'!$B$6:$B$205,MATCH(C1038,'دليل الحسابات'!$A$6:$A$205,0)),"كود غير موجود")))</f>
        <v/>
      </c>
      <c r="H1038" s="6">
        <f>IF(AND(C1038&amp;""="",E1038&amp;""="",F1038&amp;""=""),"",IF(AND(E1038&amp;""&lt;&gt;"",F1038&amp;""&lt;&gt;""),"خطأ: مدين ودائن معًا",IF(AND(E1038&amp;""="",F1038&amp;""=""),"سطر بلا مبلغ","")))</f>
        <v/>
      </c>
      <c r="I1038" s="19">
        <f>IF(B1038&amp;""="","",ROUND(SUMIFS($E$7:$E$3006,$B$7:$B$3006,B1038&amp;"")-SUMIFS($F$7:$F$3006,$B$7:$B$3006,B1038&amp;""),2))</f>
        <v/>
      </c>
      <c r="J1038" s="6">
        <f>IF(B1038&amp;""="",IF(AND(C1038&amp;""="",E1038&amp;""="",F1038&amp;""=""),"","رقم القيد ناقص"),IF(I1038=0,"","القيد غير متوازن"))</f>
        <v/>
      </c>
      <c r="K1038" s="21">
        <f>IF(C1038&amp;""="","",COUNTIF($C$7:C1038,C1038&amp;""))</f>
        <v/>
      </c>
      <c r="L1038" s="6">
        <f>IF(K1038="","",C1038&amp;"-"&amp;K1038)</f>
        <v/>
      </c>
      <c r="M1038" s="21">
        <f>IF(J1038&lt;&gt;"القيد غير متوازن","",IF(COUNTIF($B$7:B1038,B1038&amp;"")=1,1,""))</f>
        <v/>
      </c>
    </row>
    <row r="1039">
      <c r="A1039" s="20" t="n"/>
      <c r="B1039" s="16" t="n"/>
      <c r="C1039" s="16" t="n"/>
      <c r="D1039" s="5" t="n"/>
      <c r="E1039" s="17" t="n"/>
      <c r="F1039" s="17" t="n"/>
      <c r="G1039" s="6">
        <f>IF(AND(C1039&amp;""="",E1039&amp;""="",F1039&amp;""=""),"",IF(C1039&amp;""="","كود ناقص",IFERROR(INDEX('دليل الحسابات'!$B$6:$B$205,MATCH(C1039,'دليل الحسابات'!$A$6:$A$205,0)),"كود غير موجود")))</f>
        <v/>
      </c>
      <c r="H1039" s="6">
        <f>IF(AND(C1039&amp;""="",E1039&amp;""="",F1039&amp;""=""),"",IF(AND(E1039&amp;""&lt;&gt;"",F1039&amp;""&lt;&gt;""),"خطأ: مدين ودائن معًا",IF(AND(E1039&amp;""="",F1039&amp;""=""),"سطر بلا مبلغ","")))</f>
        <v/>
      </c>
      <c r="I1039" s="19">
        <f>IF(B1039&amp;""="","",ROUND(SUMIFS($E$7:$E$3006,$B$7:$B$3006,B1039&amp;"")-SUMIFS($F$7:$F$3006,$B$7:$B$3006,B1039&amp;""),2))</f>
        <v/>
      </c>
      <c r="J1039" s="6">
        <f>IF(B1039&amp;""="",IF(AND(C1039&amp;""="",E1039&amp;""="",F1039&amp;""=""),"","رقم القيد ناقص"),IF(I1039=0,"","القيد غير متوازن"))</f>
        <v/>
      </c>
      <c r="K1039" s="21">
        <f>IF(C1039&amp;""="","",COUNTIF($C$7:C1039,C1039&amp;""))</f>
        <v/>
      </c>
      <c r="L1039" s="6">
        <f>IF(K1039="","",C1039&amp;"-"&amp;K1039)</f>
        <v/>
      </c>
      <c r="M1039" s="21">
        <f>IF(J1039&lt;&gt;"القيد غير متوازن","",IF(COUNTIF($B$7:B1039,B1039&amp;"")=1,1,""))</f>
        <v/>
      </c>
    </row>
    <row r="1040">
      <c r="A1040" s="20" t="n"/>
      <c r="B1040" s="16" t="n"/>
      <c r="C1040" s="16" t="n"/>
      <c r="D1040" s="5" t="n"/>
      <c r="E1040" s="17" t="n"/>
      <c r="F1040" s="17" t="n"/>
      <c r="G1040" s="6">
        <f>IF(AND(C1040&amp;""="",E1040&amp;""="",F1040&amp;""=""),"",IF(C1040&amp;""="","كود ناقص",IFERROR(INDEX('دليل الحسابات'!$B$6:$B$205,MATCH(C1040,'دليل الحسابات'!$A$6:$A$205,0)),"كود غير موجود")))</f>
        <v/>
      </c>
      <c r="H1040" s="6">
        <f>IF(AND(C1040&amp;""="",E1040&amp;""="",F1040&amp;""=""),"",IF(AND(E1040&amp;""&lt;&gt;"",F1040&amp;""&lt;&gt;""),"خطأ: مدين ودائن معًا",IF(AND(E1040&amp;""="",F1040&amp;""=""),"سطر بلا مبلغ","")))</f>
        <v/>
      </c>
      <c r="I1040" s="19">
        <f>IF(B1040&amp;""="","",ROUND(SUMIFS($E$7:$E$3006,$B$7:$B$3006,B1040&amp;"")-SUMIFS($F$7:$F$3006,$B$7:$B$3006,B1040&amp;""),2))</f>
        <v/>
      </c>
      <c r="J1040" s="6">
        <f>IF(B1040&amp;""="",IF(AND(C1040&amp;""="",E1040&amp;""="",F1040&amp;""=""),"","رقم القيد ناقص"),IF(I1040=0,"","القيد غير متوازن"))</f>
        <v/>
      </c>
      <c r="K1040" s="21">
        <f>IF(C1040&amp;""="","",COUNTIF($C$7:C1040,C1040&amp;""))</f>
        <v/>
      </c>
      <c r="L1040" s="6">
        <f>IF(K1040="","",C1040&amp;"-"&amp;K1040)</f>
        <v/>
      </c>
      <c r="M1040" s="21">
        <f>IF(J1040&lt;&gt;"القيد غير متوازن","",IF(COUNTIF($B$7:B1040,B1040&amp;"")=1,1,""))</f>
        <v/>
      </c>
    </row>
    <row r="1041">
      <c r="A1041" s="20" t="n"/>
      <c r="B1041" s="16" t="n"/>
      <c r="C1041" s="16" t="n"/>
      <c r="D1041" s="5" t="n"/>
      <c r="E1041" s="17" t="n"/>
      <c r="F1041" s="17" t="n"/>
      <c r="G1041" s="6">
        <f>IF(AND(C1041&amp;""="",E1041&amp;""="",F1041&amp;""=""),"",IF(C1041&amp;""="","كود ناقص",IFERROR(INDEX('دليل الحسابات'!$B$6:$B$205,MATCH(C1041,'دليل الحسابات'!$A$6:$A$205,0)),"كود غير موجود")))</f>
        <v/>
      </c>
      <c r="H1041" s="6">
        <f>IF(AND(C1041&amp;""="",E1041&amp;""="",F1041&amp;""=""),"",IF(AND(E1041&amp;""&lt;&gt;"",F1041&amp;""&lt;&gt;""),"خطأ: مدين ودائن معًا",IF(AND(E1041&amp;""="",F1041&amp;""=""),"سطر بلا مبلغ","")))</f>
        <v/>
      </c>
      <c r="I1041" s="19">
        <f>IF(B1041&amp;""="","",ROUND(SUMIFS($E$7:$E$3006,$B$7:$B$3006,B1041&amp;"")-SUMIFS($F$7:$F$3006,$B$7:$B$3006,B1041&amp;""),2))</f>
        <v/>
      </c>
      <c r="J1041" s="6">
        <f>IF(B1041&amp;""="",IF(AND(C1041&amp;""="",E1041&amp;""="",F1041&amp;""=""),"","رقم القيد ناقص"),IF(I1041=0,"","القيد غير متوازن"))</f>
        <v/>
      </c>
      <c r="K1041" s="21">
        <f>IF(C1041&amp;""="","",COUNTIF($C$7:C1041,C1041&amp;""))</f>
        <v/>
      </c>
      <c r="L1041" s="6">
        <f>IF(K1041="","",C1041&amp;"-"&amp;K1041)</f>
        <v/>
      </c>
      <c r="M1041" s="21">
        <f>IF(J1041&lt;&gt;"القيد غير متوازن","",IF(COUNTIF($B$7:B1041,B1041&amp;"")=1,1,""))</f>
        <v/>
      </c>
    </row>
    <row r="1042">
      <c r="A1042" s="20" t="n"/>
      <c r="B1042" s="16" t="n"/>
      <c r="C1042" s="16" t="n"/>
      <c r="D1042" s="5" t="n"/>
      <c r="E1042" s="17" t="n"/>
      <c r="F1042" s="17" t="n"/>
      <c r="G1042" s="6">
        <f>IF(AND(C1042&amp;""="",E1042&amp;""="",F1042&amp;""=""),"",IF(C1042&amp;""="","كود ناقص",IFERROR(INDEX('دليل الحسابات'!$B$6:$B$205,MATCH(C1042,'دليل الحسابات'!$A$6:$A$205,0)),"كود غير موجود")))</f>
        <v/>
      </c>
      <c r="H1042" s="6">
        <f>IF(AND(C1042&amp;""="",E1042&amp;""="",F1042&amp;""=""),"",IF(AND(E1042&amp;""&lt;&gt;"",F1042&amp;""&lt;&gt;""),"خطأ: مدين ودائن معًا",IF(AND(E1042&amp;""="",F1042&amp;""=""),"سطر بلا مبلغ","")))</f>
        <v/>
      </c>
      <c r="I1042" s="19">
        <f>IF(B1042&amp;""="","",ROUND(SUMIFS($E$7:$E$3006,$B$7:$B$3006,B1042&amp;"")-SUMIFS($F$7:$F$3006,$B$7:$B$3006,B1042&amp;""),2))</f>
        <v/>
      </c>
      <c r="J1042" s="6">
        <f>IF(B1042&amp;""="",IF(AND(C1042&amp;""="",E1042&amp;""="",F1042&amp;""=""),"","رقم القيد ناقص"),IF(I1042=0,"","القيد غير متوازن"))</f>
        <v/>
      </c>
      <c r="K1042" s="21">
        <f>IF(C1042&amp;""="","",COUNTIF($C$7:C1042,C1042&amp;""))</f>
        <v/>
      </c>
      <c r="L1042" s="6">
        <f>IF(K1042="","",C1042&amp;"-"&amp;K1042)</f>
        <v/>
      </c>
      <c r="M1042" s="21">
        <f>IF(J1042&lt;&gt;"القيد غير متوازن","",IF(COUNTIF($B$7:B1042,B1042&amp;"")=1,1,""))</f>
        <v/>
      </c>
    </row>
    <row r="1043">
      <c r="A1043" s="20" t="n"/>
      <c r="B1043" s="16" t="n"/>
      <c r="C1043" s="16" t="n"/>
      <c r="D1043" s="5" t="n"/>
      <c r="E1043" s="17" t="n"/>
      <c r="F1043" s="17" t="n"/>
      <c r="G1043" s="6">
        <f>IF(AND(C1043&amp;""="",E1043&amp;""="",F1043&amp;""=""),"",IF(C1043&amp;""="","كود ناقص",IFERROR(INDEX('دليل الحسابات'!$B$6:$B$205,MATCH(C1043,'دليل الحسابات'!$A$6:$A$205,0)),"كود غير موجود")))</f>
        <v/>
      </c>
      <c r="H1043" s="6">
        <f>IF(AND(C1043&amp;""="",E1043&amp;""="",F1043&amp;""=""),"",IF(AND(E1043&amp;""&lt;&gt;"",F1043&amp;""&lt;&gt;""),"خطأ: مدين ودائن معًا",IF(AND(E1043&amp;""="",F1043&amp;""=""),"سطر بلا مبلغ","")))</f>
        <v/>
      </c>
      <c r="I1043" s="19">
        <f>IF(B1043&amp;""="","",ROUND(SUMIFS($E$7:$E$3006,$B$7:$B$3006,B1043&amp;"")-SUMIFS($F$7:$F$3006,$B$7:$B$3006,B1043&amp;""),2))</f>
        <v/>
      </c>
      <c r="J1043" s="6">
        <f>IF(B1043&amp;""="",IF(AND(C1043&amp;""="",E1043&amp;""="",F1043&amp;""=""),"","رقم القيد ناقص"),IF(I1043=0,"","القيد غير متوازن"))</f>
        <v/>
      </c>
      <c r="K1043" s="21">
        <f>IF(C1043&amp;""="","",COUNTIF($C$7:C1043,C1043&amp;""))</f>
        <v/>
      </c>
      <c r="L1043" s="6">
        <f>IF(K1043="","",C1043&amp;"-"&amp;K1043)</f>
        <v/>
      </c>
      <c r="M1043" s="21">
        <f>IF(J1043&lt;&gt;"القيد غير متوازن","",IF(COUNTIF($B$7:B1043,B1043&amp;"")=1,1,""))</f>
        <v/>
      </c>
    </row>
    <row r="1044">
      <c r="A1044" s="20" t="n"/>
      <c r="B1044" s="16" t="n"/>
      <c r="C1044" s="16" t="n"/>
      <c r="D1044" s="5" t="n"/>
      <c r="E1044" s="17" t="n"/>
      <c r="F1044" s="17" t="n"/>
      <c r="G1044" s="6">
        <f>IF(AND(C1044&amp;""="",E1044&amp;""="",F1044&amp;""=""),"",IF(C1044&amp;""="","كود ناقص",IFERROR(INDEX('دليل الحسابات'!$B$6:$B$205,MATCH(C1044,'دليل الحسابات'!$A$6:$A$205,0)),"كود غير موجود")))</f>
        <v/>
      </c>
      <c r="H1044" s="6">
        <f>IF(AND(C1044&amp;""="",E1044&amp;""="",F1044&amp;""=""),"",IF(AND(E1044&amp;""&lt;&gt;"",F1044&amp;""&lt;&gt;""),"خطأ: مدين ودائن معًا",IF(AND(E1044&amp;""="",F1044&amp;""=""),"سطر بلا مبلغ","")))</f>
        <v/>
      </c>
      <c r="I1044" s="19">
        <f>IF(B1044&amp;""="","",ROUND(SUMIFS($E$7:$E$3006,$B$7:$B$3006,B1044&amp;"")-SUMIFS($F$7:$F$3006,$B$7:$B$3006,B1044&amp;""),2))</f>
        <v/>
      </c>
      <c r="J1044" s="6">
        <f>IF(B1044&amp;""="",IF(AND(C1044&amp;""="",E1044&amp;""="",F1044&amp;""=""),"","رقم القيد ناقص"),IF(I1044=0,"","القيد غير متوازن"))</f>
        <v/>
      </c>
      <c r="K1044" s="21">
        <f>IF(C1044&amp;""="","",COUNTIF($C$7:C1044,C1044&amp;""))</f>
        <v/>
      </c>
      <c r="L1044" s="6">
        <f>IF(K1044="","",C1044&amp;"-"&amp;K1044)</f>
        <v/>
      </c>
      <c r="M1044" s="21">
        <f>IF(J1044&lt;&gt;"القيد غير متوازن","",IF(COUNTIF($B$7:B1044,B1044&amp;"")=1,1,""))</f>
        <v/>
      </c>
    </row>
    <row r="1045">
      <c r="A1045" s="20" t="n"/>
      <c r="B1045" s="16" t="n"/>
      <c r="C1045" s="16" t="n"/>
      <c r="D1045" s="5" t="n"/>
      <c r="E1045" s="17" t="n"/>
      <c r="F1045" s="17" t="n"/>
      <c r="G1045" s="6">
        <f>IF(AND(C1045&amp;""="",E1045&amp;""="",F1045&amp;""=""),"",IF(C1045&amp;""="","كود ناقص",IFERROR(INDEX('دليل الحسابات'!$B$6:$B$205,MATCH(C1045,'دليل الحسابات'!$A$6:$A$205,0)),"كود غير موجود")))</f>
        <v/>
      </c>
      <c r="H1045" s="6">
        <f>IF(AND(C1045&amp;""="",E1045&amp;""="",F1045&amp;""=""),"",IF(AND(E1045&amp;""&lt;&gt;"",F1045&amp;""&lt;&gt;""),"خطأ: مدين ودائن معًا",IF(AND(E1045&amp;""="",F1045&amp;""=""),"سطر بلا مبلغ","")))</f>
        <v/>
      </c>
      <c r="I1045" s="19">
        <f>IF(B1045&amp;""="","",ROUND(SUMIFS($E$7:$E$3006,$B$7:$B$3006,B1045&amp;"")-SUMIFS($F$7:$F$3006,$B$7:$B$3006,B1045&amp;""),2))</f>
        <v/>
      </c>
      <c r="J1045" s="6">
        <f>IF(B1045&amp;""="",IF(AND(C1045&amp;""="",E1045&amp;""="",F1045&amp;""=""),"","رقم القيد ناقص"),IF(I1045=0,"","القيد غير متوازن"))</f>
        <v/>
      </c>
      <c r="K1045" s="21">
        <f>IF(C1045&amp;""="","",COUNTIF($C$7:C1045,C1045&amp;""))</f>
        <v/>
      </c>
      <c r="L1045" s="6">
        <f>IF(K1045="","",C1045&amp;"-"&amp;K1045)</f>
        <v/>
      </c>
      <c r="M1045" s="21">
        <f>IF(J1045&lt;&gt;"القيد غير متوازن","",IF(COUNTIF($B$7:B1045,B1045&amp;"")=1,1,""))</f>
        <v/>
      </c>
    </row>
    <row r="1046">
      <c r="A1046" s="20" t="n"/>
      <c r="B1046" s="16" t="n"/>
      <c r="C1046" s="16" t="n"/>
      <c r="D1046" s="5" t="n"/>
      <c r="E1046" s="17" t="n"/>
      <c r="F1046" s="17" t="n"/>
      <c r="G1046" s="6">
        <f>IF(AND(C1046&amp;""="",E1046&amp;""="",F1046&amp;""=""),"",IF(C1046&amp;""="","كود ناقص",IFERROR(INDEX('دليل الحسابات'!$B$6:$B$205,MATCH(C1046,'دليل الحسابات'!$A$6:$A$205,0)),"كود غير موجود")))</f>
        <v/>
      </c>
      <c r="H1046" s="6">
        <f>IF(AND(C1046&amp;""="",E1046&amp;""="",F1046&amp;""=""),"",IF(AND(E1046&amp;""&lt;&gt;"",F1046&amp;""&lt;&gt;""),"خطأ: مدين ودائن معًا",IF(AND(E1046&amp;""="",F1046&amp;""=""),"سطر بلا مبلغ","")))</f>
        <v/>
      </c>
      <c r="I1046" s="19">
        <f>IF(B1046&amp;""="","",ROUND(SUMIFS($E$7:$E$3006,$B$7:$B$3006,B1046&amp;"")-SUMIFS($F$7:$F$3006,$B$7:$B$3006,B1046&amp;""),2))</f>
        <v/>
      </c>
      <c r="J1046" s="6">
        <f>IF(B1046&amp;""="",IF(AND(C1046&amp;""="",E1046&amp;""="",F1046&amp;""=""),"","رقم القيد ناقص"),IF(I1046=0,"","القيد غير متوازن"))</f>
        <v/>
      </c>
      <c r="K1046" s="21">
        <f>IF(C1046&amp;""="","",COUNTIF($C$7:C1046,C1046&amp;""))</f>
        <v/>
      </c>
      <c r="L1046" s="6">
        <f>IF(K1046="","",C1046&amp;"-"&amp;K1046)</f>
        <v/>
      </c>
      <c r="M1046" s="21">
        <f>IF(J1046&lt;&gt;"القيد غير متوازن","",IF(COUNTIF($B$7:B1046,B1046&amp;"")=1,1,""))</f>
        <v/>
      </c>
    </row>
    <row r="1047">
      <c r="A1047" s="20" t="n"/>
      <c r="B1047" s="16" t="n"/>
      <c r="C1047" s="16" t="n"/>
      <c r="D1047" s="5" t="n"/>
      <c r="E1047" s="17" t="n"/>
      <c r="F1047" s="17" t="n"/>
      <c r="G1047" s="6">
        <f>IF(AND(C1047&amp;""="",E1047&amp;""="",F1047&amp;""=""),"",IF(C1047&amp;""="","كود ناقص",IFERROR(INDEX('دليل الحسابات'!$B$6:$B$205,MATCH(C1047,'دليل الحسابات'!$A$6:$A$205,0)),"كود غير موجود")))</f>
        <v/>
      </c>
      <c r="H1047" s="6">
        <f>IF(AND(C1047&amp;""="",E1047&amp;""="",F1047&amp;""=""),"",IF(AND(E1047&amp;""&lt;&gt;"",F1047&amp;""&lt;&gt;""),"خطأ: مدين ودائن معًا",IF(AND(E1047&amp;""="",F1047&amp;""=""),"سطر بلا مبلغ","")))</f>
        <v/>
      </c>
      <c r="I1047" s="19">
        <f>IF(B1047&amp;""="","",ROUND(SUMIFS($E$7:$E$3006,$B$7:$B$3006,B1047&amp;"")-SUMIFS($F$7:$F$3006,$B$7:$B$3006,B1047&amp;""),2))</f>
        <v/>
      </c>
      <c r="J1047" s="6">
        <f>IF(B1047&amp;""="",IF(AND(C1047&amp;""="",E1047&amp;""="",F1047&amp;""=""),"","رقم القيد ناقص"),IF(I1047=0,"","القيد غير متوازن"))</f>
        <v/>
      </c>
      <c r="K1047" s="21">
        <f>IF(C1047&amp;""="","",COUNTIF($C$7:C1047,C1047&amp;""))</f>
        <v/>
      </c>
      <c r="L1047" s="6">
        <f>IF(K1047="","",C1047&amp;"-"&amp;K1047)</f>
        <v/>
      </c>
      <c r="M1047" s="21">
        <f>IF(J1047&lt;&gt;"القيد غير متوازن","",IF(COUNTIF($B$7:B1047,B1047&amp;"")=1,1,""))</f>
        <v/>
      </c>
    </row>
    <row r="1048">
      <c r="A1048" s="20" t="n"/>
      <c r="B1048" s="16" t="n"/>
      <c r="C1048" s="16" t="n"/>
      <c r="D1048" s="5" t="n"/>
      <c r="E1048" s="17" t="n"/>
      <c r="F1048" s="17" t="n"/>
      <c r="G1048" s="6">
        <f>IF(AND(C1048&amp;""="",E1048&amp;""="",F1048&amp;""=""),"",IF(C1048&amp;""="","كود ناقص",IFERROR(INDEX('دليل الحسابات'!$B$6:$B$205,MATCH(C1048,'دليل الحسابات'!$A$6:$A$205,0)),"كود غير موجود")))</f>
        <v/>
      </c>
      <c r="H1048" s="6">
        <f>IF(AND(C1048&amp;""="",E1048&amp;""="",F1048&amp;""=""),"",IF(AND(E1048&amp;""&lt;&gt;"",F1048&amp;""&lt;&gt;""),"خطأ: مدين ودائن معًا",IF(AND(E1048&amp;""="",F1048&amp;""=""),"سطر بلا مبلغ","")))</f>
        <v/>
      </c>
      <c r="I1048" s="19">
        <f>IF(B1048&amp;""="","",ROUND(SUMIFS($E$7:$E$3006,$B$7:$B$3006,B1048&amp;"")-SUMIFS($F$7:$F$3006,$B$7:$B$3006,B1048&amp;""),2))</f>
        <v/>
      </c>
      <c r="J1048" s="6">
        <f>IF(B1048&amp;""="",IF(AND(C1048&amp;""="",E1048&amp;""="",F1048&amp;""=""),"","رقم القيد ناقص"),IF(I1048=0,"","القيد غير متوازن"))</f>
        <v/>
      </c>
      <c r="K1048" s="21">
        <f>IF(C1048&amp;""="","",COUNTIF($C$7:C1048,C1048&amp;""))</f>
        <v/>
      </c>
      <c r="L1048" s="6">
        <f>IF(K1048="","",C1048&amp;"-"&amp;K1048)</f>
        <v/>
      </c>
      <c r="M1048" s="21">
        <f>IF(J1048&lt;&gt;"القيد غير متوازن","",IF(COUNTIF($B$7:B1048,B1048&amp;"")=1,1,""))</f>
        <v/>
      </c>
    </row>
    <row r="1049">
      <c r="A1049" s="20" t="n"/>
      <c r="B1049" s="16" t="n"/>
      <c r="C1049" s="16" t="n"/>
      <c r="D1049" s="5" t="n"/>
      <c r="E1049" s="17" t="n"/>
      <c r="F1049" s="17" t="n"/>
      <c r="G1049" s="6">
        <f>IF(AND(C1049&amp;""="",E1049&amp;""="",F1049&amp;""=""),"",IF(C1049&amp;""="","كود ناقص",IFERROR(INDEX('دليل الحسابات'!$B$6:$B$205,MATCH(C1049,'دليل الحسابات'!$A$6:$A$205,0)),"كود غير موجود")))</f>
        <v/>
      </c>
      <c r="H1049" s="6">
        <f>IF(AND(C1049&amp;""="",E1049&amp;""="",F1049&amp;""=""),"",IF(AND(E1049&amp;""&lt;&gt;"",F1049&amp;""&lt;&gt;""),"خطأ: مدين ودائن معًا",IF(AND(E1049&amp;""="",F1049&amp;""=""),"سطر بلا مبلغ","")))</f>
        <v/>
      </c>
      <c r="I1049" s="19">
        <f>IF(B1049&amp;""="","",ROUND(SUMIFS($E$7:$E$3006,$B$7:$B$3006,B1049&amp;"")-SUMIFS($F$7:$F$3006,$B$7:$B$3006,B1049&amp;""),2))</f>
        <v/>
      </c>
      <c r="J1049" s="6">
        <f>IF(B1049&amp;""="",IF(AND(C1049&amp;""="",E1049&amp;""="",F1049&amp;""=""),"","رقم القيد ناقص"),IF(I1049=0,"","القيد غير متوازن"))</f>
        <v/>
      </c>
      <c r="K1049" s="21">
        <f>IF(C1049&amp;""="","",COUNTIF($C$7:C1049,C1049&amp;""))</f>
        <v/>
      </c>
      <c r="L1049" s="6">
        <f>IF(K1049="","",C1049&amp;"-"&amp;K1049)</f>
        <v/>
      </c>
      <c r="M1049" s="21">
        <f>IF(J1049&lt;&gt;"القيد غير متوازن","",IF(COUNTIF($B$7:B1049,B1049&amp;"")=1,1,""))</f>
        <v/>
      </c>
    </row>
    <row r="1050">
      <c r="A1050" s="20" t="n"/>
      <c r="B1050" s="16" t="n"/>
      <c r="C1050" s="16" t="n"/>
      <c r="D1050" s="5" t="n"/>
      <c r="E1050" s="17" t="n"/>
      <c r="F1050" s="17" t="n"/>
      <c r="G1050" s="6">
        <f>IF(AND(C1050&amp;""="",E1050&amp;""="",F1050&amp;""=""),"",IF(C1050&amp;""="","كود ناقص",IFERROR(INDEX('دليل الحسابات'!$B$6:$B$205,MATCH(C1050,'دليل الحسابات'!$A$6:$A$205,0)),"كود غير موجود")))</f>
        <v/>
      </c>
      <c r="H1050" s="6">
        <f>IF(AND(C1050&amp;""="",E1050&amp;""="",F1050&amp;""=""),"",IF(AND(E1050&amp;""&lt;&gt;"",F1050&amp;""&lt;&gt;""),"خطأ: مدين ودائن معًا",IF(AND(E1050&amp;""="",F1050&amp;""=""),"سطر بلا مبلغ","")))</f>
        <v/>
      </c>
      <c r="I1050" s="19">
        <f>IF(B1050&amp;""="","",ROUND(SUMIFS($E$7:$E$3006,$B$7:$B$3006,B1050&amp;"")-SUMIFS($F$7:$F$3006,$B$7:$B$3006,B1050&amp;""),2))</f>
        <v/>
      </c>
      <c r="J1050" s="6">
        <f>IF(B1050&amp;""="",IF(AND(C1050&amp;""="",E1050&amp;""="",F1050&amp;""=""),"","رقم القيد ناقص"),IF(I1050=0,"","القيد غير متوازن"))</f>
        <v/>
      </c>
      <c r="K1050" s="21">
        <f>IF(C1050&amp;""="","",COUNTIF($C$7:C1050,C1050&amp;""))</f>
        <v/>
      </c>
      <c r="L1050" s="6">
        <f>IF(K1050="","",C1050&amp;"-"&amp;K1050)</f>
        <v/>
      </c>
      <c r="M1050" s="21">
        <f>IF(J1050&lt;&gt;"القيد غير متوازن","",IF(COUNTIF($B$7:B1050,B1050&amp;"")=1,1,""))</f>
        <v/>
      </c>
    </row>
    <row r="1051">
      <c r="A1051" s="20" t="n"/>
      <c r="B1051" s="16" t="n"/>
      <c r="C1051" s="16" t="n"/>
      <c r="D1051" s="5" t="n"/>
      <c r="E1051" s="17" t="n"/>
      <c r="F1051" s="17" t="n"/>
      <c r="G1051" s="6">
        <f>IF(AND(C1051&amp;""="",E1051&amp;""="",F1051&amp;""=""),"",IF(C1051&amp;""="","كود ناقص",IFERROR(INDEX('دليل الحسابات'!$B$6:$B$205,MATCH(C1051,'دليل الحسابات'!$A$6:$A$205,0)),"كود غير موجود")))</f>
        <v/>
      </c>
      <c r="H1051" s="6">
        <f>IF(AND(C1051&amp;""="",E1051&amp;""="",F1051&amp;""=""),"",IF(AND(E1051&amp;""&lt;&gt;"",F1051&amp;""&lt;&gt;""),"خطأ: مدين ودائن معًا",IF(AND(E1051&amp;""="",F1051&amp;""=""),"سطر بلا مبلغ","")))</f>
        <v/>
      </c>
      <c r="I1051" s="19">
        <f>IF(B1051&amp;""="","",ROUND(SUMIFS($E$7:$E$3006,$B$7:$B$3006,B1051&amp;"")-SUMIFS($F$7:$F$3006,$B$7:$B$3006,B1051&amp;""),2))</f>
        <v/>
      </c>
      <c r="J1051" s="6">
        <f>IF(B1051&amp;""="",IF(AND(C1051&amp;""="",E1051&amp;""="",F1051&amp;""=""),"","رقم القيد ناقص"),IF(I1051=0,"","القيد غير متوازن"))</f>
        <v/>
      </c>
      <c r="K1051" s="21">
        <f>IF(C1051&amp;""="","",COUNTIF($C$7:C1051,C1051&amp;""))</f>
        <v/>
      </c>
      <c r="L1051" s="6">
        <f>IF(K1051="","",C1051&amp;"-"&amp;K1051)</f>
        <v/>
      </c>
      <c r="M1051" s="21">
        <f>IF(J1051&lt;&gt;"القيد غير متوازن","",IF(COUNTIF($B$7:B1051,B1051&amp;"")=1,1,""))</f>
        <v/>
      </c>
    </row>
    <row r="1052">
      <c r="A1052" s="20" t="n"/>
      <c r="B1052" s="16" t="n"/>
      <c r="C1052" s="16" t="n"/>
      <c r="D1052" s="5" t="n"/>
      <c r="E1052" s="17" t="n"/>
      <c r="F1052" s="17" t="n"/>
      <c r="G1052" s="6">
        <f>IF(AND(C1052&amp;""="",E1052&amp;""="",F1052&amp;""=""),"",IF(C1052&amp;""="","كود ناقص",IFERROR(INDEX('دليل الحسابات'!$B$6:$B$205,MATCH(C1052,'دليل الحسابات'!$A$6:$A$205,0)),"كود غير موجود")))</f>
        <v/>
      </c>
      <c r="H1052" s="6">
        <f>IF(AND(C1052&amp;""="",E1052&amp;""="",F1052&amp;""=""),"",IF(AND(E1052&amp;""&lt;&gt;"",F1052&amp;""&lt;&gt;""),"خطأ: مدين ودائن معًا",IF(AND(E1052&amp;""="",F1052&amp;""=""),"سطر بلا مبلغ","")))</f>
        <v/>
      </c>
      <c r="I1052" s="19">
        <f>IF(B1052&amp;""="","",ROUND(SUMIFS($E$7:$E$3006,$B$7:$B$3006,B1052&amp;"")-SUMIFS($F$7:$F$3006,$B$7:$B$3006,B1052&amp;""),2))</f>
        <v/>
      </c>
      <c r="J1052" s="6">
        <f>IF(B1052&amp;""="",IF(AND(C1052&amp;""="",E1052&amp;""="",F1052&amp;""=""),"","رقم القيد ناقص"),IF(I1052=0,"","القيد غير متوازن"))</f>
        <v/>
      </c>
      <c r="K1052" s="21">
        <f>IF(C1052&amp;""="","",COUNTIF($C$7:C1052,C1052&amp;""))</f>
        <v/>
      </c>
      <c r="L1052" s="6">
        <f>IF(K1052="","",C1052&amp;"-"&amp;K1052)</f>
        <v/>
      </c>
      <c r="M1052" s="21">
        <f>IF(J1052&lt;&gt;"القيد غير متوازن","",IF(COUNTIF($B$7:B1052,B1052&amp;"")=1,1,""))</f>
        <v/>
      </c>
    </row>
    <row r="1053">
      <c r="A1053" s="20" t="n"/>
      <c r="B1053" s="16" t="n"/>
      <c r="C1053" s="16" t="n"/>
      <c r="D1053" s="5" t="n"/>
      <c r="E1053" s="17" t="n"/>
      <c r="F1053" s="17" t="n"/>
      <c r="G1053" s="6">
        <f>IF(AND(C1053&amp;""="",E1053&amp;""="",F1053&amp;""=""),"",IF(C1053&amp;""="","كود ناقص",IFERROR(INDEX('دليل الحسابات'!$B$6:$B$205,MATCH(C1053,'دليل الحسابات'!$A$6:$A$205,0)),"كود غير موجود")))</f>
        <v/>
      </c>
      <c r="H1053" s="6">
        <f>IF(AND(C1053&amp;""="",E1053&amp;""="",F1053&amp;""=""),"",IF(AND(E1053&amp;""&lt;&gt;"",F1053&amp;""&lt;&gt;""),"خطأ: مدين ودائن معًا",IF(AND(E1053&amp;""="",F1053&amp;""=""),"سطر بلا مبلغ","")))</f>
        <v/>
      </c>
      <c r="I1053" s="19">
        <f>IF(B1053&amp;""="","",ROUND(SUMIFS($E$7:$E$3006,$B$7:$B$3006,B1053&amp;"")-SUMIFS($F$7:$F$3006,$B$7:$B$3006,B1053&amp;""),2))</f>
        <v/>
      </c>
      <c r="J1053" s="6">
        <f>IF(B1053&amp;""="",IF(AND(C1053&amp;""="",E1053&amp;""="",F1053&amp;""=""),"","رقم القيد ناقص"),IF(I1053=0,"","القيد غير متوازن"))</f>
        <v/>
      </c>
      <c r="K1053" s="21">
        <f>IF(C1053&amp;""="","",COUNTIF($C$7:C1053,C1053&amp;""))</f>
        <v/>
      </c>
      <c r="L1053" s="6">
        <f>IF(K1053="","",C1053&amp;"-"&amp;K1053)</f>
        <v/>
      </c>
      <c r="M1053" s="21">
        <f>IF(J1053&lt;&gt;"القيد غير متوازن","",IF(COUNTIF($B$7:B1053,B1053&amp;"")=1,1,""))</f>
        <v/>
      </c>
    </row>
    <row r="1054">
      <c r="A1054" s="20" t="n"/>
      <c r="B1054" s="16" t="n"/>
      <c r="C1054" s="16" t="n"/>
      <c r="D1054" s="5" t="n"/>
      <c r="E1054" s="17" t="n"/>
      <c r="F1054" s="17" t="n"/>
      <c r="G1054" s="6">
        <f>IF(AND(C1054&amp;""="",E1054&amp;""="",F1054&amp;""=""),"",IF(C1054&amp;""="","كود ناقص",IFERROR(INDEX('دليل الحسابات'!$B$6:$B$205,MATCH(C1054,'دليل الحسابات'!$A$6:$A$205,0)),"كود غير موجود")))</f>
        <v/>
      </c>
      <c r="H1054" s="6">
        <f>IF(AND(C1054&amp;""="",E1054&amp;""="",F1054&amp;""=""),"",IF(AND(E1054&amp;""&lt;&gt;"",F1054&amp;""&lt;&gt;""),"خطأ: مدين ودائن معًا",IF(AND(E1054&amp;""="",F1054&amp;""=""),"سطر بلا مبلغ","")))</f>
        <v/>
      </c>
      <c r="I1054" s="19">
        <f>IF(B1054&amp;""="","",ROUND(SUMIFS($E$7:$E$3006,$B$7:$B$3006,B1054&amp;"")-SUMIFS($F$7:$F$3006,$B$7:$B$3006,B1054&amp;""),2))</f>
        <v/>
      </c>
      <c r="J1054" s="6">
        <f>IF(B1054&amp;""="",IF(AND(C1054&amp;""="",E1054&amp;""="",F1054&amp;""=""),"","رقم القيد ناقص"),IF(I1054=0,"","القيد غير متوازن"))</f>
        <v/>
      </c>
      <c r="K1054" s="21">
        <f>IF(C1054&amp;""="","",COUNTIF($C$7:C1054,C1054&amp;""))</f>
        <v/>
      </c>
      <c r="L1054" s="6">
        <f>IF(K1054="","",C1054&amp;"-"&amp;K1054)</f>
        <v/>
      </c>
      <c r="M1054" s="21">
        <f>IF(J1054&lt;&gt;"القيد غير متوازن","",IF(COUNTIF($B$7:B1054,B1054&amp;"")=1,1,""))</f>
        <v/>
      </c>
    </row>
    <row r="1055">
      <c r="A1055" s="20" t="n"/>
      <c r="B1055" s="16" t="n"/>
      <c r="C1055" s="16" t="n"/>
      <c r="D1055" s="5" t="n"/>
      <c r="E1055" s="17" t="n"/>
      <c r="F1055" s="17" t="n"/>
      <c r="G1055" s="6">
        <f>IF(AND(C1055&amp;""="",E1055&amp;""="",F1055&amp;""=""),"",IF(C1055&amp;""="","كود ناقص",IFERROR(INDEX('دليل الحسابات'!$B$6:$B$205,MATCH(C1055,'دليل الحسابات'!$A$6:$A$205,0)),"كود غير موجود")))</f>
        <v/>
      </c>
      <c r="H1055" s="6">
        <f>IF(AND(C1055&amp;""="",E1055&amp;""="",F1055&amp;""=""),"",IF(AND(E1055&amp;""&lt;&gt;"",F1055&amp;""&lt;&gt;""),"خطأ: مدين ودائن معًا",IF(AND(E1055&amp;""="",F1055&amp;""=""),"سطر بلا مبلغ","")))</f>
        <v/>
      </c>
      <c r="I1055" s="19">
        <f>IF(B1055&amp;""="","",ROUND(SUMIFS($E$7:$E$3006,$B$7:$B$3006,B1055&amp;"")-SUMIFS($F$7:$F$3006,$B$7:$B$3006,B1055&amp;""),2))</f>
        <v/>
      </c>
      <c r="J1055" s="6">
        <f>IF(B1055&amp;""="",IF(AND(C1055&amp;""="",E1055&amp;""="",F1055&amp;""=""),"","رقم القيد ناقص"),IF(I1055=0,"","القيد غير متوازن"))</f>
        <v/>
      </c>
      <c r="K1055" s="21">
        <f>IF(C1055&amp;""="","",COUNTIF($C$7:C1055,C1055&amp;""))</f>
        <v/>
      </c>
      <c r="L1055" s="6">
        <f>IF(K1055="","",C1055&amp;"-"&amp;K1055)</f>
        <v/>
      </c>
      <c r="M1055" s="21">
        <f>IF(J1055&lt;&gt;"القيد غير متوازن","",IF(COUNTIF($B$7:B1055,B1055&amp;"")=1,1,""))</f>
        <v/>
      </c>
    </row>
    <row r="1056">
      <c r="A1056" s="20" t="n"/>
      <c r="B1056" s="16" t="n"/>
      <c r="C1056" s="16" t="n"/>
      <c r="D1056" s="5" t="n"/>
      <c r="E1056" s="17" t="n"/>
      <c r="F1056" s="17" t="n"/>
      <c r="G1056" s="6">
        <f>IF(AND(C1056&amp;""="",E1056&amp;""="",F1056&amp;""=""),"",IF(C1056&amp;""="","كود ناقص",IFERROR(INDEX('دليل الحسابات'!$B$6:$B$205,MATCH(C1056,'دليل الحسابات'!$A$6:$A$205,0)),"كود غير موجود")))</f>
        <v/>
      </c>
      <c r="H1056" s="6">
        <f>IF(AND(C1056&amp;""="",E1056&amp;""="",F1056&amp;""=""),"",IF(AND(E1056&amp;""&lt;&gt;"",F1056&amp;""&lt;&gt;""),"خطأ: مدين ودائن معًا",IF(AND(E1056&amp;""="",F1056&amp;""=""),"سطر بلا مبلغ","")))</f>
        <v/>
      </c>
      <c r="I1056" s="19">
        <f>IF(B1056&amp;""="","",ROUND(SUMIFS($E$7:$E$3006,$B$7:$B$3006,B1056&amp;"")-SUMIFS($F$7:$F$3006,$B$7:$B$3006,B1056&amp;""),2))</f>
        <v/>
      </c>
      <c r="J1056" s="6">
        <f>IF(B1056&amp;""="",IF(AND(C1056&amp;""="",E1056&amp;""="",F1056&amp;""=""),"","رقم القيد ناقص"),IF(I1056=0,"","القيد غير متوازن"))</f>
        <v/>
      </c>
      <c r="K1056" s="21">
        <f>IF(C1056&amp;""="","",COUNTIF($C$7:C1056,C1056&amp;""))</f>
        <v/>
      </c>
      <c r="L1056" s="6">
        <f>IF(K1056="","",C1056&amp;"-"&amp;K1056)</f>
        <v/>
      </c>
      <c r="M1056" s="21">
        <f>IF(J1056&lt;&gt;"القيد غير متوازن","",IF(COUNTIF($B$7:B1056,B1056&amp;"")=1,1,""))</f>
        <v/>
      </c>
    </row>
    <row r="1057">
      <c r="A1057" s="20" t="n"/>
      <c r="B1057" s="16" t="n"/>
      <c r="C1057" s="16" t="n"/>
      <c r="D1057" s="5" t="n"/>
      <c r="E1057" s="17" t="n"/>
      <c r="F1057" s="17" t="n"/>
      <c r="G1057" s="6">
        <f>IF(AND(C1057&amp;""="",E1057&amp;""="",F1057&amp;""=""),"",IF(C1057&amp;""="","كود ناقص",IFERROR(INDEX('دليل الحسابات'!$B$6:$B$205,MATCH(C1057,'دليل الحسابات'!$A$6:$A$205,0)),"كود غير موجود")))</f>
        <v/>
      </c>
      <c r="H1057" s="6">
        <f>IF(AND(C1057&amp;""="",E1057&amp;""="",F1057&amp;""=""),"",IF(AND(E1057&amp;""&lt;&gt;"",F1057&amp;""&lt;&gt;""),"خطأ: مدين ودائن معًا",IF(AND(E1057&amp;""="",F1057&amp;""=""),"سطر بلا مبلغ","")))</f>
        <v/>
      </c>
      <c r="I1057" s="19">
        <f>IF(B1057&amp;""="","",ROUND(SUMIFS($E$7:$E$3006,$B$7:$B$3006,B1057&amp;"")-SUMIFS($F$7:$F$3006,$B$7:$B$3006,B1057&amp;""),2))</f>
        <v/>
      </c>
      <c r="J1057" s="6">
        <f>IF(B1057&amp;""="",IF(AND(C1057&amp;""="",E1057&amp;""="",F1057&amp;""=""),"","رقم القيد ناقص"),IF(I1057=0,"","القيد غير متوازن"))</f>
        <v/>
      </c>
      <c r="K1057" s="21">
        <f>IF(C1057&amp;""="","",COUNTIF($C$7:C1057,C1057&amp;""))</f>
        <v/>
      </c>
      <c r="L1057" s="6">
        <f>IF(K1057="","",C1057&amp;"-"&amp;K1057)</f>
        <v/>
      </c>
      <c r="M1057" s="21">
        <f>IF(J1057&lt;&gt;"القيد غير متوازن","",IF(COUNTIF($B$7:B1057,B1057&amp;"")=1,1,""))</f>
        <v/>
      </c>
    </row>
    <row r="1058">
      <c r="A1058" s="20" t="n"/>
      <c r="B1058" s="16" t="n"/>
      <c r="C1058" s="16" t="n"/>
      <c r="D1058" s="5" t="n"/>
      <c r="E1058" s="17" t="n"/>
      <c r="F1058" s="17" t="n"/>
      <c r="G1058" s="6">
        <f>IF(AND(C1058&amp;""="",E1058&amp;""="",F1058&amp;""=""),"",IF(C1058&amp;""="","كود ناقص",IFERROR(INDEX('دليل الحسابات'!$B$6:$B$205,MATCH(C1058,'دليل الحسابات'!$A$6:$A$205,0)),"كود غير موجود")))</f>
        <v/>
      </c>
      <c r="H1058" s="6">
        <f>IF(AND(C1058&amp;""="",E1058&amp;""="",F1058&amp;""=""),"",IF(AND(E1058&amp;""&lt;&gt;"",F1058&amp;""&lt;&gt;""),"خطأ: مدين ودائن معًا",IF(AND(E1058&amp;""="",F1058&amp;""=""),"سطر بلا مبلغ","")))</f>
        <v/>
      </c>
      <c r="I1058" s="19">
        <f>IF(B1058&amp;""="","",ROUND(SUMIFS($E$7:$E$3006,$B$7:$B$3006,B1058&amp;"")-SUMIFS($F$7:$F$3006,$B$7:$B$3006,B1058&amp;""),2))</f>
        <v/>
      </c>
      <c r="J1058" s="6">
        <f>IF(B1058&amp;""="",IF(AND(C1058&amp;""="",E1058&amp;""="",F1058&amp;""=""),"","رقم القيد ناقص"),IF(I1058=0,"","القيد غير متوازن"))</f>
        <v/>
      </c>
      <c r="K1058" s="21">
        <f>IF(C1058&amp;""="","",COUNTIF($C$7:C1058,C1058&amp;""))</f>
        <v/>
      </c>
      <c r="L1058" s="6">
        <f>IF(K1058="","",C1058&amp;"-"&amp;K1058)</f>
        <v/>
      </c>
      <c r="M1058" s="21">
        <f>IF(J1058&lt;&gt;"القيد غير متوازن","",IF(COUNTIF($B$7:B1058,B1058&amp;"")=1,1,""))</f>
        <v/>
      </c>
    </row>
    <row r="1059">
      <c r="A1059" s="20" t="n"/>
      <c r="B1059" s="16" t="n"/>
      <c r="C1059" s="16" t="n"/>
      <c r="D1059" s="5" t="n"/>
      <c r="E1059" s="17" t="n"/>
      <c r="F1059" s="17" t="n"/>
      <c r="G1059" s="6">
        <f>IF(AND(C1059&amp;""="",E1059&amp;""="",F1059&amp;""=""),"",IF(C1059&amp;""="","كود ناقص",IFERROR(INDEX('دليل الحسابات'!$B$6:$B$205,MATCH(C1059,'دليل الحسابات'!$A$6:$A$205,0)),"كود غير موجود")))</f>
        <v/>
      </c>
      <c r="H1059" s="6">
        <f>IF(AND(C1059&amp;""="",E1059&amp;""="",F1059&amp;""=""),"",IF(AND(E1059&amp;""&lt;&gt;"",F1059&amp;""&lt;&gt;""),"خطأ: مدين ودائن معًا",IF(AND(E1059&amp;""="",F1059&amp;""=""),"سطر بلا مبلغ","")))</f>
        <v/>
      </c>
      <c r="I1059" s="19">
        <f>IF(B1059&amp;""="","",ROUND(SUMIFS($E$7:$E$3006,$B$7:$B$3006,B1059&amp;"")-SUMIFS($F$7:$F$3006,$B$7:$B$3006,B1059&amp;""),2))</f>
        <v/>
      </c>
      <c r="J1059" s="6">
        <f>IF(B1059&amp;""="",IF(AND(C1059&amp;""="",E1059&amp;""="",F1059&amp;""=""),"","رقم القيد ناقص"),IF(I1059=0,"","القيد غير متوازن"))</f>
        <v/>
      </c>
      <c r="K1059" s="21">
        <f>IF(C1059&amp;""="","",COUNTIF($C$7:C1059,C1059&amp;""))</f>
        <v/>
      </c>
      <c r="L1059" s="6">
        <f>IF(K1059="","",C1059&amp;"-"&amp;K1059)</f>
        <v/>
      </c>
      <c r="M1059" s="21">
        <f>IF(J1059&lt;&gt;"القيد غير متوازن","",IF(COUNTIF($B$7:B1059,B1059&amp;"")=1,1,""))</f>
        <v/>
      </c>
    </row>
    <row r="1060">
      <c r="A1060" s="20" t="n"/>
      <c r="B1060" s="16" t="n"/>
      <c r="C1060" s="16" t="n"/>
      <c r="D1060" s="5" t="n"/>
      <c r="E1060" s="17" t="n"/>
      <c r="F1060" s="17" t="n"/>
      <c r="G1060" s="6">
        <f>IF(AND(C1060&amp;""="",E1060&amp;""="",F1060&amp;""=""),"",IF(C1060&amp;""="","كود ناقص",IFERROR(INDEX('دليل الحسابات'!$B$6:$B$205,MATCH(C1060,'دليل الحسابات'!$A$6:$A$205,0)),"كود غير موجود")))</f>
        <v/>
      </c>
      <c r="H1060" s="6">
        <f>IF(AND(C1060&amp;""="",E1060&amp;""="",F1060&amp;""=""),"",IF(AND(E1060&amp;""&lt;&gt;"",F1060&amp;""&lt;&gt;""),"خطأ: مدين ودائن معًا",IF(AND(E1060&amp;""="",F1060&amp;""=""),"سطر بلا مبلغ","")))</f>
        <v/>
      </c>
      <c r="I1060" s="19">
        <f>IF(B1060&amp;""="","",ROUND(SUMIFS($E$7:$E$3006,$B$7:$B$3006,B1060&amp;"")-SUMIFS($F$7:$F$3006,$B$7:$B$3006,B1060&amp;""),2))</f>
        <v/>
      </c>
      <c r="J1060" s="6">
        <f>IF(B1060&amp;""="",IF(AND(C1060&amp;""="",E1060&amp;""="",F1060&amp;""=""),"","رقم القيد ناقص"),IF(I1060=0,"","القيد غير متوازن"))</f>
        <v/>
      </c>
      <c r="K1060" s="21">
        <f>IF(C1060&amp;""="","",COUNTIF($C$7:C1060,C1060&amp;""))</f>
        <v/>
      </c>
      <c r="L1060" s="6">
        <f>IF(K1060="","",C1060&amp;"-"&amp;K1060)</f>
        <v/>
      </c>
      <c r="M1060" s="21">
        <f>IF(J1060&lt;&gt;"القيد غير متوازن","",IF(COUNTIF($B$7:B1060,B1060&amp;"")=1,1,""))</f>
        <v/>
      </c>
    </row>
    <row r="1061">
      <c r="A1061" s="20" t="n"/>
      <c r="B1061" s="16" t="n"/>
      <c r="C1061" s="16" t="n"/>
      <c r="D1061" s="5" t="n"/>
      <c r="E1061" s="17" t="n"/>
      <c r="F1061" s="17" t="n"/>
      <c r="G1061" s="6">
        <f>IF(AND(C1061&amp;""="",E1061&amp;""="",F1061&amp;""=""),"",IF(C1061&amp;""="","كود ناقص",IFERROR(INDEX('دليل الحسابات'!$B$6:$B$205,MATCH(C1061,'دليل الحسابات'!$A$6:$A$205,0)),"كود غير موجود")))</f>
        <v/>
      </c>
      <c r="H1061" s="6">
        <f>IF(AND(C1061&amp;""="",E1061&amp;""="",F1061&amp;""=""),"",IF(AND(E1061&amp;""&lt;&gt;"",F1061&amp;""&lt;&gt;""),"خطأ: مدين ودائن معًا",IF(AND(E1061&amp;""="",F1061&amp;""=""),"سطر بلا مبلغ","")))</f>
        <v/>
      </c>
      <c r="I1061" s="19">
        <f>IF(B1061&amp;""="","",ROUND(SUMIFS($E$7:$E$3006,$B$7:$B$3006,B1061&amp;"")-SUMIFS($F$7:$F$3006,$B$7:$B$3006,B1061&amp;""),2))</f>
        <v/>
      </c>
      <c r="J1061" s="6">
        <f>IF(B1061&amp;""="",IF(AND(C1061&amp;""="",E1061&amp;""="",F1061&amp;""=""),"","رقم القيد ناقص"),IF(I1061=0,"","القيد غير متوازن"))</f>
        <v/>
      </c>
      <c r="K1061" s="21">
        <f>IF(C1061&amp;""="","",COUNTIF($C$7:C1061,C1061&amp;""))</f>
        <v/>
      </c>
      <c r="L1061" s="6">
        <f>IF(K1061="","",C1061&amp;"-"&amp;K1061)</f>
        <v/>
      </c>
      <c r="M1061" s="21">
        <f>IF(J1061&lt;&gt;"القيد غير متوازن","",IF(COUNTIF($B$7:B1061,B1061&amp;"")=1,1,""))</f>
        <v/>
      </c>
    </row>
    <row r="1062">
      <c r="A1062" s="20" t="n"/>
      <c r="B1062" s="16" t="n"/>
      <c r="C1062" s="16" t="n"/>
      <c r="D1062" s="5" t="n"/>
      <c r="E1062" s="17" t="n"/>
      <c r="F1062" s="17" t="n"/>
      <c r="G1062" s="6">
        <f>IF(AND(C1062&amp;""="",E1062&amp;""="",F1062&amp;""=""),"",IF(C1062&amp;""="","كود ناقص",IFERROR(INDEX('دليل الحسابات'!$B$6:$B$205,MATCH(C1062,'دليل الحسابات'!$A$6:$A$205,0)),"كود غير موجود")))</f>
        <v/>
      </c>
      <c r="H1062" s="6">
        <f>IF(AND(C1062&amp;""="",E1062&amp;""="",F1062&amp;""=""),"",IF(AND(E1062&amp;""&lt;&gt;"",F1062&amp;""&lt;&gt;""),"خطأ: مدين ودائن معًا",IF(AND(E1062&amp;""="",F1062&amp;""=""),"سطر بلا مبلغ","")))</f>
        <v/>
      </c>
      <c r="I1062" s="19">
        <f>IF(B1062&amp;""="","",ROUND(SUMIFS($E$7:$E$3006,$B$7:$B$3006,B1062&amp;"")-SUMIFS($F$7:$F$3006,$B$7:$B$3006,B1062&amp;""),2))</f>
        <v/>
      </c>
      <c r="J1062" s="6">
        <f>IF(B1062&amp;""="",IF(AND(C1062&amp;""="",E1062&amp;""="",F1062&amp;""=""),"","رقم القيد ناقص"),IF(I1062=0,"","القيد غير متوازن"))</f>
        <v/>
      </c>
      <c r="K1062" s="21">
        <f>IF(C1062&amp;""="","",COUNTIF($C$7:C1062,C1062&amp;""))</f>
        <v/>
      </c>
      <c r="L1062" s="6">
        <f>IF(K1062="","",C1062&amp;"-"&amp;K1062)</f>
        <v/>
      </c>
      <c r="M1062" s="21">
        <f>IF(J1062&lt;&gt;"القيد غير متوازن","",IF(COUNTIF($B$7:B1062,B1062&amp;"")=1,1,""))</f>
        <v/>
      </c>
    </row>
    <row r="1063">
      <c r="A1063" s="20" t="n"/>
      <c r="B1063" s="16" t="n"/>
      <c r="C1063" s="16" t="n"/>
      <c r="D1063" s="5" t="n"/>
      <c r="E1063" s="17" t="n"/>
      <c r="F1063" s="17" t="n"/>
      <c r="G1063" s="6">
        <f>IF(AND(C1063&amp;""="",E1063&amp;""="",F1063&amp;""=""),"",IF(C1063&amp;""="","كود ناقص",IFERROR(INDEX('دليل الحسابات'!$B$6:$B$205,MATCH(C1063,'دليل الحسابات'!$A$6:$A$205,0)),"كود غير موجود")))</f>
        <v/>
      </c>
      <c r="H1063" s="6">
        <f>IF(AND(C1063&amp;""="",E1063&amp;""="",F1063&amp;""=""),"",IF(AND(E1063&amp;""&lt;&gt;"",F1063&amp;""&lt;&gt;""),"خطأ: مدين ودائن معًا",IF(AND(E1063&amp;""="",F1063&amp;""=""),"سطر بلا مبلغ","")))</f>
        <v/>
      </c>
      <c r="I1063" s="19">
        <f>IF(B1063&amp;""="","",ROUND(SUMIFS($E$7:$E$3006,$B$7:$B$3006,B1063&amp;"")-SUMIFS($F$7:$F$3006,$B$7:$B$3006,B1063&amp;""),2))</f>
        <v/>
      </c>
      <c r="J1063" s="6">
        <f>IF(B1063&amp;""="",IF(AND(C1063&amp;""="",E1063&amp;""="",F1063&amp;""=""),"","رقم القيد ناقص"),IF(I1063=0,"","القيد غير متوازن"))</f>
        <v/>
      </c>
      <c r="K1063" s="21">
        <f>IF(C1063&amp;""="","",COUNTIF($C$7:C1063,C1063&amp;""))</f>
        <v/>
      </c>
      <c r="L1063" s="6">
        <f>IF(K1063="","",C1063&amp;"-"&amp;K1063)</f>
        <v/>
      </c>
      <c r="M1063" s="21">
        <f>IF(J1063&lt;&gt;"القيد غير متوازن","",IF(COUNTIF($B$7:B1063,B1063&amp;"")=1,1,""))</f>
        <v/>
      </c>
    </row>
    <row r="1064">
      <c r="A1064" s="20" t="n"/>
      <c r="B1064" s="16" t="n"/>
      <c r="C1064" s="16" t="n"/>
      <c r="D1064" s="5" t="n"/>
      <c r="E1064" s="17" t="n"/>
      <c r="F1064" s="17" t="n"/>
      <c r="G1064" s="6">
        <f>IF(AND(C1064&amp;""="",E1064&amp;""="",F1064&amp;""=""),"",IF(C1064&amp;""="","كود ناقص",IFERROR(INDEX('دليل الحسابات'!$B$6:$B$205,MATCH(C1064,'دليل الحسابات'!$A$6:$A$205,0)),"كود غير موجود")))</f>
        <v/>
      </c>
      <c r="H1064" s="6">
        <f>IF(AND(C1064&amp;""="",E1064&amp;""="",F1064&amp;""=""),"",IF(AND(E1064&amp;""&lt;&gt;"",F1064&amp;""&lt;&gt;""),"خطأ: مدين ودائن معًا",IF(AND(E1064&amp;""="",F1064&amp;""=""),"سطر بلا مبلغ","")))</f>
        <v/>
      </c>
      <c r="I1064" s="19">
        <f>IF(B1064&amp;""="","",ROUND(SUMIFS($E$7:$E$3006,$B$7:$B$3006,B1064&amp;"")-SUMIFS($F$7:$F$3006,$B$7:$B$3006,B1064&amp;""),2))</f>
        <v/>
      </c>
      <c r="J1064" s="6">
        <f>IF(B1064&amp;""="",IF(AND(C1064&amp;""="",E1064&amp;""="",F1064&amp;""=""),"","رقم القيد ناقص"),IF(I1064=0,"","القيد غير متوازن"))</f>
        <v/>
      </c>
      <c r="K1064" s="21">
        <f>IF(C1064&amp;""="","",COUNTIF($C$7:C1064,C1064&amp;""))</f>
        <v/>
      </c>
      <c r="L1064" s="6">
        <f>IF(K1064="","",C1064&amp;"-"&amp;K1064)</f>
        <v/>
      </c>
      <c r="M1064" s="21">
        <f>IF(J1064&lt;&gt;"القيد غير متوازن","",IF(COUNTIF($B$7:B1064,B1064&amp;"")=1,1,""))</f>
        <v/>
      </c>
    </row>
    <row r="1065">
      <c r="A1065" s="20" t="n"/>
      <c r="B1065" s="16" t="n"/>
      <c r="C1065" s="16" t="n"/>
      <c r="D1065" s="5" t="n"/>
      <c r="E1065" s="17" t="n"/>
      <c r="F1065" s="17" t="n"/>
      <c r="G1065" s="6">
        <f>IF(AND(C1065&amp;""="",E1065&amp;""="",F1065&amp;""=""),"",IF(C1065&amp;""="","كود ناقص",IFERROR(INDEX('دليل الحسابات'!$B$6:$B$205,MATCH(C1065,'دليل الحسابات'!$A$6:$A$205,0)),"كود غير موجود")))</f>
        <v/>
      </c>
      <c r="H1065" s="6">
        <f>IF(AND(C1065&amp;""="",E1065&amp;""="",F1065&amp;""=""),"",IF(AND(E1065&amp;""&lt;&gt;"",F1065&amp;""&lt;&gt;""),"خطأ: مدين ودائن معًا",IF(AND(E1065&amp;""="",F1065&amp;""=""),"سطر بلا مبلغ","")))</f>
        <v/>
      </c>
      <c r="I1065" s="19">
        <f>IF(B1065&amp;""="","",ROUND(SUMIFS($E$7:$E$3006,$B$7:$B$3006,B1065&amp;"")-SUMIFS($F$7:$F$3006,$B$7:$B$3006,B1065&amp;""),2))</f>
        <v/>
      </c>
      <c r="J1065" s="6">
        <f>IF(B1065&amp;""="",IF(AND(C1065&amp;""="",E1065&amp;""="",F1065&amp;""=""),"","رقم القيد ناقص"),IF(I1065=0,"","القيد غير متوازن"))</f>
        <v/>
      </c>
      <c r="K1065" s="21">
        <f>IF(C1065&amp;""="","",COUNTIF($C$7:C1065,C1065&amp;""))</f>
        <v/>
      </c>
      <c r="L1065" s="6">
        <f>IF(K1065="","",C1065&amp;"-"&amp;K1065)</f>
        <v/>
      </c>
      <c r="M1065" s="21">
        <f>IF(J1065&lt;&gt;"القيد غير متوازن","",IF(COUNTIF($B$7:B1065,B1065&amp;"")=1,1,""))</f>
        <v/>
      </c>
    </row>
    <row r="1066">
      <c r="A1066" s="20" t="n"/>
      <c r="B1066" s="16" t="n"/>
      <c r="C1066" s="16" t="n"/>
      <c r="D1066" s="5" t="n"/>
      <c r="E1066" s="17" t="n"/>
      <c r="F1066" s="17" t="n"/>
      <c r="G1066" s="6">
        <f>IF(AND(C1066&amp;""="",E1066&amp;""="",F1066&amp;""=""),"",IF(C1066&amp;""="","كود ناقص",IFERROR(INDEX('دليل الحسابات'!$B$6:$B$205,MATCH(C1066,'دليل الحسابات'!$A$6:$A$205,0)),"كود غير موجود")))</f>
        <v/>
      </c>
      <c r="H1066" s="6">
        <f>IF(AND(C1066&amp;""="",E1066&amp;""="",F1066&amp;""=""),"",IF(AND(E1066&amp;""&lt;&gt;"",F1066&amp;""&lt;&gt;""),"خطأ: مدين ودائن معًا",IF(AND(E1066&amp;""="",F1066&amp;""=""),"سطر بلا مبلغ","")))</f>
        <v/>
      </c>
      <c r="I1066" s="19">
        <f>IF(B1066&amp;""="","",ROUND(SUMIFS($E$7:$E$3006,$B$7:$B$3006,B1066&amp;"")-SUMIFS($F$7:$F$3006,$B$7:$B$3006,B1066&amp;""),2))</f>
        <v/>
      </c>
      <c r="J1066" s="6">
        <f>IF(B1066&amp;""="",IF(AND(C1066&amp;""="",E1066&amp;""="",F1066&amp;""=""),"","رقم القيد ناقص"),IF(I1066=0,"","القيد غير متوازن"))</f>
        <v/>
      </c>
      <c r="K1066" s="21">
        <f>IF(C1066&amp;""="","",COUNTIF($C$7:C1066,C1066&amp;""))</f>
        <v/>
      </c>
      <c r="L1066" s="6">
        <f>IF(K1066="","",C1066&amp;"-"&amp;K1066)</f>
        <v/>
      </c>
      <c r="M1066" s="21">
        <f>IF(J1066&lt;&gt;"القيد غير متوازن","",IF(COUNTIF($B$7:B1066,B1066&amp;"")=1,1,""))</f>
        <v/>
      </c>
    </row>
    <row r="1067">
      <c r="A1067" s="20" t="n"/>
      <c r="B1067" s="16" t="n"/>
      <c r="C1067" s="16" t="n"/>
      <c r="D1067" s="5" t="n"/>
      <c r="E1067" s="17" t="n"/>
      <c r="F1067" s="17" t="n"/>
      <c r="G1067" s="6">
        <f>IF(AND(C1067&amp;""="",E1067&amp;""="",F1067&amp;""=""),"",IF(C1067&amp;""="","كود ناقص",IFERROR(INDEX('دليل الحسابات'!$B$6:$B$205,MATCH(C1067,'دليل الحسابات'!$A$6:$A$205,0)),"كود غير موجود")))</f>
        <v/>
      </c>
      <c r="H1067" s="6">
        <f>IF(AND(C1067&amp;""="",E1067&amp;""="",F1067&amp;""=""),"",IF(AND(E1067&amp;""&lt;&gt;"",F1067&amp;""&lt;&gt;""),"خطأ: مدين ودائن معًا",IF(AND(E1067&amp;""="",F1067&amp;""=""),"سطر بلا مبلغ","")))</f>
        <v/>
      </c>
      <c r="I1067" s="19">
        <f>IF(B1067&amp;""="","",ROUND(SUMIFS($E$7:$E$3006,$B$7:$B$3006,B1067&amp;"")-SUMIFS($F$7:$F$3006,$B$7:$B$3006,B1067&amp;""),2))</f>
        <v/>
      </c>
      <c r="J1067" s="6">
        <f>IF(B1067&amp;""="",IF(AND(C1067&amp;""="",E1067&amp;""="",F1067&amp;""=""),"","رقم القيد ناقص"),IF(I1067=0,"","القيد غير متوازن"))</f>
        <v/>
      </c>
      <c r="K1067" s="21">
        <f>IF(C1067&amp;""="","",COUNTIF($C$7:C1067,C1067&amp;""))</f>
        <v/>
      </c>
      <c r="L1067" s="6">
        <f>IF(K1067="","",C1067&amp;"-"&amp;K1067)</f>
        <v/>
      </c>
      <c r="M1067" s="21">
        <f>IF(J1067&lt;&gt;"القيد غير متوازن","",IF(COUNTIF($B$7:B1067,B1067&amp;"")=1,1,""))</f>
        <v/>
      </c>
    </row>
    <row r="1068">
      <c r="A1068" s="20" t="n"/>
      <c r="B1068" s="16" t="n"/>
      <c r="C1068" s="16" t="n"/>
      <c r="D1068" s="5" t="n"/>
      <c r="E1068" s="17" t="n"/>
      <c r="F1068" s="17" t="n"/>
      <c r="G1068" s="6">
        <f>IF(AND(C1068&amp;""="",E1068&amp;""="",F1068&amp;""=""),"",IF(C1068&amp;""="","كود ناقص",IFERROR(INDEX('دليل الحسابات'!$B$6:$B$205,MATCH(C1068,'دليل الحسابات'!$A$6:$A$205,0)),"كود غير موجود")))</f>
        <v/>
      </c>
      <c r="H1068" s="6">
        <f>IF(AND(C1068&amp;""="",E1068&amp;""="",F1068&amp;""=""),"",IF(AND(E1068&amp;""&lt;&gt;"",F1068&amp;""&lt;&gt;""),"خطأ: مدين ودائن معًا",IF(AND(E1068&amp;""="",F1068&amp;""=""),"سطر بلا مبلغ","")))</f>
        <v/>
      </c>
      <c r="I1068" s="19">
        <f>IF(B1068&amp;""="","",ROUND(SUMIFS($E$7:$E$3006,$B$7:$B$3006,B1068&amp;"")-SUMIFS($F$7:$F$3006,$B$7:$B$3006,B1068&amp;""),2))</f>
        <v/>
      </c>
      <c r="J1068" s="6">
        <f>IF(B1068&amp;""="",IF(AND(C1068&amp;""="",E1068&amp;""="",F1068&amp;""=""),"","رقم القيد ناقص"),IF(I1068=0,"","القيد غير متوازن"))</f>
        <v/>
      </c>
      <c r="K1068" s="21">
        <f>IF(C1068&amp;""="","",COUNTIF($C$7:C1068,C1068&amp;""))</f>
        <v/>
      </c>
      <c r="L1068" s="6">
        <f>IF(K1068="","",C1068&amp;"-"&amp;K1068)</f>
        <v/>
      </c>
      <c r="M1068" s="21">
        <f>IF(J1068&lt;&gt;"القيد غير متوازن","",IF(COUNTIF($B$7:B1068,B1068&amp;"")=1,1,""))</f>
        <v/>
      </c>
    </row>
    <row r="1069">
      <c r="A1069" s="20" t="n"/>
      <c r="B1069" s="16" t="n"/>
      <c r="C1069" s="16" t="n"/>
      <c r="D1069" s="5" t="n"/>
      <c r="E1069" s="17" t="n"/>
      <c r="F1069" s="17" t="n"/>
      <c r="G1069" s="6">
        <f>IF(AND(C1069&amp;""="",E1069&amp;""="",F1069&amp;""=""),"",IF(C1069&amp;""="","كود ناقص",IFERROR(INDEX('دليل الحسابات'!$B$6:$B$205,MATCH(C1069,'دليل الحسابات'!$A$6:$A$205,0)),"كود غير موجود")))</f>
        <v/>
      </c>
      <c r="H1069" s="6">
        <f>IF(AND(C1069&amp;""="",E1069&amp;""="",F1069&amp;""=""),"",IF(AND(E1069&amp;""&lt;&gt;"",F1069&amp;""&lt;&gt;""),"خطأ: مدين ودائن معًا",IF(AND(E1069&amp;""="",F1069&amp;""=""),"سطر بلا مبلغ","")))</f>
        <v/>
      </c>
      <c r="I1069" s="19">
        <f>IF(B1069&amp;""="","",ROUND(SUMIFS($E$7:$E$3006,$B$7:$B$3006,B1069&amp;"")-SUMIFS($F$7:$F$3006,$B$7:$B$3006,B1069&amp;""),2))</f>
        <v/>
      </c>
      <c r="J1069" s="6">
        <f>IF(B1069&amp;""="",IF(AND(C1069&amp;""="",E1069&amp;""="",F1069&amp;""=""),"","رقم القيد ناقص"),IF(I1069=0,"","القيد غير متوازن"))</f>
        <v/>
      </c>
      <c r="K1069" s="21">
        <f>IF(C1069&amp;""="","",COUNTIF($C$7:C1069,C1069&amp;""))</f>
        <v/>
      </c>
      <c r="L1069" s="6">
        <f>IF(K1069="","",C1069&amp;"-"&amp;K1069)</f>
        <v/>
      </c>
      <c r="M1069" s="21">
        <f>IF(J1069&lt;&gt;"القيد غير متوازن","",IF(COUNTIF($B$7:B1069,B1069&amp;"")=1,1,""))</f>
        <v/>
      </c>
    </row>
    <row r="1070">
      <c r="A1070" s="20" t="n"/>
      <c r="B1070" s="16" t="n"/>
      <c r="C1070" s="16" t="n"/>
      <c r="D1070" s="5" t="n"/>
      <c r="E1070" s="17" t="n"/>
      <c r="F1070" s="17" t="n"/>
      <c r="G1070" s="6">
        <f>IF(AND(C1070&amp;""="",E1070&amp;""="",F1070&amp;""=""),"",IF(C1070&amp;""="","كود ناقص",IFERROR(INDEX('دليل الحسابات'!$B$6:$B$205,MATCH(C1070,'دليل الحسابات'!$A$6:$A$205,0)),"كود غير موجود")))</f>
        <v/>
      </c>
      <c r="H1070" s="6">
        <f>IF(AND(C1070&amp;""="",E1070&amp;""="",F1070&amp;""=""),"",IF(AND(E1070&amp;""&lt;&gt;"",F1070&amp;""&lt;&gt;""),"خطأ: مدين ودائن معًا",IF(AND(E1070&amp;""="",F1070&amp;""=""),"سطر بلا مبلغ","")))</f>
        <v/>
      </c>
      <c r="I1070" s="19">
        <f>IF(B1070&amp;""="","",ROUND(SUMIFS($E$7:$E$3006,$B$7:$B$3006,B1070&amp;"")-SUMIFS($F$7:$F$3006,$B$7:$B$3006,B1070&amp;""),2))</f>
        <v/>
      </c>
      <c r="J1070" s="6">
        <f>IF(B1070&amp;""="",IF(AND(C1070&amp;""="",E1070&amp;""="",F1070&amp;""=""),"","رقم القيد ناقص"),IF(I1070=0,"","القيد غير متوازن"))</f>
        <v/>
      </c>
      <c r="K1070" s="21">
        <f>IF(C1070&amp;""="","",COUNTIF($C$7:C1070,C1070&amp;""))</f>
        <v/>
      </c>
      <c r="L1070" s="6">
        <f>IF(K1070="","",C1070&amp;"-"&amp;K1070)</f>
        <v/>
      </c>
      <c r="M1070" s="21">
        <f>IF(J1070&lt;&gt;"القيد غير متوازن","",IF(COUNTIF($B$7:B1070,B1070&amp;"")=1,1,""))</f>
        <v/>
      </c>
    </row>
    <row r="1071">
      <c r="A1071" s="20" t="n"/>
      <c r="B1071" s="16" t="n"/>
      <c r="C1071" s="16" t="n"/>
      <c r="D1071" s="5" t="n"/>
      <c r="E1071" s="17" t="n"/>
      <c r="F1071" s="17" t="n"/>
      <c r="G1071" s="6">
        <f>IF(AND(C1071&amp;""="",E1071&amp;""="",F1071&amp;""=""),"",IF(C1071&amp;""="","كود ناقص",IFERROR(INDEX('دليل الحسابات'!$B$6:$B$205,MATCH(C1071,'دليل الحسابات'!$A$6:$A$205,0)),"كود غير موجود")))</f>
        <v/>
      </c>
      <c r="H1071" s="6">
        <f>IF(AND(C1071&amp;""="",E1071&amp;""="",F1071&amp;""=""),"",IF(AND(E1071&amp;""&lt;&gt;"",F1071&amp;""&lt;&gt;""),"خطأ: مدين ودائن معًا",IF(AND(E1071&amp;""="",F1071&amp;""=""),"سطر بلا مبلغ","")))</f>
        <v/>
      </c>
      <c r="I1071" s="19">
        <f>IF(B1071&amp;""="","",ROUND(SUMIFS($E$7:$E$3006,$B$7:$B$3006,B1071&amp;"")-SUMIFS($F$7:$F$3006,$B$7:$B$3006,B1071&amp;""),2))</f>
        <v/>
      </c>
      <c r="J1071" s="6">
        <f>IF(B1071&amp;""="",IF(AND(C1071&amp;""="",E1071&amp;""="",F1071&amp;""=""),"","رقم القيد ناقص"),IF(I1071=0,"","القيد غير متوازن"))</f>
        <v/>
      </c>
      <c r="K1071" s="21">
        <f>IF(C1071&amp;""="","",COUNTIF($C$7:C1071,C1071&amp;""))</f>
        <v/>
      </c>
      <c r="L1071" s="6">
        <f>IF(K1071="","",C1071&amp;"-"&amp;K1071)</f>
        <v/>
      </c>
      <c r="M1071" s="21">
        <f>IF(J1071&lt;&gt;"القيد غير متوازن","",IF(COUNTIF($B$7:B1071,B1071&amp;"")=1,1,""))</f>
        <v/>
      </c>
    </row>
    <row r="1072">
      <c r="A1072" s="20" t="n"/>
      <c r="B1072" s="16" t="n"/>
      <c r="C1072" s="16" t="n"/>
      <c r="D1072" s="5" t="n"/>
      <c r="E1072" s="17" t="n"/>
      <c r="F1072" s="17" t="n"/>
      <c r="G1072" s="6">
        <f>IF(AND(C1072&amp;""="",E1072&amp;""="",F1072&amp;""=""),"",IF(C1072&amp;""="","كود ناقص",IFERROR(INDEX('دليل الحسابات'!$B$6:$B$205,MATCH(C1072,'دليل الحسابات'!$A$6:$A$205,0)),"كود غير موجود")))</f>
        <v/>
      </c>
      <c r="H1072" s="6">
        <f>IF(AND(C1072&amp;""="",E1072&amp;""="",F1072&amp;""=""),"",IF(AND(E1072&amp;""&lt;&gt;"",F1072&amp;""&lt;&gt;""),"خطأ: مدين ودائن معًا",IF(AND(E1072&amp;""="",F1072&amp;""=""),"سطر بلا مبلغ","")))</f>
        <v/>
      </c>
      <c r="I1072" s="19">
        <f>IF(B1072&amp;""="","",ROUND(SUMIFS($E$7:$E$3006,$B$7:$B$3006,B1072&amp;"")-SUMIFS($F$7:$F$3006,$B$7:$B$3006,B1072&amp;""),2))</f>
        <v/>
      </c>
      <c r="J1072" s="6">
        <f>IF(B1072&amp;""="",IF(AND(C1072&amp;""="",E1072&amp;""="",F1072&amp;""=""),"","رقم القيد ناقص"),IF(I1072=0,"","القيد غير متوازن"))</f>
        <v/>
      </c>
      <c r="K1072" s="21">
        <f>IF(C1072&amp;""="","",COUNTIF($C$7:C1072,C1072&amp;""))</f>
        <v/>
      </c>
      <c r="L1072" s="6">
        <f>IF(K1072="","",C1072&amp;"-"&amp;K1072)</f>
        <v/>
      </c>
      <c r="M1072" s="21">
        <f>IF(J1072&lt;&gt;"القيد غير متوازن","",IF(COUNTIF($B$7:B1072,B1072&amp;"")=1,1,""))</f>
        <v/>
      </c>
    </row>
    <row r="1073">
      <c r="A1073" s="20" t="n"/>
      <c r="B1073" s="16" t="n"/>
      <c r="C1073" s="16" t="n"/>
      <c r="D1073" s="5" t="n"/>
      <c r="E1073" s="17" t="n"/>
      <c r="F1073" s="17" t="n"/>
      <c r="G1073" s="6">
        <f>IF(AND(C1073&amp;""="",E1073&amp;""="",F1073&amp;""=""),"",IF(C1073&amp;""="","كود ناقص",IFERROR(INDEX('دليل الحسابات'!$B$6:$B$205,MATCH(C1073,'دليل الحسابات'!$A$6:$A$205,0)),"كود غير موجود")))</f>
        <v/>
      </c>
      <c r="H1073" s="6">
        <f>IF(AND(C1073&amp;""="",E1073&amp;""="",F1073&amp;""=""),"",IF(AND(E1073&amp;""&lt;&gt;"",F1073&amp;""&lt;&gt;""),"خطأ: مدين ودائن معًا",IF(AND(E1073&amp;""="",F1073&amp;""=""),"سطر بلا مبلغ","")))</f>
        <v/>
      </c>
      <c r="I1073" s="19">
        <f>IF(B1073&amp;""="","",ROUND(SUMIFS($E$7:$E$3006,$B$7:$B$3006,B1073&amp;"")-SUMIFS($F$7:$F$3006,$B$7:$B$3006,B1073&amp;""),2))</f>
        <v/>
      </c>
      <c r="J1073" s="6">
        <f>IF(B1073&amp;""="",IF(AND(C1073&amp;""="",E1073&amp;""="",F1073&amp;""=""),"","رقم القيد ناقص"),IF(I1073=0,"","القيد غير متوازن"))</f>
        <v/>
      </c>
      <c r="K1073" s="21">
        <f>IF(C1073&amp;""="","",COUNTIF($C$7:C1073,C1073&amp;""))</f>
        <v/>
      </c>
      <c r="L1073" s="6">
        <f>IF(K1073="","",C1073&amp;"-"&amp;K1073)</f>
        <v/>
      </c>
      <c r="M1073" s="21">
        <f>IF(J1073&lt;&gt;"القيد غير متوازن","",IF(COUNTIF($B$7:B1073,B1073&amp;"")=1,1,""))</f>
        <v/>
      </c>
    </row>
    <row r="1074">
      <c r="A1074" s="20" t="n"/>
      <c r="B1074" s="16" t="n"/>
      <c r="C1074" s="16" t="n"/>
      <c r="D1074" s="5" t="n"/>
      <c r="E1074" s="17" t="n"/>
      <c r="F1074" s="17" t="n"/>
      <c r="G1074" s="6">
        <f>IF(AND(C1074&amp;""="",E1074&amp;""="",F1074&amp;""=""),"",IF(C1074&amp;""="","كود ناقص",IFERROR(INDEX('دليل الحسابات'!$B$6:$B$205,MATCH(C1074,'دليل الحسابات'!$A$6:$A$205,0)),"كود غير موجود")))</f>
        <v/>
      </c>
      <c r="H1074" s="6">
        <f>IF(AND(C1074&amp;""="",E1074&amp;""="",F1074&amp;""=""),"",IF(AND(E1074&amp;""&lt;&gt;"",F1074&amp;""&lt;&gt;""),"خطأ: مدين ودائن معًا",IF(AND(E1074&amp;""="",F1074&amp;""=""),"سطر بلا مبلغ","")))</f>
        <v/>
      </c>
      <c r="I1074" s="19">
        <f>IF(B1074&amp;""="","",ROUND(SUMIFS($E$7:$E$3006,$B$7:$B$3006,B1074&amp;"")-SUMIFS($F$7:$F$3006,$B$7:$B$3006,B1074&amp;""),2))</f>
        <v/>
      </c>
      <c r="J1074" s="6">
        <f>IF(B1074&amp;""="",IF(AND(C1074&amp;""="",E1074&amp;""="",F1074&amp;""=""),"","رقم القيد ناقص"),IF(I1074=0,"","القيد غير متوازن"))</f>
        <v/>
      </c>
      <c r="K1074" s="21">
        <f>IF(C1074&amp;""="","",COUNTIF($C$7:C1074,C1074&amp;""))</f>
        <v/>
      </c>
      <c r="L1074" s="6">
        <f>IF(K1074="","",C1074&amp;"-"&amp;K1074)</f>
        <v/>
      </c>
      <c r="M1074" s="21">
        <f>IF(J1074&lt;&gt;"القيد غير متوازن","",IF(COUNTIF($B$7:B1074,B1074&amp;"")=1,1,""))</f>
        <v/>
      </c>
    </row>
    <row r="1075">
      <c r="A1075" s="20" t="n"/>
      <c r="B1075" s="16" t="n"/>
      <c r="C1075" s="16" t="n"/>
      <c r="D1075" s="5" t="n"/>
      <c r="E1075" s="17" t="n"/>
      <c r="F1075" s="17" t="n"/>
      <c r="G1075" s="6">
        <f>IF(AND(C1075&amp;""="",E1075&amp;""="",F1075&amp;""=""),"",IF(C1075&amp;""="","كود ناقص",IFERROR(INDEX('دليل الحسابات'!$B$6:$B$205,MATCH(C1075,'دليل الحسابات'!$A$6:$A$205,0)),"كود غير موجود")))</f>
        <v/>
      </c>
      <c r="H1075" s="6">
        <f>IF(AND(C1075&amp;""="",E1075&amp;""="",F1075&amp;""=""),"",IF(AND(E1075&amp;""&lt;&gt;"",F1075&amp;""&lt;&gt;""),"خطأ: مدين ودائن معًا",IF(AND(E1075&amp;""="",F1075&amp;""=""),"سطر بلا مبلغ","")))</f>
        <v/>
      </c>
      <c r="I1075" s="19">
        <f>IF(B1075&amp;""="","",ROUND(SUMIFS($E$7:$E$3006,$B$7:$B$3006,B1075&amp;"")-SUMIFS($F$7:$F$3006,$B$7:$B$3006,B1075&amp;""),2))</f>
        <v/>
      </c>
      <c r="J1075" s="6">
        <f>IF(B1075&amp;""="",IF(AND(C1075&amp;""="",E1075&amp;""="",F1075&amp;""=""),"","رقم القيد ناقص"),IF(I1075=0,"","القيد غير متوازن"))</f>
        <v/>
      </c>
      <c r="K1075" s="21">
        <f>IF(C1075&amp;""="","",COUNTIF($C$7:C1075,C1075&amp;""))</f>
        <v/>
      </c>
      <c r="L1075" s="6">
        <f>IF(K1075="","",C1075&amp;"-"&amp;K1075)</f>
        <v/>
      </c>
      <c r="M1075" s="21">
        <f>IF(J1075&lt;&gt;"القيد غير متوازن","",IF(COUNTIF($B$7:B1075,B1075&amp;"")=1,1,""))</f>
        <v/>
      </c>
    </row>
    <row r="1076">
      <c r="A1076" s="20" t="n"/>
      <c r="B1076" s="16" t="n"/>
      <c r="C1076" s="16" t="n"/>
      <c r="D1076" s="5" t="n"/>
      <c r="E1076" s="17" t="n"/>
      <c r="F1076" s="17" t="n"/>
      <c r="G1076" s="6">
        <f>IF(AND(C1076&amp;""="",E1076&amp;""="",F1076&amp;""=""),"",IF(C1076&amp;""="","كود ناقص",IFERROR(INDEX('دليل الحسابات'!$B$6:$B$205,MATCH(C1076,'دليل الحسابات'!$A$6:$A$205,0)),"كود غير موجود")))</f>
        <v/>
      </c>
      <c r="H1076" s="6">
        <f>IF(AND(C1076&amp;""="",E1076&amp;""="",F1076&amp;""=""),"",IF(AND(E1076&amp;""&lt;&gt;"",F1076&amp;""&lt;&gt;""),"خطأ: مدين ودائن معًا",IF(AND(E1076&amp;""="",F1076&amp;""=""),"سطر بلا مبلغ","")))</f>
        <v/>
      </c>
      <c r="I1076" s="19">
        <f>IF(B1076&amp;""="","",ROUND(SUMIFS($E$7:$E$3006,$B$7:$B$3006,B1076&amp;"")-SUMIFS($F$7:$F$3006,$B$7:$B$3006,B1076&amp;""),2))</f>
        <v/>
      </c>
      <c r="J1076" s="6">
        <f>IF(B1076&amp;""="",IF(AND(C1076&amp;""="",E1076&amp;""="",F1076&amp;""=""),"","رقم القيد ناقص"),IF(I1076=0,"","القيد غير متوازن"))</f>
        <v/>
      </c>
      <c r="K1076" s="21">
        <f>IF(C1076&amp;""="","",COUNTIF($C$7:C1076,C1076&amp;""))</f>
        <v/>
      </c>
      <c r="L1076" s="6">
        <f>IF(K1076="","",C1076&amp;"-"&amp;K1076)</f>
        <v/>
      </c>
      <c r="M1076" s="21">
        <f>IF(J1076&lt;&gt;"القيد غير متوازن","",IF(COUNTIF($B$7:B1076,B1076&amp;"")=1,1,""))</f>
        <v/>
      </c>
    </row>
    <row r="1077">
      <c r="A1077" s="20" t="n"/>
      <c r="B1077" s="16" t="n"/>
      <c r="C1077" s="16" t="n"/>
      <c r="D1077" s="5" t="n"/>
      <c r="E1077" s="17" t="n"/>
      <c r="F1077" s="17" t="n"/>
      <c r="G1077" s="6">
        <f>IF(AND(C1077&amp;""="",E1077&amp;""="",F1077&amp;""=""),"",IF(C1077&amp;""="","كود ناقص",IFERROR(INDEX('دليل الحسابات'!$B$6:$B$205,MATCH(C1077,'دليل الحسابات'!$A$6:$A$205,0)),"كود غير موجود")))</f>
        <v/>
      </c>
      <c r="H1077" s="6">
        <f>IF(AND(C1077&amp;""="",E1077&amp;""="",F1077&amp;""=""),"",IF(AND(E1077&amp;""&lt;&gt;"",F1077&amp;""&lt;&gt;""),"خطأ: مدين ودائن معًا",IF(AND(E1077&amp;""="",F1077&amp;""=""),"سطر بلا مبلغ","")))</f>
        <v/>
      </c>
      <c r="I1077" s="19">
        <f>IF(B1077&amp;""="","",ROUND(SUMIFS($E$7:$E$3006,$B$7:$B$3006,B1077&amp;"")-SUMIFS($F$7:$F$3006,$B$7:$B$3006,B1077&amp;""),2))</f>
        <v/>
      </c>
      <c r="J1077" s="6">
        <f>IF(B1077&amp;""="",IF(AND(C1077&amp;""="",E1077&amp;""="",F1077&amp;""=""),"","رقم القيد ناقص"),IF(I1077=0,"","القيد غير متوازن"))</f>
        <v/>
      </c>
      <c r="K1077" s="21">
        <f>IF(C1077&amp;""="","",COUNTIF($C$7:C1077,C1077&amp;""))</f>
        <v/>
      </c>
      <c r="L1077" s="6">
        <f>IF(K1077="","",C1077&amp;"-"&amp;K1077)</f>
        <v/>
      </c>
      <c r="M1077" s="21">
        <f>IF(J1077&lt;&gt;"القيد غير متوازن","",IF(COUNTIF($B$7:B1077,B1077&amp;"")=1,1,""))</f>
        <v/>
      </c>
    </row>
    <row r="1078">
      <c r="A1078" s="20" t="n"/>
      <c r="B1078" s="16" t="n"/>
      <c r="C1078" s="16" t="n"/>
      <c r="D1078" s="5" t="n"/>
      <c r="E1078" s="17" t="n"/>
      <c r="F1078" s="17" t="n"/>
      <c r="G1078" s="6">
        <f>IF(AND(C1078&amp;""="",E1078&amp;""="",F1078&amp;""=""),"",IF(C1078&amp;""="","كود ناقص",IFERROR(INDEX('دليل الحسابات'!$B$6:$B$205,MATCH(C1078,'دليل الحسابات'!$A$6:$A$205,0)),"كود غير موجود")))</f>
        <v/>
      </c>
      <c r="H1078" s="6">
        <f>IF(AND(C1078&amp;""="",E1078&amp;""="",F1078&amp;""=""),"",IF(AND(E1078&amp;""&lt;&gt;"",F1078&amp;""&lt;&gt;""),"خطأ: مدين ودائن معًا",IF(AND(E1078&amp;""="",F1078&amp;""=""),"سطر بلا مبلغ","")))</f>
        <v/>
      </c>
      <c r="I1078" s="19">
        <f>IF(B1078&amp;""="","",ROUND(SUMIFS($E$7:$E$3006,$B$7:$B$3006,B1078&amp;"")-SUMIFS($F$7:$F$3006,$B$7:$B$3006,B1078&amp;""),2))</f>
        <v/>
      </c>
      <c r="J1078" s="6">
        <f>IF(B1078&amp;""="",IF(AND(C1078&amp;""="",E1078&amp;""="",F1078&amp;""=""),"","رقم القيد ناقص"),IF(I1078=0,"","القيد غير متوازن"))</f>
        <v/>
      </c>
      <c r="K1078" s="21">
        <f>IF(C1078&amp;""="","",COUNTIF($C$7:C1078,C1078&amp;""))</f>
        <v/>
      </c>
      <c r="L1078" s="6">
        <f>IF(K1078="","",C1078&amp;"-"&amp;K1078)</f>
        <v/>
      </c>
      <c r="M1078" s="21">
        <f>IF(J1078&lt;&gt;"القيد غير متوازن","",IF(COUNTIF($B$7:B1078,B1078&amp;"")=1,1,""))</f>
        <v/>
      </c>
    </row>
    <row r="1079">
      <c r="A1079" s="20" t="n"/>
      <c r="B1079" s="16" t="n"/>
      <c r="C1079" s="16" t="n"/>
      <c r="D1079" s="5" t="n"/>
      <c r="E1079" s="17" t="n"/>
      <c r="F1079" s="17" t="n"/>
      <c r="G1079" s="6">
        <f>IF(AND(C1079&amp;""="",E1079&amp;""="",F1079&amp;""=""),"",IF(C1079&amp;""="","كود ناقص",IFERROR(INDEX('دليل الحسابات'!$B$6:$B$205,MATCH(C1079,'دليل الحسابات'!$A$6:$A$205,0)),"كود غير موجود")))</f>
        <v/>
      </c>
      <c r="H1079" s="6">
        <f>IF(AND(C1079&amp;""="",E1079&amp;""="",F1079&amp;""=""),"",IF(AND(E1079&amp;""&lt;&gt;"",F1079&amp;""&lt;&gt;""),"خطأ: مدين ودائن معًا",IF(AND(E1079&amp;""="",F1079&amp;""=""),"سطر بلا مبلغ","")))</f>
        <v/>
      </c>
      <c r="I1079" s="19">
        <f>IF(B1079&amp;""="","",ROUND(SUMIFS($E$7:$E$3006,$B$7:$B$3006,B1079&amp;"")-SUMIFS($F$7:$F$3006,$B$7:$B$3006,B1079&amp;""),2))</f>
        <v/>
      </c>
      <c r="J1079" s="6">
        <f>IF(B1079&amp;""="",IF(AND(C1079&amp;""="",E1079&amp;""="",F1079&amp;""=""),"","رقم القيد ناقص"),IF(I1079=0,"","القيد غير متوازن"))</f>
        <v/>
      </c>
      <c r="K1079" s="21">
        <f>IF(C1079&amp;""="","",COUNTIF($C$7:C1079,C1079&amp;""))</f>
        <v/>
      </c>
      <c r="L1079" s="6">
        <f>IF(K1079="","",C1079&amp;"-"&amp;K1079)</f>
        <v/>
      </c>
      <c r="M1079" s="21">
        <f>IF(J1079&lt;&gt;"القيد غير متوازن","",IF(COUNTIF($B$7:B1079,B1079&amp;"")=1,1,""))</f>
        <v/>
      </c>
    </row>
    <row r="1080">
      <c r="A1080" s="20" t="n"/>
      <c r="B1080" s="16" t="n"/>
      <c r="C1080" s="16" t="n"/>
      <c r="D1080" s="5" t="n"/>
      <c r="E1080" s="17" t="n"/>
      <c r="F1080" s="17" t="n"/>
      <c r="G1080" s="6">
        <f>IF(AND(C1080&amp;""="",E1080&amp;""="",F1080&amp;""=""),"",IF(C1080&amp;""="","كود ناقص",IFERROR(INDEX('دليل الحسابات'!$B$6:$B$205,MATCH(C1080,'دليل الحسابات'!$A$6:$A$205,0)),"كود غير موجود")))</f>
        <v/>
      </c>
      <c r="H1080" s="6">
        <f>IF(AND(C1080&amp;""="",E1080&amp;""="",F1080&amp;""=""),"",IF(AND(E1080&amp;""&lt;&gt;"",F1080&amp;""&lt;&gt;""),"خطأ: مدين ودائن معًا",IF(AND(E1080&amp;""="",F1080&amp;""=""),"سطر بلا مبلغ","")))</f>
        <v/>
      </c>
      <c r="I1080" s="19">
        <f>IF(B1080&amp;""="","",ROUND(SUMIFS($E$7:$E$3006,$B$7:$B$3006,B1080&amp;"")-SUMIFS($F$7:$F$3006,$B$7:$B$3006,B1080&amp;""),2))</f>
        <v/>
      </c>
      <c r="J1080" s="6">
        <f>IF(B1080&amp;""="",IF(AND(C1080&amp;""="",E1080&amp;""="",F1080&amp;""=""),"","رقم القيد ناقص"),IF(I1080=0,"","القيد غير متوازن"))</f>
        <v/>
      </c>
      <c r="K1080" s="21">
        <f>IF(C1080&amp;""="","",COUNTIF($C$7:C1080,C1080&amp;""))</f>
        <v/>
      </c>
      <c r="L1080" s="6">
        <f>IF(K1080="","",C1080&amp;"-"&amp;K1080)</f>
        <v/>
      </c>
      <c r="M1080" s="21">
        <f>IF(J1080&lt;&gt;"القيد غير متوازن","",IF(COUNTIF($B$7:B1080,B1080&amp;"")=1,1,""))</f>
        <v/>
      </c>
    </row>
    <row r="1081">
      <c r="A1081" s="20" t="n"/>
      <c r="B1081" s="16" t="n"/>
      <c r="C1081" s="16" t="n"/>
      <c r="D1081" s="5" t="n"/>
      <c r="E1081" s="17" t="n"/>
      <c r="F1081" s="17" t="n"/>
      <c r="G1081" s="6">
        <f>IF(AND(C1081&amp;""="",E1081&amp;""="",F1081&amp;""=""),"",IF(C1081&amp;""="","كود ناقص",IFERROR(INDEX('دليل الحسابات'!$B$6:$B$205,MATCH(C1081,'دليل الحسابات'!$A$6:$A$205,0)),"كود غير موجود")))</f>
        <v/>
      </c>
      <c r="H1081" s="6">
        <f>IF(AND(C1081&amp;""="",E1081&amp;""="",F1081&amp;""=""),"",IF(AND(E1081&amp;""&lt;&gt;"",F1081&amp;""&lt;&gt;""),"خطأ: مدين ودائن معًا",IF(AND(E1081&amp;""="",F1081&amp;""=""),"سطر بلا مبلغ","")))</f>
        <v/>
      </c>
      <c r="I1081" s="19">
        <f>IF(B1081&amp;""="","",ROUND(SUMIFS($E$7:$E$3006,$B$7:$B$3006,B1081&amp;"")-SUMIFS($F$7:$F$3006,$B$7:$B$3006,B1081&amp;""),2))</f>
        <v/>
      </c>
      <c r="J1081" s="6">
        <f>IF(B1081&amp;""="",IF(AND(C1081&amp;""="",E1081&amp;""="",F1081&amp;""=""),"","رقم القيد ناقص"),IF(I1081=0,"","القيد غير متوازن"))</f>
        <v/>
      </c>
      <c r="K1081" s="21">
        <f>IF(C1081&amp;""="","",COUNTIF($C$7:C1081,C1081&amp;""))</f>
        <v/>
      </c>
      <c r="L1081" s="6">
        <f>IF(K1081="","",C1081&amp;"-"&amp;K1081)</f>
        <v/>
      </c>
      <c r="M1081" s="21">
        <f>IF(J1081&lt;&gt;"القيد غير متوازن","",IF(COUNTIF($B$7:B1081,B1081&amp;"")=1,1,""))</f>
        <v/>
      </c>
    </row>
    <row r="1082">
      <c r="A1082" s="20" t="n"/>
      <c r="B1082" s="16" t="n"/>
      <c r="C1082" s="16" t="n"/>
      <c r="D1082" s="5" t="n"/>
      <c r="E1082" s="17" t="n"/>
      <c r="F1082" s="17" t="n"/>
      <c r="G1082" s="6">
        <f>IF(AND(C1082&amp;""="",E1082&amp;""="",F1082&amp;""=""),"",IF(C1082&amp;""="","كود ناقص",IFERROR(INDEX('دليل الحسابات'!$B$6:$B$205,MATCH(C1082,'دليل الحسابات'!$A$6:$A$205,0)),"كود غير موجود")))</f>
        <v/>
      </c>
      <c r="H1082" s="6">
        <f>IF(AND(C1082&amp;""="",E1082&amp;""="",F1082&amp;""=""),"",IF(AND(E1082&amp;""&lt;&gt;"",F1082&amp;""&lt;&gt;""),"خطأ: مدين ودائن معًا",IF(AND(E1082&amp;""="",F1082&amp;""=""),"سطر بلا مبلغ","")))</f>
        <v/>
      </c>
      <c r="I1082" s="19">
        <f>IF(B1082&amp;""="","",ROUND(SUMIFS($E$7:$E$3006,$B$7:$B$3006,B1082&amp;"")-SUMIFS($F$7:$F$3006,$B$7:$B$3006,B1082&amp;""),2))</f>
        <v/>
      </c>
      <c r="J1082" s="6">
        <f>IF(B1082&amp;""="",IF(AND(C1082&amp;""="",E1082&amp;""="",F1082&amp;""=""),"","رقم القيد ناقص"),IF(I1082=0,"","القيد غير متوازن"))</f>
        <v/>
      </c>
      <c r="K1082" s="21">
        <f>IF(C1082&amp;""="","",COUNTIF($C$7:C1082,C1082&amp;""))</f>
        <v/>
      </c>
      <c r="L1082" s="6">
        <f>IF(K1082="","",C1082&amp;"-"&amp;K1082)</f>
        <v/>
      </c>
      <c r="M1082" s="21">
        <f>IF(J1082&lt;&gt;"القيد غير متوازن","",IF(COUNTIF($B$7:B1082,B1082&amp;"")=1,1,""))</f>
        <v/>
      </c>
    </row>
    <row r="1083">
      <c r="A1083" s="20" t="n"/>
      <c r="B1083" s="16" t="n"/>
      <c r="C1083" s="16" t="n"/>
      <c r="D1083" s="5" t="n"/>
      <c r="E1083" s="17" t="n"/>
      <c r="F1083" s="17" t="n"/>
      <c r="G1083" s="6">
        <f>IF(AND(C1083&amp;""="",E1083&amp;""="",F1083&amp;""=""),"",IF(C1083&amp;""="","كود ناقص",IFERROR(INDEX('دليل الحسابات'!$B$6:$B$205,MATCH(C1083,'دليل الحسابات'!$A$6:$A$205,0)),"كود غير موجود")))</f>
        <v/>
      </c>
      <c r="H1083" s="6">
        <f>IF(AND(C1083&amp;""="",E1083&amp;""="",F1083&amp;""=""),"",IF(AND(E1083&amp;""&lt;&gt;"",F1083&amp;""&lt;&gt;""),"خطأ: مدين ودائن معًا",IF(AND(E1083&amp;""="",F1083&amp;""=""),"سطر بلا مبلغ","")))</f>
        <v/>
      </c>
      <c r="I1083" s="19">
        <f>IF(B1083&amp;""="","",ROUND(SUMIFS($E$7:$E$3006,$B$7:$B$3006,B1083&amp;"")-SUMIFS($F$7:$F$3006,$B$7:$B$3006,B1083&amp;""),2))</f>
        <v/>
      </c>
      <c r="J1083" s="6">
        <f>IF(B1083&amp;""="",IF(AND(C1083&amp;""="",E1083&amp;""="",F1083&amp;""=""),"","رقم القيد ناقص"),IF(I1083=0,"","القيد غير متوازن"))</f>
        <v/>
      </c>
      <c r="K1083" s="21">
        <f>IF(C1083&amp;""="","",COUNTIF($C$7:C1083,C1083&amp;""))</f>
        <v/>
      </c>
      <c r="L1083" s="6">
        <f>IF(K1083="","",C1083&amp;"-"&amp;K1083)</f>
        <v/>
      </c>
      <c r="M1083" s="21">
        <f>IF(J1083&lt;&gt;"القيد غير متوازن","",IF(COUNTIF($B$7:B1083,B1083&amp;"")=1,1,""))</f>
        <v/>
      </c>
    </row>
    <row r="1084">
      <c r="A1084" s="20" t="n"/>
      <c r="B1084" s="16" t="n"/>
      <c r="C1084" s="16" t="n"/>
      <c r="D1084" s="5" t="n"/>
      <c r="E1084" s="17" t="n"/>
      <c r="F1084" s="17" t="n"/>
      <c r="G1084" s="6">
        <f>IF(AND(C1084&amp;""="",E1084&amp;""="",F1084&amp;""=""),"",IF(C1084&amp;""="","كود ناقص",IFERROR(INDEX('دليل الحسابات'!$B$6:$B$205,MATCH(C1084,'دليل الحسابات'!$A$6:$A$205,0)),"كود غير موجود")))</f>
        <v/>
      </c>
      <c r="H1084" s="6">
        <f>IF(AND(C1084&amp;""="",E1084&amp;""="",F1084&amp;""=""),"",IF(AND(E1084&amp;""&lt;&gt;"",F1084&amp;""&lt;&gt;""),"خطأ: مدين ودائن معًا",IF(AND(E1084&amp;""="",F1084&amp;""=""),"سطر بلا مبلغ","")))</f>
        <v/>
      </c>
      <c r="I1084" s="19">
        <f>IF(B1084&amp;""="","",ROUND(SUMIFS($E$7:$E$3006,$B$7:$B$3006,B1084&amp;"")-SUMIFS($F$7:$F$3006,$B$7:$B$3006,B1084&amp;""),2))</f>
        <v/>
      </c>
      <c r="J1084" s="6">
        <f>IF(B1084&amp;""="",IF(AND(C1084&amp;""="",E1084&amp;""="",F1084&amp;""=""),"","رقم القيد ناقص"),IF(I1084=0,"","القيد غير متوازن"))</f>
        <v/>
      </c>
      <c r="K1084" s="21">
        <f>IF(C1084&amp;""="","",COUNTIF($C$7:C1084,C1084&amp;""))</f>
        <v/>
      </c>
      <c r="L1084" s="6">
        <f>IF(K1084="","",C1084&amp;"-"&amp;K1084)</f>
        <v/>
      </c>
      <c r="M1084" s="21">
        <f>IF(J1084&lt;&gt;"القيد غير متوازن","",IF(COUNTIF($B$7:B1084,B1084&amp;"")=1,1,""))</f>
        <v/>
      </c>
    </row>
    <row r="1085">
      <c r="A1085" s="20" t="n"/>
      <c r="B1085" s="16" t="n"/>
      <c r="C1085" s="16" t="n"/>
      <c r="D1085" s="5" t="n"/>
      <c r="E1085" s="17" t="n"/>
      <c r="F1085" s="17" t="n"/>
      <c r="G1085" s="6">
        <f>IF(AND(C1085&amp;""="",E1085&amp;""="",F1085&amp;""=""),"",IF(C1085&amp;""="","كود ناقص",IFERROR(INDEX('دليل الحسابات'!$B$6:$B$205,MATCH(C1085,'دليل الحسابات'!$A$6:$A$205,0)),"كود غير موجود")))</f>
        <v/>
      </c>
      <c r="H1085" s="6">
        <f>IF(AND(C1085&amp;""="",E1085&amp;""="",F1085&amp;""=""),"",IF(AND(E1085&amp;""&lt;&gt;"",F1085&amp;""&lt;&gt;""),"خطأ: مدين ودائن معًا",IF(AND(E1085&amp;""="",F1085&amp;""=""),"سطر بلا مبلغ","")))</f>
        <v/>
      </c>
      <c r="I1085" s="19">
        <f>IF(B1085&amp;""="","",ROUND(SUMIFS($E$7:$E$3006,$B$7:$B$3006,B1085&amp;"")-SUMIFS($F$7:$F$3006,$B$7:$B$3006,B1085&amp;""),2))</f>
        <v/>
      </c>
      <c r="J1085" s="6">
        <f>IF(B1085&amp;""="",IF(AND(C1085&amp;""="",E1085&amp;""="",F1085&amp;""=""),"","رقم القيد ناقص"),IF(I1085=0,"","القيد غير متوازن"))</f>
        <v/>
      </c>
      <c r="K1085" s="21">
        <f>IF(C1085&amp;""="","",COUNTIF($C$7:C1085,C1085&amp;""))</f>
        <v/>
      </c>
      <c r="L1085" s="6">
        <f>IF(K1085="","",C1085&amp;"-"&amp;K1085)</f>
        <v/>
      </c>
      <c r="M1085" s="21">
        <f>IF(J1085&lt;&gt;"القيد غير متوازن","",IF(COUNTIF($B$7:B1085,B1085&amp;"")=1,1,""))</f>
        <v/>
      </c>
    </row>
    <row r="1086">
      <c r="A1086" s="20" t="n"/>
      <c r="B1086" s="16" t="n"/>
      <c r="C1086" s="16" t="n"/>
      <c r="D1086" s="5" t="n"/>
      <c r="E1086" s="17" t="n"/>
      <c r="F1086" s="17" t="n"/>
      <c r="G1086" s="6">
        <f>IF(AND(C1086&amp;""="",E1086&amp;""="",F1086&amp;""=""),"",IF(C1086&amp;""="","كود ناقص",IFERROR(INDEX('دليل الحسابات'!$B$6:$B$205,MATCH(C1086,'دليل الحسابات'!$A$6:$A$205,0)),"كود غير موجود")))</f>
        <v/>
      </c>
      <c r="H1086" s="6">
        <f>IF(AND(C1086&amp;""="",E1086&amp;""="",F1086&amp;""=""),"",IF(AND(E1086&amp;""&lt;&gt;"",F1086&amp;""&lt;&gt;""),"خطأ: مدين ودائن معًا",IF(AND(E1086&amp;""="",F1086&amp;""=""),"سطر بلا مبلغ","")))</f>
        <v/>
      </c>
      <c r="I1086" s="19">
        <f>IF(B1086&amp;""="","",ROUND(SUMIFS($E$7:$E$3006,$B$7:$B$3006,B1086&amp;"")-SUMIFS($F$7:$F$3006,$B$7:$B$3006,B1086&amp;""),2))</f>
        <v/>
      </c>
      <c r="J1086" s="6">
        <f>IF(B1086&amp;""="",IF(AND(C1086&amp;""="",E1086&amp;""="",F1086&amp;""=""),"","رقم القيد ناقص"),IF(I1086=0,"","القيد غير متوازن"))</f>
        <v/>
      </c>
      <c r="K1086" s="21">
        <f>IF(C1086&amp;""="","",COUNTIF($C$7:C1086,C1086&amp;""))</f>
        <v/>
      </c>
      <c r="L1086" s="6">
        <f>IF(K1086="","",C1086&amp;"-"&amp;K1086)</f>
        <v/>
      </c>
      <c r="M1086" s="21">
        <f>IF(J1086&lt;&gt;"القيد غير متوازن","",IF(COUNTIF($B$7:B1086,B1086&amp;"")=1,1,""))</f>
        <v/>
      </c>
    </row>
    <row r="1087">
      <c r="A1087" s="20" t="n"/>
      <c r="B1087" s="16" t="n"/>
      <c r="C1087" s="16" t="n"/>
      <c r="D1087" s="5" t="n"/>
      <c r="E1087" s="17" t="n"/>
      <c r="F1087" s="17" t="n"/>
      <c r="G1087" s="6">
        <f>IF(AND(C1087&amp;""="",E1087&amp;""="",F1087&amp;""=""),"",IF(C1087&amp;""="","كود ناقص",IFERROR(INDEX('دليل الحسابات'!$B$6:$B$205,MATCH(C1087,'دليل الحسابات'!$A$6:$A$205,0)),"كود غير موجود")))</f>
        <v/>
      </c>
      <c r="H1087" s="6">
        <f>IF(AND(C1087&amp;""="",E1087&amp;""="",F1087&amp;""=""),"",IF(AND(E1087&amp;""&lt;&gt;"",F1087&amp;""&lt;&gt;""),"خطأ: مدين ودائن معًا",IF(AND(E1087&amp;""="",F1087&amp;""=""),"سطر بلا مبلغ","")))</f>
        <v/>
      </c>
      <c r="I1087" s="19">
        <f>IF(B1087&amp;""="","",ROUND(SUMIFS($E$7:$E$3006,$B$7:$B$3006,B1087&amp;"")-SUMIFS($F$7:$F$3006,$B$7:$B$3006,B1087&amp;""),2))</f>
        <v/>
      </c>
      <c r="J1087" s="6">
        <f>IF(B1087&amp;""="",IF(AND(C1087&amp;""="",E1087&amp;""="",F1087&amp;""=""),"","رقم القيد ناقص"),IF(I1087=0,"","القيد غير متوازن"))</f>
        <v/>
      </c>
      <c r="K1087" s="21">
        <f>IF(C1087&amp;""="","",COUNTIF($C$7:C1087,C1087&amp;""))</f>
        <v/>
      </c>
      <c r="L1087" s="6">
        <f>IF(K1087="","",C1087&amp;"-"&amp;K1087)</f>
        <v/>
      </c>
      <c r="M1087" s="21">
        <f>IF(J1087&lt;&gt;"القيد غير متوازن","",IF(COUNTIF($B$7:B1087,B1087&amp;"")=1,1,""))</f>
        <v/>
      </c>
    </row>
    <row r="1088">
      <c r="A1088" s="20" t="n"/>
      <c r="B1088" s="16" t="n"/>
      <c r="C1088" s="16" t="n"/>
      <c r="D1088" s="5" t="n"/>
      <c r="E1088" s="17" t="n"/>
      <c r="F1088" s="17" t="n"/>
      <c r="G1088" s="6">
        <f>IF(AND(C1088&amp;""="",E1088&amp;""="",F1088&amp;""=""),"",IF(C1088&amp;""="","كود ناقص",IFERROR(INDEX('دليل الحسابات'!$B$6:$B$205,MATCH(C1088,'دليل الحسابات'!$A$6:$A$205,0)),"كود غير موجود")))</f>
        <v/>
      </c>
      <c r="H1088" s="6">
        <f>IF(AND(C1088&amp;""="",E1088&amp;""="",F1088&amp;""=""),"",IF(AND(E1088&amp;""&lt;&gt;"",F1088&amp;""&lt;&gt;""),"خطأ: مدين ودائن معًا",IF(AND(E1088&amp;""="",F1088&amp;""=""),"سطر بلا مبلغ","")))</f>
        <v/>
      </c>
      <c r="I1088" s="19">
        <f>IF(B1088&amp;""="","",ROUND(SUMIFS($E$7:$E$3006,$B$7:$B$3006,B1088&amp;"")-SUMIFS($F$7:$F$3006,$B$7:$B$3006,B1088&amp;""),2))</f>
        <v/>
      </c>
      <c r="J1088" s="6">
        <f>IF(B1088&amp;""="",IF(AND(C1088&amp;""="",E1088&amp;""="",F1088&amp;""=""),"","رقم القيد ناقص"),IF(I1088=0,"","القيد غير متوازن"))</f>
        <v/>
      </c>
      <c r="K1088" s="21">
        <f>IF(C1088&amp;""="","",COUNTIF($C$7:C1088,C1088&amp;""))</f>
        <v/>
      </c>
      <c r="L1088" s="6">
        <f>IF(K1088="","",C1088&amp;"-"&amp;K1088)</f>
        <v/>
      </c>
      <c r="M1088" s="21">
        <f>IF(J1088&lt;&gt;"القيد غير متوازن","",IF(COUNTIF($B$7:B1088,B1088&amp;"")=1,1,""))</f>
        <v/>
      </c>
    </row>
    <row r="1089">
      <c r="A1089" s="20" t="n"/>
      <c r="B1089" s="16" t="n"/>
      <c r="C1089" s="16" t="n"/>
      <c r="D1089" s="5" t="n"/>
      <c r="E1089" s="17" t="n"/>
      <c r="F1089" s="17" t="n"/>
      <c r="G1089" s="6">
        <f>IF(AND(C1089&amp;""="",E1089&amp;""="",F1089&amp;""=""),"",IF(C1089&amp;""="","كود ناقص",IFERROR(INDEX('دليل الحسابات'!$B$6:$B$205,MATCH(C1089,'دليل الحسابات'!$A$6:$A$205,0)),"كود غير موجود")))</f>
        <v/>
      </c>
      <c r="H1089" s="6">
        <f>IF(AND(C1089&amp;""="",E1089&amp;""="",F1089&amp;""=""),"",IF(AND(E1089&amp;""&lt;&gt;"",F1089&amp;""&lt;&gt;""),"خطأ: مدين ودائن معًا",IF(AND(E1089&amp;""="",F1089&amp;""=""),"سطر بلا مبلغ","")))</f>
        <v/>
      </c>
      <c r="I1089" s="19">
        <f>IF(B1089&amp;""="","",ROUND(SUMIFS($E$7:$E$3006,$B$7:$B$3006,B1089&amp;"")-SUMIFS($F$7:$F$3006,$B$7:$B$3006,B1089&amp;""),2))</f>
        <v/>
      </c>
      <c r="J1089" s="6">
        <f>IF(B1089&amp;""="",IF(AND(C1089&amp;""="",E1089&amp;""="",F1089&amp;""=""),"","رقم القيد ناقص"),IF(I1089=0,"","القيد غير متوازن"))</f>
        <v/>
      </c>
      <c r="K1089" s="21">
        <f>IF(C1089&amp;""="","",COUNTIF($C$7:C1089,C1089&amp;""))</f>
        <v/>
      </c>
      <c r="L1089" s="6">
        <f>IF(K1089="","",C1089&amp;"-"&amp;K1089)</f>
        <v/>
      </c>
      <c r="M1089" s="21">
        <f>IF(J1089&lt;&gt;"القيد غير متوازن","",IF(COUNTIF($B$7:B1089,B1089&amp;"")=1,1,""))</f>
        <v/>
      </c>
    </row>
    <row r="1090">
      <c r="A1090" s="20" t="n"/>
      <c r="B1090" s="16" t="n"/>
      <c r="C1090" s="16" t="n"/>
      <c r="D1090" s="5" t="n"/>
      <c r="E1090" s="17" t="n"/>
      <c r="F1090" s="17" t="n"/>
      <c r="G1090" s="6">
        <f>IF(AND(C1090&amp;""="",E1090&amp;""="",F1090&amp;""=""),"",IF(C1090&amp;""="","كود ناقص",IFERROR(INDEX('دليل الحسابات'!$B$6:$B$205,MATCH(C1090,'دليل الحسابات'!$A$6:$A$205,0)),"كود غير موجود")))</f>
        <v/>
      </c>
      <c r="H1090" s="6">
        <f>IF(AND(C1090&amp;""="",E1090&amp;""="",F1090&amp;""=""),"",IF(AND(E1090&amp;""&lt;&gt;"",F1090&amp;""&lt;&gt;""),"خطأ: مدين ودائن معًا",IF(AND(E1090&amp;""="",F1090&amp;""=""),"سطر بلا مبلغ","")))</f>
        <v/>
      </c>
      <c r="I1090" s="19">
        <f>IF(B1090&amp;""="","",ROUND(SUMIFS($E$7:$E$3006,$B$7:$B$3006,B1090&amp;"")-SUMIFS($F$7:$F$3006,$B$7:$B$3006,B1090&amp;""),2))</f>
        <v/>
      </c>
      <c r="J1090" s="6">
        <f>IF(B1090&amp;""="",IF(AND(C1090&amp;""="",E1090&amp;""="",F1090&amp;""=""),"","رقم القيد ناقص"),IF(I1090=0,"","القيد غير متوازن"))</f>
        <v/>
      </c>
      <c r="K1090" s="21">
        <f>IF(C1090&amp;""="","",COUNTIF($C$7:C1090,C1090&amp;""))</f>
        <v/>
      </c>
      <c r="L1090" s="6">
        <f>IF(K1090="","",C1090&amp;"-"&amp;K1090)</f>
        <v/>
      </c>
      <c r="M1090" s="21">
        <f>IF(J1090&lt;&gt;"القيد غير متوازن","",IF(COUNTIF($B$7:B1090,B1090&amp;"")=1,1,""))</f>
        <v/>
      </c>
    </row>
    <row r="1091">
      <c r="A1091" s="20" t="n"/>
      <c r="B1091" s="16" t="n"/>
      <c r="C1091" s="16" t="n"/>
      <c r="D1091" s="5" t="n"/>
      <c r="E1091" s="17" t="n"/>
      <c r="F1091" s="17" t="n"/>
      <c r="G1091" s="6">
        <f>IF(AND(C1091&amp;""="",E1091&amp;""="",F1091&amp;""=""),"",IF(C1091&amp;""="","كود ناقص",IFERROR(INDEX('دليل الحسابات'!$B$6:$B$205,MATCH(C1091,'دليل الحسابات'!$A$6:$A$205,0)),"كود غير موجود")))</f>
        <v/>
      </c>
      <c r="H1091" s="6">
        <f>IF(AND(C1091&amp;""="",E1091&amp;""="",F1091&amp;""=""),"",IF(AND(E1091&amp;""&lt;&gt;"",F1091&amp;""&lt;&gt;""),"خطأ: مدين ودائن معًا",IF(AND(E1091&amp;""="",F1091&amp;""=""),"سطر بلا مبلغ","")))</f>
        <v/>
      </c>
      <c r="I1091" s="19">
        <f>IF(B1091&amp;""="","",ROUND(SUMIFS($E$7:$E$3006,$B$7:$B$3006,B1091&amp;"")-SUMIFS($F$7:$F$3006,$B$7:$B$3006,B1091&amp;""),2))</f>
        <v/>
      </c>
      <c r="J1091" s="6">
        <f>IF(B1091&amp;""="",IF(AND(C1091&amp;""="",E1091&amp;""="",F1091&amp;""=""),"","رقم القيد ناقص"),IF(I1091=0,"","القيد غير متوازن"))</f>
        <v/>
      </c>
      <c r="K1091" s="21">
        <f>IF(C1091&amp;""="","",COUNTIF($C$7:C1091,C1091&amp;""))</f>
        <v/>
      </c>
      <c r="L1091" s="6">
        <f>IF(K1091="","",C1091&amp;"-"&amp;K1091)</f>
        <v/>
      </c>
      <c r="M1091" s="21">
        <f>IF(J1091&lt;&gt;"القيد غير متوازن","",IF(COUNTIF($B$7:B1091,B1091&amp;"")=1,1,""))</f>
        <v/>
      </c>
    </row>
    <row r="1092">
      <c r="A1092" s="20" t="n"/>
      <c r="B1092" s="16" t="n"/>
      <c r="C1092" s="16" t="n"/>
      <c r="D1092" s="5" t="n"/>
      <c r="E1092" s="17" t="n"/>
      <c r="F1092" s="17" t="n"/>
      <c r="G1092" s="6">
        <f>IF(AND(C1092&amp;""="",E1092&amp;""="",F1092&amp;""=""),"",IF(C1092&amp;""="","كود ناقص",IFERROR(INDEX('دليل الحسابات'!$B$6:$B$205,MATCH(C1092,'دليل الحسابات'!$A$6:$A$205,0)),"كود غير موجود")))</f>
        <v/>
      </c>
      <c r="H1092" s="6">
        <f>IF(AND(C1092&amp;""="",E1092&amp;""="",F1092&amp;""=""),"",IF(AND(E1092&amp;""&lt;&gt;"",F1092&amp;""&lt;&gt;""),"خطأ: مدين ودائن معًا",IF(AND(E1092&amp;""="",F1092&amp;""=""),"سطر بلا مبلغ","")))</f>
        <v/>
      </c>
      <c r="I1092" s="19">
        <f>IF(B1092&amp;""="","",ROUND(SUMIFS($E$7:$E$3006,$B$7:$B$3006,B1092&amp;"")-SUMIFS($F$7:$F$3006,$B$7:$B$3006,B1092&amp;""),2))</f>
        <v/>
      </c>
      <c r="J1092" s="6">
        <f>IF(B1092&amp;""="",IF(AND(C1092&amp;""="",E1092&amp;""="",F1092&amp;""=""),"","رقم القيد ناقص"),IF(I1092=0,"","القيد غير متوازن"))</f>
        <v/>
      </c>
      <c r="K1092" s="21">
        <f>IF(C1092&amp;""="","",COUNTIF($C$7:C1092,C1092&amp;""))</f>
        <v/>
      </c>
      <c r="L1092" s="6">
        <f>IF(K1092="","",C1092&amp;"-"&amp;K1092)</f>
        <v/>
      </c>
      <c r="M1092" s="21">
        <f>IF(J1092&lt;&gt;"القيد غير متوازن","",IF(COUNTIF($B$7:B1092,B1092&amp;"")=1,1,""))</f>
        <v/>
      </c>
    </row>
    <row r="1093">
      <c r="A1093" s="20" t="n"/>
      <c r="B1093" s="16" t="n"/>
      <c r="C1093" s="16" t="n"/>
      <c r="D1093" s="5" t="n"/>
      <c r="E1093" s="17" t="n"/>
      <c r="F1093" s="17" t="n"/>
      <c r="G1093" s="6">
        <f>IF(AND(C1093&amp;""="",E1093&amp;""="",F1093&amp;""=""),"",IF(C1093&amp;""="","كود ناقص",IFERROR(INDEX('دليل الحسابات'!$B$6:$B$205,MATCH(C1093,'دليل الحسابات'!$A$6:$A$205,0)),"كود غير موجود")))</f>
        <v/>
      </c>
      <c r="H1093" s="6">
        <f>IF(AND(C1093&amp;""="",E1093&amp;""="",F1093&amp;""=""),"",IF(AND(E1093&amp;""&lt;&gt;"",F1093&amp;""&lt;&gt;""),"خطأ: مدين ودائن معًا",IF(AND(E1093&amp;""="",F1093&amp;""=""),"سطر بلا مبلغ","")))</f>
        <v/>
      </c>
      <c r="I1093" s="19">
        <f>IF(B1093&amp;""="","",ROUND(SUMIFS($E$7:$E$3006,$B$7:$B$3006,B1093&amp;"")-SUMIFS($F$7:$F$3006,$B$7:$B$3006,B1093&amp;""),2))</f>
        <v/>
      </c>
      <c r="J1093" s="6">
        <f>IF(B1093&amp;""="",IF(AND(C1093&amp;""="",E1093&amp;""="",F1093&amp;""=""),"","رقم القيد ناقص"),IF(I1093=0,"","القيد غير متوازن"))</f>
        <v/>
      </c>
      <c r="K1093" s="21">
        <f>IF(C1093&amp;""="","",COUNTIF($C$7:C1093,C1093&amp;""))</f>
        <v/>
      </c>
      <c r="L1093" s="6">
        <f>IF(K1093="","",C1093&amp;"-"&amp;K1093)</f>
        <v/>
      </c>
      <c r="M1093" s="21">
        <f>IF(J1093&lt;&gt;"القيد غير متوازن","",IF(COUNTIF($B$7:B1093,B1093&amp;"")=1,1,""))</f>
        <v/>
      </c>
    </row>
    <row r="1094">
      <c r="A1094" s="20" t="n"/>
      <c r="B1094" s="16" t="n"/>
      <c r="C1094" s="16" t="n"/>
      <c r="D1094" s="5" t="n"/>
      <c r="E1094" s="17" t="n"/>
      <c r="F1094" s="17" t="n"/>
      <c r="G1094" s="6">
        <f>IF(AND(C1094&amp;""="",E1094&amp;""="",F1094&amp;""=""),"",IF(C1094&amp;""="","كود ناقص",IFERROR(INDEX('دليل الحسابات'!$B$6:$B$205,MATCH(C1094,'دليل الحسابات'!$A$6:$A$205,0)),"كود غير موجود")))</f>
        <v/>
      </c>
      <c r="H1094" s="6">
        <f>IF(AND(C1094&amp;""="",E1094&amp;""="",F1094&amp;""=""),"",IF(AND(E1094&amp;""&lt;&gt;"",F1094&amp;""&lt;&gt;""),"خطأ: مدين ودائن معًا",IF(AND(E1094&amp;""="",F1094&amp;""=""),"سطر بلا مبلغ","")))</f>
        <v/>
      </c>
      <c r="I1094" s="19">
        <f>IF(B1094&amp;""="","",ROUND(SUMIFS($E$7:$E$3006,$B$7:$B$3006,B1094&amp;"")-SUMIFS($F$7:$F$3006,$B$7:$B$3006,B1094&amp;""),2))</f>
        <v/>
      </c>
      <c r="J1094" s="6">
        <f>IF(B1094&amp;""="",IF(AND(C1094&amp;""="",E1094&amp;""="",F1094&amp;""=""),"","رقم القيد ناقص"),IF(I1094=0,"","القيد غير متوازن"))</f>
        <v/>
      </c>
      <c r="K1094" s="21">
        <f>IF(C1094&amp;""="","",COUNTIF($C$7:C1094,C1094&amp;""))</f>
        <v/>
      </c>
      <c r="L1094" s="6">
        <f>IF(K1094="","",C1094&amp;"-"&amp;K1094)</f>
        <v/>
      </c>
      <c r="M1094" s="21">
        <f>IF(J1094&lt;&gt;"القيد غير متوازن","",IF(COUNTIF($B$7:B1094,B1094&amp;"")=1,1,""))</f>
        <v/>
      </c>
    </row>
    <row r="1095">
      <c r="A1095" s="20" t="n"/>
      <c r="B1095" s="16" t="n"/>
      <c r="C1095" s="16" t="n"/>
      <c r="D1095" s="5" t="n"/>
      <c r="E1095" s="17" t="n"/>
      <c r="F1095" s="17" t="n"/>
      <c r="G1095" s="6">
        <f>IF(AND(C1095&amp;""="",E1095&amp;""="",F1095&amp;""=""),"",IF(C1095&amp;""="","كود ناقص",IFERROR(INDEX('دليل الحسابات'!$B$6:$B$205,MATCH(C1095,'دليل الحسابات'!$A$6:$A$205,0)),"كود غير موجود")))</f>
        <v/>
      </c>
      <c r="H1095" s="6">
        <f>IF(AND(C1095&amp;""="",E1095&amp;""="",F1095&amp;""=""),"",IF(AND(E1095&amp;""&lt;&gt;"",F1095&amp;""&lt;&gt;""),"خطأ: مدين ودائن معًا",IF(AND(E1095&amp;""="",F1095&amp;""=""),"سطر بلا مبلغ","")))</f>
        <v/>
      </c>
      <c r="I1095" s="19">
        <f>IF(B1095&amp;""="","",ROUND(SUMIFS($E$7:$E$3006,$B$7:$B$3006,B1095&amp;"")-SUMIFS($F$7:$F$3006,$B$7:$B$3006,B1095&amp;""),2))</f>
        <v/>
      </c>
      <c r="J1095" s="6">
        <f>IF(B1095&amp;""="",IF(AND(C1095&amp;""="",E1095&amp;""="",F1095&amp;""=""),"","رقم القيد ناقص"),IF(I1095=0,"","القيد غير متوازن"))</f>
        <v/>
      </c>
      <c r="K1095" s="21">
        <f>IF(C1095&amp;""="","",COUNTIF($C$7:C1095,C1095&amp;""))</f>
        <v/>
      </c>
      <c r="L1095" s="6">
        <f>IF(K1095="","",C1095&amp;"-"&amp;K1095)</f>
        <v/>
      </c>
      <c r="M1095" s="21">
        <f>IF(J1095&lt;&gt;"القيد غير متوازن","",IF(COUNTIF($B$7:B1095,B1095&amp;"")=1,1,""))</f>
        <v/>
      </c>
    </row>
    <row r="1096">
      <c r="A1096" s="20" t="n"/>
      <c r="B1096" s="16" t="n"/>
      <c r="C1096" s="16" t="n"/>
      <c r="D1096" s="5" t="n"/>
      <c r="E1096" s="17" t="n"/>
      <c r="F1096" s="17" t="n"/>
      <c r="G1096" s="6">
        <f>IF(AND(C1096&amp;""="",E1096&amp;""="",F1096&amp;""=""),"",IF(C1096&amp;""="","كود ناقص",IFERROR(INDEX('دليل الحسابات'!$B$6:$B$205,MATCH(C1096,'دليل الحسابات'!$A$6:$A$205,0)),"كود غير موجود")))</f>
        <v/>
      </c>
      <c r="H1096" s="6">
        <f>IF(AND(C1096&amp;""="",E1096&amp;""="",F1096&amp;""=""),"",IF(AND(E1096&amp;""&lt;&gt;"",F1096&amp;""&lt;&gt;""),"خطأ: مدين ودائن معًا",IF(AND(E1096&amp;""="",F1096&amp;""=""),"سطر بلا مبلغ","")))</f>
        <v/>
      </c>
      <c r="I1096" s="19">
        <f>IF(B1096&amp;""="","",ROUND(SUMIFS($E$7:$E$3006,$B$7:$B$3006,B1096&amp;"")-SUMIFS($F$7:$F$3006,$B$7:$B$3006,B1096&amp;""),2))</f>
        <v/>
      </c>
      <c r="J1096" s="6">
        <f>IF(B1096&amp;""="",IF(AND(C1096&amp;""="",E1096&amp;""="",F1096&amp;""=""),"","رقم القيد ناقص"),IF(I1096=0,"","القيد غير متوازن"))</f>
        <v/>
      </c>
      <c r="K1096" s="21">
        <f>IF(C1096&amp;""="","",COUNTIF($C$7:C1096,C1096&amp;""))</f>
        <v/>
      </c>
      <c r="L1096" s="6">
        <f>IF(K1096="","",C1096&amp;"-"&amp;K1096)</f>
        <v/>
      </c>
      <c r="M1096" s="21">
        <f>IF(J1096&lt;&gt;"القيد غير متوازن","",IF(COUNTIF($B$7:B1096,B1096&amp;"")=1,1,""))</f>
        <v/>
      </c>
    </row>
    <row r="1097">
      <c r="A1097" s="20" t="n"/>
      <c r="B1097" s="16" t="n"/>
      <c r="C1097" s="16" t="n"/>
      <c r="D1097" s="5" t="n"/>
      <c r="E1097" s="17" t="n"/>
      <c r="F1097" s="17" t="n"/>
      <c r="G1097" s="6">
        <f>IF(AND(C1097&amp;""="",E1097&amp;""="",F1097&amp;""=""),"",IF(C1097&amp;""="","كود ناقص",IFERROR(INDEX('دليل الحسابات'!$B$6:$B$205,MATCH(C1097,'دليل الحسابات'!$A$6:$A$205,0)),"كود غير موجود")))</f>
        <v/>
      </c>
      <c r="H1097" s="6">
        <f>IF(AND(C1097&amp;""="",E1097&amp;""="",F1097&amp;""=""),"",IF(AND(E1097&amp;""&lt;&gt;"",F1097&amp;""&lt;&gt;""),"خطأ: مدين ودائن معًا",IF(AND(E1097&amp;""="",F1097&amp;""=""),"سطر بلا مبلغ","")))</f>
        <v/>
      </c>
      <c r="I1097" s="19">
        <f>IF(B1097&amp;""="","",ROUND(SUMIFS($E$7:$E$3006,$B$7:$B$3006,B1097&amp;"")-SUMIFS($F$7:$F$3006,$B$7:$B$3006,B1097&amp;""),2))</f>
        <v/>
      </c>
      <c r="J1097" s="6">
        <f>IF(B1097&amp;""="",IF(AND(C1097&amp;""="",E1097&amp;""="",F1097&amp;""=""),"","رقم القيد ناقص"),IF(I1097=0,"","القيد غير متوازن"))</f>
        <v/>
      </c>
      <c r="K1097" s="21">
        <f>IF(C1097&amp;""="","",COUNTIF($C$7:C1097,C1097&amp;""))</f>
        <v/>
      </c>
      <c r="L1097" s="6">
        <f>IF(K1097="","",C1097&amp;"-"&amp;K1097)</f>
        <v/>
      </c>
      <c r="M1097" s="21">
        <f>IF(J1097&lt;&gt;"القيد غير متوازن","",IF(COUNTIF($B$7:B1097,B1097&amp;"")=1,1,""))</f>
        <v/>
      </c>
    </row>
    <row r="1098">
      <c r="A1098" s="20" t="n"/>
      <c r="B1098" s="16" t="n"/>
      <c r="C1098" s="16" t="n"/>
      <c r="D1098" s="5" t="n"/>
      <c r="E1098" s="17" t="n"/>
      <c r="F1098" s="17" t="n"/>
      <c r="G1098" s="6">
        <f>IF(AND(C1098&amp;""="",E1098&amp;""="",F1098&amp;""=""),"",IF(C1098&amp;""="","كود ناقص",IFERROR(INDEX('دليل الحسابات'!$B$6:$B$205,MATCH(C1098,'دليل الحسابات'!$A$6:$A$205,0)),"كود غير موجود")))</f>
        <v/>
      </c>
      <c r="H1098" s="6">
        <f>IF(AND(C1098&amp;""="",E1098&amp;""="",F1098&amp;""=""),"",IF(AND(E1098&amp;""&lt;&gt;"",F1098&amp;""&lt;&gt;""),"خطأ: مدين ودائن معًا",IF(AND(E1098&amp;""="",F1098&amp;""=""),"سطر بلا مبلغ","")))</f>
        <v/>
      </c>
      <c r="I1098" s="19">
        <f>IF(B1098&amp;""="","",ROUND(SUMIFS($E$7:$E$3006,$B$7:$B$3006,B1098&amp;"")-SUMIFS($F$7:$F$3006,$B$7:$B$3006,B1098&amp;""),2))</f>
        <v/>
      </c>
      <c r="J1098" s="6">
        <f>IF(B1098&amp;""="",IF(AND(C1098&amp;""="",E1098&amp;""="",F1098&amp;""=""),"","رقم القيد ناقص"),IF(I1098=0,"","القيد غير متوازن"))</f>
        <v/>
      </c>
      <c r="K1098" s="21">
        <f>IF(C1098&amp;""="","",COUNTIF($C$7:C1098,C1098&amp;""))</f>
        <v/>
      </c>
      <c r="L1098" s="6">
        <f>IF(K1098="","",C1098&amp;"-"&amp;K1098)</f>
        <v/>
      </c>
      <c r="M1098" s="21">
        <f>IF(J1098&lt;&gt;"القيد غير متوازن","",IF(COUNTIF($B$7:B1098,B1098&amp;"")=1,1,""))</f>
        <v/>
      </c>
    </row>
    <row r="1099">
      <c r="A1099" s="20" t="n"/>
      <c r="B1099" s="16" t="n"/>
      <c r="C1099" s="16" t="n"/>
      <c r="D1099" s="5" t="n"/>
      <c r="E1099" s="17" t="n"/>
      <c r="F1099" s="17" t="n"/>
      <c r="G1099" s="6">
        <f>IF(AND(C1099&amp;""="",E1099&amp;""="",F1099&amp;""=""),"",IF(C1099&amp;""="","كود ناقص",IFERROR(INDEX('دليل الحسابات'!$B$6:$B$205,MATCH(C1099,'دليل الحسابات'!$A$6:$A$205,0)),"كود غير موجود")))</f>
        <v/>
      </c>
      <c r="H1099" s="6">
        <f>IF(AND(C1099&amp;""="",E1099&amp;""="",F1099&amp;""=""),"",IF(AND(E1099&amp;""&lt;&gt;"",F1099&amp;""&lt;&gt;""),"خطأ: مدين ودائن معًا",IF(AND(E1099&amp;""="",F1099&amp;""=""),"سطر بلا مبلغ","")))</f>
        <v/>
      </c>
      <c r="I1099" s="19">
        <f>IF(B1099&amp;""="","",ROUND(SUMIFS($E$7:$E$3006,$B$7:$B$3006,B1099&amp;"")-SUMIFS($F$7:$F$3006,$B$7:$B$3006,B1099&amp;""),2))</f>
        <v/>
      </c>
      <c r="J1099" s="6">
        <f>IF(B1099&amp;""="",IF(AND(C1099&amp;""="",E1099&amp;""="",F1099&amp;""=""),"","رقم القيد ناقص"),IF(I1099=0,"","القيد غير متوازن"))</f>
        <v/>
      </c>
      <c r="K1099" s="21">
        <f>IF(C1099&amp;""="","",COUNTIF($C$7:C1099,C1099&amp;""))</f>
        <v/>
      </c>
      <c r="L1099" s="6">
        <f>IF(K1099="","",C1099&amp;"-"&amp;K1099)</f>
        <v/>
      </c>
      <c r="M1099" s="21">
        <f>IF(J1099&lt;&gt;"القيد غير متوازن","",IF(COUNTIF($B$7:B1099,B1099&amp;"")=1,1,""))</f>
        <v/>
      </c>
    </row>
    <row r="1100">
      <c r="A1100" s="20" t="n"/>
      <c r="B1100" s="16" t="n"/>
      <c r="C1100" s="16" t="n"/>
      <c r="D1100" s="5" t="n"/>
      <c r="E1100" s="17" t="n"/>
      <c r="F1100" s="17" t="n"/>
      <c r="G1100" s="6">
        <f>IF(AND(C1100&amp;""="",E1100&amp;""="",F1100&amp;""=""),"",IF(C1100&amp;""="","كود ناقص",IFERROR(INDEX('دليل الحسابات'!$B$6:$B$205,MATCH(C1100,'دليل الحسابات'!$A$6:$A$205,0)),"كود غير موجود")))</f>
        <v/>
      </c>
      <c r="H1100" s="6">
        <f>IF(AND(C1100&amp;""="",E1100&amp;""="",F1100&amp;""=""),"",IF(AND(E1100&amp;""&lt;&gt;"",F1100&amp;""&lt;&gt;""),"خطأ: مدين ودائن معًا",IF(AND(E1100&amp;""="",F1100&amp;""=""),"سطر بلا مبلغ","")))</f>
        <v/>
      </c>
      <c r="I1100" s="19">
        <f>IF(B1100&amp;""="","",ROUND(SUMIFS($E$7:$E$3006,$B$7:$B$3006,B1100&amp;"")-SUMIFS($F$7:$F$3006,$B$7:$B$3006,B1100&amp;""),2))</f>
        <v/>
      </c>
      <c r="J1100" s="6">
        <f>IF(B1100&amp;""="",IF(AND(C1100&amp;""="",E1100&amp;""="",F1100&amp;""=""),"","رقم القيد ناقص"),IF(I1100=0,"","القيد غير متوازن"))</f>
        <v/>
      </c>
      <c r="K1100" s="21">
        <f>IF(C1100&amp;""="","",COUNTIF($C$7:C1100,C1100&amp;""))</f>
        <v/>
      </c>
      <c r="L1100" s="6">
        <f>IF(K1100="","",C1100&amp;"-"&amp;K1100)</f>
        <v/>
      </c>
      <c r="M1100" s="21">
        <f>IF(J1100&lt;&gt;"القيد غير متوازن","",IF(COUNTIF($B$7:B1100,B1100&amp;"")=1,1,""))</f>
        <v/>
      </c>
    </row>
    <row r="1101">
      <c r="A1101" s="20" t="n"/>
      <c r="B1101" s="16" t="n"/>
      <c r="C1101" s="16" t="n"/>
      <c r="D1101" s="5" t="n"/>
      <c r="E1101" s="17" t="n"/>
      <c r="F1101" s="17" t="n"/>
      <c r="G1101" s="6">
        <f>IF(AND(C1101&amp;""="",E1101&amp;""="",F1101&amp;""=""),"",IF(C1101&amp;""="","كود ناقص",IFERROR(INDEX('دليل الحسابات'!$B$6:$B$205,MATCH(C1101,'دليل الحسابات'!$A$6:$A$205,0)),"كود غير موجود")))</f>
        <v/>
      </c>
      <c r="H1101" s="6">
        <f>IF(AND(C1101&amp;""="",E1101&amp;""="",F1101&amp;""=""),"",IF(AND(E1101&amp;""&lt;&gt;"",F1101&amp;""&lt;&gt;""),"خطأ: مدين ودائن معًا",IF(AND(E1101&amp;""="",F1101&amp;""=""),"سطر بلا مبلغ","")))</f>
        <v/>
      </c>
      <c r="I1101" s="19">
        <f>IF(B1101&amp;""="","",ROUND(SUMIFS($E$7:$E$3006,$B$7:$B$3006,B1101&amp;"")-SUMIFS($F$7:$F$3006,$B$7:$B$3006,B1101&amp;""),2))</f>
        <v/>
      </c>
      <c r="J1101" s="6">
        <f>IF(B1101&amp;""="",IF(AND(C1101&amp;""="",E1101&amp;""="",F1101&amp;""=""),"","رقم القيد ناقص"),IF(I1101=0,"","القيد غير متوازن"))</f>
        <v/>
      </c>
      <c r="K1101" s="21">
        <f>IF(C1101&amp;""="","",COUNTIF($C$7:C1101,C1101&amp;""))</f>
        <v/>
      </c>
      <c r="L1101" s="6">
        <f>IF(K1101="","",C1101&amp;"-"&amp;K1101)</f>
        <v/>
      </c>
      <c r="M1101" s="21">
        <f>IF(J1101&lt;&gt;"القيد غير متوازن","",IF(COUNTIF($B$7:B1101,B1101&amp;"")=1,1,""))</f>
        <v/>
      </c>
    </row>
    <row r="1102">
      <c r="A1102" s="20" t="n"/>
      <c r="B1102" s="16" t="n"/>
      <c r="C1102" s="16" t="n"/>
      <c r="D1102" s="5" t="n"/>
      <c r="E1102" s="17" t="n"/>
      <c r="F1102" s="17" t="n"/>
      <c r="G1102" s="6">
        <f>IF(AND(C1102&amp;""="",E1102&amp;""="",F1102&amp;""=""),"",IF(C1102&amp;""="","كود ناقص",IFERROR(INDEX('دليل الحسابات'!$B$6:$B$205,MATCH(C1102,'دليل الحسابات'!$A$6:$A$205,0)),"كود غير موجود")))</f>
        <v/>
      </c>
      <c r="H1102" s="6">
        <f>IF(AND(C1102&amp;""="",E1102&amp;""="",F1102&amp;""=""),"",IF(AND(E1102&amp;""&lt;&gt;"",F1102&amp;""&lt;&gt;""),"خطأ: مدين ودائن معًا",IF(AND(E1102&amp;""="",F1102&amp;""=""),"سطر بلا مبلغ","")))</f>
        <v/>
      </c>
      <c r="I1102" s="19">
        <f>IF(B1102&amp;""="","",ROUND(SUMIFS($E$7:$E$3006,$B$7:$B$3006,B1102&amp;"")-SUMIFS($F$7:$F$3006,$B$7:$B$3006,B1102&amp;""),2))</f>
        <v/>
      </c>
      <c r="J1102" s="6">
        <f>IF(B1102&amp;""="",IF(AND(C1102&amp;""="",E1102&amp;""="",F1102&amp;""=""),"","رقم القيد ناقص"),IF(I1102=0,"","القيد غير متوازن"))</f>
        <v/>
      </c>
      <c r="K1102" s="21">
        <f>IF(C1102&amp;""="","",COUNTIF($C$7:C1102,C1102&amp;""))</f>
        <v/>
      </c>
      <c r="L1102" s="6">
        <f>IF(K1102="","",C1102&amp;"-"&amp;K1102)</f>
        <v/>
      </c>
      <c r="M1102" s="21">
        <f>IF(J1102&lt;&gt;"القيد غير متوازن","",IF(COUNTIF($B$7:B1102,B1102&amp;"")=1,1,""))</f>
        <v/>
      </c>
    </row>
    <row r="1103">
      <c r="A1103" s="20" t="n"/>
      <c r="B1103" s="16" t="n"/>
      <c r="C1103" s="16" t="n"/>
      <c r="D1103" s="5" t="n"/>
      <c r="E1103" s="17" t="n"/>
      <c r="F1103" s="17" t="n"/>
      <c r="G1103" s="6">
        <f>IF(AND(C1103&amp;""="",E1103&amp;""="",F1103&amp;""=""),"",IF(C1103&amp;""="","كود ناقص",IFERROR(INDEX('دليل الحسابات'!$B$6:$B$205,MATCH(C1103,'دليل الحسابات'!$A$6:$A$205,0)),"كود غير موجود")))</f>
        <v/>
      </c>
      <c r="H1103" s="6">
        <f>IF(AND(C1103&amp;""="",E1103&amp;""="",F1103&amp;""=""),"",IF(AND(E1103&amp;""&lt;&gt;"",F1103&amp;""&lt;&gt;""),"خطأ: مدين ودائن معًا",IF(AND(E1103&amp;""="",F1103&amp;""=""),"سطر بلا مبلغ","")))</f>
        <v/>
      </c>
      <c r="I1103" s="19">
        <f>IF(B1103&amp;""="","",ROUND(SUMIFS($E$7:$E$3006,$B$7:$B$3006,B1103&amp;"")-SUMIFS($F$7:$F$3006,$B$7:$B$3006,B1103&amp;""),2))</f>
        <v/>
      </c>
      <c r="J1103" s="6">
        <f>IF(B1103&amp;""="",IF(AND(C1103&amp;""="",E1103&amp;""="",F1103&amp;""=""),"","رقم القيد ناقص"),IF(I1103=0,"","القيد غير متوازن"))</f>
        <v/>
      </c>
      <c r="K1103" s="21">
        <f>IF(C1103&amp;""="","",COUNTIF($C$7:C1103,C1103&amp;""))</f>
        <v/>
      </c>
      <c r="L1103" s="6">
        <f>IF(K1103="","",C1103&amp;"-"&amp;K1103)</f>
        <v/>
      </c>
      <c r="M1103" s="21">
        <f>IF(J1103&lt;&gt;"القيد غير متوازن","",IF(COUNTIF($B$7:B1103,B1103&amp;"")=1,1,""))</f>
        <v/>
      </c>
    </row>
    <row r="1104">
      <c r="A1104" s="20" t="n"/>
      <c r="B1104" s="16" t="n"/>
      <c r="C1104" s="16" t="n"/>
      <c r="D1104" s="5" t="n"/>
      <c r="E1104" s="17" t="n"/>
      <c r="F1104" s="17" t="n"/>
      <c r="G1104" s="6">
        <f>IF(AND(C1104&amp;""="",E1104&amp;""="",F1104&amp;""=""),"",IF(C1104&amp;""="","كود ناقص",IFERROR(INDEX('دليل الحسابات'!$B$6:$B$205,MATCH(C1104,'دليل الحسابات'!$A$6:$A$205,0)),"كود غير موجود")))</f>
        <v/>
      </c>
      <c r="H1104" s="6">
        <f>IF(AND(C1104&amp;""="",E1104&amp;""="",F1104&amp;""=""),"",IF(AND(E1104&amp;""&lt;&gt;"",F1104&amp;""&lt;&gt;""),"خطأ: مدين ودائن معًا",IF(AND(E1104&amp;""="",F1104&amp;""=""),"سطر بلا مبلغ","")))</f>
        <v/>
      </c>
      <c r="I1104" s="19">
        <f>IF(B1104&amp;""="","",ROUND(SUMIFS($E$7:$E$3006,$B$7:$B$3006,B1104&amp;"")-SUMIFS($F$7:$F$3006,$B$7:$B$3006,B1104&amp;""),2))</f>
        <v/>
      </c>
      <c r="J1104" s="6">
        <f>IF(B1104&amp;""="",IF(AND(C1104&amp;""="",E1104&amp;""="",F1104&amp;""=""),"","رقم القيد ناقص"),IF(I1104=0,"","القيد غير متوازن"))</f>
        <v/>
      </c>
      <c r="K1104" s="21">
        <f>IF(C1104&amp;""="","",COUNTIF($C$7:C1104,C1104&amp;""))</f>
        <v/>
      </c>
      <c r="L1104" s="6">
        <f>IF(K1104="","",C1104&amp;"-"&amp;K1104)</f>
        <v/>
      </c>
      <c r="M1104" s="21">
        <f>IF(J1104&lt;&gt;"القيد غير متوازن","",IF(COUNTIF($B$7:B1104,B1104&amp;"")=1,1,""))</f>
        <v/>
      </c>
    </row>
    <row r="1105">
      <c r="A1105" s="20" t="n"/>
      <c r="B1105" s="16" t="n"/>
      <c r="C1105" s="16" t="n"/>
      <c r="D1105" s="5" t="n"/>
      <c r="E1105" s="17" t="n"/>
      <c r="F1105" s="17" t="n"/>
      <c r="G1105" s="6">
        <f>IF(AND(C1105&amp;""="",E1105&amp;""="",F1105&amp;""=""),"",IF(C1105&amp;""="","كود ناقص",IFERROR(INDEX('دليل الحسابات'!$B$6:$B$205,MATCH(C1105,'دليل الحسابات'!$A$6:$A$205,0)),"كود غير موجود")))</f>
        <v/>
      </c>
      <c r="H1105" s="6">
        <f>IF(AND(C1105&amp;""="",E1105&amp;""="",F1105&amp;""=""),"",IF(AND(E1105&amp;""&lt;&gt;"",F1105&amp;""&lt;&gt;""),"خطأ: مدين ودائن معًا",IF(AND(E1105&amp;""="",F1105&amp;""=""),"سطر بلا مبلغ","")))</f>
        <v/>
      </c>
      <c r="I1105" s="19">
        <f>IF(B1105&amp;""="","",ROUND(SUMIFS($E$7:$E$3006,$B$7:$B$3006,B1105&amp;"")-SUMIFS($F$7:$F$3006,$B$7:$B$3006,B1105&amp;""),2))</f>
        <v/>
      </c>
      <c r="J1105" s="6">
        <f>IF(B1105&amp;""="",IF(AND(C1105&amp;""="",E1105&amp;""="",F1105&amp;""=""),"","رقم القيد ناقص"),IF(I1105=0,"","القيد غير متوازن"))</f>
        <v/>
      </c>
      <c r="K1105" s="21">
        <f>IF(C1105&amp;""="","",COUNTIF($C$7:C1105,C1105&amp;""))</f>
        <v/>
      </c>
      <c r="L1105" s="6">
        <f>IF(K1105="","",C1105&amp;"-"&amp;K1105)</f>
        <v/>
      </c>
      <c r="M1105" s="21">
        <f>IF(J1105&lt;&gt;"القيد غير متوازن","",IF(COUNTIF($B$7:B1105,B1105&amp;"")=1,1,""))</f>
        <v/>
      </c>
    </row>
    <row r="1106">
      <c r="A1106" s="20" t="n"/>
      <c r="B1106" s="16" t="n"/>
      <c r="C1106" s="16" t="n"/>
      <c r="D1106" s="5" t="n"/>
      <c r="E1106" s="17" t="n"/>
      <c r="F1106" s="17" t="n"/>
      <c r="G1106" s="6">
        <f>IF(AND(C1106&amp;""="",E1106&amp;""="",F1106&amp;""=""),"",IF(C1106&amp;""="","كود ناقص",IFERROR(INDEX('دليل الحسابات'!$B$6:$B$205,MATCH(C1106,'دليل الحسابات'!$A$6:$A$205,0)),"كود غير موجود")))</f>
        <v/>
      </c>
      <c r="H1106" s="6">
        <f>IF(AND(C1106&amp;""="",E1106&amp;""="",F1106&amp;""=""),"",IF(AND(E1106&amp;""&lt;&gt;"",F1106&amp;""&lt;&gt;""),"خطأ: مدين ودائن معًا",IF(AND(E1106&amp;""="",F1106&amp;""=""),"سطر بلا مبلغ","")))</f>
        <v/>
      </c>
      <c r="I1106" s="19">
        <f>IF(B1106&amp;""="","",ROUND(SUMIFS($E$7:$E$3006,$B$7:$B$3006,B1106&amp;"")-SUMIFS($F$7:$F$3006,$B$7:$B$3006,B1106&amp;""),2))</f>
        <v/>
      </c>
      <c r="J1106" s="6">
        <f>IF(B1106&amp;""="",IF(AND(C1106&amp;""="",E1106&amp;""="",F1106&amp;""=""),"","رقم القيد ناقص"),IF(I1106=0,"","القيد غير متوازن"))</f>
        <v/>
      </c>
      <c r="K1106" s="21">
        <f>IF(C1106&amp;""="","",COUNTIF($C$7:C1106,C1106&amp;""))</f>
        <v/>
      </c>
      <c r="L1106" s="6">
        <f>IF(K1106="","",C1106&amp;"-"&amp;K1106)</f>
        <v/>
      </c>
      <c r="M1106" s="21">
        <f>IF(J1106&lt;&gt;"القيد غير متوازن","",IF(COUNTIF($B$7:B1106,B1106&amp;"")=1,1,""))</f>
        <v/>
      </c>
    </row>
    <row r="1107">
      <c r="A1107" s="20" t="n"/>
      <c r="B1107" s="16" t="n"/>
      <c r="C1107" s="16" t="n"/>
      <c r="D1107" s="5" t="n"/>
      <c r="E1107" s="17" t="n"/>
      <c r="F1107" s="17" t="n"/>
      <c r="G1107" s="6">
        <f>IF(AND(C1107&amp;""="",E1107&amp;""="",F1107&amp;""=""),"",IF(C1107&amp;""="","كود ناقص",IFERROR(INDEX('دليل الحسابات'!$B$6:$B$205,MATCH(C1107,'دليل الحسابات'!$A$6:$A$205,0)),"كود غير موجود")))</f>
        <v/>
      </c>
      <c r="H1107" s="6">
        <f>IF(AND(C1107&amp;""="",E1107&amp;""="",F1107&amp;""=""),"",IF(AND(E1107&amp;""&lt;&gt;"",F1107&amp;""&lt;&gt;""),"خطأ: مدين ودائن معًا",IF(AND(E1107&amp;""="",F1107&amp;""=""),"سطر بلا مبلغ","")))</f>
        <v/>
      </c>
      <c r="I1107" s="19">
        <f>IF(B1107&amp;""="","",ROUND(SUMIFS($E$7:$E$3006,$B$7:$B$3006,B1107&amp;"")-SUMIFS($F$7:$F$3006,$B$7:$B$3006,B1107&amp;""),2))</f>
        <v/>
      </c>
      <c r="J1107" s="6">
        <f>IF(B1107&amp;""="",IF(AND(C1107&amp;""="",E1107&amp;""="",F1107&amp;""=""),"","رقم القيد ناقص"),IF(I1107=0,"","القيد غير متوازن"))</f>
        <v/>
      </c>
      <c r="K1107" s="21">
        <f>IF(C1107&amp;""="","",COUNTIF($C$7:C1107,C1107&amp;""))</f>
        <v/>
      </c>
      <c r="L1107" s="6">
        <f>IF(K1107="","",C1107&amp;"-"&amp;K1107)</f>
        <v/>
      </c>
      <c r="M1107" s="21">
        <f>IF(J1107&lt;&gt;"القيد غير متوازن","",IF(COUNTIF($B$7:B1107,B1107&amp;"")=1,1,""))</f>
        <v/>
      </c>
    </row>
    <row r="1108">
      <c r="A1108" s="20" t="n"/>
      <c r="B1108" s="16" t="n"/>
      <c r="C1108" s="16" t="n"/>
      <c r="D1108" s="5" t="n"/>
      <c r="E1108" s="17" t="n"/>
      <c r="F1108" s="17" t="n"/>
      <c r="G1108" s="6">
        <f>IF(AND(C1108&amp;""="",E1108&amp;""="",F1108&amp;""=""),"",IF(C1108&amp;""="","كود ناقص",IFERROR(INDEX('دليل الحسابات'!$B$6:$B$205,MATCH(C1108,'دليل الحسابات'!$A$6:$A$205,0)),"كود غير موجود")))</f>
        <v/>
      </c>
      <c r="H1108" s="6">
        <f>IF(AND(C1108&amp;""="",E1108&amp;""="",F1108&amp;""=""),"",IF(AND(E1108&amp;""&lt;&gt;"",F1108&amp;""&lt;&gt;""),"خطأ: مدين ودائن معًا",IF(AND(E1108&amp;""="",F1108&amp;""=""),"سطر بلا مبلغ","")))</f>
        <v/>
      </c>
      <c r="I1108" s="19">
        <f>IF(B1108&amp;""="","",ROUND(SUMIFS($E$7:$E$3006,$B$7:$B$3006,B1108&amp;"")-SUMIFS($F$7:$F$3006,$B$7:$B$3006,B1108&amp;""),2))</f>
        <v/>
      </c>
      <c r="J1108" s="6">
        <f>IF(B1108&amp;""="",IF(AND(C1108&amp;""="",E1108&amp;""="",F1108&amp;""=""),"","رقم القيد ناقص"),IF(I1108=0,"","القيد غير متوازن"))</f>
        <v/>
      </c>
      <c r="K1108" s="21">
        <f>IF(C1108&amp;""="","",COUNTIF($C$7:C1108,C1108&amp;""))</f>
        <v/>
      </c>
      <c r="L1108" s="6">
        <f>IF(K1108="","",C1108&amp;"-"&amp;K1108)</f>
        <v/>
      </c>
      <c r="M1108" s="21">
        <f>IF(J1108&lt;&gt;"القيد غير متوازن","",IF(COUNTIF($B$7:B1108,B1108&amp;"")=1,1,""))</f>
        <v/>
      </c>
    </row>
    <row r="1109">
      <c r="A1109" s="20" t="n"/>
      <c r="B1109" s="16" t="n"/>
      <c r="C1109" s="16" t="n"/>
      <c r="D1109" s="5" t="n"/>
      <c r="E1109" s="17" t="n"/>
      <c r="F1109" s="17" t="n"/>
      <c r="G1109" s="6">
        <f>IF(AND(C1109&amp;""="",E1109&amp;""="",F1109&amp;""=""),"",IF(C1109&amp;""="","كود ناقص",IFERROR(INDEX('دليل الحسابات'!$B$6:$B$205,MATCH(C1109,'دليل الحسابات'!$A$6:$A$205,0)),"كود غير موجود")))</f>
        <v/>
      </c>
      <c r="H1109" s="6">
        <f>IF(AND(C1109&amp;""="",E1109&amp;""="",F1109&amp;""=""),"",IF(AND(E1109&amp;""&lt;&gt;"",F1109&amp;""&lt;&gt;""),"خطأ: مدين ودائن معًا",IF(AND(E1109&amp;""="",F1109&amp;""=""),"سطر بلا مبلغ","")))</f>
        <v/>
      </c>
      <c r="I1109" s="19">
        <f>IF(B1109&amp;""="","",ROUND(SUMIFS($E$7:$E$3006,$B$7:$B$3006,B1109&amp;"")-SUMIFS($F$7:$F$3006,$B$7:$B$3006,B1109&amp;""),2))</f>
        <v/>
      </c>
      <c r="J1109" s="6">
        <f>IF(B1109&amp;""="",IF(AND(C1109&amp;""="",E1109&amp;""="",F1109&amp;""=""),"","رقم القيد ناقص"),IF(I1109=0,"","القيد غير متوازن"))</f>
        <v/>
      </c>
      <c r="K1109" s="21">
        <f>IF(C1109&amp;""="","",COUNTIF($C$7:C1109,C1109&amp;""))</f>
        <v/>
      </c>
      <c r="L1109" s="6">
        <f>IF(K1109="","",C1109&amp;"-"&amp;K1109)</f>
        <v/>
      </c>
      <c r="M1109" s="21">
        <f>IF(J1109&lt;&gt;"القيد غير متوازن","",IF(COUNTIF($B$7:B1109,B1109&amp;"")=1,1,""))</f>
        <v/>
      </c>
    </row>
    <row r="1110">
      <c r="A1110" s="20" t="n"/>
      <c r="B1110" s="16" t="n"/>
      <c r="C1110" s="16" t="n"/>
      <c r="D1110" s="5" t="n"/>
      <c r="E1110" s="17" t="n"/>
      <c r="F1110" s="17" t="n"/>
      <c r="G1110" s="6">
        <f>IF(AND(C1110&amp;""="",E1110&amp;""="",F1110&amp;""=""),"",IF(C1110&amp;""="","كود ناقص",IFERROR(INDEX('دليل الحسابات'!$B$6:$B$205,MATCH(C1110,'دليل الحسابات'!$A$6:$A$205,0)),"كود غير موجود")))</f>
        <v/>
      </c>
      <c r="H1110" s="6">
        <f>IF(AND(C1110&amp;""="",E1110&amp;""="",F1110&amp;""=""),"",IF(AND(E1110&amp;""&lt;&gt;"",F1110&amp;""&lt;&gt;""),"خطأ: مدين ودائن معًا",IF(AND(E1110&amp;""="",F1110&amp;""=""),"سطر بلا مبلغ","")))</f>
        <v/>
      </c>
      <c r="I1110" s="19">
        <f>IF(B1110&amp;""="","",ROUND(SUMIFS($E$7:$E$3006,$B$7:$B$3006,B1110&amp;"")-SUMIFS($F$7:$F$3006,$B$7:$B$3006,B1110&amp;""),2))</f>
        <v/>
      </c>
      <c r="J1110" s="6">
        <f>IF(B1110&amp;""="",IF(AND(C1110&amp;""="",E1110&amp;""="",F1110&amp;""=""),"","رقم القيد ناقص"),IF(I1110=0,"","القيد غير متوازن"))</f>
        <v/>
      </c>
      <c r="K1110" s="21">
        <f>IF(C1110&amp;""="","",COUNTIF($C$7:C1110,C1110&amp;""))</f>
        <v/>
      </c>
      <c r="L1110" s="6">
        <f>IF(K1110="","",C1110&amp;"-"&amp;K1110)</f>
        <v/>
      </c>
      <c r="M1110" s="21">
        <f>IF(J1110&lt;&gt;"القيد غير متوازن","",IF(COUNTIF($B$7:B1110,B1110&amp;"")=1,1,""))</f>
        <v/>
      </c>
    </row>
    <row r="1111">
      <c r="A1111" s="20" t="n"/>
      <c r="B1111" s="16" t="n"/>
      <c r="C1111" s="16" t="n"/>
      <c r="D1111" s="5" t="n"/>
      <c r="E1111" s="17" t="n"/>
      <c r="F1111" s="17" t="n"/>
      <c r="G1111" s="6">
        <f>IF(AND(C1111&amp;""="",E1111&amp;""="",F1111&amp;""=""),"",IF(C1111&amp;""="","كود ناقص",IFERROR(INDEX('دليل الحسابات'!$B$6:$B$205,MATCH(C1111,'دليل الحسابات'!$A$6:$A$205,0)),"كود غير موجود")))</f>
        <v/>
      </c>
      <c r="H1111" s="6">
        <f>IF(AND(C1111&amp;""="",E1111&amp;""="",F1111&amp;""=""),"",IF(AND(E1111&amp;""&lt;&gt;"",F1111&amp;""&lt;&gt;""),"خطأ: مدين ودائن معًا",IF(AND(E1111&amp;""="",F1111&amp;""=""),"سطر بلا مبلغ","")))</f>
        <v/>
      </c>
      <c r="I1111" s="19">
        <f>IF(B1111&amp;""="","",ROUND(SUMIFS($E$7:$E$3006,$B$7:$B$3006,B1111&amp;"")-SUMIFS($F$7:$F$3006,$B$7:$B$3006,B1111&amp;""),2))</f>
        <v/>
      </c>
      <c r="J1111" s="6">
        <f>IF(B1111&amp;""="",IF(AND(C1111&amp;""="",E1111&amp;""="",F1111&amp;""=""),"","رقم القيد ناقص"),IF(I1111=0,"","القيد غير متوازن"))</f>
        <v/>
      </c>
      <c r="K1111" s="21">
        <f>IF(C1111&amp;""="","",COUNTIF($C$7:C1111,C1111&amp;""))</f>
        <v/>
      </c>
      <c r="L1111" s="6">
        <f>IF(K1111="","",C1111&amp;"-"&amp;K1111)</f>
        <v/>
      </c>
      <c r="M1111" s="21">
        <f>IF(J1111&lt;&gt;"القيد غير متوازن","",IF(COUNTIF($B$7:B1111,B1111&amp;"")=1,1,""))</f>
        <v/>
      </c>
    </row>
    <row r="1112">
      <c r="A1112" s="20" t="n"/>
      <c r="B1112" s="16" t="n"/>
      <c r="C1112" s="16" t="n"/>
      <c r="D1112" s="5" t="n"/>
      <c r="E1112" s="17" t="n"/>
      <c r="F1112" s="17" t="n"/>
      <c r="G1112" s="6">
        <f>IF(AND(C1112&amp;""="",E1112&amp;""="",F1112&amp;""=""),"",IF(C1112&amp;""="","كود ناقص",IFERROR(INDEX('دليل الحسابات'!$B$6:$B$205,MATCH(C1112,'دليل الحسابات'!$A$6:$A$205,0)),"كود غير موجود")))</f>
        <v/>
      </c>
      <c r="H1112" s="6">
        <f>IF(AND(C1112&amp;""="",E1112&amp;""="",F1112&amp;""=""),"",IF(AND(E1112&amp;""&lt;&gt;"",F1112&amp;""&lt;&gt;""),"خطأ: مدين ودائن معًا",IF(AND(E1112&amp;""="",F1112&amp;""=""),"سطر بلا مبلغ","")))</f>
        <v/>
      </c>
      <c r="I1112" s="19">
        <f>IF(B1112&amp;""="","",ROUND(SUMIFS($E$7:$E$3006,$B$7:$B$3006,B1112&amp;"")-SUMIFS($F$7:$F$3006,$B$7:$B$3006,B1112&amp;""),2))</f>
        <v/>
      </c>
      <c r="J1112" s="6">
        <f>IF(B1112&amp;""="",IF(AND(C1112&amp;""="",E1112&amp;""="",F1112&amp;""=""),"","رقم القيد ناقص"),IF(I1112=0,"","القيد غير متوازن"))</f>
        <v/>
      </c>
      <c r="K1112" s="21">
        <f>IF(C1112&amp;""="","",COUNTIF($C$7:C1112,C1112&amp;""))</f>
        <v/>
      </c>
      <c r="L1112" s="6">
        <f>IF(K1112="","",C1112&amp;"-"&amp;K1112)</f>
        <v/>
      </c>
      <c r="M1112" s="21">
        <f>IF(J1112&lt;&gt;"القيد غير متوازن","",IF(COUNTIF($B$7:B1112,B1112&amp;"")=1,1,""))</f>
        <v/>
      </c>
    </row>
    <row r="1113">
      <c r="A1113" s="20" t="n"/>
      <c r="B1113" s="16" t="n"/>
      <c r="C1113" s="16" t="n"/>
      <c r="D1113" s="5" t="n"/>
      <c r="E1113" s="17" t="n"/>
      <c r="F1113" s="17" t="n"/>
      <c r="G1113" s="6">
        <f>IF(AND(C1113&amp;""="",E1113&amp;""="",F1113&amp;""=""),"",IF(C1113&amp;""="","كود ناقص",IFERROR(INDEX('دليل الحسابات'!$B$6:$B$205,MATCH(C1113,'دليل الحسابات'!$A$6:$A$205,0)),"كود غير موجود")))</f>
        <v/>
      </c>
      <c r="H1113" s="6">
        <f>IF(AND(C1113&amp;""="",E1113&amp;""="",F1113&amp;""=""),"",IF(AND(E1113&amp;""&lt;&gt;"",F1113&amp;""&lt;&gt;""),"خطأ: مدين ودائن معًا",IF(AND(E1113&amp;""="",F1113&amp;""=""),"سطر بلا مبلغ","")))</f>
        <v/>
      </c>
      <c r="I1113" s="19">
        <f>IF(B1113&amp;""="","",ROUND(SUMIFS($E$7:$E$3006,$B$7:$B$3006,B1113&amp;"")-SUMIFS($F$7:$F$3006,$B$7:$B$3006,B1113&amp;""),2))</f>
        <v/>
      </c>
      <c r="J1113" s="6">
        <f>IF(B1113&amp;""="",IF(AND(C1113&amp;""="",E1113&amp;""="",F1113&amp;""=""),"","رقم القيد ناقص"),IF(I1113=0,"","القيد غير متوازن"))</f>
        <v/>
      </c>
      <c r="K1113" s="21">
        <f>IF(C1113&amp;""="","",COUNTIF($C$7:C1113,C1113&amp;""))</f>
        <v/>
      </c>
      <c r="L1113" s="6">
        <f>IF(K1113="","",C1113&amp;"-"&amp;K1113)</f>
        <v/>
      </c>
      <c r="M1113" s="21">
        <f>IF(J1113&lt;&gt;"القيد غير متوازن","",IF(COUNTIF($B$7:B1113,B1113&amp;"")=1,1,""))</f>
        <v/>
      </c>
    </row>
    <row r="1114">
      <c r="A1114" s="20" t="n"/>
      <c r="B1114" s="16" t="n"/>
      <c r="C1114" s="16" t="n"/>
      <c r="D1114" s="5" t="n"/>
      <c r="E1114" s="17" t="n"/>
      <c r="F1114" s="17" t="n"/>
      <c r="G1114" s="6">
        <f>IF(AND(C1114&amp;""="",E1114&amp;""="",F1114&amp;""=""),"",IF(C1114&amp;""="","كود ناقص",IFERROR(INDEX('دليل الحسابات'!$B$6:$B$205,MATCH(C1114,'دليل الحسابات'!$A$6:$A$205,0)),"كود غير موجود")))</f>
        <v/>
      </c>
      <c r="H1114" s="6">
        <f>IF(AND(C1114&amp;""="",E1114&amp;""="",F1114&amp;""=""),"",IF(AND(E1114&amp;""&lt;&gt;"",F1114&amp;""&lt;&gt;""),"خطأ: مدين ودائن معًا",IF(AND(E1114&amp;""="",F1114&amp;""=""),"سطر بلا مبلغ","")))</f>
        <v/>
      </c>
      <c r="I1114" s="19">
        <f>IF(B1114&amp;""="","",ROUND(SUMIFS($E$7:$E$3006,$B$7:$B$3006,B1114&amp;"")-SUMIFS($F$7:$F$3006,$B$7:$B$3006,B1114&amp;""),2))</f>
        <v/>
      </c>
      <c r="J1114" s="6">
        <f>IF(B1114&amp;""="",IF(AND(C1114&amp;""="",E1114&amp;""="",F1114&amp;""=""),"","رقم القيد ناقص"),IF(I1114=0,"","القيد غير متوازن"))</f>
        <v/>
      </c>
      <c r="K1114" s="21">
        <f>IF(C1114&amp;""="","",COUNTIF($C$7:C1114,C1114&amp;""))</f>
        <v/>
      </c>
      <c r="L1114" s="6">
        <f>IF(K1114="","",C1114&amp;"-"&amp;K1114)</f>
        <v/>
      </c>
      <c r="M1114" s="21">
        <f>IF(J1114&lt;&gt;"القيد غير متوازن","",IF(COUNTIF($B$7:B1114,B1114&amp;"")=1,1,""))</f>
        <v/>
      </c>
    </row>
    <row r="1115">
      <c r="A1115" s="20" t="n"/>
      <c r="B1115" s="16" t="n"/>
      <c r="C1115" s="16" t="n"/>
      <c r="D1115" s="5" t="n"/>
      <c r="E1115" s="17" t="n"/>
      <c r="F1115" s="17" t="n"/>
      <c r="G1115" s="6">
        <f>IF(AND(C1115&amp;""="",E1115&amp;""="",F1115&amp;""=""),"",IF(C1115&amp;""="","كود ناقص",IFERROR(INDEX('دليل الحسابات'!$B$6:$B$205,MATCH(C1115,'دليل الحسابات'!$A$6:$A$205,0)),"كود غير موجود")))</f>
        <v/>
      </c>
      <c r="H1115" s="6">
        <f>IF(AND(C1115&amp;""="",E1115&amp;""="",F1115&amp;""=""),"",IF(AND(E1115&amp;""&lt;&gt;"",F1115&amp;""&lt;&gt;""),"خطأ: مدين ودائن معًا",IF(AND(E1115&amp;""="",F1115&amp;""=""),"سطر بلا مبلغ","")))</f>
        <v/>
      </c>
      <c r="I1115" s="19">
        <f>IF(B1115&amp;""="","",ROUND(SUMIFS($E$7:$E$3006,$B$7:$B$3006,B1115&amp;"")-SUMIFS($F$7:$F$3006,$B$7:$B$3006,B1115&amp;""),2))</f>
        <v/>
      </c>
      <c r="J1115" s="6">
        <f>IF(B1115&amp;""="",IF(AND(C1115&amp;""="",E1115&amp;""="",F1115&amp;""=""),"","رقم القيد ناقص"),IF(I1115=0,"","القيد غير متوازن"))</f>
        <v/>
      </c>
      <c r="K1115" s="21">
        <f>IF(C1115&amp;""="","",COUNTIF($C$7:C1115,C1115&amp;""))</f>
        <v/>
      </c>
      <c r="L1115" s="6">
        <f>IF(K1115="","",C1115&amp;"-"&amp;K1115)</f>
        <v/>
      </c>
      <c r="M1115" s="21">
        <f>IF(J1115&lt;&gt;"القيد غير متوازن","",IF(COUNTIF($B$7:B1115,B1115&amp;"")=1,1,""))</f>
        <v/>
      </c>
    </row>
    <row r="1116">
      <c r="A1116" s="20" t="n"/>
      <c r="B1116" s="16" t="n"/>
      <c r="C1116" s="16" t="n"/>
      <c r="D1116" s="5" t="n"/>
      <c r="E1116" s="17" t="n"/>
      <c r="F1116" s="17" t="n"/>
      <c r="G1116" s="6">
        <f>IF(AND(C1116&amp;""="",E1116&amp;""="",F1116&amp;""=""),"",IF(C1116&amp;""="","كود ناقص",IFERROR(INDEX('دليل الحسابات'!$B$6:$B$205,MATCH(C1116,'دليل الحسابات'!$A$6:$A$205,0)),"كود غير موجود")))</f>
        <v/>
      </c>
      <c r="H1116" s="6">
        <f>IF(AND(C1116&amp;""="",E1116&amp;""="",F1116&amp;""=""),"",IF(AND(E1116&amp;""&lt;&gt;"",F1116&amp;""&lt;&gt;""),"خطأ: مدين ودائن معًا",IF(AND(E1116&amp;""="",F1116&amp;""=""),"سطر بلا مبلغ","")))</f>
        <v/>
      </c>
      <c r="I1116" s="19">
        <f>IF(B1116&amp;""="","",ROUND(SUMIFS($E$7:$E$3006,$B$7:$B$3006,B1116&amp;"")-SUMIFS($F$7:$F$3006,$B$7:$B$3006,B1116&amp;""),2))</f>
        <v/>
      </c>
      <c r="J1116" s="6">
        <f>IF(B1116&amp;""="",IF(AND(C1116&amp;""="",E1116&amp;""="",F1116&amp;""=""),"","رقم القيد ناقص"),IF(I1116=0,"","القيد غير متوازن"))</f>
        <v/>
      </c>
      <c r="K1116" s="21">
        <f>IF(C1116&amp;""="","",COUNTIF($C$7:C1116,C1116&amp;""))</f>
        <v/>
      </c>
      <c r="L1116" s="6">
        <f>IF(K1116="","",C1116&amp;"-"&amp;K1116)</f>
        <v/>
      </c>
      <c r="M1116" s="21">
        <f>IF(J1116&lt;&gt;"القيد غير متوازن","",IF(COUNTIF($B$7:B1116,B1116&amp;"")=1,1,""))</f>
        <v/>
      </c>
    </row>
    <row r="1117">
      <c r="A1117" s="20" t="n"/>
      <c r="B1117" s="16" t="n"/>
      <c r="C1117" s="16" t="n"/>
      <c r="D1117" s="5" t="n"/>
      <c r="E1117" s="17" t="n"/>
      <c r="F1117" s="17" t="n"/>
      <c r="G1117" s="6">
        <f>IF(AND(C1117&amp;""="",E1117&amp;""="",F1117&amp;""=""),"",IF(C1117&amp;""="","كود ناقص",IFERROR(INDEX('دليل الحسابات'!$B$6:$B$205,MATCH(C1117,'دليل الحسابات'!$A$6:$A$205,0)),"كود غير موجود")))</f>
        <v/>
      </c>
      <c r="H1117" s="6">
        <f>IF(AND(C1117&amp;""="",E1117&amp;""="",F1117&amp;""=""),"",IF(AND(E1117&amp;""&lt;&gt;"",F1117&amp;""&lt;&gt;""),"خطأ: مدين ودائن معًا",IF(AND(E1117&amp;""="",F1117&amp;""=""),"سطر بلا مبلغ","")))</f>
        <v/>
      </c>
      <c r="I1117" s="19">
        <f>IF(B1117&amp;""="","",ROUND(SUMIFS($E$7:$E$3006,$B$7:$B$3006,B1117&amp;"")-SUMIFS($F$7:$F$3006,$B$7:$B$3006,B1117&amp;""),2))</f>
        <v/>
      </c>
      <c r="J1117" s="6">
        <f>IF(B1117&amp;""="",IF(AND(C1117&amp;""="",E1117&amp;""="",F1117&amp;""=""),"","رقم القيد ناقص"),IF(I1117=0,"","القيد غير متوازن"))</f>
        <v/>
      </c>
      <c r="K1117" s="21">
        <f>IF(C1117&amp;""="","",COUNTIF($C$7:C1117,C1117&amp;""))</f>
        <v/>
      </c>
      <c r="L1117" s="6">
        <f>IF(K1117="","",C1117&amp;"-"&amp;K1117)</f>
        <v/>
      </c>
      <c r="M1117" s="21">
        <f>IF(J1117&lt;&gt;"القيد غير متوازن","",IF(COUNTIF($B$7:B1117,B1117&amp;"")=1,1,""))</f>
        <v/>
      </c>
    </row>
    <row r="1118">
      <c r="A1118" s="20" t="n"/>
      <c r="B1118" s="16" t="n"/>
      <c r="C1118" s="16" t="n"/>
      <c r="D1118" s="5" t="n"/>
      <c r="E1118" s="17" t="n"/>
      <c r="F1118" s="17" t="n"/>
      <c r="G1118" s="6">
        <f>IF(AND(C1118&amp;""="",E1118&amp;""="",F1118&amp;""=""),"",IF(C1118&amp;""="","كود ناقص",IFERROR(INDEX('دليل الحسابات'!$B$6:$B$205,MATCH(C1118,'دليل الحسابات'!$A$6:$A$205,0)),"كود غير موجود")))</f>
        <v/>
      </c>
      <c r="H1118" s="6">
        <f>IF(AND(C1118&amp;""="",E1118&amp;""="",F1118&amp;""=""),"",IF(AND(E1118&amp;""&lt;&gt;"",F1118&amp;""&lt;&gt;""),"خطأ: مدين ودائن معًا",IF(AND(E1118&amp;""="",F1118&amp;""=""),"سطر بلا مبلغ","")))</f>
        <v/>
      </c>
      <c r="I1118" s="19">
        <f>IF(B1118&amp;""="","",ROUND(SUMIFS($E$7:$E$3006,$B$7:$B$3006,B1118&amp;"")-SUMIFS($F$7:$F$3006,$B$7:$B$3006,B1118&amp;""),2))</f>
        <v/>
      </c>
      <c r="J1118" s="6">
        <f>IF(B1118&amp;""="",IF(AND(C1118&amp;""="",E1118&amp;""="",F1118&amp;""=""),"","رقم القيد ناقص"),IF(I1118=0,"","القيد غير متوازن"))</f>
        <v/>
      </c>
      <c r="K1118" s="21">
        <f>IF(C1118&amp;""="","",COUNTIF($C$7:C1118,C1118&amp;""))</f>
        <v/>
      </c>
      <c r="L1118" s="6">
        <f>IF(K1118="","",C1118&amp;"-"&amp;K1118)</f>
        <v/>
      </c>
      <c r="M1118" s="21">
        <f>IF(J1118&lt;&gt;"القيد غير متوازن","",IF(COUNTIF($B$7:B1118,B1118&amp;"")=1,1,""))</f>
        <v/>
      </c>
    </row>
    <row r="1119">
      <c r="A1119" s="20" t="n"/>
      <c r="B1119" s="16" t="n"/>
      <c r="C1119" s="16" t="n"/>
      <c r="D1119" s="5" t="n"/>
      <c r="E1119" s="17" t="n"/>
      <c r="F1119" s="17" t="n"/>
      <c r="G1119" s="6">
        <f>IF(AND(C1119&amp;""="",E1119&amp;""="",F1119&amp;""=""),"",IF(C1119&amp;""="","كود ناقص",IFERROR(INDEX('دليل الحسابات'!$B$6:$B$205,MATCH(C1119,'دليل الحسابات'!$A$6:$A$205,0)),"كود غير موجود")))</f>
        <v/>
      </c>
      <c r="H1119" s="6">
        <f>IF(AND(C1119&amp;""="",E1119&amp;""="",F1119&amp;""=""),"",IF(AND(E1119&amp;""&lt;&gt;"",F1119&amp;""&lt;&gt;""),"خطأ: مدين ودائن معًا",IF(AND(E1119&amp;""="",F1119&amp;""=""),"سطر بلا مبلغ","")))</f>
        <v/>
      </c>
      <c r="I1119" s="19">
        <f>IF(B1119&amp;""="","",ROUND(SUMIFS($E$7:$E$3006,$B$7:$B$3006,B1119&amp;"")-SUMIFS($F$7:$F$3006,$B$7:$B$3006,B1119&amp;""),2))</f>
        <v/>
      </c>
      <c r="J1119" s="6">
        <f>IF(B1119&amp;""="",IF(AND(C1119&amp;""="",E1119&amp;""="",F1119&amp;""=""),"","رقم القيد ناقص"),IF(I1119=0,"","القيد غير متوازن"))</f>
        <v/>
      </c>
      <c r="K1119" s="21">
        <f>IF(C1119&amp;""="","",COUNTIF($C$7:C1119,C1119&amp;""))</f>
        <v/>
      </c>
      <c r="L1119" s="6">
        <f>IF(K1119="","",C1119&amp;"-"&amp;K1119)</f>
        <v/>
      </c>
      <c r="M1119" s="21">
        <f>IF(J1119&lt;&gt;"القيد غير متوازن","",IF(COUNTIF($B$7:B1119,B1119&amp;"")=1,1,""))</f>
        <v/>
      </c>
    </row>
    <row r="1120">
      <c r="A1120" s="20" t="n"/>
      <c r="B1120" s="16" t="n"/>
      <c r="C1120" s="16" t="n"/>
      <c r="D1120" s="5" t="n"/>
      <c r="E1120" s="17" t="n"/>
      <c r="F1120" s="17" t="n"/>
      <c r="G1120" s="6">
        <f>IF(AND(C1120&amp;""="",E1120&amp;""="",F1120&amp;""=""),"",IF(C1120&amp;""="","كود ناقص",IFERROR(INDEX('دليل الحسابات'!$B$6:$B$205,MATCH(C1120,'دليل الحسابات'!$A$6:$A$205,0)),"كود غير موجود")))</f>
        <v/>
      </c>
      <c r="H1120" s="6">
        <f>IF(AND(C1120&amp;""="",E1120&amp;""="",F1120&amp;""=""),"",IF(AND(E1120&amp;""&lt;&gt;"",F1120&amp;""&lt;&gt;""),"خطأ: مدين ودائن معًا",IF(AND(E1120&amp;""="",F1120&amp;""=""),"سطر بلا مبلغ","")))</f>
        <v/>
      </c>
      <c r="I1120" s="19">
        <f>IF(B1120&amp;""="","",ROUND(SUMIFS($E$7:$E$3006,$B$7:$B$3006,B1120&amp;"")-SUMIFS($F$7:$F$3006,$B$7:$B$3006,B1120&amp;""),2))</f>
        <v/>
      </c>
      <c r="J1120" s="6">
        <f>IF(B1120&amp;""="",IF(AND(C1120&amp;""="",E1120&amp;""="",F1120&amp;""=""),"","رقم القيد ناقص"),IF(I1120=0,"","القيد غير متوازن"))</f>
        <v/>
      </c>
      <c r="K1120" s="21">
        <f>IF(C1120&amp;""="","",COUNTIF($C$7:C1120,C1120&amp;""))</f>
        <v/>
      </c>
      <c r="L1120" s="6">
        <f>IF(K1120="","",C1120&amp;"-"&amp;K1120)</f>
        <v/>
      </c>
      <c r="M1120" s="21">
        <f>IF(J1120&lt;&gt;"القيد غير متوازن","",IF(COUNTIF($B$7:B1120,B1120&amp;"")=1,1,""))</f>
        <v/>
      </c>
    </row>
    <row r="1121">
      <c r="A1121" s="20" t="n"/>
      <c r="B1121" s="16" t="n"/>
      <c r="C1121" s="16" t="n"/>
      <c r="D1121" s="5" t="n"/>
      <c r="E1121" s="17" t="n"/>
      <c r="F1121" s="17" t="n"/>
      <c r="G1121" s="6">
        <f>IF(AND(C1121&amp;""="",E1121&amp;""="",F1121&amp;""=""),"",IF(C1121&amp;""="","كود ناقص",IFERROR(INDEX('دليل الحسابات'!$B$6:$B$205,MATCH(C1121,'دليل الحسابات'!$A$6:$A$205,0)),"كود غير موجود")))</f>
        <v/>
      </c>
      <c r="H1121" s="6">
        <f>IF(AND(C1121&amp;""="",E1121&amp;""="",F1121&amp;""=""),"",IF(AND(E1121&amp;""&lt;&gt;"",F1121&amp;""&lt;&gt;""),"خطأ: مدين ودائن معًا",IF(AND(E1121&amp;""="",F1121&amp;""=""),"سطر بلا مبلغ","")))</f>
        <v/>
      </c>
      <c r="I1121" s="19">
        <f>IF(B1121&amp;""="","",ROUND(SUMIFS($E$7:$E$3006,$B$7:$B$3006,B1121&amp;"")-SUMIFS($F$7:$F$3006,$B$7:$B$3006,B1121&amp;""),2))</f>
        <v/>
      </c>
      <c r="J1121" s="6">
        <f>IF(B1121&amp;""="",IF(AND(C1121&amp;""="",E1121&amp;""="",F1121&amp;""=""),"","رقم القيد ناقص"),IF(I1121=0,"","القيد غير متوازن"))</f>
        <v/>
      </c>
      <c r="K1121" s="21">
        <f>IF(C1121&amp;""="","",COUNTIF($C$7:C1121,C1121&amp;""))</f>
        <v/>
      </c>
      <c r="L1121" s="6">
        <f>IF(K1121="","",C1121&amp;"-"&amp;K1121)</f>
        <v/>
      </c>
      <c r="M1121" s="21">
        <f>IF(J1121&lt;&gt;"القيد غير متوازن","",IF(COUNTIF($B$7:B1121,B1121&amp;"")=1,1,""))</f>
        <v/>
      </c>
    </row>
    <row r="1122">
      <c r="A1122" s="20" t="n"/>
      <c r="B1122" s="16" t="n"/>
      <c r="C1122" s="16" t="n"/>
      <c r="D1122" s="5" t="n"/>
      <c r="E1122" s="17" t="n"/>
      <c r="F1122" s="17" t="n"/>
      <c r="G1122" s="6">
        <f>IF(AND(C1122&amp;""="",E1122&amp;""="",F1122&amp;""=""),"",IF(C1122&amp;""="","كود ناقص",IFERROR(INDEX('دليل الحسابات'!$B$6:$B$205,MATCH(C1122,'دليل الحسابات'!$A$6:$A$205,0)),"كود غير موجود")))</f>
        <v/>
      </c>
      <c r="H1122" s="6">
        <f>IF(AND(C1122&amp;""="",E1122&amp;""="",F1122&amp;""=""),"",IF(AND(E1122&amp;""&lt;&gt;"",F1122&amp;""&lt;&gt;""),"خطأ: مدين ودائن معًا",IF(AND(E1122&amp;""="",F1122&amp;""=""),"سطر بلا مبلغ","")))</f>
        <v/>
      </c>
      <c r="I1122" s="19">
        <f>IF(B1122&amp;""="","",ROUND(SUMIFS($E$7:$E$3006,$B$7:$B$3006,B1122&amp;"")-SUMIFS($F$7:$F$3006,$B$7:$B$3006,B1122&amp;""),2))</f>
        <v/>
      </c>
      <c r="J1122" s="6">
        <f>IF(B1122&amp;""="",IF(AND(C1122&amp;""="",E1122&amp;""="",F1122&amp;""=""),"","رقم القيد ناقص"),IF(I1122=0,"","القيد غير متوازن"))</f>
        <v/>
      </c>
      <c r="K1122" s="21">
        <f>IF(C1122&amp;""="","",COUNTIF($C$7:C1122,C1122&amp;""))</f>
        <v/>
      </c>
      <c r="L1122" s="6">
        <f>IF(K1122="","",C1122&amp;"-"&amp;K1122)</f>
        <v/>
      </c>
      <c r="M1122" s="21">
        <f>IF(J1122&lt;&gt;"القيد غير متوازن","",IF(COUNTIF($B$7:B1122,B1122&amp;"")=1,1,""))</f>
        <v/>
      </c>
    </row>
    <row r="1123">
      <c r="A1123" s="20" t="n"/>
      <c r="B1123" s="16" t="n"/>
      <c r="C1123" s="16" t="n"/>
      <c r="D1123" s="5" t="n"/>
      <c r="E1123" s="17" t="n"/>
      <c r="F1123" s="17" t="n"/>
      <c r="G1123" s="6">
        <f>IF(AND(C1123&amp;""="",E1123&amp;""="",F1123&amp;""=""),"",IF(C1123&amp;""="","كود ناقص",IFERROR(INDEX('دليل الحسابات'!$B$6:$B$205,MATCH(C1123,'دليل الحسابات'!$A$6:$A$205,0)),"كود غير موجود")))</f>
        <v/>
      </c>
      <c r="H1123" s="6">
        <f>IF(AND(C1123&amp;""="",E1123&amp;""="",F1123&amp;""=""),"",IF(AND(E1123&amp;""&lt;&gt;"",F1123&amp;""&lt;&gt;""),"خطأ: مدين ودائن معًا",IF(AND(E1123&amp;""="",F1123&amp;""=""),"سطر بلا مبلغ","")))</f>
        <v/>
      </c>
      <c r="I1123" s="19">
        <f>IF(B1123&amp;""="","",ROUND(SUMIFS($E$7:$E$3006,$B$7:$B$3006,B1123&amp;"")-SUMIFS($F$7:$F$3006,$B$7:$B$3006,B1123&amp;""),2))</f>
        <v/>
      </c>
      <c r="J1123" s="6">
        <f>IF(B1123&amp;""="",IF(AND(C1123&amp;""="",E1123&amp;""="",F1123&amp;""=""),"","رقم القيد ناقص"),IF(I1123=0,"","القيد غير متوازن"))</f>
        <v/>
      </c>
      <c r="K1123" s="21">
        <f>IF(C1123&amp;""="","",COUNTIF($C$7:C1123,C1123&amp;""))</f>
        <v/>
      </c>
      <c r="L1123" s="6">
        <f>IF(K1123="","",C1123&amp;"-"&amp;K1123)</f>
        <v/>
      </c>
      <c r="M1123" s="21">
        <f>IF(J1123&lt;&gt;"القيد غير متوازن","",IF(COUNTIF($B$7:B1123,B1123&amp;"")=1,1,""))</f>
        <v/>
      </c>
    </row>
    <row r="1124">
      <c r="A1124" s="20" t="n"/>
      <c r="B1124" s="16" t="n"/>
      <c r="C1124" s="16" t="n"/>
      <c r="D1124" s="5" t="n"/>
      <c r="E1124" s="17" t="n"/>
      <c r="F1124" s="17" t="n"/>
      <c r="G1124" s="6">
        <f>IF(AND(C1124&amp;""="",E1124&amp;""="",F1124&amp;""=""),"",IF(C1124&amp;""="","كود ناقص",IFERROR(INDEX('دليل الحسابات'!$B$6:$B$205,MATCH(C1124,'دليل الحسابات'!$A$6:$A$205,0)),"كود غير موجود")))</f>
        <v/>
      </c>
      <c r="H1124" s="6">
        <f>IF(AND(C1124&amp;""="",E1124&amp;""="",F1124&amp;""=""),"",IF(AND(E1124&amp;""&lt;&gt;"",F1124&amp;""&lt;&gt;""),"خطأ: مدين ودائن معًا",IF(AND(E1124&amp;""="",F1124&amp;""=""),"سطر بلا مبلغ","")))</f>
        <v/>
      </c>
      <c r="I1124" s="19">
        <f>IF(B1124&amp;""="","",ROUND(SUMIFS($E$7:$E$3006,$B$7:$B$3006,B1124&amp;"")-SUMIFS($F$7:$F$3006,$B$7:$B$3006,B1124&amp;""),2))</f>
        <v/>
      </c>
      <c r="J1124" s="6">
        <f>IF(B1124&amp;""="",IF(AND(C1124&amp;""="",E1124&amp;""="",F1124&amp;""=""),"","رقم القيد ناقص"),IF(I1124=0,"","القيد غير متوازن"))</f>
        <v/>
      </c>
      <c r="K1124" s="21">
        <f>IF(C1124&amp;""="","",COUNTIF($C$7:C1124,C1124&amp;""))</f>
        <v/>
      </c>
      <c r="L1124" s="6">
        <f>IF(K1124="","",C1124&amp;"-"&amp;K1124)</f>
        <v/>
      </c>
      <c r="M1124" s="21">
        <f>IF(J1124&lt;&gt;"القيد غير متوازن","",IF(COUNTIF($B$7:B1124,B1124&amp;"")=1,1,""))</f>
        <v/>
      </c>
    </row>
    <row r="1125">
      <c r="A1125" s="20" t="n"/>
      <c r="B1125" s="16" t="n"/>
      <c r="C1125" s="16" t="n"/>
      <c r="D1125" s="5" t="n"/>
      <c r="E1125" s="17" t="n"/>
      <c r="F1125" s="17" t="n"/>
      <c r="G1125" s="6">
        <f>IF(AND(C1125&amp;""="",E1125&amp;""="",F1125&amp;""=""),"",IF(C1125&amp;""="","كود ناقص",IFERROR(INDEX('دليل الحسابات'!$B$6:$B$205,MATCH(C1125,'دليل الحسابات'!$A$6:$A$205,0)),"كود غير موجود")))</f>
        <v/>
      </c>
      <c r="H1125" s="6">
        <f>IF(AND(C1125&amp;""="",E1125&amp;""="",F1125&amp;""=""),"",IF(AND(E1125&amp;""&lt;&gt;"",F1125&amp;""&lt;&gt;""),"خطأ: مدين ودائن معًا",IF(AND(E1125&amp;""="",F1125&amp;""=""),"سطر بلا مبلغ","")))</f>
        <v/>
      </c>
      <c r="I1125" s="19">
        <f>IF(B1125&amp;""="","",ROUND(SUMIFS($E$7:$E$3006,$B$7:$B$3006,B1125&amp;"")-SUMIFS($F$7:$F$3006,$B$7:$B$3006,B1125&amp;""),2))</f>
        <v/>
      </c>
      <c r="J1125" s="6">
        <f>IF(B1125&amp;""="",IF(AND(C1125&amp;""="",E1125&amp;""="",F1125&amp;""=""),"","رقم القيد ناقص"),IF(I1125=0,"","القيد غير متوازن"))</f>
        <v/>
      </c>
      <c r="K1125" s="21">
        <f>IF(C1125&amp;""="","",COUNTIF($C$7:C1125,C1125&amp;""))</f>
        <v/>
      </c>
      <c r="L1125" s="6">
        <f>IF(K1125="","",C1125&amp;"-"&amp;K1125)</f>
        <v/>
      </c>
      <c r="M1125" s="21">
        <f>IF(J1125&lt;&gt;"القيد غير متوازن","",IF(COUNTIF($B$7:B1125,B1125&amp;"")=1,1,""))</f>
        <v/>
      </c>
    </row>
    <row r="1126">
      <c r="A1126" s="20" t="n"/>
      <c r="B1126" s="16" t="n"/>
      <c r="C1126" s="16" t="n"/>
      <c r="D1126" s="5" t="n"/>
      <c r="E1126" s="17" t="n"/>
      <c r="F1126" s="17" t="n"/>
      <c r="G1126" s="6">
        <f>IF(AND(C1126&amp;""="",E1126&amp;""="",F1126&amp;""=""),"",IF(C1126&amp;""="","كود ناقص",IFERROR(INDEX('دليل الحسابات'!$B$6:$B$205,MATCH(C1126,'دليل الحسابات'!$A$6:$A$205,0)),"كود غير موجود")))</f>
        <v/>
      </c>
      <c r="H1126" s="6">
        <f>IF(AND(C1126&amp;""="",E1126&amp;""="",F1126&amp;""=""),"",IF(AND(E1126&amp;""&lt;&gt;"",F1126&amp;""&lt;&gt;""),"خطأ: مدين ودائن معًا",IF(AND(E1126&amp;""="",F1126&amp;""=""),"سطر بلا مبلغ","")))</f>
        <v/>
      </c>
      <c r="I1126" s="19">
        <f>IF(B1126&amp;""="","",ROUND(SUMIFS($E$7:$E$3006,$B$7:$B$3006,B1126&amp;"")-SUMIFS($F$7:$F$3006,$B$7:$B$3006,B1126&amp;""),2))</f>
        <v/>
      </c>
      <c r="J1126" s="6">
        <f>IF(B1126&amp;""="",IF(AND(C1126&amp;""="",E1126&amp;""="",F1126&amp;""=""),"","رقم القيد ناقص"),IF(I1126=0,"","القيد غير متوازن"))</f>
        <v/>
      </c>
      <c r="K1126" s="21">
        <f>IF(C1126&amp;""="","",COUNTIF($C$7:C1126,C1126&amp;""))</f>
        <v/>
      </c>
      <c r="L1126" s="6">
        <f>IF(K1126="","",C1126&amp;"-"&amp;K1126)</f>
        <v/>
      </c>
      <c r="M1126" s="21">
        <f>IF(J1126&lt;&gt;"القيد غير متوازن","",IF(COUNTIF($B$7:B1126,B1126&amp;"")=1,1,""))</f>
        <v/>
      </c>
    </row>
    <row r="1127">
      <c r="A1127" s="20" t="n"/>
      <c r="B1127" s="16" t="n"/>
      <c r="C1127" s="16" t="n"/>
      <c r="D1127" s="5" t="n"/>
      <c r="E1127" s="17" t="n"/>
      <c r="F1127" s="17" t="n"/>
      <c r="G1127" s="6">
        <f>IF(AND(C1127&amp;""="",E1127&amp;""="",F1127&amp;""=""),"",IF(C1127&amp;""="","كود ناقص",IFERROR(INDEX('دليل الحسابات'!$B$6:$B$205,MATCH(C1127,'دليل الحسابات'!$A$6:$A$205,0)),"كود غير موجود")))</f>
        <v/>
      </c>
      <c r="H1127" s="6">
        <f>IF(AND(C1127&amp;""="",E1127&amp;""="",F1127&amp;""=""),"",IF(AND(E1127&amp;""&lt;&gt;"",F1127&amp;""&lt;&gt;""),"خطأ: مدين ودائن معًا",IF(AND(E1127&amp;""="",F1127&amp;""=""),"سطر بلا مبلغ","")))</f>
        <v/>
      </c>
      <c r="I1127" s="19">
        <f>IF(B1127&amp;""="","",ROUND(SUMIFS($E$7:$E$3006,$B$7:$B$3006,B1127&amp;"")-SUMIFS($F$7:$F$3006,$B$7:$B$3006,B1127&amp;""),2))</f>
        <v/>
      </c>
      <c r="J1127" s="6">
        <f>IF(B1127&amp;""="",IF(AND(C1127&amp;""="",E1127&amp;""="",F1127&amp;""=""),"","رقم القيد ناقص"),IF(I1127=0,"","القيد غير متوازن"))</f>
        <v/>
      </c>
      <c r="K1127" s="21">
        <f>IF(C1127&amp;""="","",COUNTIF($C$7:C1127,C1127&amp;""))</f>
        <v/>
      </c>
      <c r="L1127" s="6">
        <f>IF(K1127="","",C1127&amp;"-"&amp;K1127)</f>
        <v/>
      </c>
      <c r="M1127" s="21">
        <f>IF(J1127&lt;&gt;"القيد غير متوازن","",IF(COUNTIF($B$7:B1127,B1127&amp;"")=1,1,""))</f>
        <v/>
      </c>
    </row>
    <row r="1128">
      <c r="A1128" s="20" t="n"/>
      <c r="B1128" s="16" t="n"/>
      <c r="C1128" s="16" t="n"/>
      <c r="D1128" s="5" t="n"/>
      <c r="E1128" s="17" t="n"/>
      <c r="F1128" s="17" t="n"/>
      <c r="G1128" s="6">
        <f>IF(AND(C1128&amp;""="",E1128&amp;""="",F1128&amp;""=""),"",IF(C1128&amp;""="","كود ناقص",IFERROR(INDEX('دليل الحسابات'!$B$6:$B$205,MATCH(C1128,'دليل الحسابات'!$A$6:$A$205,0)),"كود غير موجود")))</f>
        <v/>
      </c>
      <c r="H1128" s="6">
        <f>IF(AND(C1128&amp;""="",E1128&amp;""="",F1128&amp;""=""),"",IF(AND(E1128&amp;""&lt;&gt;"",F1128&amp;""&lt;&gt;""),"خطأ: مدين ودائن معًا",IF(AND(E1128&amp;""="",F1128&amp;""=""),"سطر بلا مبلغ","")))</f>
        <v/>
      </c>
      <c r="I1128" s="19">
        <f>IF(B1128&amp;""="","",ROUND(SUMIFS($E$7:$E$3006,$B$7:$B$3006,B1128&amp;"")-SUMIFS($F$7:$F$3006,$B$7:$B$3006,B1128&amp;""),2))</f>
        <v/>
      </c>
      <c r="J1128" s="6">
        <f>IF(B1128&amp;""="",IF(AND(C1128&amp;""="",E1128&amp;""="",F1128&amp;""=""),"","رقم القيد ناقص"),IF(I1128=0,"","القيد غير متوازن"))</f>
        <v/>
      </c>
      <c r="K1128" s="21">
        <f>IF(C1128&amp;""="","",COUNTIF($C$7:C1128,C1128&amp;""))</f>
        <v/>
      </c>
      <c r="L1128" s="6">
        <f>IF(K1128="","",C1128&amp;"-"&amp;K1128)</f>
        <v/>
      </c>
      <c r="M1128" s="21">
        <f>IF(J1128&lt;&gt;"القيد غير متوازن","",IF(COUNTIF($B$7:B1128,B1128&amp;"")=1,1,""))</f>
        <v/>
      </c>
    </row>
    <row r="1129">
      <c r="A1129" s="20" t="n"/>
      <c r="B1129" s="16" t="n"/>
      <c r="C1129" s="16" t="n"/>
      <c r="D1129" s="5" t="n"/>
      <c r="E1129" s="17" t="n"/>
      <c r="F1129" s="17" t="n"/>
      <c r="G1129" s="6">
        <f>IF(AND(C1129&amp;""="",E1129&amp;""="",F1129&amp;""=""),"",IF(C1129&amp;""="","كود ناقص",IFERROR(INDEX('دليل الحسابات'!$B$6:$B$205,MATCH(C1129,'دليل الحسابات'!$A$6:$A$205,0)),"كود غير موجود")))</f>
        <v/>
      </c>
      <c r="H1129" s="6">
        <f>IF(AND(C1129&amp;""="",E1129&amp;""="",F1129&amp;""=""),"",IF(AND(E1129&amp;""&lt;&gt;"",F1129&amp;""&lt;&gt;""),"خطأ: مدين ودائن معًا",IF(AND(E1129&amp;""="",F1129&amp;""=""),"سطر بلا مبلغ","")))</f>
        <v/>
      </c>
      <c r="I1129" s="19">
        <f>IF(B1129&amp;""="","",ROUND(SUMIFS($E$7:$E$3006,$B$7:$B$3006,B1129&amp;"")-SUMIFS($F$7:$F$3006,$B$7:$B$3006,B1129&amp;""),2))</f>
        <v/>
      </c>
      <c r="J1129" s="6">
        <f>IF(B1129&amp;""="",IF(AND(C1129&amp;""="",E1129&amp;""="",F1129&amp;""=""),"","رقم القيد ناقص"),IF(I1129=0,"","القيد غير متوازن"))</f>
        <v/>
      </c>
      <c r="K1129" s="21">
        <f>IF(C1129&amp;""="","",COUNTIF($C$7:C1129,C1129&amp;""))</f>
        <v/>
      </c>
      <c r="L1129" s="6">
        <f>IF(K1129="","",C1129&amp;"-"&amp;K1129)</f>
        <v/>
      </c>
      <c r="M1129" s="21">
        <f>IF(J1129&lt;&gt;"القيد غير متوازن","",IF(COUNTIF($B$7:B1129,B1129&amp;"")=1,1,""))</f>
        <v/>
      </c>
    </row>
    <row r="1130">
      <c r="A1130" s="20" t="n"/>
      <c r="B1130" s="16" t="n"/>
      <c r="C1130" s="16" t="n"/>
      <c r="D1130" s="5" t="n"/>
      <c r="E1130" s="17" t="n"/>
      <c r="F1130" s="17" t="n"/>
      <c r="G1130" s="6">
        <f>IF(AND(C1130&amp;""="",E1130&amp;""="",F1130&amp;""=""),"",IF(C1130&amp;""="","كود ناقص",IFERROR(INDEX('دليل الحسابات'!$B$6:$B$205,MATCH(C1130,'دليل الحسابات'!$A$6:$A$205,0)),"كود غير موجود")))</f>
        <v/>
      </c>
      <c r="H1130" s="6">
        <f>IF(AND(C1130&amp;""="",E1130&amp;""="",F1130&amp;""=""),"",IF(AND(E1130&amp;""&lt;&gt;"",F1130&amp;""&lt;&gt;""),"خطأ: مدين ودائن معًا",IF(AND(E1130&amp;""="",F1130&amp;""=""),"سطر بلا مبلغ","")))</f>
        <v/>
      </c>
      <c r="I1130" s="19">
        <f>IF(B1130&amp;""="","",ROUND(SUMIFS($E$7:$E$3006,$B$7:$B$3006,B1130&amp;"")-SUMIFS($F$7:$F$3006,$B$7:$B$3006,B1130&amp;""),2))</f>
        <v/>
      </c>
      <c r="J1130" s="6">
        <f>IF(B1130&amp;""="",IF(AND(C1130&amp;""="",E1130&amp;""="",F1130&amp;""=""),"","رقم القيد ناقص"),IF(I1130=0,"","القيد غير متوازن"))</f>
        <v/>
      </c>
      <c r="K1130" s="21">
        <f>IF(C1130&amp;""="","",COUNTIF($C$7:C1130,C1130&amp;""))</f>
        <v/>
      </c>
      <c r="L1130" s="6">
        <f>IF(K1130="","",C1130&amp;"-"&amp;K1130)</f>
        <v/>
      </c>
      <c r="M1130" s="21">
        <f>IF(J1130&lt;&gt;"القيد غير متوازن","",IF(COUNTIF($B$7:B1130,B1130&amp;"")=1,1,""))</f>
        <v/>
      </c>
    </row>
    <row r="1131">
      <c r="A1131" s="20" t="n"/>
      <c r="B1131" s="16" t="n"/>
      <c r="C1131" s="16" t="n"/>
      <c r="D1131" s="5" t="n"/>
      <c r="E1131" s="17" t="n"/>
      <c r="F1131" s="17" t="n"/>
      <c r="G1131" s="6">
        <f>IF(AND(C1131&amp;""="",E1131&amp;""="",F1131&amp;""=""),"",IF(C1131&amp;""="","كود ناقص",IFERROR(INDEX('دليل الحسابات'!$B$6:$B$205,MATCH(C1131,'دليل الحسابات'!$A$6:$A$205,0)),"كود غير موجود")))</f>
        <v/>
      </c>
      <c r="H1131" s="6">
        <f>IF(AND(C1131&amp;""="",E1131&amp;""="",F1131&amp;""=""),"",IF(AND(E1131&amp;""&lt;&gt;"",F1131&amp;""&lt;&gt;""),"خطأ: مدين ودائن معًا",IF(AND(E1131&amp;""="",F1131&amp;""=""),"سطر بلا مبلغ","")))</f>
        <v/>
      </c>
      <c r="I1131" s="19">
        <f>IF(B1131&amp;""="","",ROUND(SUMIFS($E$7:$E$3006,$B$7:$B$3006,B1131&amp;"")-SUMIFS($F$7:$F$3006,$B$7:$B$3006,B1131&amp;""),2))</f>
        <v/>
      </c>
      <c r="J1131" s="6">
        <f>IF(B1131&amp;""="",IF(AND(C1131&amp;""="",E1131&amp;""="",F1131&amp;""=""),"","رقم القيد ناقص"),IF(I1131=0,"","القيد غير متوازن"))</f>
        <v/>
      </c>
      <c r="K1131" s="21">
        <f>IF(C1131&amp;""="","",COUNTIF($C$7:C1131,C1131&amp;""))</f>
        <v/>
      </c>
      <c r="L1131" s="6">
        <f>IF(K1131="","",C1131&amp;"-"&amp;K1131)</f>
        <v/>
      </c>
      <c r="M1131" s="21">
        <f>IF(J1131&lt;&gt;"القيد غير متوازن","",IF(COUNTIF($B$7:B1131,B1131&amp;"")=1,1,""))</f>
        <v/>
      </c>
    </row>
    <row r="1132">
      <c r="A1132" s="20" t="n"/>
      <c r="B1132" s="16" t="n"/>
      <c r="C1132" s="16" t="n"/>
      <c r="D1132" s="5" t="n"/>
      <c r="E1132" s="17" t="n"/>
      <c r="F1132" s="17" t="n"/>
      <c r="G1132" s="6">
        <f>IF(AND(C1132&amp;""="",E1132&amp;""="",F1132&amp;""=""),"",IF(C1132&amp;""="","كود ناقص",IFERROR(INDEX('دليل الحسابات'!$B$6:$B$205,MATCH(C1132,'دليل الحسابات'!$A$6:$A$205,0)),"كود غير موجود")))</f>
        <v/>
      </c>
      <c r="H1132" s="6">
        <f>IF(AND(C1132&amp;""="",E1132&amp;""="",F1132&amp;""=""),"",IF(AND(E1132&amp;""&lt;&gt;"",F1132&amp;""&lt;&gt;""),"خطأ: مدين ودائن معًا",IF(AND(E1132&amp;""="",F1132&amp;""=""),"سطر بلا مبلغ","")))</f>
        <v/>
      </c>
      <c r="I1132" s="19">
        <f>IF(B1132&amp;""="","",ROUND(SUMIFS($E$7:$E$3006,$B$7:$B$3006,B1132&amp;"")-SUMIFS($F$7:$F$3006,$B$7:$B$3006,B1132&amp;""),2))</f>
        <v/>
      </c>
      <c r="J1132" s="6">
        <f>IF(B1132&amp;""="",IF(AND(C1132&amp;""="",E1132&amp;""="",F1132&amp;""=""),"","رقم القيد ناقص"),IF(I1132=0,"","القيد غير متوازن"))</f>
        <v/>
      </c>
      <c r="K1132" s="21">
        <f>IF(C1132&amp;""="","",COUNTIF($C$7:C1132,C1132&amp;""))</f>
        <v/>
      </c>
      <c r="L1132" s="6">
        <f>IF(K1132="","",C1132&amp;"-"&amp;K1132)</f>
        <v/>
      </c>
      <c r="M1132" s="21">
        <f>IF(J1132&lt;&gt;"القيد غير متوازن","",IF(COUNTIF($B$7:B1132,B1132&amp;"")=1,1,""))</f>
        <v/>
      </c>
    </row>
    <row r="1133">
      <c r="A1133" s="20" t="n"/>
      <c r="B1133" s="16" t="n"/>
      <c r="C1133" s="16" t="n"/>
      <c r="D1133" s="5" t="n"/>
      <c r="E1133" s="17" t="n"/>
      <c r="F1133" s="17" t="n"/>
      <c r="G1133" s="6">
        <f>IF(AND(C1133&amp;""="",E1133&amp;""="",F1133&amp;""=""),"",IF(C1133&amp;""="","كود ناقص",IFERROR(INDEX('دليل الحسابات'!$B$6:$B$205,MATCH(C1133,'دليل الحسابات'!$A$6:$A$205,0)),"كود غير موجود")))</f>
        <v/>
      </c>
      <c r="H1133" s="6">
        <f>IF(AND(C1133&amp;""="",E1133&amp;""="",F1133&amp;""=""),"",IF(AND(E1133&amp;""&lt;&gt;"",F1133&amp;""&lt;&gt;""),"خطأ: مدين ودائن معًا",IF(AND(E1133&amp;""="",F1133&amp;""=""),"سطر بلا مبلغ","")))</f>
        <v/>
      </c>
      <c r="I1133" s="19">
        <f>IF(B1133&amp;""="","",ROUND(SUMIFS($E$7:$E$3006,$B$7:$B$3006,B1133&amp;"")-SUMIFS($F$7:$F$3006,$B$7:$B$3006,B1133&amp;""),2))</f>
        <v/>
      </c>
      <c r="J1133" s="6">
        <f>IF(B1133&amp;""="",IF(AND(C1133&amp;""="",E1133&amp;""="",F1133&amp;""=""),"","رقم القيد ناقص"),IF(I1133=0,"","القيد غير متوازن"))</f>
        <v/>
      </c>
      <c r="K1133" s="21">
        <f>IF(C1133&amp;""="","",COUNTIF($C$7:C1133,C1133&amp;""))</f>
        <v/>
      </c>
      <c r="L1133" s="6">
        <f>IF(K1133="","",C1133&amp;"-"&amp;K1133)</f>
        <v/>
      </c>
      <c r="M1133" s="21">
        <f>IF(J1133&lt;&gt;"القيد غير متوازن","",IF(COUNTIF($B$7:B1133,B1133&amp;"")=1,1,""))</f>
        <v/>
      </c>
    </row>
    <row r="1134">
      <c r="A1134" s="20" t="n"/>
      <c r="B1134" s="16" t="n"/>
      <c r="C1134" s="16" t="n"/>
      <c r="D1134" s="5" t="n"/>
      <c r="E1134" s="17" t="n"/>
      <c r="F1134" s="17" t="n"/>
      <c r="G1134" s="6">
        <f>IF(AND(C1134&amp;""="",E1134&amp;""="",F1134&amp;""=""),"",IF(C1134&amp;""="","كود ناقص",IFERROR(INDEX('دليل الحسابات'!$B$6:$B$205,MATCH(C1134,'دليل الحسابات'!$A$6:$A$205,0)),"كود غير موجود")))</f>
        <v/>
      </c>
      <c r="H1134" s="6">
        <f>IF(AND(C1134&amp;""="",E1134&amp;""="",F1134&amp;""=""),"",IF(AND(E1134&amp;""&lt;&gt;"",F1134&amp;""&lt;&gt;""),"خطأ: مدين ودائن معًا",IF(AND(E1134&amp;""="",F1134&amp;""=""),"سطر بلا مبلغ","")))</f>
        <v/>
      </c>
      <c r="I1134" s="19">
        <f>IF(B1134&amp;""="","",ROUND(SUMIFS($E$7:$E$3006,$B$7:$B$3006,B1134&amp;"")-SUMIFS($F$7:$F$3006,$B$7:$B$3006,B1134&amp;""),2))</f>
        <v/>
      </c>
      <c r="J1134" s="6">
        <f>IF(B1134&amp;""="",IF(AND(C1134&amp;""="",E1134&amp;""="",F1134&amp;""=""),"","رقم القيد ناقص"),IF(I1134=0,"","القيد غير متوازن"))</f>
        <v/>
      </c>
      <c r="K1134" s="21">
        <f>IF(C1134&amp;""="","",COUNTIF($C$7:C1134,C1134&amp;""))</f>
        <v/>
      </c>
      <c r="L1134" s="6">
        <f>IF(K1134="","",C1134&amp;"-"&amp;K1134)</f>
        <v/>
      </c>
      <c r="M1134" s="21">
        <f>IF(J1134&lt;&gt;"القيد غير متوازن","",IF(COUNTIF($B$7:B1134,B1134&amp;"")=1,1,""))</f>
        <v/>
      </c>
    </row>
    <row r="1135">
      <c r="A1135" s="20" t="n"/>
      <c r="B1135" s="16" t="n"/>
      <c r="C1135" s="16" t="n"/>
      <c r="D1135" s="5" t="n"/>
      <c r="E1135" s="17" t="n"/>
      <c r="F1135" s="17" t="n"/>
      <c r="G1135" s="6">
        <f>IF(AND(C1135&amp;""="",E1135&amp;""="",F1135&amp;""=""),"",IF(C1135&amp;""="","كود ناقص",IFERROR(INDEX('دليل الحسابات'!$B$6:$B$205,MATCH(C1135,'دليل الحسابات'!$A$6:$A$205,0)),"كود غير موجود")))</f>
        <v/>
      </c>
      <c r="H1135" s="6">
        <f>IF(AND(C1135&amp;""="",E1135&amp;""="",F1135&amp;""=""),"",IF(AND(E1135&amp;""&lt;&gt;"",F1135&amp;""&lt;&gt;""),"خطأ: مدين ودائن معًا",IF(AND(E1135&amp;""="",F1135&amp;""=""),"سطر بلا مبلغ","")))</f>
        <v/>
      </c>
      <c r="I1135" s="19">
        <f>IF(B1135&amp;""="","",ROUND(SUMIFS($E$7:$E$3006,$B$7:$B$3006,B1135&amp;"")-SUMIFS($F$7:$F$3006,$B$7:$B$3006,B1135&amp;""),2))</f>
        <v/>
      </c>
      <c r="J1135" s="6">
        <f>IF(B1135&amp;""="",IF(AND(C1135&amp;""="",E1135&amp;""="",F1135&amp;""=""),"","رقم القيد ناقص"),IF(I1135=0,"","القيد غير متوازن"))</f>
        <v/>
      </c>
      <c r="K1135" s="21">
        <f>IF(C1135&amp;""="","",COUNTIF($C$7:C1135,C1135&amp;""))</f>
        <v/>
      </c>
      <c r="L1135" s="6">
        <f>IF(K1135="","",C1135&amp;"-"&amp;K1135)</f>
        <v/>
      </c>
      <c r="M1135" s="21">
        <f>IF(J1135&lt;&gt;"القيد غير متوازن","",IF(COUNTIF($B$7:B1135,B1135&amp;"")=1,1,""))</f>
        <v/>
      </c>
    </row>
    <row r="1136">
      <c r="A1136" s="20" t="n"/>
      <c r="B1136" s="16" t="n"/>
      <c r="C1136" s="16" t="n"/>
      <c r="D1136" s="5" t="n"/>
      <c r="E1136" s="17" t="n"/>
      <c r="F1136" s="17" t="n"/>
      <c r="G1136" s="6">
        <f>IF(AND(C1136&amp;""="",E1136&amp;""="",F1136&amp;""=""),"",IF(C1136&amp;""="","كود ناقص",IFERROR(INDEX('دليل الحسابات'!$B$6:$B$205,MATCH(C1136,'دليل الحسابات'!$A$6:$A$205,0)),"كود غير موجود")))</f>
        <v/>
      </c>
      <c r="H1136" s="6">
        <f>IF(AND(C1136&amp;""="",E1136&amp;""="",F1136&amp;""=""),"",IF(AND(E1136&amp;""&lt;&gt;"",F1136&amp;""&lt;&gt;""),"خطأ: مدين ودائن معًا",IF(AND(E1136&amp;""="",F1136&amp;""=""),"سطر بلا مبلغ","")))</f>
        <v/>
      </c>
      <c r="I1136" s="19">
        <f>IF(B1136&amp;""="","",ROUND(SUMIFS($E$7:$E$3006,$B$7:$B$3006,B1136&amp;"")-SUMIFS($F$7:$F$3006,$B$7:$B$3006,B1136&amp;""),2))</f>
        <v/>
      </c>
      <c r="J1136" s="6">
        <f>IF(B1136&amp;""="",IF(AND(C1136&amp;""="",E1136&amp;""="",F1136&amp;""=""),"","رقم القيد ناقص"),IF(I1136=0,"","القيد غير متوازن"))</f>
        <v/>
      </c>
      <c r="K1136" s="21">
        <f>IF(C1136&amp;""="","",COUNTIF($C$7:C1136,C1136&amp;""))</f>
        <v/>
      </c>
      <c r="L1136" s="6">
        <f>IF(K1136="","",C1136&amp;"-"&amp;K1136)</f>
        <v/>
      </c>
      <c r="M1136" s="21">
        <f>IF(J1136&lt;&gt;"القيد غير متوازن","",IF(COUNTIF($B$7:B1136,B1136&amp;"")=1,1,""))</f>
        <v/>
      </c>
    </row>
    <row r="1137">
      <c r="A1137" s="20" t="n"/>
      <c r="B1137" s="16" t="n"/>
      <c r="C1137" s="16" t="n"/>
      <c r="D1137" s="5" t="n"/>
      <c r="E1137" s="17" t="n"/>
      <c r="F1137" s="17" t="n"/>
      <c r="G1137" s="6">
        <f>IF(AND(C1137&amp;""="",E1137&amp;""="",F1137&amp;""=""),"",IF(C1137&amp;""="","كود ناقص",IFERROR(INDEX('دليل الحسابات'!$B$6:$B$205,MATCH(C1137,'دليل الحسابات'!$A$6:$A$205,0)),"كود غير موجود")))</f>
        <v/>
      </c>
      <c r="H1137" s="6">
        <f>IF(AND(C1137&amp;""="",E1137&amp;""="",F1137&amp;""=""),"",IF(AND(E1137&amp;""&lt;&gt;"",F1137&amp;""&lt;&gt;""),"خطأ: مدين ودائن معًا",IF(AND(E1137&amp;""="",F1137&amp;""=""),"سطر بلا مبلغ","")))</f>
        <v/>
      </c>
      <c r="I1137" s="19">
        <f>IF(B1137&amp;""="","",ROUND(SUMIFS($E$7:$E$3006,$B$7:$B$3006,B1137&amp;"")-SUMIFS($F$7:$F$3006,$B$7:$B$3006,B1137&amp;""),2))</f>
        <v/>
      </c>
      <c r="J1137" s="6">
        <f>IF(B1137&amp;""="",IF(AND(C1137&amp;""="",E1137&amp;""="",F1137&amp;""=""),"","رقم القيد ناقص"),IF(I1137=0,"","القيد غير متوازن"))</f>
        <v/>
      </c>
      <c r="K1137" s="21">
        <f>IF(C1137&amp;""="","",COUNTIF($C$7:C1137,C1137&amp;""))</f>
        <v/>
      </c>
      <c r="L1137" s="6">
        <f>IF(K1137="","",C1137&amp;"-"&amp;K1137)</f>
        <v/>
      </c>
      <c r="M1137" s="21">
        <f>IF(J1137&lt;&gt;"القيد غير متوازن","",IF(COUNTIF($B$7:B1137,B1137&amp;"")=1,1,""))</f>
        <v/>
      </c>
    </row>
    <row r="1138">
      <c r="A1138" s="20" t="n"/>
      <c r="B1138" s="16" t="n"/>
      <c r="C1138" s="16" t="n"/>
      <c r="D1138" s="5" t="n"/>
      <c r="E1138" s="17" t="n"/>
      <c r="F1138" s="17" t="n"/>
      <c r="G1138" s="6">
        <f>IF(AND(C1138&amp;""="",E1138&amp;""="",F1138&amp;""=""),"",IF(C1138&amp;""="","كود ناقص",IFERROR(INDEX('دليل الحسابات'!$B$6:$B$205,MATCH(C1138,'دليل الحسابات'!$A$6:$A$205,0)),"كود غير موجود")))</f>
        <v/>
      </c>
      <c r="H1138" s="6">
        <f>IF(AND(C1138&amp;""="",E1138&amp;""="",F1138&amp;""=""),"",IF(AND(E1138&amp;""&lt;&gt;"",F1138&amp;""&lt;&gt;""),"خطأ: مدين ودائن معًا",IF(AND(E1138&amp;""="",F1138&amp;""=""),"سطر بلا مبلغ","")))</f>
        <v/>
      </c>
      <c r="I1138" s="19">
        <f>IF(B1138&amp;""="","",ROUND(SUMIFS($E$7:$E$3006,$B$7:$B$3006,B1138&amp;"")-SUMIFS($F$7:$F$3006,$B$7:$B$3006,B1138&amp;""),2))</f>
        <v/>
      </c>
      <c r="J1138" s="6">
        <f>IF(B1138&amp;""="",IF(AND(C1138&amp;""="",E1138&amp;""="",F1138&amp;""=""),"","رقم القيد ناقص"),IF(I1138=0,"","القيد غير متوازن"))</f>
        <v/>
      </c>
      <c r="K1138" s="21">
        <f>IF(C1138&amp;""="","",COUNTIF($C$7:C1138,C1138&amp;""))</f>
        <v/>
      </c>
      <c r="L1138" s="6">
        <f>IF(K1138="","",C1138&amp;"-"&amp;K1138)</f>
        <v/>
      </c>
      <c r="M1138" s="21">
        <f>IF(J1138&lt;&gt;"القيد غير متوازن","",IF(COUNTIF($B$7:B1138,B1138&amp;"")=1,1,""))</f>
        <v/>
      </c>
    </row>
    <row r="1139">
      <c r="A1139" s="20" t="n"/>
      <c r="B1139" s="16" t="n"/>
      <c r="C1139" s="16" t="n"/>
      <c r="D1139" s="5" t="n"/>
      <c r="E1139" s="17" t="n"/>
      <c r="F1139" s="17" t="n"/>
      <c r="G1139" s="6">
        <f>IF(AND(C1139&amp;""="",E1139&amp;""="",F1139&amp;""=""),"",IF(C1139&amp;""="","كود ناقص",IFERROR(INDEX('دليل الحسابات'!$B$6:$B$205,MATCH(C1139,'دليل الحسابات'!$A$6:$A$205,0)),"كود غير موجود")))</f>
        <v/>
      </c>
      <c r="H1139" s="6">
        <f>IF(AND(C1139&amp;""="",E1139&amp;""="",F1139&amp;""=""),"",IF(AND(E1139&amp;""&lt;&gt;"",F1139&amp;""&lt;&gt;""),"خطأ: مدين ودائن معًا",IF(AND(E1139&amp;""="",F1139&amp;""=""),"سطر بلا مبلغ","")))</f>
        <v/>
      </c>
      <c r="I1139" s="19">
        <f>IF(B1139&amp;""="","",ROUND(SUMIFS($E$7:$E$3006,$B$7:$B$3006,B1139&amp;"")-SUMIFS($F$7:$F$3006,$B$7:$B$3006,B1139&amp;""),2))</f>
        <v/>
      </c>
      <c r="J1139" s="6">
        <f>IF(B1139&amp;""="",IF(AND(C1139&amp;""="",E1139&amp;""="",F1139&amp;""=""),"","رقم القيد ناقص"),IF(I1139=0,"","القيد غير متوازن"))</f>
        <v/>
      </c>
      <c r="K1139" s="21">
        <f>IF(C1139&amp;""="","",COUNTIF($C$7:C1139,C1139&amp;""))</f>
        <v/>
      </c>
      <c r="L1139" s="6">
        <f>IF(K1139="","",C1139&amp;"-"&amp;K1139)</f>
        <v/>
      </c>
      <c r="M1139" s="21">
        <f>IF(J1139&lt;&gt;"القيد غير متوازن","",IF(COUNTIF($B$7:B1139,B1139&amp;"")=1,1,""))</f>
        <v/>
      </c>
    </row>
    <row r="1140">
      <c r="A1140" s="20" t="n"/>
      <c r="B1140" s="16" t="n"/>
      <c r="C1140" s="16" t="n"/>
      <c r="D1140" s="5" t="n"/>
      <c r="E1140" s="17" t="n"/>
      <c r="F1140" s="17" t="n"/>
      <c r="G1140" s="6">
        <f>IF(AND(C1140&amp;""="",E1140&amp;""="",F1140&amp;""=""),"",IF(C1140&amp;""="","كود ناقص",IFERROR(INDEX('دليل الحسابات'!$B$6:$B$205,MATCH(C1140,'دليل الحسابات'!$A$6:$A$205,0)),"كود غير موجود")))</f>
        <v/>
      </c>
      <c r="H1140" s="6">
        <f>IF(AND(C1140&amp;""="",E1140&amp;""="",F1140&amp;""=""),"",IF(AND(E1140&amp;""&lt;&gt;"",F1140&amp;""&lt;&gt;""),"خطأ: مدين ودائن معًا",IF(AND(E1140&amp;""="",F1140&amp;""=""),"سطر بلا مبلغ","")))</f>
        <v/>
      </c>
      <c r="I1140" s="19">
        <f>IF(B1140&amp;""="","",ROUND(SUMIFS($E$7:$E$3006,$B$7:$B$3006,B1140&amp;"")-SUMIFS($F$7:$F$3006,$B$7:$B$3006,B1140&amp;""),2))</f>
        <v/>
      </c>
      <c r="J1140" s="6">
        <f>IF(B1140&amp;""="",IF(AND(C1140&amp;""="",E1140&amp;""="",F1140&amp;""=""),"","رقم القيد ناقص"),IF(I1140=0,"","القيد غير متوازن"))</f>
        <v/>
      </c>
      <c r="K1140" s="21">
        <f>IF(C1140&amp;""="","",COUNTIF($C$7:C1140,C1140&amp;""))</f>
        <v/>
      </c>
      <c r="L1140" s="6">
        <f>IF(K1140="","",C1140&amp;"-"&amp;K1140)</f>
        <v/>
      </c>
      <c r="M1140" s="21">
        <f>IF(J1140&lt;&gt;"القيد غير متوازن","",IF(COUNTIF($B$7:B1140,B1140&amp;"")=1,1,""))</f>
        <v/>
      </c>
    </row>
    <row r="1141">
      <c r="A1141" s="20" t="n"/>
      <c r="B1141" s="16" t="n"/>
      <c r="C1141" s="16" t="n"/>
      <c r="D1141" s="5" t="n"/>
      <c r="E1141" s="17" t="n"/>
      <c r="F1141" s="17" t="n"/>
      <c r="G1141" s="6">
        <f>IF(AND(C1141&amp;""="",E1141&amp;""="",F1141&amp;""=""),"",IF(C1141&amp;""="","كود ناقص",IFERROR(INDEX('دليل الحسابات'!$B$6:$B$205,MATCH(C1141,'دليل الحسابات'!$A$6:$A$205,0)),"كود غير موجود")))</f>
        <v/>
      </c>
      <c r="H1141" s="6">
        <f>IF(AND(C1141&amp;""="",E1141&amp;""="",F1141&amp;""=""),"",IF(AND(E1141&amp;""&lt;&gt;"",F1141&amp;""&lt;&gt;""),"خطأ: مدين ودائن معًا",IF(AND(E1141&amp;""="",F1141&amp;""=""),"سطر بلا مبلغ","")))</f>
        <v/>
      </c>
      <c r="I1141" s="19">
        <f>IF(B1141&amp;""="","",ROUND(SUMIFS($E$7:$E$3006,$B$7:$B$3006,B1141&amp;"")-SUMIFS($F$7:$F$3006,$B$7:$B$3006,B1141&amp;""),2))</f>
        <v/>
      </c>
      <c r="J1141" s="6">
        <f>IF(B1141&amp;""="",IF(AND(C1141&amp;""="",E1141&amp;""="",F1141&amp;""=""),"","رقم القيد ناقص"),IF(I1141=0,"","القيد غير متوازن"))</f>
        <v/>
      </c>
      <c r="K1141" s="21">
        <f>IF(C1141&amp;""="","",COUNTIF($C$7:C1141,C1141&amp;""))</f>
        <v/>
      </c>
      <c r="L1141" s="6">
        <f>IF(K1141="","",C1141&amp;"-"&amp;K1141)</f>
        <v/>
      </c>
      <c r="M1141" s="21">
        <f>IF(J1141&lt;&gt;"القيد غير متوازن","",IF(COUNTIF($B$7:B1141,B1141&amp;"")=1,1,""))</f>
        <v/>
      </c>
    </row>
    <row r="1142">
      <c r="A1142" s="20" t="n"/>
      <c r="B1142" s="16" t="n"/>
      <c r="C1142" s="16" t="n"/>
      <c r="D1142" s="5" t="n"/>
      <c r="E1142" s="17" t="n"/>
      <c r="F1142" s="17" t="n"/>
      <c r="G1142" s="6">
        <f>IF(AND(C1142&amp;""="",E1142&amp;""="",F1142&amp;""=""),"",IF(C1142&amp;""="","كود ناقص",IFERROR(INDEX('دليل الحسابات'!$B$6:$B$205,MATCH(C1142,'دليل الحسابات'!$A$6:$A$205,0)),"كود غير موجود")))</f>
        <v/>
      </c>
      <c r="H1142" s="6">
        <f>IF(AND(C1142&amp;""="",E1142&amp;""="",F1142&amp;""=""),"",IF(AND(E1142&amp;""&lt;&gt;"",F1142&amp;""&lt;&gt;""),"خطأ: مدين ودائن معًا",IF(AND(E1142&amp;""="",F1142&amp;""=""),"سطر بلا مبلغ","")))</f>
        <v/>
      </c>
      <c r="I1142" s="19">
        <f>IF(B1142&amp;""="","",ROUND(SUMIFS($E$7:$E$3006,$B$7:$B$3006,B1142&amp;"")-SUMIFS($F$7:$F$3006,$B$7:$B$3006,B1142&amp;""),2))</f>
        <v/>
      </c>
      <c r="J1142" s="6">
        <f>IF(B1142&amp;""="",IF(AND(C1142&amp;""="",E1142&amp;""="",F1142&amp;""=""),"","رقم القيد ناقص"),IF(I1142=0,"","القيد غير متوازن"))</f>
        <v/>
      </c>
      <c r="K1142" s="21">
        <f>IF(C1142&amp;""="","",COUNTIF($C$7:C1142,C1142&amp;""))</f>
        <v/>
      </c>
      <c r="L1142" s="6">
        <f>IF(K1142="","",C1142&amp;"-"&amp;K1142)</f>
        <v/>
      </c>
      <c r="M1142" s="21">
        <f>IF(J1142&lt;&gt;"القيد غير متوازن","",IF(COUNTIF($B$7:B1142,B1142&amp;"")=1,1,""))</f>
        <v/>
      </c>
    </row>
    <row r="1143">
      <c r="A1143" s="20" t="n"/>
      <c r="B1143" s="16" t="n"/>
      <c r="C1143" s="16" t="n"/>
      <c r="D1143" s="5" t="n"/>
      <c r="E1143" s="17" t="n"/>
      <c r="F1143" s="17" t="n"/>
      <c r="G1143" s="6">
        <f>IF(AND(C1143&amp;""="",E1143&amp;""="",F1143&amp;""=""),"",IF(C1143&amp;""="","كود ناقص",IFERROR(INDEX('دليل الحسابات'!$B$6:$B$205,MATCH(C1143,'دليل الحسابات'!$A$6:$A$205,0)),"كود غير موجود")))</f>
        <v/>
      </c>
      <c r="H1143" s="6">
        <f>IF(AND(C1143&amp;""="",E1143&amp;""="",F1143&amp;""=""),"",IF(AND(E1143&amp;""&lt;&gt;"",F1143&amp;""&lt;&gt;""),"خطأ: مدين ودائن معًا",IF(AND(E1143&amp;""="",F1143&amp;""=""),"سطر بلا مبلغ","")))</f>
        <v/>
      </c>
      <c r="I1143" s="19">
        <f>IF(B1143&amp;""="","",ROUND(SUMIFS($E$7:$E$3006,$B$7:$B$3006,B1143&amp;"")-SUMIFS($F$7:$F$3006,$B$7:$B$3006,B1143&amp;""),2))</f>
        <v/>
      </c>
      <c r="J1143" s="6">
        <f>IF(B1143&amp;""="",IF(AND(C1143&amp;""="",E1143&amp;""="",F1143&amp;""=""),"","رقم القيد ناقص"),IF(I1143=0,"","القيد غير متوازن"))</f>
        <v/>
      </c>
      <c r="K1143" s="21">
        <f>IF(C1143&amp;""="","",COUNTIF($C$7:C1143,C1143&amp;""))</f>
        <v/>
      </c>
      <c r="L1143" s="6">
        <f>IF(K1143="","",C1143&amp;"-"&amp;K1143)</f>
        <v/>
      </c>
      <c r="M1143" s="21">
        <f>IF(J1143&lt;&gt;"القيد غير متوازن","",IF(COUNTIF($B$7:B1143,B1143&amp;"")=1,1,""))</f>
        <v/>
      </c>
    </row>
    <row r="1144">
      <c r="A1144" s="20" t="n"/>
      <c r="B1144" s="16" t="n"/>
      <c r="C1144" s="16" t="n"/>
      <c r="D1144" s="5" t="n"/>
      <c r="E1144" s="17" t="n"/>
      <c r="F1144" s="17" t="n"/>
      <c r="G1144" s="6">
        <f>IF(AND(C1144&amp;""="",E1144&amp;""="",F1144&amp;""=""),"",IF(C1144&amp;""="","كود ناقص",IFERROR(INDEX('دليل الحسابات'!$B$6:$B$205,MATCH(C1144,'دليل الحسابات'!$A$6:$A$205,0)),"كود غير موجود")))</f>
        <v/>
      </c>
      <c r="H1144" s="6">
        <f>IF(AND(C1144&amp;""="",E1144&amp;""="",F1144&amp;""=""),"",IF(AND(E1144&amp;""&lt;&gt;"",F1144&amp;""&lt;&gt;""),"خطأ: مدين ودائن معًا",IF(AND(E1144&amp;""="",F1144&amp;""=""),"سطر بلا مبلغ","")))</f>
        <v/>
      </c>
      <c r="I1144" s="19">
        <f>IF(B1144&amp;""="","",ROUND(SUMIFS($E$7:$E$3006,$B$7:$B$3006,B1144&amp;"")-SUMIFS($F$7:$F$3006,$B$7:$B$3006,B1144&amp;""),2))</f>
        <v/>
      </c>
      <c r="J1144" s="6">
        <f>IF(B1144&amp;""="",IF(AND(C1144&amp;""="",E1144&amp;""="",F1144&amp;""=""),"","رقم القيد ناقص"),IF(I1144=0,"","القيد غير متوازن"))</f>
        <v/>
      </c>
      <c r="K1144" s="21">
        <f>IF(C1144&amp;""="","",COUNTIF($C$7:C1144,C1144&amp;""))</f>
        <v/>
      </c>
      <c r="L1144" s="6">
        <f>IF(K1144="","",C1144&amp;"-"&amp;K1144)</f>
        <v/>
      </c>
      <c r="M1144" s="21">
        <f>IF(J1144&lt;&gt;"القيد غير متوازن","",IF(COUNTIF($B$7:B1144,B1144&amp;"")=1,1,""))</f>
        <v/>
      </c>
    </row>
    <row r="1145">
      <c r="A1145" s="20" t="n"/>
      <c r="B1145" s="16" t="n"/>
      <c r="C1145" s="16" t="n"/>
      <c r="D1145" s="5" t="n"/>
      <c r="E1145" s="17" t="n"/>
      <c r="F1145" s="17" t="n"/>
      <c r="G1145" s="6">
        <f>IF(AND(C1145&amp;""="",E1145&amp;""="",F1145&amp;""=""),"",IF(C1145&amp;""="","كود ناقص",IFERROR(INDEX('دليل الحسابات'!$B$6:$B$205,MATCH(C1145,'دليل الحسابات'!$A$6:$A$205,0)),"كود غير موجود")))</f>
        <v/>
      </c>
      <c r="H1145" s="6">
        <f>IF(AND(C1145&amp;""="",E1145&amp;""="",F1145&amp;""=""),"",IF(AND(E1145&amp;""&lt;&gt;"",F1145&amp;""&lt;&gt;""),"خطأ: مدين ودائن معًا",IF(AND(E1145&amp;""="",F1145&amp;""=""),"سطر بلا مبلغ","")))</f>
        <v/>
      </c>
      <c r="I1145" s="19">
        <f>IF(B1145&amp;""="","",ROUND(SUMIFS($E$7:$E$3006,$B$7:$B$3006,B1145&amp;"")-SUMIFS($F$7:$F$3006,$B$7:$B$3006,B1145&amp;""),2))</f>
        <v/>
      </c>
      <c r="J1145" s="6">
        <f>IF(B1145&amp;""="",IF(AND(C1145&amp;""="",E1145&amp;""="",F1145&amp;""=""),"","رقم القيد ناقص"),IF(I1145=0,"","القيد غير متوازن"))</f>
        <v/>
      </c>
      <c r="K1145" s="21">
        <f>IF(C1145&amp;""="","",COUNTIF($C$7:C1145,C1145&amp;""))</f>
        <v/>
      </c>
      <c r="L1145" s="6">
        <f>IF(K1145="","",C1145&amp;"-"&amp;K1145)</f>
        <v/>
      </c>
      <c r="M1145" s="21">
        <f>IF(J1145&lt;&gt;"القيد غير متوازن","",IF(COUNTIF($B$7:B1145,B1145&amp;"")=1,1,""))</f>
        <v/>
      </c>
    </row>
    <row r="1146">
      <c r="A1146" s="20" t="n"/>
      <c r="B1146" s="16" t="n"/>
      <c r="C1146" s="16" t="n"/>
      <c r="D1146" s="5" t="n"/>
      <c r="E1146" s="17" t="n"/>
      <c r="F1146" s="17" t="n"/>
      <c r="G1146" s="6">
        <f>IF(AND(C1146&amp;""="",E1146&amp;""="",F1146&amp;""=""),"",IF(C1146&amp;""="","كود ناقص",IFERROR(INDEX('دليل الحسابات'!$B$6:$B$205,MATCH(C1146,'دليل الحسابات'!$A$6:$A$205,0)),"كود غير موجود")))</f>
        <v/>
      </c>
      <c r="H1146" s="6">
        <f>IF(AND(C1146&amp;""="",E1146&amp;""="",F1146&amp;""=""),"",IF(AND(E1146&amp;""&lt;&gt;"",F1146&amp;""&lt;&gt;""),"خطأ: مدين ودائن معًا",IF(AND(E1146&amp;""="",F1146&amp;""=""),"سطر بلا مبلغ","")))</f>
        <v/>
      </c>
      <c r="I1146" s="19">
        <f>IF(B1146&amp;""="","",ROUND(SUMIFS($E$7:$E$3006,$B$7:$B$3006,B1146&amp;"")-SUMIFS($F$7:$F$3006,$B$7:$B$3006,B1146&amp;""),2))</f>
        <v/>
      </c>
      <c r="J1146" s="6">
        <f>IF(B1146&amp;""="",IF(AND(C1146&amp;""="",E1146&amp;""="",F1146&amp;""=""),"","رقم القيد ناقص"),IF(I1146=0,"","القيد غير متوازن"))</f>
        <v/>
      </c>
      <c r="K1146" s="21">
        <f>IF(C1146&amp;""="","",COUNTIF($C$7:C1146,C1146&amp;""))</f>
        <v/>
      </c>
      <c r="L1146" s="6">
        <f>IF(K1146="","",C1146&amp;"-"&amp;K1146)</f>
        <v/>
      </c>
      <c r="M1146" s="21">
        <f>IF(J1146&lt;&gt;"القيد غير متوازن","",IF(COUNTIF($B$7:B1146,B1146&amp;"")=1,1,""))</f>
        <v/>
      </c>
    </row>
    <row r="1147">
      <c r="A1147" s="20" t="n"/>
      <c r="B1147" s="16" t="n"/>
      <c r="C1147" s="16" t="n"/>
      <c r="D1147" s="5" t="n"/>
      <c r="E1147" s="17" t="n"/>
      <c r="F1147" s="17" t="n"/>
      <c r="G1147" s="6">
        <f>IF(AND(C1147&amp;""="",E1147&amp;""="",F1147&amp;""=""),"",IF(C1147&amp;""="","كود ناقص",IFERROR(INDEX('دليل الحسابات'!$B$6:$B$205,MATCH(C1147,'دليل الحسابات'!$A$6:$A$205,0)),"كود غير موجود")))</f>
        <v/>
      </c>
      <c r="H1147" s="6">
        <f>IF(AND(C1147&amp;""="",E1147&amp;""="",F1147&amp;""=""),"",IF(AND(E1147&amp;""&lt;&gt;"",F1147&amp;""&lt;&gt;""),"خطأ: مدين ودائن معًا",IF(AND(E1147&amp;""="",F1147&amp;""=""),"سطر بلا مبلغ","")))</f>
        <v/>
      </c>
      <c r="I1147" s="19">
        <f>IF(B1147&amp;""="","",ROUND(SUMIFS($E$7:$E$3006,$B$7:$B$3006,B1147&amp;"")-SUMIFS($F$7:$F$3006,$B$7:$B$3006,B1147&amp;""),2))</f>
        <v/>
      </c>
      <c r="J1147" s="6">
        <f>IF(B1147&amp;""="",IF(AND(C1147&amp;""="",E1147&amp;""="",F1147&amp;""=""),"","رقم القيد ناقص"),IF(I1147=0,"","القيد غير متوازن"))</f>
        <v/>
      </c>
      <c r="K1147" s="21">
        <f>IF(C1147&amp;""="","",COUNTIF($C$7:C1147,C1147&amp;""))</f>
        <v/>
      </c>
      <c r="L1147" s="6">
        <f>IF(K1147="","",C1147&amp;"-"&amp;K1147)</f>
        <v/>
      </c>
      <c r="M1147" s="21">
        <f>IF(J1147&lt;&gt;"القيد غير متوازن","",IF(COUNTIF($B$7:B1147,B1147&amp;"")=1,1,""))</f>
        <v/>
      </c>
    </row>
    <row r="1148">
      <c r="A1148" s="20" t="n"/>
      <c r="B1148" s="16" t="n"/>
      <c r="C1148" s="16" t="n"/>
      <c r="D1148" s="5" t="n"/>
      <c r="E1148" s="17" t="n"/>
      <c r="F1148" s="17" t="n"/>
      <c r="G1148" s="6">
        <f>IF(AND(C1148&amp;""="",E1148&amp;""="",F1148&amp;""=""),"",IF(C1148&amp;""="","كود ناقص",IFERROR(INDEX('دليل الحسابات'!$B$6:$B$205,MATCH(C1148,'دليل الحسابات'!$A$6:$A$205,0)),"كود غير موجود")))</f>
        <v/>
      </c>
      <c r="H1148" s="6">
        <f>IF(AND(C1148&amp;""="",E1148&amp;""="",F1148&amp;""=""),"",IF(AND(E1148&amp;""&lt;&gt;"",F1148&amp;""&lt;&gt;""),"خطأ: مدين ودائن معًا",IF(AND(E1148&amp;""="",F1148&amp;""=""),"سطر بلا مبلغ","")))</f>
        <v/>
      </c>
      <c r="I1148" s="19">
        <f>IF(B1148&amp;""="","",ROUND(SUMIFS($E$7:$E$3006,$B$7:$B$3006,B1148&amp;"")-SUMIFS($F$7:$F$3006,$B$7:$B$3006,B1148&amp;""),2))</f>
        <v/>
      </c>
      <c r="J1148" s="6">
        <f>IF(B1148&amp;""="",IF(AND(C1148&amp;""="",E1148&amp;""="",F1148&amp;""=""),"","رقم القيد ناقص"),IF(I1148=0,"","القيد غير متوازن"))</f>
        <v/>
      </c>
      <c r="K1148" s="21">
        <f>IF(C1148&amp;""="","",COUNTIF($C$7:C1148,C1148&amp;""))</f>
        <v/>
      </c>
      <c r="L1148" s="6">
        <f>IF(K1148="","",C1148&amp;"-"&amp;K1148)</f>
        <v/>
      </c>
      <c r="M1148" s="21">
        <f>IF(J1148&lt;&gt;"القيد غير متوازن","",IF(COUNTIF($B$7:B1148,B1148&amp;"")=1,1,""))</f>
        <v/>
      </c>
    </row>
    <row r="1149">
      <c r="A1149" s="20" t="n"/>
      <c r="B1149" s="16" t="n"/>
      <c r="C1149" s="16" t="n"/>
      <c r="D1149" s="5" t="n"/>
      <c r="E1149" s="17" t="n"/>
      <c r="F1149" s="17" t="n"/>
      <c r="G1149" s="6">
        <f>IF(AND(C1149&amp;""="",E1149&amp;""="",F1149&amp;""=""),"",IF(C1149&amp;""="","كود ناقص",IFERROR(INDEX('دليل الحسابات'!$B$6:$B$205,MATCH(C1149,'دليل الحسابات'!$A$6:$A$205,0)),"كود غير موجود")))</f>
        <v/>
      </c>
      <c r="H1149" s="6">
        <f>IF(AND(C1149&amp;""="",E1149&amp;""="",F1149&amp;""=""),"",IF(AND(E1149&amp;""&lt;&gt;"",F1149&amp;""&lt;&gt;""),"خطأ: مدين ودائن معًا",IF(AND(E1149&amp;""="",F1149&amp;""=""),"سطر بلا مبلغ","")))</f>
        <v/>
      </c>
      <c r="I1149" s="19">
        <f>IF(B1149&amp;""="","",ROUND(SUMIFS($E$7:$E$3006,$B$7:$B$3006,B1149&amp;"")-SUMIFS($F$7:$F$3006,$B$7:$B$3006,B1149&amp;""),2))</f>
        <v/>
      </c>
      <c r="J1149" s="6">
        <f>IF(B1149&amp;""="",IF(AND(C1149&amp;""="",E1149&amp;""="",F1149&amp;""=""),"","رقم القيد ناقص"),IF(I1149=0,"","القيد غير متوازن"))</f>
        <v/>
      </c>
      <c r="K1149" s="21">
        <f>IF(C1149&amp;""="","",COUNTIF($C$7:C1149,C1149&amp;""))</f>
        <v/>
      </c>
      <c r="L1149" s="6">
        <f>IF(K1149="","",C1149&amp;"-"&amp;K1149)</f>
        <v/>
      </c>
      <c r="M1149" s="21">
        <f>IF(J1149&lt;&gt;"القيد غير متوازن","",IF(COUNTIF($B$7:B1149,B1149&amp;"")=1,1,""))</f>
        <v/>
      </c>
    </row>
    <row r="1150">
      <c r="A1150" s="20" t="n"/>
      <c r="B1150" s="16" t="n"/>
      <c r="C1150" s="16" t="n"/>
      <c r="D1150" s="5" t="n"/>
      <c r="E1150" s="17" t="n"/>
      <c r="F1150" s="17" t="n"/>
      <c r="G1150" s="6">
        <f>IF(AND(C1150&amp;""="",E1150&amp;""="",F1150&amp;""=""),"",IF(C1150&amp;""="","كود ناقص",IFERROR(INDEX('دليل الحسابات'!$B$6:$B$205,MATCH(C1150,'دليل الحسابات'!$A$6:$A$205,0)),"كود غير موجود")))</f>
        <v/>
      </c>
      <c r="H1150" s="6">
        <f>IF(AND(C1150&amp;""="",E1150&amp;""="",F1150&amp;""=""),"",IF(AND(E1150&amp;""&lt;&gt;"",F1150&amp;""&lt;&gt;""),"خطأ: مدين ودائن معًا",IF(AND(E1150&amp;""="",F1150&amp;""=""),"سطر بلا مبلغ","")))</f>
        <v/>
      </c>
      <c r="I1150" s="19">
        <f>IF(B1150&amp;""="","",ROUND(SUMIFS($E$7:$E$3006,$B$7:$B$3006,B1150&amp;"")-SUMIFS($F$7:$F$3006,$B$7:$B$3006,B1150&amp;""),2))</f>
        <v/>
      </c>
      <c r="J1150" s="6">
        <f>IF(B1150&amp;""="",IF(AND(C1150&amp;""="",E1150&amp;""="",F1150&amp;""=""),"","رقم القيد ناقص"),IF(I1150=0,"","القيد غير متوازن"))</f>
        <v/>
      </c>
      <c r="K1150" s="21">
        <f>IF(C1150&amp;""="","",COUNTIF($C$7:C1150,C1150&amp;""))</f>
        <v/>
      </c>
      <c r="L1150" s="6">
        <f>IF(K1150="","",C1150&amp;"-"&amp;K1150)</f>
        <v/>
      </c>
      <c r="M1150" s="21">
        <f>IF(J1150&lt;&gt;"القيد غير متوازن","",IF(COUNTIF($B$7:B1150,B1150&amp;"")=1,1,""))</f>
        <v/>
      </c>
    </row>
    <row r="1151">
      <c r="A1151" s="20" t="n"/>
      <c r="B1151" s="16" t="n"/>
      <c r="C1151" s="16" t="n"/>
      <c r="D1151" s="5" t="n"/>
      <c r="E1151" s="17" t="n"/>
      <c r="F1151" s="17" t="n"/>
      <c r="G1151" s="6">
        <f>IF(AND(C1151&amp;""="",E1151&amp;""="",F1151&amp;""=""),"",IF(C1151&amp;""="","كود ناقص",IFERROR(INDEX('دليل الحسابات'!$B$6:$B$205,MATCH(C1151,'دليل الحسابات'!$A$6:$A$205,0)),"كود غير موجود")))</f>
        <v/>
      </c>
      <c r="H1151" s="6">
        <f>IF(AND(C1151&amp;""="",E1151&amp;""="",F1151&amp;""=""),"",IF(AND(E1151&amp;""&lt;&gt;"",F1151&amp;""&lt;&gt;""),"خطأ: مدين ودائن معًا",IF(AND(E1151&amp;""="",F1151&amp;""=""),"سطر بلا مبلغ","")))</f>
        <v/>
      </c>
      <c r="I1151" s="19">
        <f>IF(B1151&amp;""="","",ROUND(SUMIFS($E$7:$E$3006,$B$7:$B$3006,B1151&amp;"")-SUMIFS($F$7:$F$3006,$B$7:$B$3006,B1151&amp;""),2))</f>
        <v/>
      </c>
      <c r="J1151" s="6">
        <f>IF(B1151&amp;""="",IF(AND(C1151&amp;""="",E1151&amp;""="",F1151&amp;""=""),"","رقم القيد ناقص"),IF(I1151=0,"","القيد غير متوازن"))</f>
        <v/>
      </c>
      <c r="K1151" s="21">
        <f>IF(C1151&amp;""="","",COUNTIF($C$7:C1151,C1151&amp;""))</f>
        <v/>
      </c>
      <c r="L1151" s="6">
        <f>IF(K1151="","",C1151&amp;"-"&amp;K1151)</f>
        <v/>
      </c>
      <c r="M1151" s="21">
        <f>IF(J1151&lt;&gt;"القيد غير متوازن","",IF(COUNTIF($B$7:B1151,B1151&amp;"")=1,1,""))</f>
        <v/>
      </c>
    </row>
    <row r="1152">
      <c r="A1152" s="20" t="n"/>
      <c r="B1152" s="16" t="n"/>
      <c r="C1152" s="16" t="n"/>
      <c r="D1152" s="5" t="n"/>
      <c r="E1152" s="17" t="n"/>
      <c r="F1152" s="17" t="n"/>
      <c r="G1152" s="6">
        <f>IF(AND(C1152&amp;""="",E1152&amp;""="",F1152&amp;""=""),"",IF(C1152&amp;""="","كود ناقص",IFERROR(INDEX('دليل الحسابات'!$B$6:$B$205,MATCH(C1152,'دليل الحسابات'!$A$6:$A$205,0)),"كود غير موجود")))</f>
        <v/>
      </c>
      <c r="H1152" s="6">
        <f>IF(AND(C1152&amp;""="",E1152&amp;""="",F1152&amp;""=""),"",IF(AND(E1152&amp;""&lt;&gt;"",F1152&amp;""&lt;&gt;""),"خطأ: مدين ودائن معًا",IF(AND(E1152&amp;""="",F1152&amp;""=""),"سطر بلا مبلغ","")))</f>
        <v/>
      </c>
      <c r="I1152" s="19">
        <f>IF(B1152&amp;""="","",ROUND(SUMIFS($E$7:$E$3006,$B$7:$B$3006,B1152&amp;"")-SUMIFS($F$7:$F$3006,$B$7:$B$3006,B1152&amp;""),2))</f>
        <v/>
      </c>
      <c r="J1152" s="6">
        <f>IF(B1152&amp;""="",IF(AND(C1152&amp;""="",E1152&amp;""="",F1152&amp;""=""),"","رقم القيد ناقص"),IF(I1152=0,"","القيد غير متوازن"))</f>
        <v/>
      </c>
      <c r="K1152" s="21">
        <f>IF(C1152&amp;""="","",COUNTIF($C$7:C1152,C1152&amp;""))</f>
        <v/>
      </c>
      <c r="L1152" s="6">
        <f>IF(K1152="","",C1152&amp;"-"&amp;K1152)</f>
        <v/>
      </c>
      <c r="M1152" s="21">
        <f>IF(J1152&lt;&gt;"القيد غير متوازن","",IF(COUNTIF($B$7:B1152,B1152&amp;"")=1,1,""))</f>
        <v/>
      </c>
    </row>
    <row r="1153">
      <c r="A1153" s="20" t="n"/>
      <c r="B1153" s="16" t="n"/>
      <c r="C1153" s="16" t="n"/>
      <c r="D1153" s="5" t="n"/>
      <c r="E1153" s="17" t="n"/>
      <c r="F1153" s="17" t="n"/>
      <c r="G1153" s="6">
        <f>IF(AND(C1153&amp;""="",E1153&amp;""="",F1153&amp;""=""),"",IF(C1153&amp;""="","كود ناقص",IFERROR(INDEX('دليل الحسابات'!$B$6:$B$205,MATCH(C1153,'دليل الحسابات'!$A$6:$A$205,0)),"كود غير موجود")))</f>
        <v/>
      </c>
      <c r="H1153" s="6">
        <f>IF(AND(C1153&amp;""="",E1153&amp;""="",F1153&amp;""=""),"",IF(AND(E1153&amp;""&lt;&gt;"",F1153&amp;""&lt;&gt;""),"خطأ: مدين ودائن معًا",IF(AND(E1153&amp;""="",F1153&amp;""=""),"سطر بلا مبلغ","")))</f>
        <v/>
      </c>
      <c r="I1153" s="19">
        <f>IF(B1153&amp;""="","",ROUND(SUMIFS($E$7:$E$3006,$B$7:$B$3006,B1153&amp;"")-SUMIFS($F$7:$F$3006,$B$7:$B$3006,B1153&amp;""),2))</f>
        <v/>
      </c>
      <c r="J1153" s="6">
        <f>IF(B1153&amp;""="",IF(AND(C1153&amp;""="",E1153&amp;""="",F1153&amp;""=""),"","رقم القيد ناقص"),IF(I1153=0,"","القيد غير متوازن"))</f>
        <v/>
      </c>
      <c r="K1153" s="21">
        <f>IF(C1153&amp;""="","",COUNTIF($C$7:C1153,C1153&amp;""))</f>
        <v/>
      </c>
      <c r="L1153" s="6">
        <f>IF(K1153="","",C1153&amp;"-"&amp;K1153)</f>
        <v/>
      </c>
      <c r="M1153" s="21">
        <f>IF(J1153&lt;&gt;"القيد غير متوازن","",IF(COUNTIF($B$7:B1153,B1153&amp;"")=1,1,""))</f>
        <v/>
      </c>
    </row>
    <row r="1154">
      <c r="A1154" s="20" t="n"/>
      <c r="B1154" s="16" t="n"/>
      <c r="C1154" s="16" t="n"/>
      <c r="D1154" s="5" t="n"/>
      <c r="E1154" s="17" t="n"/>
      <c r="F1154" s="17" t="n"/>
      <c r="G1154" s="6">
        <f>IF(AND(C1154&amp;""="",E1154&amp;""="",F1154&amp;""=""),"",IF(C1154&amp;""="","كود ناقص",IFERROR(INDEX('دليل الحسابات'!$B$6:$B$205,MATCH(C1154,'دليل الحسابات'!$A$6:$A$205,0)),"كود غير موجود")))</f>
        <v/>
      </c>
      <c r="H1154" s="6">
        <f>IF(AND(C1154&amp;""="",E1154&amp;""="",F1154&amp;""=""),"",IF(AND(E1154&amp;""&lt;&gt;"",F1154&amp;""&lt;&gt;""),"خطأ: مدين ودائن معًا",IF(AND(E1154&amp;""="",F1154&amp;""=""),"سطر بلا مبلغ","")))</f>
        <v/>
      </c>
      <c r="I1154" s="19">
        <f>IF(B1154&amp;""="","",ROUND(SUMIFS($E$7:$E$3006,$B$7:$B$3006,B1154&amp;"")-SUMIFS($F$7:$F$3006,$B$7:$B$3006,B1154&amp;""),2))</f>
        <v/>
      </c>
      <c r="J1154" s="6">
        <f>IF(B1154&amp;""="",IF(AND(C1154&amp;""="",E1154&amp;""="",F1154&amp;""=""),"","رقم القيد ناقص"),IF(I1154=0,"","القيد غير متوازن"))</f>
        <v/>
      </c>
      <c r="K1154" s="21">
        <f>IF(C1154&amp;""="","",COUNTIF($C$7:C1154,C1154&amp;""))</f>
        <v/>
      </c>
      <c r="L1154" s="6">
        <f>IF(K1154="","",C1154&amp;"-"&amp;K1154)</f>
        <v/>
      </c>
      <c r="M1154" s="21">
        <f>IF(J1154&lt;&gt;"القيد غير متوازن","",IF(COUNTIF($B$7:B1154,B1154&amp;"")=1,1,""))</f>
        <v/>
      </c>
    </row>
    <row r="1155">
      <c r="A1155" s="20" t="n"/>
      <c r="B1155" s="16" t="n"/>
      <c r="C1155" s="16" t="n"/>
      <c r="D1155" s="5" t="n"/>
      <c r="E1155" s="17" t="n"/>
      <c r="F1155" s="17" t="n"/>
      <c r="G1155" s="6">
        <f>IF(AND(C1155&amp;""="",E1155&amp;""="",F1155&amp;""=""),"",IF(C1155&amp;""="","كود ناقص",IFERROR(INDEX('دليل الحسابات'!$B$6:$B$205,MATCH(C1155,'دليل الحسابات'!$A$6:$A$205,0)),"كود غير موجود")))</f>
        <v/>
      </c>
      <c r="H1155" s="6">
        <f>IF(AND(C1155&amp;""="",E1155&amp;""="",F1155&amp;""=""),"",IF(AND(E1155&amp;""&lt;&gt;"",F1155&amp;""&lt;&gt;""),"خطأ: مدين ودائن معًا",IF(AND(E1155&amp;""="",F1155&amp;""=""),"سطر بلا مبلغ","")))</f>
        <v/>
      </c>
      <c r="I1155" s="19">
        <f>IF(B1155&amp;""="","",ROUND(SUMIFS($E$7:$E$3006,$B$7:$B$3006,B1155&amp;"")-SUMIFS($F$7:$F$3006,$B$7:$B$3006,B1155&amp;""),2))</f>
        <v/>
      </c>
      <c r="J1155" s="6">
        <f>IF(B1155&amp;""="",IF(AND(C1155&amp;""="",E1155&amp;""="",F1155&amp;""=""),"","رقم القيد ناقص"),IF(I1155=0,"","القيد غير متوازن"))</f>
        <v/>
      </c>
      <c r="K1155" s="21">
        <f>IF(C1155&amp;""="","",COUNTIF($C$7:C1155,C1155&amp;""))</f>
        <v/>
      </c>
      <c r="L1155" s="6">
        <f>IF(K1155="","",C1155&amp;"-"&amp;K1155)</f>
        <v/>
      </c>
      <c r="M1155" s="21">
        <f>IF(J1155&lt;&gt;"القيد غير متوازن","",IF(COUNTIF($B$7:B1155,B1155&amp;"")=1,1,""))</f>
        <v/>
      </c>
    </row>
    <row r="1156">
      <c r="A1156" s="20" t="n"/>
      <c r="B1156" s="16" t="n"/>
      <c r="C1156" s="16" t="n"/>
      <c r="D1156" s="5" t="n"/>
      <c r="E1156" s="17" t="n"/>
      <c r="F1156" s="17" t="n"/>
      <c r="G1156" s="6">
        <f>IF(AND(C1156&amp;""="",E1156&amp;""="",F1156&amp;""=""),"",IF(C1156&amp;""="","كود ناقص",IFERROR(INDEX('دليل الحسابات'!$B$6:$B$205,MATCH(C1156,'دليل الحسابات'!$A$6:$A$205,0)),"كود غير موجود")))</f>
        <v/>
      </c>
      <c r="H1156" s="6">
        <f>IF(AND(C1156&amp;""="",E1156&amp;""="",F1156&amp;""=""),"",IF(AND(E1156&amp;""&lt;&gt;"",F1156&amp;""&lt;&gt;""),"خطأ: مدين ودائن معًا",IF(AND(E1156&amp;""="",F1156&amp;""=""),"سطر بلا مبلغ","")))</f>
        <v/>
      </c>
      <c r="I1156" s="19">
        <f>IF(B1156&amp;""="","",ROUND(SUMIFS($E$7:$E$3006,$B$7:$B$3006,B1156&amp;"")-SUMIFS($F$7:$F$3006,$B$7:$B$3006,B1156&amp;""),2))</f>
        <v/>
      </c>
      <c r="J1156" s="6">
        <f>IF(B1156&amp;""="",IF(AND(C1156&amp;""="",E1156&amp;""="",F1156&amp;""=""),"","رقم القيد ناقص"),IF(I1156=0,"","القيد غير متوازن"))</f>
        <v/>
      </c>
      <c r="K1156" s="21">
        <f>IF(C1156&amp;""="","",COUNTIF($C$7:C1156,C1156&amp;""))</f>
        <v/>
      </c>
      <c r="L1156" s="6">
        <f>IF(K1156="","",C1156&amp;"-"&amp;K1156)</f>
        <v/>
      </c>
      <c r="M1156" s="21">
        <f>IF(J1156&lt;&gt;"القيد غير متوازن","",IF(COUNTIF($B$7:B1156,B1156&amp;"")=1,1,""))</f>
        <v/>
      </c>
    </row>
    <row r="1157">
      <c r="A1157" s="20" t="n"/>
      <c r="B1157" s="16" t="n"/>
      <c r="C1157" s="16" t="n"/>
      <c r="D1157" s="5" t="n"/>
      <c r="E1157" s="17" t="n"/>
      <c r="F1157" s="17" t="n"/>
      <c r="G1157" s="6">
        <f>IF(AND(C1157&amp;""="",E1157&amp;""="",F1157&amp;""=""),"",IF(C1157&amp;""="","كود ناقص",IFERROR(INDEX('دليل الحسابات'!$B$6:$B$205,MATCH(C1157,'دليل الحسابات'!$A$6:$A$205,0)),"كود غير موجود")))</f>
        <v/>
      </c>
      <c r="H1157" s="6">
        <f>IF(AND(C1157&amp;""="",E1157&amp;""="",F1157&amp;""=""),"",IF(AND(E1157&amp;""&lt;&gt;"",F1157&amp;""&lt;&gt;""),"خطأ: مدين ودائن معًا",IF(AND(E1157&amp;""="",F1157&amp;""=""),"سطر بلا مبلغ","")))</f>
        <v/>
      </c>
      <c r="I1157" s="19">
        <f>IF(B1157&amp;""="","",ROUND(SUMIFS($E$7:$E$3006,$B$7:$B$3006,B1157&amp;"")-SUMIFS($F$7:$F$3006,$B$7:$B$3006,B1157&amp;""),2))</f>
        <v/>
      </c>
      <c r="J1157" s="6">
        <f>IF(B1157&amp;""="",IF(AND(C1157&amp;""="",E1157&amp;""="",F1157&amp;""=""),"","رقم القيد ناقص"),IF(I1157=0,"","القيد غير متوازن"))</f>
        <v/>
      </c>
      <c r="K1157" s="21">
        <f>IF(C1157&amp;""="","",COUNTIF($C$7:C1157,C1157&amp;""))</f>
        <v/>
      </c>
      <c r="L1157" s="6">
        <f>IF(K1157="","",C1157&amp;"-"&amp;K1157)</f>
        <v/>
      </c>
      <c r="M1157" s="21">
        <f>IF(J1157&lt;&gt;"القيد غير متوازن","",IF(COUNTIF($B$7:B1157,B1157&amp;"")=1,1,""))</f>
        <v/>
      </c>
    </row>
    <row r="1158">
      <c r="A1158" s="20" t="n"/>
      <c r="B1158" s="16" t="n"/>
      <c r="C1158" s="16" t="n"/>
      <c r="D1158" s="5" t="n"/>
      <c r="E1158" s="17" t="n"/>
      <c r="F1158" s="17" t="n"/>
      <c r="G1158" s="6">
        <f>IF(AND(C1158&amp;""="",E1158&amp;""="",F1158&amp;""=""),"",IF(C1158&amp;""="","كود ناقص",IFERROR(INDEX('دليل الحسابات'!$B$6:$B$205,MATCH(C1158,'دليل الحسابات'!$A$6:$A$205,0)),"كود غير موجود")))</f>
        <v/>
      </c>
      <c r="H1158" s="6">
        <f>IF(AND(C1158&amp;""="",E1158&amp;""="",F1158&amp;""=""),"",IF(AND(E1158&amp;""&lt;&gt;"",F1158&amp;""&lt;&gt;""),"خطأ: مدين ودائن معًا",IF(AND(E1158&amp;""="",F1158&amp;""=""),"سطر بلا مبلغ","")))</f>
        <v/>
      </c>
      <c r="I1158" s="19">
        <f>IF(B1158&amp;""="","",ROUND(SUMIFS($E$7:$E$3006,$B$7:$B$3006,B1158&amp;"")-SUMIFS($F$7:$F$3006,$B$7:$B$3006,B1158&amp;""),2))</f>
        <v/>
      </c>
      <c r="J1158" s="6">
        <f>IF(B1158&amp;""="",IF(AND(C1158&amp;""="",E1158&amp;""="",F1158&amp;""=""),"","رقم القيد ناقص"),IF(I1158=0,"","القيد غير متوازن"))</f>
        <v/>
      </c>
      <c r="K1158" s="21">
        <f>IF(C1158&amp;""="","",COUNTIF($C$7:C1158,C1158&amp;""))</f>
        <v/>
      </c>
      <c r="L1158" s="6">
        <f>IF(K1158="","",C1158&amp;"-"&amp;K1158)</f>
        <v/>
      </c>
      <c r="M1158" s="21">
        <f>IF(J1158&lt;&gt;"القيد غير متوازن","",IF(COUNTIF($B$7:B1158,B1158&amp;"")=1,1,""))</f>
        <v/>
      </c>
    </row>
    <row r="1159">
      <c r="A1159" s="20" t="n"/>
      <c r="B1159" s="16" t="n"/>
      <c r="C1159" s="16" t="n"/>
      <c r="D1159" s="5" t="n"/>
      <c r="E1159" s="17" t="n"/>
      <c r="F1159" s="17" t="n"/>
      <c r="G1159" s="6">
        <f>IF(AND(C1159&amp;""="",E1159&amp;""="",F1159&amp;""=""),"",IF(C1159&amp;""="","كود ناقص",IFERROR(INDEX('دليل الحسابات'!$B$6:$B$205,MATCH(C1159,'دليل الحسابات'!$A$6:$A$205,0)),"كود غير موجود")))</f>
        <v/>
      </c>
      <c r="H1159" s="6">
        <f>IF(AND(C1159&amp;""="",E1159&amp;""="",F1159&amp;""=""),"",IF(AND(E1159&amp;""&lt;&gt;"",F1159&amp;""&lt;&gt;""),"خطأ: مدين ودائن معًا",IF(AND(E1159&amp;""="",F1159&amp;""=""),"سطر بلا مبلغ","")))</f>
        <v/>
      </c>
      <c r="I1159" s="19">
        <f>IF(B1159&amp;""="","",ROUND(SUMIFS($E$7:$E$3006,$B$7:$B$3006,B1159&amp;"")-SUMIFS($F$7:$F$3006,$B$7:$B$3006,B1159&amp;""),2))</f>
        <v/>
      </c>
      <c r="J1159" s="6">
        <f>IF(B1159&amp;""="",IF(AND(C1159&amp;""="",E1159&amp;""="",F1159&amp;""=""),"","رقم القيد ناقص"),IF(I1159=0,"","القيد غير متوازن"))</f>
        <v/>
      </c>
      <c r="K1159" s="21">
        <f>IF(C1159&amp;""="","",COUNTIF($C$7:C1159,C1159&amp;""))</f>
        <v/>
      </c>
      <c r="L1159" s="6">
        <f>IF(K1159="","",C1159&amp;"-"&amp;K1159)</f>
        <v/>
      </c>
      <c r="M1159" s="21">
        <f>IF(J1159&lt;&gt;"القيد غير متوازن","",IF(COUNTIF($B$7:B1159,B1159&amp;"")=1,1,""))</f>
        <v/>
      </c>
    </row>
    <row r="1160">
      <c r="A1160" s="20" t="n"/>
      <c r="B1160" s="16" t="n"/>
      <c r="C1160" s="16" t="n"/>
      <c r="D1160" s="5" t="n"/>
      <c r="E1160" s="17" t="n"/>
      <c r="F1160" s="17" t="n"/>
      <c r="G1160" s="6">
        <f>IF(AND(C1160&amp;""="",E1160&amp;""="",F1160&amp;""=""),"",IF(C1160&amp;""="","كود ناقص",IFERROR(INDEX('دليل الحسابات'!$B$6:$B$205,MATCH(C1160,'دليل الحسابات'!$A$6:$A$205,0)),"كود غير موجود")))</f>
        <v/>
      </c>
      <c r="H1160" s="6">
        <f>IF(AND(C1160&amp;""="",E1160&amp;""="",F1160&amp;""=""),"",IF(AND(E1160&amp;""&lt;&gt;"",F1160&amp;""&lt;&gt;""),"خطأ: مدين ودائن معًا",IF(AND(E1160&amp;""="",F1160&amp;""=""),"سطر بلا مبلغ","")))</f>
        <v/>
      </c>
      <c r="I1160" s="19">
        <f>IF(B1160&amp;""="","",ROUND(SUMIFS($E$7:$E$3006,$B$7:$B$3006,B1160&amp;"")-SUMIFS($F$7:$F$3006,$B$7:$B$3006,B1160&amp;""),2))</f>
        <v/>
      </c>
      <c r="J1160" s="6">
        <f>IF(B1160&amp;""="",IF(AND(C1160&amp;""="",E1160&amp;""="",F1160&amp;""=""),"","رقم القيد ناقص"),IF(I1160=0,"","القيد غير متوازن"))</f>
        <v/>
      </c>
      <c r="K1160" s="21">
        <f>IF(C1160&amp;""="","",COUNTIF($C$7:C1160,C1160&amp;""))</f>
        <v/>
      </c>
      <c r="L1160" s="6">
        <f>IF(K1160="","",C1160&amp;"-"&amp;K1160)</f>
        <v/>
      </c>
      <c r="M1160" s="21">
        <f>IF(J1160&lt;&gt;"القيد غير متوازن","",IF(COUNTIF($B$7:B1160,B1160&amp;"")=1,1,""))</f>
        <v/>
      </c>
    </row>
    <row r="1161">
      <c r="A1161" s="20" t="n"/>
      <c r="B1161" s="16" t="n"/>
      <c r="C1161" s="16" t="n"/>
      <c r="D1161" s="5" t="n"/>
      <c r="E1161" s="17" t="n"/>
      <c r="F1161" s="17" t="n"/>
      <c r="G1161" s="6">
        <f>IF(AND(C1161&amp;""="",E1161&amp;""="",F1161&amp;""=""),"",IF(C1161&amp;""="","كود ناقص",IFERROR(INDEX('دليل الحسابات'!$B$6:$B$205,MATCH(C1161,'دليل الحسابات'!$A$6:$A$205,0)),"كود غير موجود")))</f>
        <v/>
      </c>
      <c r="H1161" s="6">
        <f>IF(AND(C1161&amp;""="",E1161&amp;""="",F1161&amp;""=""),"",IF(AND(E1161&amp;""&lt;&gt;"",F1161&amp;""&lt;&gt;""),"خطأ: مدين ودائن معًا",IF(AND(E1161&amp;""="",F1161&amp;""=""),"سطر بلا مبلغ","")))</f>
        <v/>
      </c>
      <c r="I1161" s="19">
        <f>IF(B1161&amp;""="","",ROUND(SUMIFS($E$7:$E$3006,$B$7:$B$3006,B1161&amp;"")-SUMIFS($F$7:$F$3006,$B$7:$B$3006,B1161&amp;""),2))</f>
        <v/>
      </c>
      <c r="J1161" s="6">
        <f>IF(B1161&amp;""="",IF(AND(C1161&amp;""="",E1161&amp;""="",F1161&amp;""=""),"","رقم القيد ناقص"),IF(I1161=0,"","القيد غير متوازن"))</f>
        <v/>
      </c>
      <c r="K1161" s="21">
        <f>IF(C1161&amp;""="","",COUNTIF($C$7:C1161,C1161&amp;""))</f>
        <v/>
      </c>
      <c r="L1161" s="6">
        <f>IF(K1161="","",C1161&amp;"-"&amp;K1161)</f>
        <v/>
      </c>
      <c r="M1161" s="21">
        <f>IF(J1161&lt;&gt;"القيد غير متوازن","",IF(COUNTIF($B$7:B1161,B1161&amp;"")=1,1,""))</f>
        <v/>
      </c>
    </row>
    <row r="1162">
      <c r="A1162" s="20" t="n"/>
      <c r="B1162" s="16" t="n"/>
      <c r="C1162" s="16" t="n"/>
      <c r="D1162" s="5" t="n"/>
      <c r="E1162" s="17" t="n"/>
      <c r="F1162" s="17" t="n"/>
      <c r="G1162" s="6">
        <f>IF(AND(C1162&amp;""="",E1162&amp;""="",F1162&amp;""=""),"",IF(C1162&amp;""="","كود ناقص",IFERROR(INDEX('دليل الحسابات'!$B$6:$B$205,MATCH(C1162,'دليل الحسابات'!$A$6:$A$205,0)),"كود غير موجود")))</f>
        <v/>
      </c>
      <c r="H1162" s="6">
        <f>IF(AND(C1162&amp;""="",E1162&amp;""="",F1162&amp;""=""),"",IF(AND(E1162&amp;""&lt;&gt;"",F1162&amp;""&lt;&gt;""),"خطأ: مدين ودائن معًا",IF(AND(E1162&amp;""="",F1162&amp;""=""),"سطر بلا مبلغ","")))</f>
        <v/>
      </c>
      <c r="I1162" s="19">
        <f>IF(B1162&amp;""="","",ROUND(SUMIFS($E$7:$E$3006,$B$7:$B$3006,B1162&amp;"")-SUMIFS($F$7:$F$3006,$B$7:$B$3006,B1162&amp;""),2))</f>
        <v/>
      </c>
      <c r="J1162" s="6">
        <f>IF(B1162&amp;""="",IF(AND(C1162&amp;""="",E1162&amp;""="",F1162&amp;""=""),"","رقم القيد ناقص"),IF(I1162=0,"","القيد غير متوازن"))</f>
        <v/>
      </c>
      <c r="K1162" s="21">
        <f>IF(C1162&amp;""="","",COUNTIF($C$7:C1162,C1162&amp;""))</f>
        <v/>
      </c>
      <c r="L1162" s="6">
        <f>IF(K1162="","",C1162&amp;"-"&amp;K1162)</f>
        <v/>
      </c>
      <c r="M1162" s="21">
        <f>IF(J1162&lt;&gt;"القيد غير متوازن","",IF(COUNTIF($B$7:B1162,B1162&amp;"")=1,1,""))</f>
        <v/>
      </c>
    </row>
    <row r="1163">
      <c r="A1163" s="20" t="n"/>
      <c r="B1163" s="16" t="n"/>
      <c r="C1163" s="16" t="n"/>
      <c r="D1163" s="5" t="n"/>
      <c r="E1163" s="17" t="n"/>
      <c r="F1163" s="17" t="n"/>
      <c r="G1163" s="6">
        <f>IF(AND(C1163&amp;""="",E1163&amp;""="",F1163&amp;""=""),"",IF(C1163&amp;""="","كود ناقص",IFERROR(INDEX('دليل الحسابات'!$B$6:$B$205,MATCH(C1163,'دليل الحسابات'!$A$6:$A$205,0)),"كود غير موجود")))</f>
        <v/>
      </c>
      <c r="H1163" s="6">
        <f>IF(AND(C1163&amp;""="",E1163&amp;""="",F1163&amp;""=""),"",IF(AND(E1163&amp;""&lt;&gt;"",F1163&amp;""&lt;&gt;""),"خطأ: مدين ودائن معًا",IF(AND(E1163&amp;""="",F1163&amp;""=""),"سطر بلا مبلغ","")))</f>
        <v/>
      </c>
      <c r="I1163" s="19">
        <f>IF(B1163&amp;""="","",ROUND(SUMIFS($E$7:$E$3006,$B$7:$B$3006,B1163&amp;"")-SUMIFS($F$7:$F$3006,$B$7:$B$3006,B1163&amp;""),2))</f>
        <v/>
      </c>
      <c r="J1163" s="6">
        <f>IF(B1163&amp;""="",IF(AND(C1163&amp;""="",E1163&amp;""="",F1163&amp;""=""),"","رقم القيد ناقص"),IF(I1163=0,"","القيد غير متوازن"))</f>
        <v/>
      </c>
      <c r="K1163" s="21">
        <f>IF(C1163&amp;""="","",COUNTIF($C$7:C1163,C1163&amp;""))</f>
        <v/>
      </c>
      <c r="L1163" s="6">
        <f>IF(K1163="","",C1163&amp;"-"&amp;K1163)</f>
        <v/>
      </c>
      <c r="M1163" s="21">
        <f>IF(J1163&lt;&gt;"القيد غير متوازن","",IF(COUNTIF($B$7:B1163,B1163&amp;"")=1,1,""))</f>
        <v/>
      </c>
    </row>
    <row r="1164">
      <c r="A1164" s="20" t="n"/>
      <c r="B1164" s="16" t="n"/>
      <c r="C1164" s="16" t="n"/>
      <c r="D1164" s="5" t="n"/>
      <c r="E1164" s="17" t="n"/>
      <c r="F1164" s="17" t="n"/>
      <c r="G1164" s="6">
        <f>IF(AND(C1164&amp;""="",E1164&amp;""="",F1164&amp;""=""),"",IF(C1164&amp;""="","كود ناقص",IFERROR(INDEX('دليل الحسابات'!$B$6:$B$205,MATCH(C1164,'دليل الحسابات'!$A$6:$A$205,0)),"كود غير موجود")))</f>
        <v/>
      </c>
      <c r="H1164" s="6">
        <f>IF(AND(C1164&amp;""="",E1164&amp;""="",F1164&amp;""=""),"",IF(AND(E1164&amp;""&lt;&gt;"",F1164&amp;""&lt;&gt;""),"خطأ: مدين ودائن معًا",IF(AND(E1164&amp;""="",F1164&amp;""=""),"سطر بلا مبلغ","")))</f>
        <v/>
      </c>
      <c r="I1164" s="19">
        <f>IF(B1164&amp;""="","",ROUND(SUMIFS($E$7:$E$3006,$B$7:$B$3006,B1164&amp;"")-SUMIFS($F$7:$F$3006,$B$7:$B$3006,B1164&amp;""),2))</f>
        <v/>
      </c>
      <c r="J1164" s="6">
        <f>IF(B1164&amp;""="",IF(AND(C1164&amp;""="",E1164&amp;""="",F1164&amp;""=""),"","رقم القيد ناقص"),IF(I1164=0,"","القيد غير متوازن"))</f>
        <v/>
      </c>
      <c r="K1164" s="21">
        <f>IF(C1164&amp;""="","",COUNTIF($C$7:C1164,C1164&amp;""))</f>
        <v/>
      </c>
      <c r="L1164" s="6">
        <f>IF(K1164="","",C1164&amp;"-"&amp;K1164)</f>
        <v/>
      </c>
      <c r="M1164" s="21">
        <f>IF(J1164&lt;&gt;"القيد غير متوازن","",IF(COUNTIF($B$7:B1164,B1164&amp;"")=1,1,""))</f>
        <v/>
      </c>
    </row>
    <row r="1165">
      <c r="A1165" s="20" t="n"/>
      <c r="B1165" s="16" t="n"/>
      <c r="C1165" s="16" t="n"/>
      <c r="D1165" s="5" t="n"/>
      <c r="E1165" s="17" t="n"/>
      <c r="F1165" s="17" t="n"/>
      <c r="G1165" s="6">
        <f>IF(AND(C1165&amp;""="",E1165&amp;""="",F1165&amp;""=""),"",IF(C1165&amp;""="","كود ناقص",IFERROR(INDEX('دليل الحسابات'!$B$6:$B$205,MATCH(C1165,'دليل الحسابات'!$A$6:$A$205,0)),"كود غير موجود")))</f>
        <v/>
      </c>
      <c r="H1165" s="6">
        <f>IF(AND(C1165&amp;""="",E1165&amp;""="",F1165&amp;""=""),"",IF(AND(E1165&amp;""&lt;&gt;"",F1165&amp;""&lt;&gt;""),"خطأ: مدين ودائن معًا",IF(AND(E1165&amp;""="",F1165&amp;""=""),"سطر بلا مبلغ","")))</f>
        <v/>
      </c>
      <c r="I1165" s="19">
        <f>IF(B1165&amp;""="","",ROUND(SUMIFS($E$7:$E$3006,$B$7:$B$3006,B1165&amp;"")-SUMIFS($F$7:$F$3006,$B$7:$B$3006,B1165&amp;""),2))</f>
        <v/>
      </c>
      <c r="J1165" s="6">
        <f>IF(B1165&amp;""="",IF(AND(C1165&amp;""="",E1165&amp;""="",F1165&amp;""=""),"","رقم القيد ناقص"),IF(I1165=0,"","القيد غير متوازن"))</f>
        <v/>
      </c>
      <c r="K1165" s="21">
        <f>IF(C1165&amp;""="","",COUNTIF($C$7:C1165,C1165&amp;""))</f>
        <v/>
      </c>
      <c r="L1165" s="6">
        <f>IF(K1165="","",C1165&amp;"-"&amp;K1165)</f>
        <v/>
      </c>
      <c r="M1165" s="21">
        <f>IF(J1165&lt;&gt;"القيد غير متوازن","",IF(COUNTIF($B$7:B1165,B1165&amp;"")=1,1,""))</f>
        <v/>
      </c>
    </row>
    <row r="1166">
      <c r="A1166" s="20" t="n"/>
      <c r="B1166" s="16" t="n"/>
      <c r="C1166" s="16" t="n"/>
      <c r="D1166" s="5" t="n"/>
      <c r="E1166" s="17" t="n"/>
      <c r="F1166" s="17" t="n"/>
      <c r="G1166" s="6">
        <f>IF(AND(C1166&amp;""="",E1166&amp;""="",F1166&amp;""=""),"",IF(C1166&amp;""="","كود ناقص",IFERROR(INDEX('دليل الحسابات'!$B$6:$B$205,MATCH(C1166,'دليل الحسابات'!$A$6:$A$205,0)),"كود غير موجود")))</f>
        <v/>
      </c>
      <c r="H1166" s="6">
        <f>IF(AND(C1166&amp;""="",E1166&amp;""="",F1166&amp;""=""),"",IF(AND(E1166&amp;""&lt;&gt;"",F1166&amp;""&lt;&gt;""),"خطأ: مدين ودائن معًا",IF(AND(E1166&amp;""="",F1166&amp;""=""),"سطر بلا مبلغ","")))</f>
        <v/>
      </c>
      <c r="I1166" s="19">
        <f>IF(B1166&amp;""="","",ROUND(SUMIFS($E$7:$E$3006,$B$7:$B$3006,B1166&amp;"")-SUMIFS($F$7:$F$3006,$B$7:$B$3006,B1166&amp;""),2))</f>
        <v/>
      </c>
      <c r="J1166" s="6">
        <f>IF(B1166&amp;""="",IF(AND(C1166&amp;""="",E1166&amp;""="",F1166&amp;""=""),"","رقم القيد ناقص"),IF(I1166=0,"","القيد غير متوازن"))</f>
        <v/>
      </c>
      <c r="K1166" s="21">
        <f>IF(C1166&amp;""="","",COUNTIF($C$7:C1166,C1166&amp;""))</f>
        <v/>
      </c>
      <c r="L1166" s="6">
        <f>IF(K1166="","",C1166&amp;"-"&amp;K1166)</f>
        <v/>
      </c>
      <c r="M1166" s="21">
        <f>IF(J1166&lt;&gt;"القيد غير متوازن","",IF(COUNTIF($B$7:B1166,B1166&amp;"")=1,1,""))</f>
        <v/>
      </c>
    </row>
    <row r="1167">
      <c r="A1167" s="20" t="n"/>
      <c r="B1167" s="16" t="n"/>
      <c r="C1167" s="16" t="n"/>
      <c r="D1167" s="5" t="n"/>
      <c r="E1167" s="17" t="n"/>
      <c r="F1167" s="17" t="n"/>
      <c r="G1167" s="6">
        <f>IF(AND(C1167&amp;""="",E1167&amp;""="",F1167&amp;""=""),"",IF(C1167&amp;""="","كود ناقص",IFERROR(INDEX('دليل الحسابات'!$B$6:$B$205,MATCH(C1167,'دليل الحسابات'!$A$6:$A$205,0)),"كود غير موجود")))</f>
        <v/>
      </c>
      <c r="H1167" s="6">
        <f>IF(AND(C1167&amp;""="",E1167&amp;""="",F1167&amp;""=""),"",IF(AND(E1167&amp;""&lt;&gt;"",F1167&amp;""&lt;&gt;""),"خطأ: مدين ودائن معًا",IF(AND(E1167&amp;""="",F1167&amp;""=""),"سطر بلا مبلغ","")))</f>
        <v/>
      </c>
      <c r="I1167" s="19">
        <f>IF(B1167&amp;""="","",ROUND(SUMIFS($E$7:$E$3006,$B$7:$B$3006,B1167&amp;"")-SUMIFS($F$7:$F$3006,$B$7:$B$3006,B1167&amp;""),2))</f>
        <v/>
      </c>
      <c r="J1167" s="6">
        <f>IF(B1167&amp;""="",IF(AND(C1167&amp;""="",E1167&amp;""="",F1167&amp;""=""),"","رقم القيد ناقص"),IF(I1167=0,"","القيد غير متوازن"))</f>
        <v/>
      </c>
      <c r="K1167" s="21">
        <f>IF(C1167&amp;""="","",COUNTIF($C$7:C1167,C1167&amp;""))</f>
        <v/>
      </c>
      <c r="L1167" s="6">
        <f>IF(K1167="","",C1167&amp;"-"&amp;K1167)</f>
        <v/>
      </c>
      <c r="M1167" s="21">
        <f>IF(J1167&lt;&gt;"القيد غير متوازن","",IF(COUNTIF($B$7:B1167,B1167&amp;"")=1,1,""))</f>
        <v/>
      </c>
    </row>
    <row r="1168">
      <c r="A1168" s="20" t="n"/>
      <c r="B1168" s="16" t="n"/>
      <c r="C1168" s="16" t="n"/>
      <c r="D1168" s="5" t="n"/>
      <c r="E1168" s="17" t="n"/>
      <c r="F1168" s="17" t="n"/>
      <c r="G1168" s="6">
        <f>IF(AND(C1168&amp;""="",E1168&amp;""="",F1168&amp;""=""),"",IF(C1168&amp;""="","كود ناقص",IFERROR(INDEX('دليل الحسابات'!$B$6:$B$205,MATCH(C1168,'دليل الحسابات'!$A$6:$A$205,0)),"كود غير موجود")))</f>
        <v/>
      </c>
      <c r="H1168" s="6">
        <f>IF(AND(C1168&amp;""="",E1168&amp;""="",F1168&amp;""=""),"",IF(AND(E1168&amp;""&lt;&gt;"",F1168&amp;""&lt;&gt;""),"خطأ: مدين ودائن معًا",IF(AND(E1168&amp;""="",F1168&amp;""=""),"سطر بلا مبلغ","")))</f>
        <v/>
      </c>
      <c r="I1168" s="19">
        <f>IF(B1168&amp;""="","",ROUND(SUMIFS($E$7:$E$3006,$B$7:$B$3006,B1168&amp;"")-SUMIFS($F$7:$F$3006,$B$7:$B$3006,B1168&amp;""),2))</f>
        <v/>
      </c>
      <c r="J1168" s="6">
        <f>IF(B1168&amp;""="",IF(AND(C1168&amp;""="",E1168&amp;""="",F1168&amp;""=""),"","رقم القيد ناقص"),IF(I1168=0,"","القيد غير متوازن"))</f>
        <v/>
      </c>
      <c r="K1168" s="21">
        <f>IF(C1168&amp;""="","",COUNTIF($C$7:C1168,C1168&amp;""))</f>
        <v/>
      </c>
      <c r="L1168" s="6">
        <f>IF(K1168="","",C1168&amp;"-"&amp;K1168)</f>
        <v/>
      </c>
      <c r="M1168" s="21">
        <f>IF(J1168&lt;&gt;"القيد غير متوازن","",IF(COUNTIF($B$7:B1168,B1168&amp;"")=1,1,""))</f>
        <v/>
      </c>
    </row>
    <row r="1169">
      <c r="A1169" s="20" t="n"/>
      <c r="B1169" s="16" t="n"/>
      <c r="C1169" s="16" t="n"/>
      <c r="D1169" s="5" t="n"/>
      <c r="E1169" s="17" t="n"/>
      <c r="F1169" s="17" t="n"/>
      <c r="G1169" s="6">
        <f>IF(AND(C1169&amp;""="",E1169&amp;""="",F1169&amp;""=""),"",IF(C1169&amp;""="","كود ناقص",IFERROR(INDEX('دليل الحسابات'!$B$6:$B$205,MATCH(C1169,'دليل الحسابات'!$A$6:$A$205,0)),"كود غير موجود")))</f>
        <v/>
      </c>
      <c r="H1169" s="6">
        <f>IF(AND(C1169&amp;""="",E1169&amp;""="",F1169&amp;""=""),"",IF(AND(E1169&amp;""&lt;&gt;"",F1169&amp;""&lt;&gt;""),"خطأ: مدين ودائن معًا",IF(AND(E1169&amp;""="",F1169&amp;""=""),"سطر بلا مبلغ","")))</f>
        <v/>
      </c>
      <c r="I1169" s="19">
        <f>IF(B1169&amp;""="","",ROUND(SUMIFS($E$7:$E$3006,$B$7:$B$3006,B1169&amp;"")-SUMIFS($F$7:$F$3006,$B$7:$B$3006,B1169&amp;""),2))</f>
        <v/>
      </c>
      <c r="J1169" s="6">
        <f>IF(B1169&amp;""="",IF(AND(C1169&amp;""="",E1169&amp;""="",F1169&amp;""=""),"","رقم القيد ناقص"),IF(I1169=0,"","القيد غير متوازن"))</f>
        <v/>
      </c>
      <c r="K1169" s="21">
        <f>IF(C1169&amp;""="","",COUNTIF($C$7:C1169,C1169&amp;""))</f>
        <v/>
      </c>
      <c r="L1169" s="6">
        <f>IF(K1169="","",C1169&amp;"-"&amp;K1169)</f>
        <v/>
      </c>
      <c r="M1169" s="21">
        <f>IF(J1169&lt;&gt;"القيد غير متوازن","",IF(COUNTIF($B$7:B1169,B1169&amp;"")=1,1,""))</f>
        <v/>
      </c>
    </row>
    <row r="1170">
      <c r="A1170" s="20" t="n"/>
      <c r="B1170" s="16" t="n"/>
      <c r="C1170" s="16" t="n"/>
      <c r="D1170" s="5" t="n"/>
      <c r="E1170" s="17" t="n"/>
      <c r="F1170" s="17" t="n"/>
      <c r="G1170" s="6">
        <f>IF(AND(C1170&amp;""="",E1170&amp;""="",F1170&amp;""=""),"",IF(C1170&amp;""="","كود ناقص",IFERROR(INDEX('دليل الحسابات'!$B$6:$B$205,MATCH(C1170,'دليل الحسابات'!$A$6:$A$205,0)),"كود غير موجود")))</f>
        <v/>
      </c>
      <c r="H1170" s="6">
        <f>IF(AND(C1170&amp;""="",E1170&amp;""="",F1170&amp;""=""),"",IF(AND(E1170&amp;""&lt;&gt;"",F1170&amp;""&lt;&gt;""),"خطأ: مدين ودائن معًا",IF(AND(E1170&amp;""="",F1170&amp;""=""),"سطر بلا مبلغ","")))</f>
        <v/>
      </c>
      <c r="I1170" s="19">
        <f>IF(B1170&amp;""="","",ROUND(SUMIFS($E$7:$E$3006,$B$7:$B$3006,B1170&amp;"")-SUMIFS($F$7:$F$3006,$B$7:$B$3006,B1170&amp;""),2))</f>
        <v/>
      </c>
      <c r="J1170" s="6">
        <f>IF(B1170&amp;""="",IF(AND(C1170&amp;""="",E1170&amp;""="",F1170&amp;""=""),"","رقم القيد ناقص"),IF(I1170=0,"","القيد غير متوازن"))</f>
        <v/>
      </c>
      <c r="K1170" s="21">
        <f>IF(C1170&amp;""="","",COUNTIF($C$7:C1170,C1170&amp;""))</f>
        <v/>
      </c>
      <c r="L1170" s="6">
        <f>IF(K1170="","",C1170&amp;"-"&amp;K1170)</f>
        <v/>
      </c>
      <c r="M1170" s="21">
        <f>IF(J1170&lt;&gt;"القيد غير متوازن","",IF(COUNTIF($B$7:B1170,B1170&amp;"")=1,1,""))</f>
        <v/>
      </c>
    </row>
    <row r="1171">
      <c r="A1171" s="20" t="n"/>
      <c r="B1171" s="16" t="n"/>
      <c r="C1171" s="16" t="n"/>
      <c r="D1171" s="5" t="n"/>
      <c r="E1171" s="17" t="n"/>
      <c r="F1171" s="17" t="n"/>
      <c r="G1171" s="6">
        <f>IF(AND(C1171&amp;""="",E1171&amp;""="",F1171&amp;""=""),"",IF(C1171&amp;""="","كود ناقص",IFERROR(INDEX('دليل الحسابات'!$B$6:$B$205,MATCH(C1171,'دليل الحسابات'!$A$6:$A$205,0)),"كود غير موجود")))</f>
        <v/>
      </c>
      <c r="H1171" s="6">
        <f>IF(AND(C1171&amp;""="",E1171&amp;""="",F1171&amp;""=""),"",IF(AND(E1171&amp;""&lt;&gt;"",F1171&amp;""&lt;&gt;""),"خطأ: مدين ودائن معًا",IF(AND(E1171&amp;""="",F1171&amp;""=""),"سطر بلا مبلغ","")))</f>
        <v/>
      </c>
      <c r="I1171" s="19">
        <f>IF(B1171&amp;""="","",ROUND(SUMIFS($E$7:$E$3006,$B$7:$B$3006,B1171&amp;"")-SUMIFS($F$7:$F$3006,$B$7:$B$3006,B1171&amp;""),2))</f>
        <v/>
      </c>
      <c r="J1171" s="6">
        <f>IF(B1171&amp;""="",IF(AND(C1171&amp;""="",E1171&amp;""="",F1171&amp;""=""),"","رقم القيد ناقص"),IF(I1171=0,"","القيد غير متوازن"))</f>
        <v/>
      </c>
      <c r="K1171" s="21">
        <f>IF(C1171&amp;""="","",COUNTIF($C$7:C1171,C1171&amp;""))</f>
        <v/>
      </c>
      <c r="L1171" s="6">
        <f>IF(K1171="","",C1171&amp;"-"&amp;K1171)</f>
        <v/>
      </c>
      <c r="M1171" s="21">
        <f>IF(J1171&lt;&gt;"القيد غير متوازن","",IF(COUNTIF($B$7:B1171,B1171&amp;"")=1,1,""))</f>
        <v/>
      </c>
    </row>
    <row r="1172">
      <c r="A1172" s="20" t="n"/>
      <c r="B1172" s="16" t="n"/>
      <c r="C1172" s="16" t="n"/>
      <c r="D1172" s="5" t="n"/>
      <c r="E1172" s="17" t="n"/>
      <c r="F1172" s="17" t="n"/>
      <c r="G1172" s="6">
        <f>IF(AND(C1172&amp;""="",E1172&amp;""="",F1172&amp;""=""),"",IF(C1172&amp;""="","كود ناقص",IFERROR(INDEX('دليل الحسابات'!$B$6:$B$205,MATCH(C1172,'دليل الحسابات'!$A$6:$A$205,0)),"كود غير موجود")))</f>
        <v/>
      </c>
      <c r="H1172" s="6">
        <f>IF(AND(C1172&amp;""="",E1172&amp;""="",F1172&amp;""=""),"",IF(AND(E1172&amp;""&lt;&gt;"",F1172&amp;""&lt;&gt;""),"خطأ: مدين ودائن معًا",IF(AND(E1172&amp;""="",F1172&amp;""=""),"سطر بلا مبلغ","")))</f>
        <v/>
      </c>
      <c r="I1172" s="19">
        <f>IF(B1172&amp;""="","",ROUND(SUMIFS($E$7:$E$3006,$B$7:$B$3006,B1172&amp;"")-SUMIFS($F$7:$F$3006,$B$7:$B$3006,B1172&amp;""),2))</f>
        <v/>
      </c>
      <c r="J1172" s="6">
        <f>IF(B1172&amp;""="",IF(AND(C1172&amp;""="",E1172&amp;""="",F1172&amp;""=""),"","رقم القيد ناقص"),IF(I1172=0,"","القيد غير متوازن"))</f>
        <v/>
      </c>
      <c r="K1172" s="21">
        <f>IF(C1172&amp;""="","",COUNTIF($C$7:C1172,C1172&amp;""))</f>
        <v/>
      </c>
      <c r="L1172" s="6">
        <f>IF(K1172="","",C1172&amp;"-"&amp;K1172)</f>
        <v/>
      </c>
      <c r="M1172" s="21">
        <f>IF(J1172&lt;&gt;"القيد غير متوازن","",IF(COUNTIF($B$7:B1172,B1172&amp;"")=1,1,""))</f>
        <v/>
      </c>
    </row>
    <row r="1173">
      <c r="A1173" s="20" t="n"/>
      <c r="B1173" s="16" t="n"/>
      <c r="C1173" s="16" t="n"/>
      <c r="D1173" s="5" t="n"/>
      <c r="E1173" s="17" t="n"/>
      <c r="F1173" s="17" t="n"/>
      <c r="G1173" s="6">
        <f>IF(AND(C1173&amp;""="",E1173&amp;""="",F1173&amp;""=""),"",IF(C1173&amp;""="","كود ناقص",IFERROR(INDEX('دليل الحسابات'!$B$6:$B$205,MATCH(C1173,'دليل الحسابات'!$A$6:$A$205,0)),"كود غير موجود")))</f>
        <v/>
      </c>
      <c r="H1173" s="6">
        <f>IF(AND(C1173&amp;""="",E1173&amp;""="",F1173&amp;""=""),"",IF(AND(E1173&amp;""&lt;&gt;"",F1173&amp;""&lt;&gt;""),"خطأ: مدين ودائن معًا",IF(AND(E1173&amp;""="",F1173&amp;""=""),"سطر بلا مبلغ","")))</f>
        <v/>
      </c>
      <c r="I1173" s="19">
        <f>IF(B1173&amp;""="","",ROUND(SUMIFS($E$7:$E$3006,$B$7:$B$3006,B1173&amp;"")-SUMIFS($F$7:$F$3006,$B$7:$B$3006,B1173&amp;""),2))</f>
        <v/>
      </c>
      <c r="J1173" s="6">
        <f>IF(B1173&amp;""="",IF(AND(C1173&amp;""="",E1173&amp;""="",F1173&amp;""=""),"","رقم القيد ناقص"),IF(I1173=0,"","القيد غير متوازن"))</f>
        <v/>
      </c>
      <c r="K1173" s="21">
        <f>IF(C1173&amp;""="","",COUNTIF($C$7:C1173,C1173&amp;""))</f>
        <v/>
      </c>
      <c r="L1173" s="6">
        <f>IF(K1173="","",C1173&amp;"-"&amp;K1173)</f>
        <v/>
      </c>
      <c r="M1173" s="21">
        <f>IF(J1173&lt;&gt;"القيد غير متوازن","",IF(COUNTIF($B$7:B1173,B1173&amp;"")=1,1,""))</f>
        <v/>
      </c>
    </row>
    <row r="1174">
      <c r="A1174" s="20" t="n"/>
      <c r="B1174" s="16" t="n"/>
      <c r="C1174" s="16" t="n"/>
      <c r="D1174" s="5" t="n"/>
      <c r="E1174" s="17" t="n"/>
      <c r="F1174" s="17" t="n"/>
      <c r="G1174" s="6">
        <f>IF(AND(C1174&amp;""="",E1174&amp;""="",F1174&amp;""=""),"",IF(C1174&amp;""="","كود ناقص",IFERROR(INDEX('دليل الحسابات'!$B$6:$B$205,MATCH(C1174,'دليل الحسابات'!$A$6:$A$205,0)),"كود غير موجود")))</f>
        <v/>
      </c>
      <c r="H1174" s="6">
        <f>IF(AND(C1174&amp;""="",E1174&amp;""="",F1174&amp;""=""),"",IF(AND(E1174&amp;""&lt;&gt;"",F1174&amp;""&lt;&gt;""),"خطأ: مدين ودائن معًا",IF(AND(E1174&amp;""="",F1174&amp;""=""),"سطر بلا مبلغ","")))</f>
        <v/>
      </c>
      <c r="I1174" s="19">
        <f>IF(B1174&amp;""="","",ROUND(SUMIFS($E$7:$E$3006,$B$7:$B$3006,B1174&amp;"")-SUMIFS($F$7:$F$3006,$B$7:$B$3006,B1174&amp;""),2))</f>
        <v/>
      </c>
      <c r="J1174" s="6">
        <f>IF(B1174&amp;""="",IF(AND(C1174&amp;""="",E1174&amp;""="",F1174&amp;""=""),"","رقم القيد ناقص"),IF(I1174=0,"","القيد غير متوازن"))</f>
        <v/>
      </c>
      <c r="K1174" s="21">
        <f>IF(C1174&amp;""="","",COUNTIF($C$7:C1174,C1174&amp;""))</f>
        <v/>
      </c>
      <c r="L1174" s="6">
        <f>IF(K1174="","",C1174&amp;"-"&amp;K1174)</f>
        <v/>
      </c>
      <c r="M1174" s="21">
        <f>IF(J1174&lt;&gt;"القيد غير متوازن","",IF(COUNTIF($B$7:B1174,B1174&amp;"")=1,1,""))</f>
        <v/>
      </c>
    </row>
    <row r="1175">
      <c r="A1175" s="20" t="n"/>
      <c r="B1175" s="16" t="n"/>
      <c r="C1175" s="16" t="n"/>
      <c r="D1175" s="5" t="n"/>
      <c r="E1175" s="17" t="n"/>
      <c r="F1175" s="17" t="n"/>
      <c r="G1175" s="6">
        <f>IF(AND(C1175&amp;""="",E1175&amp;""="",F1175&amp;""=""),"",IF(C1175&amp;""="","كود ناقص",IFERROR(INDEX('دليل الحسابات'!$B$6:$B$205,MATCH(C1175,'دليل الحسابات'!$A$6:$A$205,0)),"كود غير موجود")))</f>
        <v/>
      </c>
      <c r="H1175" s="6">
        <f>IF(AND(C1175&amp;""="",E1175&amp;""="",F1175&amp;""=""),"",IF(AND(E1175&amp;""&lt;&gt;"",F1175&amp;""&lt;&gt;""),"خطأ: مدين ودائن معًا",IF(AND(E1175&amp;""="",F1175&amp;""=""),"سطر بلا مبلغ","")))</f>
        <v/>
      </c>
      <c r="I1175" s="19">
        <f>IF(B1175&amp;""="","",ROUND(SUMIFS($E$7:$E$3006,$B$7:$B$3006,B1175&amp;"")-SUMIFS($F$7:$F$3006,$B$7:$B$3006,B1175&amp;""),2))</f>
        <v/>
      </c>
      <c r="J1175" s="6">
        <f>IF(B1175&amp;""="",IF(AND(C1175&amp;""="",E1175&amp;""="",F1175&amp;""=""),"","رقم القيد ناقص"),IF(I1175=0,"","القيد غير متوازن"))</f>
        <v/>
      </c>
      <c r="K1175" s="21">
        <f>IF(C1175&amp;""="","",COUNTIF($C$7:C1175,C1175&amp;""))</f>
        <v/>
      </c>
      <c r="L1175" s="6">
        <f>IF(K1175="","",C1175&amp;"-"&amp;K1175)</f>
        <v/>
      </c>
      <c r="M1175" s="21">
        <f>IF(J1175&lt;&gt;"القيد غير متوازن","",IF(COUNTIF($B$7:B1175,B1175&amp;"")=1,1,""))</f>
        <v/>
      </c>
    </row>
    <row r="1176">
      <c r="A1176" s="20" t="n"/>
      <c r="B1176" s="16" t="n"/>
      <c r="C1176" s="16" t="n"/>
      <c r="D1176" s="5" t="n"/>
      <c r="E1176" s="17" t="n"/>
      <c r="F1176" s="17" t="n"/>
      <c r="G1176" s="6">
        <f>IF(AND(C1176&amp;""="",E1176&amp;""="",F1176&amp;""=""),"",IF(C1176&amp;""="","كود ناقص",IFERROR(INDEX('دليل الحسابات'!$B$6:$B$205,MATCH(C1176,'دليل الحسابات'!$A$6:$A$205,0)),"كود غير موجود")))</f>
        <v/>
      </c>
      <c r="H1176" s="6">
        <f>IF(AND(C1176&amp;""="",E1176&amp;""="",F1176&amp;""=""),"",IF(AND(E1176&amp;""&lt;&gt;"",F1176&amp;""&lt;&gt;""),"خطأ: مدين ودائن معًا",IF(AND(E1176&amp;""="",F1176&amp;""=""),"سطر بلا مبلغ","")))</f>
        <v/>
      </c>
      <c r="I1176" s="19">
        <f>IF(B1176&amp;""="","",ROUND(SUMIFS($E$7:$E$3006,$B$7:$B$3006,B1176&amp;"")-SUMIFS($F$7:$F$3006,$B$7:$B$3006,B1176&amp;""),2))</f>
        <v/>
      </c>
      <c r="J1176" s="6">
        <f>IF(B1176&amp;""="",IF(AND(C1176&amp;""="",E1176&amp;""="",F1176&amp;""=""),"","رقم القيد ناقص"),IF(I1176=0,"","القيد غير متوازن"))</f>
        <v/>
      </c>
      <c r="K1176" s="21">
        <f>IF(C1176&amp;""="","",COUNTIF($C$7:C1176,C1176&amp;""))</f>
        <v/>
      </c>
      <c r="L1176" s="6">
        <f>IF(K1176="","",C1176&amp;"-"&amp;K1176)</f>
        <v/>
      </c>
      <c r="M1176" s="21">
        <f>IF(J1176&lt;&gt;"القيد غير متوازن","",IF(COUNTIF($B$7:B1176,B1176&amp;"")=1,1,""))</f>
        <v/>
      </c>
    </row>
    <row r="1177">
      <c r="A1177" s="20" t="n"/>
      <c r="B1177" s="16" t="n"/>
      <c r="C1177" s="16" t="n"/>
      <c r="D1177" s="5" t="n"/>
      <c r="E1177" s="17" t="n"/>
      <c r="F1177" s="17" t="n"/>
      <c r="G1177" s="6">
        <f>IF(AND(C1177&amp;""="",E1177&amp;""="",F1177&amp;""=""),"",IF(C1177&amp;""="","كود ناقص",IFERROR(INDEX('دليل الحسابات'!$B$6:$B$205,MATCH(C1177,'دليل الحسابات'!$A$6:$A$205,0)),"كود غير موجود")))</f>
        <v/>
      </c>
      <c r="H1177" s="6">
        <f>IF(AND(C1177&amp;""="",E1177&amp;""="",F1177&amp;""=""),"",IF(AND(E1177&amp;""&lt;&gt;"",F1177&amp;""&lt;&gt;""),"خطأ: مدين ودائن معًا",IF(AND(E1177&amp;""="",F1177&amp;""=""),"سطر بلا مبلغ","")))</f>
        <v/>
      </c>
      <c r="I1177" s="19">
        <f>IF(B1177&amp;""="","",ROUND(SUMIFS($E$7:$E$3006,$B$7:$B$3006,B1177&amp;"")-SUMIFS($F$7:$F$3006,$B$7:$B$3006,B1177&amp;""),2))</f>
        <v/>
      </c>
      <c r="J1177" s="6">
        <f>IF(B1177&amp;""="",IF(AND(C1177&amp;""="",E1177&amp;""="",F1177&amp;""=""),"","رقم القيد ناقص"),IF(I1177=0,"","القيد غير متوازن"))</f>
        <v/>
      </c>
      <c r="K1177" s="21">
        <f>IF(C1177&amp;""="","",COUNTIF($C$7:C1177,C1177&amp;""))</f>
        <v/>
      </c>
      <c r="L1177" s="6">
        <f>IF(K1177="","",C1177&amp;"-"&amp;K1177)</f>
        <v/>
      </c>
      <c r="M1177" s="21">
        <f>IF(J1177&lt;&gt;"القيد غير متوازن","",IF(COUNTIF($B$7:B1177,B1177&amp;"")=1,1,""))</f>
        <v/>
      </c>
    </row>
    <row r="1178">
      <c r="A1178" s="20" t="n"/>
      <c r="B1178" s="16" t="n"/>
      <c r="C1178" s="16" t="n"/>
      <c r="D1178" s="5" t="n"/>
      <c r="E1178" s="17" t="n"/>
      <c r="F1178" s="17" t="n"/>
      <c r="G1178" s="6">
        <f>IF(AND(C1178&amp;""="",E1178&amp;""="",F1178&amp;""=""),"",IF(C1178&amp;""="","كود ناقص",IFERROR(INDEX('دليل الحسابات'!$B$6:$B$205,MATCH(C1178,'دليل الحسابات'!$A$6:$A$205,0)),"كود غير موجود")))</f>
        <v/>
      </c>
      <c r="H1178" s="6">
        <f>IF(AND(C1178&amp;""="",E1178&amp;""="",F1178&amp;""=""),"",IF(AND(E1178&amp;""&lt;&gt;"",F1178&amp;""&lt;&gt;""),"خطأ: مدين ودائن معًا",IF(AND(E1178&amp;""="",F1178&amp;""=""),"سطر بلا مبلغ","")))</f>
        <v/>
      </c>
      <c r="I1178" s="19">
        <f>IF(B1178&amp;""="","",ROUND(SUMIFS($E$7:$E$3006,$B$7:$B$3006,B1178&amp;"")-SUMIFS($F$7:$F$3006,$B$7:$B$3006,B1178&amp;""),2))</f>
        <v/>
      </c>
      <c r="J1178" s="6">
        <f>IF(B1178&amp;""="",IF(AND(C1178&amp;""="",E1178&amp;""="",F1178&amp;""=""),"","رقم القيد ناقص"),IF(I1178=0,"","القيد غير متوازن"))</f>
        <v/>
      </c>
      <c r="K1178" s="21">
        <f>IF(C1178&amp;""="","",COUNTIF($C$7:C1178,C1178&amp;""))</f>
        <v/>
      </c>
      <c r="L1178" s="6">
        <f>IF(K1178="","",C1178&amp;"-"&amp;K1178)</f>
        <v/>
      </c>
      <c r="M1178" s="21">
        <f>IF(J1178&lt;&gt;"القيد غير متوازن","",IF(COUNTIF($B$7:B1178,B1178&amp;"")=1,1,""))</f>
        <v/>
      </c>
    </row>
    <row r="1179">
      <c r="A1179" s="20" t="n"/>
      <c r="B1179" s="16" t="n"/>
      <c r="C1179" s="16" t="n"/>
      <c r="D1179" s="5" t="n"/>
      <c r="E1179" s="17" t="n"/>
      <c r="F1179" s="17" t="n"/>
      <c r="G1179" s="6">
        <f>IF(AND(C1179&amp;""="",E1179&amp;""="",F1179&amp;""=""),"",IF(C1179&amp;""="","كود ناقص",IFERROR(INDEX('دليل الحسابات'!$B$6:$B$205,MATCH(C1179,'دليل الحسابات'!$A$6:$A$205,0)),"كود غير موجود")))</f>
        <v/>
      </c>
      <c r="H1179" s="6">
        <f>IF(AND(C1179&amp;""="",E1179&amp;""="",F1179&amp;""=""),"",IF(AND(E1179&amp;""&lt;&gt;"",F1179&amp;""&lt;&gt;""),"خطأ: مدين ودائن معًا",IF(AND(E1179&amp;""="",F1179&amp;""=""),"سطر بلا مبلغ","")))</f>
        <v/>
      </c>
      <c r="I1179" s="19">
        <f>IF(B1179&amp;""="","",ROUND(SUMIFS($E$7:$E$3006,$B$7:$B$3006,B1179&amp;"")-SUMIFS($F$7:$F$3006,$B$7:$B$3006,B1179&amp;""),2))</f>
        <v/>
      </c>
      <c r="J1179" s="6">
        <f>IF(B1179&amp;""="",IF(AND(C1179&amp;""="",E1179&amp;""="",F1179&amp;""=""),"","رقم القيد ناقص"),IF(I1179=0,"","القيد غير متوازن"))</f>
        <v/>
      </c>
      <c r="K1179" s="21">
        <f>IF(C1179&amp;""="","",COUNTIF($C$7:C1179,C1179&amp;""))</f>
        <v/>
      </c>
      <c r="L1179" s="6">
        <f>IF(K1179="","",C1179&amp;"-"&amp;K1179)</f>
        <v/>
      </c>
      <c r="M1179" s="21">
        <f>IF(J1179&lt;&gt;"القيد غير متوازن","",IF(COUNTIF($B$7:B1179,B1179&amp;"")=1,1,""))</f>
        <v/>
      </c>
    </row>
    <row r="1180">
      <c r="A1180" s="20" t="n"/>
      <c r="B1180" s="16" t="n"/>
      <c r="C1180" s="16" t="n"/>
      <c r="D1180" s="5" t="n"/>
      <c r="E1180" s="17" t="n"/>
      <c r="F1180" s="17" t="n"/>
      <c r="G1180" s="6">
        <f>IF(AND(C1180&amp;""="",E1180&amp;""="",F1180&amp;""=""),"",IF(C1180&amp;""="","كود ناقص",IFERROR(INDEX('دليل الحسابات'!$B$6:$B$205,MATCH(C1180,'دليل الحسابات'!$A$6:$A$205,0)),"كود غير موجود")))</f>
        <v/>
      </c>
      <c r="H1180" s="6">
        <f>IF(AND(C1180&amp;""="",E1180&amp;""="",F1180&amp;""=""),"",IF(AND(E1180&amp;""&lt;&gt;"",F1180&amp;""&lt;&gt;""),"خطأ: مدين ودائن معًا",IF(AND(E1180&amp;""="",F1180&amp;""=""),"سطر بلا مبلغ","")))</f>
        <v/>
      </c>
      <c r="I1180" s="19">
        <f>IF(B1180&amp;""="","",ROUND(SUMIFS($E$7:$E$3006,$B$7:$B$3006,B1180&amp;"")-SUMIFS($F$7:$F$3006,$B$7:$B$3006,B1180&amp;""),2))</f>
        <v/>
      </c>
      <c r="J1180" s="6">
        <f>IF(B1180&amp;""="",IF(AND(C1180&amp;""="",E1180&amp;""="",F1180&amp;""=""),"","رقم القيد ناقص"),IF(I1180=0,"","القيد غير متوازن"))</f>
        <v/>
      </c>
      <c r="K1180" s="21">
        <f>IF(C1180&amp;""="","",COUNTIF($C$7:C1180,C1180&amp;""))</f>
        <v/>
      </c>
      <c r="L1180" s="6">
        <f>IF(K1180="","",C1180&amp;"-"&amp;K1180)</f>
        <v/>
      </c>
      <c r="M1180" s="21">
        <f>IF(J1180&lt;&gt;"القيد غير متوازن","",IF(COUNTIF($B$7:B1180,B1180&amp;"")=1,1,""))</f>
        <v/>
      </c>
    </row>
    <row r="1181">
      <c r="A1181" s="20" t="n"/>
      <c r="B1181" s="16" t="n"/>
      <c r="C1181" s="16" t="n"/>
      <c r="D1181" s="5" t="n"/>
      <c r="E1181" s="17" t="n"/>
      <c r="F1181" s="17" t="n"/>
      <c r="G1181" s="6">
        <f>IF(AND(C1181&amp;""="",E1181&amp;""="",F1181&amp;""=""),"",IF(C1181&amp;""="","كود ناقص",IFERROR(INDEX('دليل الحسابات'!$B$6:$B$205,MATCH(C1181,'دليل الحسابات'!$A$6:$A$205,0)),"كود غير موجود")))</f>
        <v/>
      </c>
      <c r="H1181" s="6">
        <f>IF(AND(C1181&amp;""="",E1181&amp;""="",F1181&amp;""=""),"",IF(AND(E1181&amp;""&lt;&gt;"",F1181&amp;""&lt;&gt;""),"خطأ: مدين ودائن معًا",IF(AND(E1181&amp;""="",F1181&amp;""=""),"سطر بلا مبلغ","")))</f>
        <v/>
      </c>
      <c r="I1181" s="19">
        <f>IF(B1181&amp;""="","",ROUND(SUMIFS($E$7:$E$3006,$B$7:$B$3006,B1181&amp;"")-SUMIFS($F$7:$F$3006,$B$7:$B$3006,B1181&amp;""),2))</f>
        <v/>
      </c>
      <c r="J1181" s="6">
        <f>IF(B1181&amp;""="",IF(AND(C1181&amp;""="",E1181&amp;""="",F1181&amp;""=""),"","رقم القيد ناقص"),IF(I1181=0,"","القيد غير متوازن"))</f>
        <v/>
      </c>
      <c r="K1181" s="21">
        <f>IF(C1181&amp;""="","",COUNTIF($C$7:C1181,C1181&amp;""))</f>
        <v/>
      </c>
      <c r="L1181" s="6">
        <f>IF(K1181="","",C1181&amp;"-"&amp;K1181)</f>
        <v/>
      </c>
      <c r="M1181" s="21">
        <f>IF(J1181&lt;&gt;"القيد غير متوازن","",IF(COUNTIF($B$7:B1181,B1181&amp;"")=1,1,""))</f>
        <v/>
      </c>
    </row>
    <row r="1182">
      <c r="A1182" s="20" t="n"/>
      <c r="B1182" s="16" t="n"/>
      <c r="C1182" s="16" t="n"/>
      <c r="D1182" s="5" t="n"/>
      <c r="E1182" s="17" t="n"/>
      <c r="F1182" s="17" t="n"/>
      <c r="G1182" s="6">
        <f>IF(AND(C1182&amp;""="",E1182&amp;""="",F1182&amp;""=""),"",IF(C1182&amp;""="","كود ناقص",IFERROR(INDEX('دليل الحسابات'!$B$6:$B$205,MATCH(C1182,'دليل الحسابات'!$A$6:$A$205,0)),"كود غير موجود")))</f>
        <v/>
      </c>
      <c r="H1182" s="6">
        <f>IF(AND(C1182&amp;""="",E1182&amp;""="",F1182&amp;""=""),"",IF(AND(E1182&amp;""&lt;&gt;"",F1182&amp;""&lt;&gt;""),"خطأ: مدين ودائن معًا",IF(AND(E1182&amp;""="",F1182&amp;""=""),"سطر بلا مبلغ","")))</f>
        <v/>
      </c>
      <c r="I1182" s="19">
        <f>IF(B1182&amp;""="","",ROUND(SUMIFS($E$7:$E$3006,$B$7:$B$3006,B1182&amp;"")-SUMIFS($F$7:$F$3006,$B$7:$B$3006,B1182&amp;""),2))</f>
        <v/>
      </c>
      <c r="J1182" s="6">
        <f>IF(B1182&amp;""="",IF(AND(C1182&amp;""="",E1182&amp;""="",F1182&amp;""=""),"","رقم القيد ناقص"),IF(I1182=0,"","القيد غير متوازن"))</f>
        <v/>
      </c>
      <c r="K1182" s="21">
        <f>IF(C1182&amp;""="","",COUNTIF($C$7:C1182,C1182&amp;""))</f>
        <v/>
      </c>
      <c r="L1182" s="6">
        <f>IF(K1182="","",C1182&amp;"-"&amp;K1182)</f>
        <v/>
      </c>
      <c r="M1182" s="21">
        <f>IF(J1182&lt;&gt;"القيد غير متوازن","",IF(COUNTIF($B$7:B1182,B1182&amp;"")=1,1,""))</f>
        <v/>
      </c>
    </row>
    <row r="1183">
      <c r="A1183" s="20" t="n"/>
      <c r="B1183" s="16" t="n"/>
      <c r="C1183" s="16" t="n"/>
      <c r="D1183" s="5" t="n"/>
      <c r="E1183" s="17" t="n"/>
      <c r="F1183" s="17" t="n"/>
      <c r="G1183" s="6">
        <f>IF(AND(C1183&amp;""="",E1183&amp;""="",F1183&amp;""=""),"",IF(C1183&amp;""="","كود ناقص",IFERROR(INDEX('دليل الحسابات'!$B$6:$B$205,MATCH(C1183,'دليل الحسابات'!$A$6:$A$205,0)),"كود غير موجود")))</f>
        <v/>
      </c>
      <c r="H1183" s="6">
        <f>IF(AND(C1183&amp;""="",E1183&amp;""="",F1183&amp;""=""),"",IF(AND(E1183&amp;""&lt;&gt;"",F1183&amp;""&lt;&gt;""),"خطأ: مدين ودائن معًا",IF(AND(E1183&amp;""="",F1183&amp;""=""),"سطر بلا مبلغ","")))</f>
        <v/>
      </c>
      <c r="I1183" s="19">
        <f>IF(B1183&amp;""="","",ROUND(SUMIFS($E$7:$E$3006,$B$7:$B$3006,B1183&amp;"")-SUMIFS($F$7:$F$3006,$B$7:$B$3006,B1183&amp;""),2))</f>
        <v/>
      </c>
      <c r="J1183" s="6">
        <f>IF(B1183&amp;""="",IF(AND(C1183&amp;""="",E1183&amp;""="",F1183&amp;""=""),"","رقم القيد ناقص"),IF(I1183=0,"","القيد غير متوازن"))</f>
        <v/>
      </c>
      <c r="K1183" s="21">
        <f>IF(C1183&amp;""="","",COUNTIF($C$7:C1183,C1183&amp;""))</f>
        <v/>
      </c>
      <c r="L1183" s="6">
        <f>IF(K1183="","",C1183&amp;"-"&amp;K1183)</f>
        <v/>
      </c>
      <c r="M1183" s="21">
        <f>IF(J1183&lt;&gt;"القيد غير متوازن","",IF(COUNTIF($B$7:B1183,B1183&amp;"")=1,1,""))</f>
        <v/>
      </c>
    </row>
    <row r="1184">
      <c r="A1184" s="20" t="n"/>
      <c r="B1184" s="16" t="n"/>
      <c r="C1184" s="16" t="n"/>
      <c r="D1184" s="5" t="n"/>
      <c r="E1184" s="17" t="n"/>
      <c r="F1184" s="17" t="n"/>
      <c r="G1184" s="6">
        <f>IF(AND(C1184&amp;""="",E1184&amp;""="",F1184&amp;""=""),"",IF(C1184&amp;""="","كود ناقص",IFERROR(INDEX('دليل الحسابات'!$B$6:$B$205,MATCH(C1184,'دليل الحسابات'!$A$6:$A$205,0)),"كود غير موجود")))</f>
        <v/>
      </c>
      <c r="H1184" s="6">
        <f>IF(AND(C1184&amp;""="",E1184&amp;""="",F1184&amp;""=""),"",IF(AND(E1184&amp;""&lt;&gt;"",F1184&amp;""&lt;&gt;""),"خطأ: مدين ودائن معًا",IF(AND(E1184&amp;""="",F1184&amp;""=""),"سطر بلا مبلغ","")))</f>
        <v/>
      </c>
      <c r="I1184" s="19">
        <f>IF(B1184&amp;""="","",ROUND(SUMIFS($E$7:$E$3006,$B$7:$B$3006,B1184&amp;"")-SUMIFS($F$7:$F$3006,$B$7:$B$3006,B1184&amp;""),2))</f>
        <v/>
      </c>
      <c r="J1184" s="6">
        <f>IF(B1184&amp;""="",IF(AND(C1184&amp;""="",E1184&amp;""="",F1184&amp;""=""),"","رقم القيد ناقص"),IF(I1184=0,"","القيد غير متوازن"))</f>
        <v/>
      </c>
      <c r="K1184" s="21">
        <f>IF(C1184&amp;""="","",COUNTIF($C$7:C1184,C1184&amp;""))</f>
        <v/>
      </c>
      <c r="L1184" s="6">
        <f>IF(K1184="","",C1184&amp;"-"&amp;K1184)</f>
        <v/>
      </c>
      <c r="M1184" s="21">
        <f>IF(J1184&lt;&gt;"القيد غير متوازن","",IF(COUNTIF($B$7:B1184,B1184&amp;"")=1,1,""))</f>
        <v/>
      </c>
    </row>
    <row r="1185">
      <c r="A1185" s="20" t="n"/>
      <c r="B1185" s="16" t="n"/>
      <c r="C1185" s="16" t="n"/>
      <c r="D1185" s="5" t="n"/>
      <c r="E1185" s="17" t="n"/>
      <c r="F1185" s="17" t="n"/>
      <c r="G1185" s="6">
        <f>IF(AND(C1185&amp;""="",E1185&amp;""="",F1185&amp;""=""),"",IF(C1185&amp;""="","كود ناقص",IFERROR(INDEX('دليل الحسابات'!$B$6:$B$205,MATCH(C1185,'دليل الحسابات'!$A$6:$A$205,0)),"كود غير موجود")))</f>
        <v/>
      </c>
      <c r="H1185" s="6">
        <f>IF(AND(C1185&amp;""="",E1185&amp;""="",F1185&amp;""=""),"",IF(AND(E1185&amp;""&lt;&gt;"",F1185&amp;""&lt;&gt;""),"خطأ: مدين ودائن معًا",IF(AND(E1185&amp;""="",F1185&amp;""=""),"سطر بلا مبلغ","")))</f>
        <v/>
      </c>
      <c r="I1185" s="19">
        <f>IF(B1185&amp;""="","",ROUND(SUMIFS($E$7:$E$3006,$B$7:$B$3006,B1185&amp;"")-SUMIFS($F$7:$F$3006,$B$7:$B$3006,B1185&amp;""),2))</f>
        <v/>
      </c>
      <c r="J1185" s="6">
        <f>IF(B1185&amp;""="",IF(AND(C1185&amp;""="",E1185&amp;""="",F1185&amp;""=""),"","رقم القيد ناقص"),IF(I1185=0,"","القيد غير متوازن"))</f>
        <v/>
      </c>
      <c r="K1185" s="21">
        <f>IF(C1185&amp;""="","",COUNTIF($C$7:C1185,C1185&amp;""))</f>
        <v/>
      </c>
      <c r="L1185" s="6">
        <f>IF(K1185="","",C1185&amp;"-"&amp;K1185)</f>
        <v/>
      </c>
      <c r="M1185" s="21">
        <f>IF(J1185&lt;&gt;"القيد غير متوازن","",IF(COUNTIF($B$7:B1185,B1185&amp;"")=1,1,""))</f>
        <v/>
      </c>
    </row>
    <row r="1186">
      <c r="A1186" s="20" t="n"/>
      <c r="B1186" s="16" t="n"/>
      <c r="C1186" s="16" t="n"/>
      <c r="D1186" s="5" t="n"/>
      <c r="E1186" s="17" t="n"/>
      <c r="F1186" s="17" t="n"/>
      <c r="G1186" s="6">
        <f>IF(AND(C1186&amp;""="",E1186&amp;""="",F1186&amp;""=""),"",IF(C1186&amp;""="","كود ناقص",IFERROR(INDEX('دليل الحسابات'!$B$6:$B$205,MATCH(C1186,'دليل الحسابات'!$A$6:$A$205,0)),"كود غير موجود")))</f>
        <v/>
      </c>
      <c r="H1186" s="6">
        <f>IF(AND(C1186&amp;""="",E1186&amp;""="",F1186&amp;""=""),"",IF(AND(E1186&amp;""&lt;&gt;"",F1186&amp;""&lt;&gt;""),"خطأ: مدين ودائن معًا",IF(AND(E1186&amp;""="",F1186&amp;""=""),"سطر بلا مبلغ","")))</f>
        <v/>
      </c>
      <c r="I1186" s="19">
        <f>IF(B1186&amp;""="","",ROUND(SUMIFS($E$7:$E$3006,$B$7:$B$3006,B1186&amp;"")-SUMIFS($F$7:$F$3006,$B$7:$B$3006,B1186&amp;""),2))</f>
        <v/>
      </c>
      <c r="J1186" s="6">
        <f>IF(B1186&amp;""="",IF(AND(C1186&amp;""="",E1186&amp;""="",F1186&amp;""=""),"","رقم القيد ناقص"),IF(I1186=0,"","القيد غير متوازن"))</f>
        <v/>
      </c>
      <c r="K1186" s="21">
        <f>IF(C1186&amp;""="","",COUNTIF($C$7:C1186,C1186&amp;""))</f>
        <v/>
      </c>
      <c r="L1186" s="6">
        <f>IF(K1186="","",C1186&amp;"-"&amp;K1186)</f>
        <v/>
      </c>
      <c r="M1186" s="21">
        <f>IF(J1186&lt;&gt;"القيد غير متوازن","",IF(COUNTIF($B$7:B1186,B1186&amp;"")=1,1,""))</f>
        <v/>
      </c>
    </row>
    <row r="1187">
      <c r="A1187" s="20" t="n"/>
      <c r="B1187" s="16" t="n"/>
      <c r="C1187" s="16" t="n"/>
      <c r="D1187" s="5" t="n"/>
      <c r="E1187" s="17" t="n"/>
      <c r="F1187" s="17" t="n"/>
      <c r="G1187" s="6">
        <f>IF(AND(C1187&amp;""="",E1187&amp;""="",F1187&amp;""=""),"",IF(C1187&amp;""="","كود ناقص",IFERROR(INDEX('دليل الحسابات'!$B$6:$B$205,MATCH(C1187,'دليل الحسابات'!$A$6:$A$205,0)),"كود غير موجود")))</f>
        <v/>
      </c>
      <c r="H1187" s="6">
        <f>IF(AND(C1187&amp;""="",E1187&amp;""="",F1187&amp;""=""),"",IF(AND(E1187&amp;""&lt;&gt;"",F1187&amp;""&lt;&gt;""),"خطأ: مدين ودائن معًا",IF(AND(E1187&amp;""="",F1187&amp;""=""),"سطر بلا مبلغ","")))</f>
        <v/>
      </c>
      <c r="I1187" s="19">
        <f>IF(B1187&amp;""="","",ROUND(SUMIFS($E$7:$E$3006,$B$7:$B$3006,B1187&amp;"")-SUMIFS($F$7:$F$3006,$B$7:$B$3006,B1187&amp;""),2))</f>
        <v/>
      </c>
      <c r="J1187" s="6">
        <f>IF(B1187&amp;""="",IF(AND(C1187&amp;""="",E1187&amp;""="",F1187&amp;""=""),"","رقم القيد ناقص"),IF(I1187=0,"","القيد غير متوازن"))</f>
        <v/>
      </c>
      <c r="K1187" s="21">
        <f>IF(C1187&amp;""="","",COUNTIF($C$7:C1187,C1187&amp;""))</f>
        <v/>
      </c>
      <c r="L1187" s="6">
        <f>IF(K1187="","",C1187&amp;"-"&amp;K1187)</f>
        <v/>
      </c>
      <c r="M1187" s="21">
        <f>IF(J1187&lt;&gt;"القيد غير متوازن","",IF(COUNTIF($B$7:B1187,B1187&amp;"")=1,1,""))</f>
        <v/>
      </c>
    </row>
    <row r="1188">
      <c r="A1188" s="20" t="n"/>
      <c r="B1188" s="16" t="n"/>
      <c r="C1188" s="16" t="n"/>
      <c r="D1188" s="5" t="n"/>
      <c r="E1188" s="17" t="n"/>
      <c r="F1188" s="17" t="n"/>
      <c r="G1188" s="6">
        <f>IF(AND(C1188&amp;""="",E1188&amp;""="",F1188&amp;""=""),"",IF(C1188&amp;""="","كود ناقص",IFERROR(INDEX('دليل الحسابات'!$B$6:$B$205,MATCH(C1188,'دليل الحسابات'!$A$6:$A$205,0)),"كود غير موجود")))</f>
        <v/>
      </c>
      <c r="H1188" s="6">
        <f>IF(AND(C1188&amp;""="",E1188&amp;""="",F1188&amp;""=""),"",IF(AND(E1188&amp;""&lt;&gt;"",F1188&amp;""&lt;&gt;""),"خطأ: مدين ودائن معًا",IF(AND(E1188&amp;""="",F1188&amp;""=""),"سطر بلا مبلغ","")))</f>
        <v/>
      </c>
      <c r="I1188" s="19">
        <f>IF(B1188&amp;""="","",ROUND(SUMIFS($E$7:$E$3006,$B$7:$B$3006,B1188&amp;"")-SUMIFS($F$7:$F$3006,$B$7:$B$3006,B1188&amp;""),2))</f>
        <v/>
      </c>
      <c r="J1188" s="6">
        <f>IF(B1188&amp;""="",IF(AND(C1188&amp;""="",E1188&amp;""="",F1188&amp;""=""),"","رقم القيد ناقص"),IF(I1188=0,"","القيد غير متوازن"))</f>
        <v/>
      </c>
      <c r="K1188" s="21">
        <f>IF(C1188&amp;""="","",COUNTIF($C$7:C1188,C1188&amp;""))</f>
        <v/>
      </c>
      <c r="L1188" s="6">
        <f>IF(K1188="","",C1188&amp;"-"&amp;K1188)</f>
        <v/>
      </c>
      <c r="M1188" s="21">
        <f>IF(J1188&lt;&gt;"القيد غير متوازن","",IF(COUNTIF($B$7:B1188,B1188&amp;"")=1,1,""))</f>
        <v/>
      </c>
    </row>
    <row r="1189">
      <c r="A1189" s="20" t="n"/>
      <c r="B1189" s="16" t="n"/>
      <c r="C1189" s="16" t="n"/>
      <c r="D1189" s="5" t="n"/>
      <c r="E1189" s="17" t="n"/>
      <c r="F1189" s="17" t="n"/>
      <c r="G1189" s="6">
        <f>IF(AND(C1189&amp;""="",E1189&amp;""="",F1189&amp;""=""),"",IF(C1189&amp;""="","كود ناقص",IFERROR(INDEX('دليل الحسابات'!$B$6:$B$205,MATCH(C1189,'دليل الحسابات'!$A$6:$A$205,0)),"كود غير موجود")))</f>
        <v/>
      </c>
      <c r="H1189" s="6">
        <f>IF(AND(C1189&amp;""="",E1189&amp;""="",F1189&amp;""=""),"",IF(AND(E1189&amp;""&lt;&gt;"",F1189&amp;""&lt;&gt;""),"خطأ: مدين ودائن معًا",IF(AND(E1189&amp;""="",F1189&amp;""=""),"سطر بلا مبلغ","")))</f>
        <v/>
      </c>
      <c r="I1189" s="19">
        <f>IF(B1189&amp;""="","",ROUND(SUMIFS($E$7:$E$3006,$B$7:$B$3006,B1189&amp;"")-SUMIFS($F$7:$F$3006,$B$7:$B$3006,B1189&amp;""),2))</f>
        <v/>
      </c>
      <c r="J1189" s="6">
        <f>IF(B1189&amp;""="",IF(AND(C1189&amp;""="",E1189&amp;""="",F1189&amp;""=""),"","رقم القيد ناقص"),IF(I1189=0,"","القيد غير متوازن"))</f>
        <v/>
      </c>
      <c r="K1189" s="21">
        <f>IF(C1189&amp;""="","",COUNTIF($C$7:C1189,C1189&amp;""))</f>
        <v/>
      </c>
      <c r="L1189" s="6">
        <f>IF(K1189="","",C1189&amp;"-"&amp;K1189)</f>
        <v/>
      </c>
      <c r="M1189" s="21">
        <f>IF(J1189&lt;&gt;"القيد غير متوازن","",IF(COUNTIF($B$7:B1189,B1189&amp;"")=1,1,""))</f>
        <v/>
      </c>
    </row>
    <row r="1190">
      <c r="A1190" s="20" t="n"/>
      <c r="B1190" s="16" t="n"/>
      <c r="C1190" s="16" t="n"/>
      <c r="D1190" s="5" t="n"/>
      <c r="E1190" s="17" t="n"/>
      <c r="F1190" s="17" t="n"/>
      <c r="G1190" s="6">
        <f>IF(AND(C1190&amp;""="",E1190&amp;""="",F1190&amp;""=""),"",IF(C1190&amp;""="","كود ناقص",IFERROR(INDEX('دليل الحسابات'!$B$6:$B$205,MATCH(C1190,'دليل الحسابات'!$A$6:$A$205,0)),"كود غير موجود")))</f>
        <v/>
      </c>
      <c r="H1190" s="6">
        <f>IF(AND(C1190&amp;""="",E1190&amp;""="",F1190&amp;""=""),"",IF(AND(E1190&amp;""&lt;&gt;"",F1190&amp;""&lt;&gt;""),"خطأ: مدين ودائن معًا",IF(AND(E1190&amp;""="",F1190&amp;""=""),"سطر بلا مبلغ","")))</f>
        <v/>
      </c>
      <c r="I1190" s="19">
        <f>IF(B1190&amp;""="","",ROUND(SUMIFS($E$7:$E$3006,$B$7:$B$3006,B1190&amp;"")-SUMIFS($F$7:$F$3006,$B$7:$B$3006,B1190&amp;""),2))</f>
        <v/>
      </c>
      <c r="J1190" s="6">
        <f>IF(B1190&amp;""="",IF(AND(C1190&amp;""="",E1190&amp;""="",F1190&amp;""=""),"","رقم القيد ناقص"),IF(I1190=0,"","القيد غير متوازن"))</f>
        <v/>
      </c>
      <c r="K1190" s="21">
        <f>IF(C1190&amp;""="","",COUNTIF($C$7:C1190,C1190&amp;""))</f>
        <v/>
      </c>
      <c r="L1190" s="6">
        <f>IF(K1190="","",C1190&amp;"-"&amp;K1190)</f>
        <v/>
      </c>
      <c r="M1190" s="21">
        <f>IF(J1190&lt;&gt;"القيد غير متوازن","",IF(COUNTIF($B$7:B1190,B1190&amp;"")=1,1,""))</f>
        <v/>
      </c>
    </row>
    <row r="1191">
      <c r="A1191" s="20" t="n"/>
      <c r="B1191" s="16" t="n"/>
      <c r="C1191" s="16" t="n"/>
      <c r="D1191" s="5" t="n"/>
      <c r="E1191" s="17" t="n"/>
      <c r="F1191" s="17" t="n"/>
      <c r="G1191" s="6">
        <f>IF(AND(C1191&amp;""="",E1191&amp;""="",F1191&amp;""=""),"",IF(C1191&amp;""="","كود ناقص",IFERROR(INDEX('دليل الحسابات'!$B$6:$B$205,MATCH(C1191,'دليل الحسابات'!$A$6:$A$205,0)),"كود غير موجود")))</f>
        <v/>
      </c>
      <c r="H1191" s="6">
        <f>IF(AND(C1191&amp;""="",E1191&amp;""="",F1191&amp;""=""),"",IF(AND(E1191&amp;""&lt;&gt;"",F1191&amp;""&lt;&gt;""),"خطأ: مدين ودائن معًا",IF(AND(E1191&amp;""="",F1191&amp;""=""),"سطر بلا مبلغ","")))</f>
        <v/>
      </c>
      <c r="I1191" s="19">
        <f>IF(B1191&amp;""="","",ROUND(SUMIFS($E$7:$E$3006,$B$7:$B$3006,B1191&amp;"")-SUMIFS($F$7:$F$3006,$B$7:$B$3006,B1191&amp;""),2))</f>
        <v/>
      </c>
      <c r="J1191" s="6">
        <f>IF(B1191&amp;""="",IF(AND(C1191&amp;""="",E1191&amp;""="",F1191&amp;""=""),"","رقم القيد ناقص"),IF(I1191=0,"","القيد غير متوازن"))</f>
        <v/>
      </c>
      <c r="K1191" s="21">
        <f>IF(C1191&amp;""="","",COUNTIF($C$7:C1191,C1191&amp;""))</f>
        <v/>
      </c>
      <c r="L1191" s="6">
        <f>IF(K1191="","",C1191&amp;"-"&amp;K1191)</f>
        <v/>
      </c>
      <c r="M1191" s="21">
        <f>IF(J1191&lt;&gt;"القيد غير متوازن","",IF(COUNTIF($B$7:B1191,B1191&amp;"")=1,1,""))</f>
        <v/>
      </c>
    </row>
    <row r="1192">
      <c r="A1192" s="20" t="n"/>
      <c r="B1192" s="16" t="n"/>
      <c r="C1192" s="16" t="n"/>
      <c r="D1192" s="5" t="n"/>
      <c r="E1192" s="17" t="n"/>
      <c r="F1192" s="17" t="n"/>
      <c r="G1192" s="6">
        <f>IF(AND(C1192&amp;""="",E1192&amp;""="",F1192&amp;""=""),"",IF(C1192&amp;""="","كود ناقص",IFERROR(INDEX('دليل الحسابات'!$B$6:$B$205,MATCH(C1192,'دليل الحسابات'!$A$6:$A$205,0)),"كود غير موجود")))</f>
        <v/>
      </c>
      <c r="H1192" s="6">
        <f>IF(AND(C1192&amp;""="",E1192&amp;""="",F1192&amp;""=""),"",IF(AND(E1192&amp;""&lt;&gt;"",F1192&amp;""&lt;&gt;""),"خطأ: مدين ودائن معًا",IF(AND(E1192&amp;""="",F1192&amp;""=""),"سطر بلا مبلغ","")))</f>
        <v/>
      </c>
      <c r="I1192" s="19">
        <f>IF(B1192&amp;""="","",ROUND(SUMIFS($E$7:$E$3006,$B$7:$B$3006,B1192&amp;"")-SUMIFS($F$7:$F$3006,$B$7:$B$3006,B1192&amp;""),2))</f>
        <v/>
      </c>
      <c r="J1192" s="6">
        <f>IF(B1192&amp;""="",IF(AND(C1192&amp;""="",E1192&amp;""="",F1192&amp;""=""),"","رقم القيد ناقص"),IF(I1192=0,"","القيد غير متوازن"))</f>
        <v/>
      </c>
      <c r="K1192" s="21">
        <f>IF(C1192&amp;""="","",COUNTIF($C$7:C1192,C1192&amp;""))</f>
        <v/>
      </c>
      <c r="L1192" s="6">
        <f>IF(K1192="","",C1192&amp;"-"&amp;K1192)</f>
        <v/>
      </c>
      <c r="M1192" s="21">
        <f>IF(J1192&lt;&gt;"القيد غير متوازن","",IF(COUNTIF($B$7:B1192,B1192&amp;"")=1,1,""))</f>
        <v/>
      </c>
    </row>
    <row r="1193">
      <c r="A1193" s="20" t="n"/>
      <c r="B1193" s="16" t="n"/>
      <c r="C1193" s="16" t="n"/>
      <c r="D1193" s="5" t="n"/>
      <c r="E1193" s="17" t="n"/>
      <c r="F1193" s="17" t="n"/>
      <c r="G1193" s="6">
        <f>IF(AND(C1193&amp;""="",E1193&amp;""="",F1193&amp;""=""),"",IF(C1193&amp;""="","كود ناقص",IFERROR(INDEX('دليل الحسابات'!$B$6:$B$205,MATCH(C1193,'دليل الحسابات'!$A$6:$A$205,0)),"كود غير موجود")))</f>
        <v/>
      </c>
      <c r="H1193" s="6">
        <f>IF(AND(C1193&amp;""="",E1193&amp;""="",F1193&amp;""=""),"",IF(AND(E1193&amp;""&lt;&gt;"",F1193&amp;""&lt;&gt;""),"خطأ: مدين ودائن معًا",IF(AND(E1193&amp;""="",F1193&amp;""=""),"سطر بلا مبلغ","")))</f>
        <v/>
      </c>
      <c r="I1193" s="19">
        <f>IF(B1193&amp;""="","",ROUND(SUMIFS($E$7:$E$3006,$B$7:$B$3006,B1193&amp;"")-SUMIFS($F$7:$F$3006,$B$7:$B$3006,B1193&amp;""),2))</f>
        <v/>
      </c>
      <c r="J1193" s="6">
        <f>IF(B1193&amp;""="",IF(AND(C1193&amp;""="",E1193&amp;""="",F1193&amp;""=""),"","رقم القيد ناقص"),IF(I1193=0,"","القيد غير متوازن"))</f>
        <v/>
      </c>
      <c r="K1193" s="21">
        <f>IF(C1193&amp;""="","",COUNTIF($C$7:C1193,C1193&amp;""))</f>
        <v/>
      </c>
      <c r="L1193" s="6">
        <f>IF(K1193="","",C1193&amp;"-"&amp;K1193)</f>
        <v/>
      </c>
      <c r="M1193" s="21">
        <f>IF(J1193&lt;&gt;"القيد غير متوازن","",IF(COUNTIF($B$7:B1193,B1193&amp;"")=1,1,""))</f>
        <v/>
      </c>
    </row>
    <row r="1194">
      <c r="A1194" s="20" t="n"/>
      <c r="B1194" s="16" t="n"/>
      <c r="C1194" s="16" t="n"/>
      <c r="D1194" s="5" t="n"/>
      <c r="E1194" s="17" t="n"/>
      <c r="F1194" s="17" t="n"/>
      <c r="G1194" s="6">
        <f>IF(AND(C1194&amp;""="",E1194&amp;""="",F1194&amp;""=""),"",IF(C1194&amp;""="","كود ناقص",IFERROR(INDEX('دليل الحسابات'!$B$6:$B$205,MATCH(C1194,'دليل الحسابات'!$A$6:$A$205,0)),"كود غير موجود")))</f>
        <v/>
      </c>
      <c r="H1194" s="6">
        <f>IF(AND(C1194&amp;""="",E1194&amp;""="",F1194&amp;""=""),"",IF(AND(E1194&amp;""&lt;&gt;"",F1194&amp;""&lt;&gt;""),"خطأ: مدين ودائن معًا",IF(AND(E1194&amp;""="",F1194&amp;""=""),"سطر بلا مبلغ","")))</f>
        <v/>
      </c>
      <c r="I1194" s="19">
        <f>IF(B1194&amp;""="","",ROUND(SUMIFS($E$7:$E$3006,$B$7:$B$3006,B1194&amp;"")-SUMIFS($F$7:$F$3006,$B$7:$B$3006,B1194&amp;""),2))</f>
        <v/>
      </c>
      <c r="J1194" s="6">
        <f>IF(B1194&amp;""="",IF(AND(C1194&amp;""="",E1194&amp;""="",F1194&amp;""=""),"","رقم القيد ناقص"),IF(I1194=0,"","القيد غير متوازن"))</f>
        <v/>
      </c>
      <c r="K1194" s="21">
        <f>IF(C1194&amp;""="","",COUNTIF($C$7:C1194,C1194&amp;""))</f>
        <v/>
      </c>
      <c r="L1194" s="6">
        <f>IF(K1194="","",C1194&amp;"-"&amp;K1194)</f>
        <v/>
      </c>
      <c r="M1194" s="21">
        <f>IF(J1194&lt;&gt;"القيد غير متوازن","",IF(COUNTIF($B$7:B1194,B1194&amp;"")=1,1,""))</f>
        <v/>
      </c>
    </row>
    <row r="1195">
      <c r="A1195" s="20" t="n"/>
      <c r="B1195" s="16" t="n"/>
      <c r="C1195" s="16" t="n"/>
      <c r="D1195" s="5" t="n"/>
      <c r="E1195" s="17" t="n"/>
      <c r="F1195" s="17" t="n"/>
      <c r="G1195" s="6">
        <f>IF(AND(C1195&amp;""="",E1195&amp;""="",F1195&amp;""=""),"",IF(C1195&amp;""="","كود ناقص",IFERROR(INDEX('دليل الحسابات'!$B$6:$B$205,MATCH(C1195,'دليل الحسابات'!$A$6:$A$205,0)),"كود غير موجود")))</f>
        <v/>
      </c>
      <c r="H1195" s="6">
        <f>IF(AND(C1195&amp;""="",E1195&amp;""="",F1195&amp;""=""),"",IF(AND(E1195&amp;""&lt;&gt;"",F1195&amp;""&lt;&gt;""),"خطأ: مدين ودائن معًا",IF(AND(E1195&amp;""="",F1195&amp;""=""),"سطر بلا مبلغ","")))</f>
        <v/>
      </c>
      <c r="I1195" s="19">
        <f>IF(B1195&amp;""="","",ROUND(SUMIFS($E$7:$E$3006,$B$7:$B$3006,B1195&amp;"")-SUMIFS($F$7:$F$3006,$B$7:$B$3006,B1195&amp;""),2))</f>
        <v/>
      </c>
      <c r="J1195" s="6">
        <f>IF(B1195&amp;""="",IF(AND(C1195&amp;""="",E1195&amp;""="",F1195&amp;""=""),"","رقم القيد ناقص"),IF(I1195=0,"","القيد غير متوازن"))</f>
        <v/>
      </c>
      <c r="K1195" s="21">
        <f>IF(C1195&amp;""="","",COUNTIF($C$7:C1195,C1195&amp;""))</f>
        <v/>
      </c>
      <c r="L1195" s="6">
        <f>IF(K1195="","",C1195&amp;"-"&amp;K1195)</f>
        <v/>
      </c>
      <c r="M1195" s="21">
        <f>IF(J1195&lt;&gt;"القيد غير متوازن","",IF(COUNTIF($B$7:B1195,B1195&amp;"")=1,1,""))</f>
        <v/>
      </c>
    </row>
    <row r="1196">
      <c r="A1196" s="20" t="n"/>
      <c r="B1196" s="16" t="n"/>
      <c r="C1196" s="16" t="n"/>
      <c r="D1196" s="5" t="n"/>
      <c r="E1196" s="17" t="n"/>
      <c r="F1196" s="17" t="n"/>
      <c r="G1196" s="6">
        <f>IF(AND(C1196&amp;""="",E1196&amp;""="",F1196&amp;""=""),"",IF(C1196&amp;""="","كود ناقص",IFERROR(INDEX('دليل الحسابات'!$B$6:$B$205,MATCH(C1196,'دليل الحسابات'!$A$6:$A$205,0)),"كود غير موجود")))</f>
        <v/>
      </c>
      <c r="H1196" s="6">
        <f>IF(AND(C1196&amp;""="",E1196&amp;""="",F1196&amp;""=""),"",IF(AND(E1196&amp;""&lt;&gt;"",F1196&amp;""&lt;&gt;""),"خطأ: مدين ودائن معًا",IF(AND(E1196&amp;""="",F1196&amp;""=""),"سطر بلا مبلغ","")))</f>
        <v/>
      </c>
      <c r="I1196" s="19">
        <f>IF(B1196&amp;""="","",ROUND(SUMIFS($E$7:$E$3006,$B$7:$B$3006,B1196&amp;"")-SUMIFS($F$7:$F$3006,$B$7:$B$3006,B1196&amp;""),2))</f>
        <v/>
      </c>
      <c r="J1196" s="6">
        <f>IF(B1196&amp;""="",IF(AND(C1196&amp;""="",E1196&amp;""="",F1196&amp;""=""),"","رقم القيد ناقص"),IF(I1196=0,"","القيد غير متوازن"))</f>
        <v/>
      </c>
      <c r="K1196" s="21">
        <f>IF(C1196&amp;""="","",COUNTIF($C$7:C1196,C1196&amp;""))</f>
        <v/>
      </c>
      <c r="L1196" s="6">
        <f>IF(K1196="","",C1196&amp;"-"&amp;K1196)</f>
        <v/>
      </c>
      <c r="M1196" s="21">
        <f>IF(J1196&lt;&gt;"القيد غير متوازن","",IF(COUNTIF($B$7:B1196,B1196&amp;"")=1,1,""))</f>
        <v/>
      </c>
    </row>
    <row r="1197">
      <c r="A1197" s="20" t="n"/>
      <c r="B1197" s="16" t="n"/>
      <c r="C1197" s="16" t="n"/>
      <c r="D1197" s="5" t="n"/>
      <c r="E1197" s="17" t="n"/>
      <c r="F1197" s="17" t="n"/>
      <c r="G1197" s="6">
        <f>IF(AND(C1197&amp;""="",E1197&amp;""="",F1197&amp;""=""),"",IF(C1197&amp;""="","كود ناقص",IFERROR(INDEX('دليل الحسابات'!$B$6:$B$205,MATCH(C1197,'دليل الحسابات'!$A$6:$A$205,0)),"كود غير موجود")))</f>
        <v/>
      </c>
      <c r="H1197" s="6">
        <f>IF(AND(C1197&amp;""="",E1197&amp;""="",F1197&amp;""=""),"",IF(AND(E1197&amp;""&lt;&gt;"",F1197&amp;""&lt;&gt;""),"خطأ: مدين ودائن معًا",IF(AND(E1197&amp;""="",F1197&amp;""=""),"سطر بلا مبلغ","")))</f>
        <v/>
      </c>
      <c r="I1197" s="19">
        <f>IF(B1197&amp;""="","",ROUND(SUMIFS($E$7:$E$3006,$B$7:$B$3006,B1197&amp;"")-SUMIFS($F$7:$F$3006,$B$7:$B$3006,B1197&amp;""),2))</f>
        <v/>
      </c>
      <c r="J1197" s="6">
        <f>IF(B1197&amp;""="",IF(AND(C1197&amp;""="",E1197&amp;""="",F1197&amp;""=""),"","رقم القيد ناقص"),IF(I1197=0,"","القيد غير متوازن"))</f>
        <v/>
      </c>
      <c r="K1197" s="21">
        <f>IF(C1197&amp;""="","",COUNTIF($C$7:C1197,C1197&amp;""))</f>
        <v/>
      </c>
      <c r="L1197" s="6">
        <f>IF(K1197="","",C1197&amp;"-"&amp;K1197)</f>
        <v/>
      </c>
      <c r="M1197" s="21">
        <f>IF(J1197&lt;&gt;"القيد غير متوازن","",IF(COUNTIF($B$7:B1197,B1197&amp;"")=1,1,""))</f>
        <v/>
      </c>
    </row>
    <row r="1198">
      <c r="A1198" s="20" t="n"/>
      <c r="B1198" s="16" t="n"/>
      <c r="C1198" s="16" t="n"/>
      <c r="D1198" s="5" t="n"/>
      <c r="E1198" s="17" t="n"/>
      <c r="F1198" s="17" t="n"/>
      <c r="G1198" s="6">
        <f>IF(AND(C1198&amp;""="",E1198&amp;""="",F1198&amp;""=""),"",IF(C1198&amp;""="","كود ناقص",IFERROR(INDEX('دليل الحسابات'!$B$6:$B$205,MATCH(C1198,'دليل الحسابات'!$A$6:$A$205,0)),"كود غير موجود")))</f>
        <v/>
      </c>
      <c r="H1198" s="6">
        <f>IF(AND(C1198&amp;""="",E1198&amp;""="",F1198&amp;""=""),"",IF(AND(E1198&amp;""&lt;&gt;"",F1198&amp;""&lt;&gt;""),"خطأ: مدين ودائن معًا",IF(AND(E1198&amp;""="",F1198&amp;""=""),"سطر بلا مبلغ","")))</f>
        <v/>
      </c>
      <c r="I1198" s="19">
        <f>IF(B1198&amp;""="","",ROUND(SUMIFS($E$7:$E$3006,$B$7:$B$3006,B1198&amp;"")-SUMIFS($F$7:$F$3006,$B$7:$B$3006,B1198&amp;""),2))</f>
        <v/>
      </c>
      <c r="J1198" s="6">
        <f>IF(B1198&amp;""="",IF(AND(C1198&amp;""="",E1198&amp;""="",F1198&amp;""=""),"","رقم القيد ناقص"),IF(I1198=0,"","القيد غير متوازن"))</f>
        <v/>
      </c>
      <c r="K1198" s="21">
        <f>IF(C1198&amp;""="","",COUNTIF($C$7:C1198,C1198&amp;""))</f>
        <v/>
      </c>
      <c r="L1198" s="6">
        <f>IF(K1198="","",C1198&amp;"-"&amp;K1198)</f>
        <v/>
      </c>
      <c r="M1198" s="21">
        <f>IF(J1198&lt;&gt;"القيد غير متوازن","",IF(COUNTIF($B$7:B1198,B1198&amp;"")=1,1,""))</f>
        <v/>
      </c>
    </row>
    <row r="1199">
      <c r="A1199" s="20" t="n"/>
      <c r="B1199" s="16" t="n"/>
      <c r="C1199" s="16" t="n"/>
      <c r="D1199" s="5" t="n"/>
      <c r="E1199" s="17" t="n"/>
      <c r="F1199" s="17" t="n"/>
      <c r="G1199" s="6">
        <f>IF(AND(C1199&amp;""="",E1199&amp;""="",F1199&amp;""=""),"",IF(C1199&amp;""="","كود ناقص",IFERROR(INDEX('دليل الحسابات'!$B$6:$B$205,MATCH(C1199,'دليل الحسابات'!$A$6:$A$205,0)),"كود غير موجود")))</f>
        <v/>
      </c>
      <c r="H1199" s="6">
        <f>IF(AND(C1199&amp;""="",E1199&amp;""="",F1199&amp;""=""),"",IF(AND(E1199&amp;""&lt;&gt;"",F1199&amp;""&lt;&gt;""),"خطأ: مدين ودائن معًا",IF(AND(E1199&amp;""="",F1199&amp;""=""),"سطر بلا مبلغ","")))</f>
        <v/>
      </c>
      <c r="I1199" s="19">
        <f>IF(B1199&amp;""="","",ROUND(SUMIFS($E$7:$E$3006,$B$7:$B$3006,B1199&amp;"")-SUMIFS($F$7:$F$3006,$B$7:$B$3006,B1199&amp;""),2))</f>
        <v/>
      </c>
      <c r="J1199" s="6">
        <f>IF(B1199&amp;""="",IF(AND(C1199&amp;""="",E1199&amp;""="",F1199&amp;""=""),"","رقم القيد ناقص"),IF(I1199=0,"","القيد غير متوازن"))</f>
        <v/>
      </c>
      <c r="K1199" s="21">
        <f>IF(C1199&amp;""="","",COUNTIF($C$7:C1199,C1199&amp;""))</f>
        <v/>
      </c>
      <c r="L1199" s="6">
        <f>IF(K1199="","",C1199&amp;"-"&amp;K1199)</f>
        <v/>
      </c>
      <c r="M1199" s="21">
        <f>IF(J1199&lt;&gt;"القيد غير متوازن","",IF(COUNTIF($B$7:B1199,B1199&amp;"")=1,1,""))</f>
        <v/>
      </c>
    </row>
    <row r="1200">
      <c r="A1200" s="20" t="n"/>
      <c r="B1200" s="16" t="n"/>
      <c r="C1200" s="16" t="n"/>
      <c r="D1200" s="5" t="n"/>
      <c r="E1200" s="17" t="n"/>
      <c r="F1200" s="17" t="n"/>
      <c r="G1200" s="6">
        <f>IF(AND(C1200&amp;""="",E1200&amp;""="",F1200&amp;""=""),"",IF(C1200&amp;""="","كود ناقص",IFERROR(INDEX('دليل الحسابات'!$B$6:$B$205,MATCH(C1200,'دليل الحسابات'!$A$6:$A$205,0)),"كود غير موجود")))</f>
        <v/>
      </c>
      <c r="H1200" s="6">
        <f>IF(AND(C1200&amp;""="",E1200&amp;""="",F1200&amp;""=""),"",IF(AND(E1200&amp;""&lt;&gt;"",F1200&amp;""&lt;&gt;""),"خطأ: مدين ودائن معًا",IF(AND(E1200&amp;""="",F1200&amp;""=""),"سطر بلا مبلغ","")))</f>
        <v/>
      </c>
      <c r="I1200" s="19">
        <f>IF(B1200&amp;""="","",ROUND(SUMIFS($E$7:$E$3006,$B$7:$B$3006,B1200&amp;"")-SUMIFS($F$7:$F$3006,$B$7:$B$3006,B1200&amp;""),2))</f>
        <v/>
      </c>
      <c r="J1200" s="6">
        <f>IF(B1200&amp;""="",IF(AND(C1200&amp;""="",E1200&amp;""="",F1200&amp;""=""),"","رقم القيد ناقص"),IF(I1200=0,"","القيد غير متوازن"))</f>
        <v/>
      </c>
      <c r="K1200" s="21">
        <f>IF(C1200&amp;""="","",COUNTIF($C$7:C1200,C1200&amp;""))</f>
        <v/>
      </c>
      <c r="L1200" s="6">
        <f>IF(K1200="","",C1200&amp;"-"&amp;K1200)</f>
        <v/>
      </c>
      <c r="M1200" s="21">
        <f>IF(J1200&lt;&gt;"القيد غير متوازن","",IF(COUNTIF($B$7:B1200,B1200&amp;"")=1,1,""))</f>
        <v/>
      </c>
    </row>
    <row r="1201">
      <c r="A1201" s="20" t="n"/>
      <c r="B1201" s="16" t="n"/>
      <c r="C1201" s="16" t="n"/>
      <c r="D1201" s="5" t="n"/>
      <c r="E1201" s="17" t="n"/>
      <c r="F1201" s="17" t="n"/>
      <c r="G1201" s="6">
        <f>IF(AND(C1201&amp;""="",E1201&amp;""="",F1201&amp;""=""),"",IF(C1201&amp;""="","كود ناقص",IFERROR(INDEX('دليل الحسابات'!$B$6:$B$205,MATCH(C1201,'دليل الحسابات'!$A$6:$A$205,0)),"كود غير موجود")))</f>
        <v/>
      </c>
      <c r="H1201" s="6">
        <f>IF(AND(C1201&amp;""="",E1201&amp;""="",F1201&amp;""=""),"",IF(AND(E1201&amp;""&lt;&gt;"",F1201&amp;""&lt;&gt;""),"خطأ: مدين ودائن معًا",IF(AND(E1201&amp;""="",F1201&amp;""=""),"سطر بلا مبلغ","")))</f>
        <v/>
      </c>
      <c r="I1201" s="19">
        <f>IF(B1201&amp;""="","",ROUND(SUMIFS($E$7:$E$3006,$B$7:$B$3006,B1201&amp;"")-SUMIFS($F$7:$F$3006,$B$7:$B$3006,B1201&amp;""),2))</f>
        <v/>
      </c>
      <c r="J1201" s="6">
        <f>IF(B1201&amp;""="",IF(AND(C1201&amp;""="",E1201&amp;""="",F1201&amp;""=""),"","رقم القيد ناقص"),IF(I1201=0,"","القيد غير متوازن"))</f>
        <v/>
      </c>
      <c r="K1201" s="21">
        <f>IF(C1201&amp;""="","",COUNTIF($C$7:C1201,C1201&amp;""))</f>
        <v/>
      </c>
      <c r="L1201" s="6">
        <f>IF(K1201="","",C1201&amp;"-"&amp;K1201)</f>
        <v/>
      </c>
      <c r="M1201" s="21">
        <f>IF(J1201&lt;&gt;"القيد غير متوازن","",IF(COUNTIF($B$7:B1201,B1201&amp;"")=1,1,""))</f>
        <v/>
      </c>
    </row>
    <row r="1202">
      <c r="A1202" s="20" t="n"/>
      <c r="B1202" s="16" t="n"/>
      <c r="C1202" s="16" t="n"/>
      <c r="D1202" s="5" t="n"/>
      <c r="E1202" s="17" t="n"/>
      <c r="F1202" s="17" t="n"/>
      <c r="G1202" s="6">
        <f>IF(AND(C1202&amp;""="",E1202&amp;""="",F1202&amp;""=""),"",IF(C1202&amp;""="","كود ناقص",IFERROR(INDEX('دليل الحسابات'!$B$6:$B$205,MATCH(C1202,'دليل الحسابات'!$A$6:$A$205,0)),"كود غير موجود")))</f>
        <v/>
      </c>
      <c r="H1202" s="6">
        <f>IF(AND(C1202&amp;""="",E1202&amp;""="",F1202&amp;""=""),"",IF(AND(E1202&amp;""&lt;&gt;"",F1202&amp;""&lt;&gt;""),"خطأ: مدين ودائن معًا",IF(AND(E1202&amp;""="",F1202&amp;""=""),"سطر بلا مبلغ","")))</f>
        <v/>
      </c>
      <c r="I1202" s="19">
        <f>IF(B1202&amp;""="","",ROUND(SUMIFS($E$7:$E$3006,$B$7:$B$3006,B1202&amp;"")-SUMIFS($F$7:$F$3006,$B$7:$B$3006,B1202&amp;""),2))</f>
        <v/>
      </c>
      <c r="J1202" s="6">
        <f>IF(B1202&amp;""="",IF(AND(C1202&amp;""="",E1202&amp;""="",F1202&amp;""=""),"","رقم القيد ناقص"),IF(I1202=0,"","القيد غير متوازن"))</f>
        <v/>
      </c>
      <c r="K1202" s="21">
        <f>IF(C1202&amp;""="","",COUNTIF($C$7:C1202,C1202&amp;""))</f>
        <v/>
      </c>
      <c r="L1202" s="6">
        <f>IF(K1202="","",C1202&amp;"-"&amp;K1202)</f>
        <v/>
      </c>
      <c r="M1202" s="21">
        <f>IF(J1202&lt;&gt;"القيد غير متوازن","",IF(COUNTIF($B$7:B1202,B1202&amp;"")=1,1,""))</f>
        <v/>
      </c>
    </row>
    <row r="1203">
      <c r="A1203" s="20" t="n"/>
      <c r="B1203" s="16" t="n"/>
      <c r="C1203" s="16" t="n"/>
      <c r="D1203" s="5" t="n"/>
      <c r="E1203" s="17" t="n"/>
      <c r="F1203" s="17" t="n"/>
      <c r="G1203" s="6">
        <f>IF(AND(C1203&amp;""="",E1203&amp;""="",F1203&amp;""=""),"",IF(C1203&amp;""="","كود ناقص",IFERROR(INDEX('دليل الحسابات'!$B$6:$B$205,MATCH(C1203,'دليل الحسابات'!$A$6:$A$205,0)),"كود غير موجود")))</f>
        <v/>
      </c>
      <c r="H1203" s="6">
        <f>IF(AND(C1203&amp;""="",E1203&amp;""="",F1203&amp;""=""),"",IF(AND(E1203&amp;""&lt;&gt;"",F1203&amp;""&lt;&gt;""),"خطأ: مدين ودائن معًا",IF(AND(E1203&amp;""="",F1203&amp;""=""),"سطر بلا مبلغ","")))</f>
        <v/>
      </c>
      <c r="I1203" s="19">
        <f>IF(B1203&amp;""="","",ROUND(SUMIFS($E$7:$E$3006,$B$7:$B$3006,B1203&amp;"")-SUMIFS($F$7:$F$3006,$B$7:$B$3006,B1203&amp;""),2))</f>
        <v/>
      </c>
      <c r="J1203" s="6">
        <f>IF(B1203&amp;""="",IF(AND(C1203&amp;""="",E1203&amp;""="",F1203&amp;""=""),"","رقم القيد ناقص"),IF(I1203=0,"","القيد غير متوازن"))</f>
        <v/>
      </c>
      <c r="K1203" s="21">
        <f>IF(C1203&amp;""="","",COUNTIF($C$7:C1203,C1203&amp;""))</f>
        <v/>
      </c>
      <c r="L1203" s="6">
        <f>IF(K1203="","",C1203&amp;"-"&amp;K1203)</f>
        <v/>
      </c>
      <c r="M1203" s="21">
        <f>IF(J1203&lt;&gt;"القيد غير متوازن","",IF(COUNTIF($B$7:B1203,B1203&amp;"")=1,1,""))</f>
        <v/>
      </c>
    </row>
    <row r="1204">
      <c r="A1204" s="20" t="n"/>
      <c r="B1204" s="16" t="n"/>
      <c r="C1204" s="16" t="n"/>
      <c r="D1204" s="5" t="n"/>
      <c r="E1204" s="17" t="n"/>
      <c r="F1204" s="17" t="n"/>
      <c r="G1204" s="6">
        <f>IF(AND(C1204&amp;""="",E1204&amp;""="",F1204&amp;""=""),"",IF(C1204&amp;""="","كود ناقص",IFERROR(INDEX('دليل الحسابات'!$B$6:$B$205,MATCH(C1204,'دليل الحسابات'!$A$6:$A$205,0)),"كود غير موجود")))</f>
        <v/>
      </c>
      <c r="H1204" s="6">
        <f>IF(AND(C1204&amp;""="",E1204&amp;""="",F1204&amp;""=""),"",IF(AND(E1204&amp;""&lt;&gt;"",F1204&amp;""&lt;&gt;""),"خطأ: مدين ودائن معًا",IF(AND(E1204&amp;""="",F1204&amp;""=""),"سطر بلا مبلغ","")))</f>
        <v/>
      </c>
      <c r="I1204" s="19">
        <f>IF(B1204&amp;""="","",ROUND(SUMIFS($E$7:$E$3006,$B$7:$B$3006,B1204&amp;"")-SUMIFS($F$7:$F$3006,$B$7:$B$3006,B1204&amp;""),2))</f>
        <v/>
      </c>
      <c r="J1204" s="6">
        <f>IF(B1204&amp;""="",IF(AND(C1204&amp;""="",E1204&amp;""="",F1204&amp;""=""),"","رقم القيد ناقص"),IF(I1204=0,"","القيد غير متوازن"))</f>
        <v/>
      </c>
      <c r="K1204" s="21">
        <f>IF(C1204&amp;""="","",COUNTIF($C$7:C1204,C1204&amp;""))</f>
        <v/>
      </c>
      <c r="L1204" s="6">
        <f>IF(K1204="","",C1204&amp;"-"&amp;K1204)</f>
        <v/>
      </c>
      <c r="M1204" s="21">
        <f>IF(J1204&lt;&gt;"القيد غير متوازن","",IF(COUNTIF($B$7:B1204,B1204&amp;"")=1,1,""))</f>
        <v/>
      </c>
    </row>
    <row r="1205">
      <c r="A1205" s="20" t="n"/>
      <c r="B1205" s="16" t="n"/>
      <c r="C1205" s="16" t="n"/>
      <c r="D1205" s="5" t="n"/>
      <c r="E1205" s="17" t="n"/>
      <c r="F1205" s="17" t="n"/>
      <c r="G1205" s="6">
        <f>IF(AND(C1205&amp;""="",E1205&amp;""="",F1205&amp;""=""),"",IF(C1205&amp;""="","كود ناقص",IFERROR(INDEX('دليل الحسابات'!$B$6:$B$205,MATCH(C1205,'دليل الحسابات'!$A$6:$A$205,0)),"كود غير موجود")))</f>
        <v/>
      </c>
      <c r="H1205" s="6">
        <f>IF(AND(C1205&amp;""="",E1205&amp;""="",F1205&amp;""=""),"",IF(AND(E1205&amp;""&lt;&gt;"",F1205&amp;""&lt;&gt;""),"خطأ: مدين ودائن معًا",IF(AND(E1205&amp;""="",F1205&amp;""=""),"سطر بلا مبلغ","")))</f>
        <v/>
      </c>
      <c r="I1205" s="19">
        <f>IF(B1205&amp;""="","",ROUND(SUMIFS($E$7:$E$3006,$B$7:$B$3006,B1205&amp;"")-SUMIFS($F$7:$F$3006,$B$7:$B$3006,B1205&amp;""),2))</f>
        <v/>
      </c>
      <c r="J1205" s="6">
        <f>IF(B1205&amp;""="",IF(AND(C1205&amp;""="",E1205&amp;""="",F1205&amp;""=""),"","رقم القيد ناقص"),IF(I1205=0,"","القيد غير متوازن"))</f>
        <v/>
      </c>
      <c r="K1205" s="21">
        <f>IF(C1205&amp;""="","",COUNTIF($C$7:C1205,C1205&amp;""))</f>
        <v/>
      </c>
      <c r="L1205" s="6">
        <f>IF(K1205="","",C1205&amp;"-"&amp;K1205)</f>
        <v/>
      </c>
      <c r="M1205" s="21">
        <f>IF(J1205&lt;&gt;"القيد غير متوازن","",IF(COUNTIF($B$7:B1205,B1205&amp;"")=1,1,""))</f>
        <v/>
      </c>
    </row>
    <row r="1206">
      <c r="A1206" s="20" t="n"/>
      <c r="B1206" s="16" t="n"/>
      <c r="C1206" s="16" t="n"/>
      <c r="D1206" s="5" t="n"/>
      <c r="E1206" s="17" t="n"/>
      <c r="F1206" s="17" t="n"/>
      <c r="G1206" s="6">
        <f>IF(AND(C1206&amp;""="",E1206&amp;""="",F1206&amp;""=""),"",IF(C1206&amp;""="","كود ناقص",IFERROR(INDEX('دليل الحسابات'!$B$6:$B$205,MATCH(C1206,'دليل الحسابات'!$A$6:$A$205,0)),"كود غير موجود")))</f>
        <v/>
      </c>
      <c r="H1206" s="6">
        <f>IF(AND(C1206&amp;""="",E1206&amp;""="",F1206&amp;""=""),"",IF(AND(E1206&amp;""&lt;&gt;"",F1206&amp;""&lt;&gt;""),"خطأ: مدين ودائن معًا",IF(AND(E1206&amp;""="",F1206&amp;""=""),"سطر بلا مبلغ","")))</f>
        <v/>
      </c>
      <c r="I1206" s="19">
        <f>IF(B1206&amp;""="","",ROUND(SUMIFS($E$7:$E$3006,$B$7:$B$3006,B1206&amp;"")-SUMIFS($F$7:$F$3006,$B$7:$B$3006,B1206&amp;""),2))</f>
        <v/>
      </c>
      <c r="J1206" s="6">
        <f>IF(B1206&amp;""="",IF(AND(C1206&amp;""="",E1206&amp;""="",F1206&amp;""=""),"","رقم القيد ناقص"),IF(I1206=0,"","القيد غير متوازن"))</f>
        <v/>
      </c>
      <c r="K1206" s="21">
        <f>IF(C1206&amp;""="","",COUNTIF($C$7:C1206,C1206&amp;""))</f>
        <v/>
      </c>
      <c r="L1206" s="6">
        <f>IF(K1206="","",C1206&amp;"-"&amp;K1206)</f>
        <v/>
      </c>
      <c r="M1206" s="21">
        <f>IF(J1206&lt;&gt;"القيد غير متوازن","",IF(COUNTIF($B$7:B1206,B1206&amp;"")=1,1,""))</f>
        <v/>
      </c>
    </row>
    <row r="1207">
      <c r="A1207" s="20" t="n"/>
      <c r="B1207" s="16" t="n"/>
      <c r="C1207" s="16" t="n"/>
      <c r="D1207" s="5" t="n"/>
      <c r="E1207" s="17" t="n"/>
      <c r="F1207" s="17" t="n"/>
      <c r="G1207" s="6">
        <f>IF(AND(C1207&amp;""="",E1207&amp;""="",F1207&amp;""=""),"",IF(C1207&amp;""="","كود ناقص",IFERROR(INDEX('دليل الحسابات'!$B$6:$B$205,MATCH(C1207,'دليل الحسابات'!$A$6:$A$205,0)),"كود غير موجود")))</f>
        <v/>
      </c>
      <c r="H1207" s="6">
        <f>IF(AND(C1207&amp;""="",E1207&amp;""="",F1207&amp;""=""),"",IF(AND(E1207&amp;""&lt;&gt;"",F1207&amp;""&lt;&gt;""),"خطأ: مدين ودائن معًا",IF(AND(E1207&amp;""="",F1207&amp;""=""),"سطر بلا مبلغ","")))</f>
        <v/>
      </c>
      <c r="I1207" s="19">
        <f>IF(B1207&amp;""="","",ROUND(SUMIFS($E$7:$E$3006,$B$7:$B$3006,B1207&amp;"")-SUMIFS($F$7:$F$3006,$B$7:$B$3006,B1207&amp;""),2))</f>
        <v/>
      </c>
      <c r="J1207" s="6">
        <f>IF(B1207&amp;""="",IF(AND(C1207&amp;""="",E1207&amp;""="",F1207&amp;""=""),"","رقم القيد ناقص"),IF(I1207=0,"","القيد غير متوازن"))</f>
        <v/>
      </c>
      <c r="K1207" s="21">
        <f>IF(C1207&amp;""="","",COUNTIF($C$7:C1207,C1207&amp;""))</f>
        <v/>
      </c>
      <c r="L1207" s="6">
        <f>IF(K1207="","",C1207&amp;"-"&amp;K1207)</f>
        <v/>
      </c>
      <c r="M1207" s="21">
        <f>IF(J1207&lt;&gt;"القيد غير متوازن","",IF(COUNTIF($B$7:B1207,B1207&amp;"")=1,1,""))</f>
        <v/>
      </c>
    </row>
    <row r="1208">
      <c r="A1208" s="20" t="n"/>
      <c r="B1208" s="16" t="n"/>
      <c r="C1208" s="16" t="n"/>
      <c r="D1208" s="5" t="n"/>
      <c r="E1208" s="17" t="n"/>
      <c r="F1208" s="17" t="n"/>
      <c r="G1208" s="6">
        <f>IF(AND(C1208&amp;""="",E1208&amp;""="",F1208&amp;""=""),"",IF(C1208&amp;""="","كود ناقص",IFERROR(INDEX('دليل الحسابات'!$B$6:$B$205,MATCH(C1208,'دليل الحسابات'!$A$6:$A$205,0)),"كود غير موجود")))</f>
        <v/>
      </c>
      <c r="H1208" s="6">
        <f>IF(AND(C1208&amp;""="",E1208&amp;""="",F1208&amp;""=""),"",IF(AND(E1208&amp;""&lt;&gt;"",F1208&amp;""&lt;&gt;""),"خطأ: مدين ودائن معًا",IF(AND(E1208&amp;""="",F1208&amp;""=""),"سطر بلا مبلغ","")))</f>
        <v/>
      </c>
      <c r="I1208" s="19">
        <f>IF(B1208&amp;""="","",ROUND(SUMIFS($E$7:$E$3006,$B$7:$B$3006,B1208&amp;"")-SUMIFS($F$7:$F$3006,$B$7:$B$3006,B1208&amp;""),2))</f>
        <v/>
      </c>
      <c r="J1208" s="6">
        <f>IF(B1208&amp;""="",IF(AND(C1208&amp;""="",E1208&amp;""="",F1208&amp;""=""),"","رقم القيد ناقص"),IF(I1208=0,"","القيد غير متوازن"))</f>
        <v/>
      </c>
      <c r="K1208" s="21">
        <f>IF(C1208&amp;""="","",COUNTIF($C$7:C1208,C1208&amp;""))</f>
        <v/>
      </c>
      <c r="L1208" s="6">
        <f>IF(K1208="","",C1208&amp;"-"&amp;K1208)</f>
        <v/>
      </c>
      <c r="M1208" s="21">
        <f>IF(J1208&lt;&gt;"القيد غير متوازن","",IF(COUNTIF($B$7:B1208,B1208&amp;"")=1,1,""))</f>
        <v/>
      </c>
    </row>
    <row r="1209">
      <c r="A1209" s="20" t="n"/>
      <c r="B1209" s="16" t="n"/>
      <c r="C1209" s="16" t="n"/>
      <c r="D1209" s="5" t="n"/>
      <c r="E1209" s="17" t="n"/>
      <c r="F1209" s="17" t="n"/>
      <c r="G1209" s="6">
        <f>IF(AND(C1209&amp;""="",E1209&amp;""="",F1209&amp;""=""),"",IF(C1209&amp;""="","كود ناقص",IFERROR(INDEX('دليل الحسابات'!$B$6:$B$205,MATCH(C1209,'دليل الحسابات'!$A$6:$A$205,0)),"كود غير موجود")))</f>
        <v/>
      </c>
      <c r="H1209" s="6">
        <f>IF(AND(C1209&amp;""="",E1209&amp;""="",F1209&amp;""=""),"",IF(AND(E1209&amp;""&lt;&gt;"",F1209&amp;""&lt;&gt;""),"خطأ: مدين ودائن معًا",IF(AND(E1209&amp;""="",F1209&amp;""=""),"سطر بلا مبلغ","")))</f>
        <v/>
      </c>
      <c r="I1209" s="19">
        <f>IF(B1209&amp;""="","",ROUND(SUMIFS($E$7:$E$3006,$B$7:$B$3006,B1209&amp;"")-SUMIFS($F$7:$F$3006,$B$7:$B$3006,B1209&amp;""),2))</f>
        <v/>
      </c>
      <c r="J1209" s="6">
        <f>IF(B1209&amp;""="",IF(AND(C1209&amp;""="",E1209&amp;""="",F1209&amp;""=""),"","رقم القيد ناقص"),IF(I1209=0,"","القيد غير متوازن"))</f>
        <v/>
      </c>
      <c r="K1209" s="21">
        <f>IF(C1209&amp;""="","",COUNTIF($C$7:C1209,C1209&amp;""))</f>
        <v/>
      </c>
      <c r="L1209" s="6">
        <f>IF(K1209="","",C1209&amp;"-"&amp;K1209)</f>
        <v/>
      </c>
      <c r="M1209" s="21">
        <f>IF(J1209&lt;&gt;"القيد غير متوازن","",IF(COUNTIF($B$7:B1209,B1209&amp;"")=1,1,""))</f>
        <v/>
      </c>
    </row>
    <row r="1210">
      <c r="A1210" s="20" t="n"/>
      <c r="B1210" s="16" t="n"/>
      <c r="C1210" s="16" t="n"/>
      <c r="D1210" s="5" t="n"/>
      <c r="E1210" s="17" t="n"/>
      <c r="F1210" s="17" t="n"/>
      <c r="G1210" s="6">
        <f>IF(AND(C1210&amp;""="",E1210&amp;""="",F1210&amp;""=""),"",IF(C1210&amp;""="","كود ناقص",IFERROR(INDEX('دليل الحسابات'!$B$6:$B$205,MATCH(C1210,'دليل الحسابات'!$A$6:$A$205,0)),"كود غير موجود")))</f>
        <v/>
      </c>
      <c r="H1210" s="6">
        <f>IF(AND(C1210&amp;""="",E1210&amp;""="",F1210&amp;""=""),"",IF(AND(E1210&amp;""&lt;&gt;"",F1210&amp;""&lt;&gt;""),"خطأ: مدين ودائن معًا",IF(AND(E1210&amp;""="",F1210&amp;""=""),"سطر بلا مبلغ","")))</f>
        <v/>
      </c>
      <c r="I1210" s="19">
        <f>IF(B1210&amp;""="","",ROUND(SUMIFS($E$7:$E$3006,$B$7:$B$3006,B1210&amp;"")-SUMIFS($F$7:$F$3006,$B$7:$B$3006,B1210&amp;""),2))</f>
        <v/>
      </c>
      <c r="J1210" s="6">
        <f>IF(B1210&amp;""="",IF(AND(C1210&amp;""="",E1210&amp;""="",F1210&amp;""=""),"","رقم القيد ناقص"),IF(I1210=0,"","القيد غير متوازن"))</f>
        <v/>
      </c>
      <c r="K1210" s="21">
        <f>IF(C1210&amp;""="","",COUNTIF($C$7:C1210,C1210&amp;""))</f>
        <v/>
      </c>
      <c r="L1210" s="6">
        <f>IF(K1210="","",C1210&amp;"-"&amp;K1210)</f>
        <v/>
      </c>
      <c r="M1210" s="21">
        <f>IF(J1210&lt;&gt;"القيد غير متوازن","",IF(COUNTIF($B$7:B1210,B1210&amp;"")=1,1,""))</f>
        <v/>
      </c>
    </row>
    <row r="1211">
      <c r="A1211" s="20" t="n"/>
      <c r="B1211" s="16" t="n"/>
      <c r="C1211" s="16" t="n"/>
      <c r="D1211" s="5" t="n"/>
      <c r="E1211" s="17" t="n"/>
      <c r="F1211" s="17" t="n"/>
      <c r="G1211" s="6">
        <f>IF(AND(C1211&amp;""="",E1211&amp;""="",F1211&amp;""=""),"",IF(C1211&amp;""="","كود ناقص",IFERROR(INDEX('دليل الحسابات'!$B$6:$B$205,MATCH(C1211,'دليل الحسابات'!$A$6:$A$205,0)),"كود غير موجود")))</f>
        <v/>
      </c>
      <c r="H1211" s="6">
        <f>IF(AND(C1211&amp;""="",E1211&amp;""="",F1211&amp;""=""),"",IF(AND(E1211&amp;""&lt;&gt;"",F1211&amp;""&lt;&gt;""),"خطأ: مدين ودائن معًا",IF(AND(E1211&amp;""="",F1211&amp;""=""),"سطر بلا مبلغ","")))</f>
        <v/>
      </c>
      <c r="I1211" s="19">
        <f>IF(B1211&amp;""="","",ROUND(SUMIFS($E$7:$E$3006,$B$7:$B$3006,B1211&amp;"")-SUMIFS($F$7:$F$3006,$B$7:$B$3006,B1211&amp;""),2))</f>
        <v/>
      </c>
      <c r="J1211" s="6">
        <f>IF(B1211&amp;""="",IF(AND(C1211&amp;""="",E1211&amp;""="",F1211&amp;""=""),"","رقم القيد ناقص"),IF(I1211=0,"","القيد غير متوازن"))</f>
        <v/>
      </c>
      <c r="K1211" s="21">
        <f>IF(C1211&amp;""="","",COUNTIF($C$7:C1211,C1211&amp;""))</f>
        <v/>
      </c>
      <c r="L1211" s="6">
        <f>IF(K1211="","",C1211&amp;"-"&amp;K1211)</f>
        <v/>
      </c>
      <c r="M1211" s="21">
        <f>IF(J1211&lt;&gt;"القيد غير متوازن","",IF(COUNTIF($B$7:B1211,B1211&amp;"")=1,1,""))</f>
        <v/>
      </c>
    </row>
    <row r="1212">
      <c r="A1212" s="20" t="n"/>
      <c r="B1212" s="16" t="n"/>
      <c r="C1212" s="16" t="n"/>
      <c r="D1212" s="5" t="n"/>
      <c r="E1212" s="17" t="n"/>
      <c r="F1212" s="17" t="n"/>
      <c r="G1212" s="6">
        <f>IF(AND(C1212&amp;""="",E1212&amp;""="",F1212&amp;""=""),"",IF(C1212&amp;""="","كود ناقص",IFERROR(INDEX('دليل الحسابات'!$B$6:$B$205,MATCH(C1212,'دليل الحسابات'!$A$6:$A$205,0)),"كود غير موجود")))</f>
        <v/>
      </c>
      <c r="H1212" s="6">
        <f>IF(AND(C1212&amp;""="",E1212&amp;""="",F1212&amp;""=""),"",IF(AND(E1212&amp;""&lt;&gt;"",F1212&amp;""&lt;&gt;""),"خطأ: مدين ودائن معًا",IF(AND(E1212&amp;""="",F1212&amp;""=""),"سطر بلا مبلغ","")))</f>
        <v/>
      </c>
      <c r="I1212" s="19">
        <f>IF(B1212&amp;""="","",ROUND(SUMIFS($E$7:$E$3006,$B$7:$B$3006,B1212&amp;"")-SUMIFS($F$7:$F$3006,$B$7:$B$3006,B1212&amp;""),2))</f>
        <v/>
      </c>
      <c r="J1212" s="6">
        <f>IF(B1212&amp;""="",IF(AND(C1212&amp;""="",E1212&amp;""="",F1212&amp;""=""),"","رقم القيد ناقص"),IF(I1212=0,"","القيد غير متوازن"))</f>
        <v/>
      </c>
      <c r="K1212" s="21">
        <f>IF(C1212&amp;""="","",COUNTIF($C$7:C1212,C1212&amp;""))</f>
        <v/>
      </c>
      <c r="L1212" s="6">
        <f>IF(K1212="","",C1212&amp;"-"&amp;K1212)</f>
        <v/>
      </c>
      <c r="M1212" s="21">
        <f>IF(J1212&lt;&gt;"القيد غير متوازن","",IF(COUNTIF($B$7:B1212,B1212&amp;"")=1,1,""))</f>
        <v/>
      </c>
    </row>
    <row r="1213">
      <c r="A1213" s="20" t="n"/>
      <c r="B1213" s="16" t="n"/>
      <c r="C1213" s="16" t="n"/>
      <c r="D1213" s="5" t="n"/>
      <c r="E1213" s="17" t="n"/>
      <c r="F1213" s="17" t="n"/>
      <c r="G1213" s="6">
        <f>IF(AND(C1213&amp;""="",E1213&amp;""="",F1213&amp;""=""),"",IF(C1213&amp;""="","كود ناقص",IFERROR(INDEX('دليل الحسابات'!$B$6:$B$205,MATCH(C1213,'دليل الحسابات'!$A$6:$A$205,0)),"كود غير موجود")))</f>
        <v/>
      </c>
      <c r="H1213" s="6">
        <f>IF(AND(C1213&amp;""="",E1213&amp;""="",F1213&amp;""=""),"",IF(AND(E1213&amp;""&lt;&gt;"",F1213&amp;""&lt;&gt;""),"خطأ: مدين ودائن معًا",IF(AND(E1213&amp;""="",F1213&amp;""=""),"سطر بلا مبلغ","")))</f>
        <v/>
      </c>
      <c r="I1213" s="19">
        <f>IF(B1213&amp;""="","",ROUND(SUMIFS($E$7:$E$3006,$B$7:$B$3006,B1213&amp;"")-SUMIFS($F$7:$F$3006,$B$7:$B$3006,B1213&amp;""),2))</f>
        <v/>
      </c>
      <c r="J1213" s="6">
        <f>IF(B1213&amp;""="",IF(AND(C1213&amp;""="",E1213&amp;""="",F1213&amp;""=""),"","رقم القيد ناقص"),IF(I1213=0,"","القيد غير متوازن"))</f>
        <v/>
      </c>
      <c r="K1213" s="21">
        <f>IF(C1213&amp;""="","",COUNTIF($C$7:C1213,C1213&amp;""))</f>
        <v/>
      </c>
      <c r="L1213" s="6">
        <f>IF(K1213="","",C1213&amp;"-"&amp;K1213)</f>
        <v/>
      </c>
      <c r="M1213" s="21">
        <f>IF(J1213&lt;&gt;"القيد غير متوازن","",IF(COUNTIF($B$7:B1213,B1213&amp;"")=1,1,""))</f>
        <v/>
      </c>
    </row>
    <row r="1214">
      <c r="A1214" s="20" t="n"/>
      <c r="B1214" s="16" t="n"/>
      <c r="C1214" s="16" t="n"/>
      <c r="D1214" s="5" t="n"/>
      <c r="E1214" s="17" t="n"/>
      <c r="F1214" s="17" t="n"/>
      <c r="G1214" s="6">
        <f>IF(AND(C1214&amp;""="",E1214&amp;""="",F1214&amp;""=""),"",IF(C1214&amp;""="","كود ناقص",IFERROR(INDEX('دليل الحسابات'!$B$6:$B$205,MATCH(C1214,'دليل الحسابات'!$A$6:$A$205,0)),"كود غير موجود")))</f>
        <v/>
      </c>
      <c r="H1214" s="6">
        <f>IF(AND(C1214&amp;""="",E1214&amp;""="",F1214&amp;""=""),"",IF(AND(E1214&amp;""&lt;&gt;"",F1214&amp;""&lt;&gt;""),"خطأ: مدين ودائن معًا",IF(AND(E1214&amp;""="",F1214&amp;""=""),"سطر بلا مبلغ","")))</f>
        <v/>
      </c>
      <c r="I1214" s="19">
        <f>IF(B1214&amp;""="","",ROUND(SUMIFS($E$7:$E$3006,$B$7:$B$3006,B1214&amp;"")-SUMIFS($F$7:$F$3006,$B$7:$B$3006,B1214&amp;""),2))</f>
        <v/>
      </c>
      <c r="J1214" s="6">
        <f>IF(B1214&amp;""="",IF(AND(C1214&amp;""="",E1214&amp;""="",F1214&amp;""=""),"","رقم القيد ناقص"),IF(I1214=0,"","القيد غير متوازن"))</f>
        <v/>
      </c>
      <c r="K1214" s="21">
        <f>IF(C1214&amp;""="","",COUNTIF($C$7:C1214,C1214&amp;""))</f>
        <v/>
      </c>
      <c r="L1214" s="6">
        <f>IF(K1214="","",C1214&amp;"-"&amp;K1214)</f>
        <v/>
      </c>
      <c r="M1214" s="21">
        <f>IF(J1214&lt;&gt;"القيد غير متوازن","",IF(COUNTIF($B$7:B1214,B1214&amp;"")=1,1,""))</f>
        <v/>
      </c>
    </row>
    <row r="1215">
      <c r="A1215" s="20" t="n"/>
      <c r="B1215" s="16" t="n"/>
      <c r="C1215" s="16" t="n"/>
      <c r="D1215" s="5" t="n"/>
      <c r="E1215" s="17" t="n"/>
      <c r="F1215" s="17" t="n"/>
      <c r="G1215" s="6">
        <f>IF(AND(C1215&amp;""="",E1215&amp;""="",F1215&amp;""=""),"",IF(C1215&amp;""="","كود ناقص",IFERROR(INDEX('دليل الحسابات'!$B$6:$B$205,MATCH(C1215,'دليل الحسابات'!$A$6:$A$205,0)),"كود غير موجود")))</f>
        <v/>
      </c>
      <c r="H1215" s="6">
        <f>IF(AND(C1215&amp;""="",E1215&amp;""="",F1215&amp;""=""),"",IF(AND(E1215&amp;""&lt;&gt;"",F1215&amp;""&lt;&gt;""),"خطأ: مدين ودائن معًا",IF(AND(E1215&amp;""="",F1215&amp;""=""),"سطر بلا مبلغ","")))</f>
        <v/>
      </c>
      <c r="I1215" s="19">
        <f>IF(B1215&amp;""="","",ROUND(SUMIFS($E$7:$E$3006,$B$7:$B$3006,B1215&amp;"")-SUMIFS($F$7:$F$3006,$B$7:$B$3006,B1215&amp;""),2))</f>
        <v/>
      </c>
      <c r="J1215" s="6">
        <f>IF(B1215&amp;""="",IF(AND(C1215&amp;""="",E1215&amp;""="",F1215&amp;""=""),"","رقم القيد ناقص"),IF(I1215=0,"","القيد غير متوازن"))</f>
        <v/>
      </c>
      <c r="K1215" s="21">
        <f>IF(C1215&amp;""="","",COUNTIF($C$7:C1215,C1215&amp;""))</f>
        <v/>
      </c>
      <c r="L1215" s="6">
        <f>IF(K1215="","",C1215&amp;"-"&amp;K1215)</f>
        <v/>
      </c>
      <c r="M1215" s="21">
        <f>IF(J1215&lt;&gt;"القيد غير متوازن","",IF(COUNTIF($B$7:B1215,B1215&amp;"")=1,1,""))</f>
        <v/>
      </c>
    </row>
    <row r="1216">
      <c r="A1216" s="20" t="n"/>
      <c r="B1216" s="16" t="n"/>
      <c r="C1216" s="16" t="n"/>
      <c r="D1216" s="5" t="n"/>
      <c r="E1216" s="17" t="n"/>
      <c r="F1216" s="17" t="n"/>
      <c r="G1216" s="6">
        <f>IF(AND(C1216&amp;""="",E1216&amp;""="",F1216&amp;""=""),"",IF(C1216&amp;""="","كود ناقص",IFERROR(INDEX('دليل الحسابات'!$B$6:$B$205,MATCH(C1216,'دليل الحسابات'!$A$6:$A$205,0)),"كود غير موجود")))</f>
        <v/>
      </c>
      <c r="H1216" s="6">
        <f>IF(AND(C1216&amp;""="",E1216&amp;""="",F1216&amp;""=""),"",IF(AND(E1216&amp;""&lt;&gt;"",F1216&amp;""&lt;&gt;""),"خطأ: مدين ودائن معًا",IF(AND(E1216&amp;""="",F1216&amp;""=""),"سطر بلا مبلغ","")))</f>
        <v/>
      </c>
      <c r="I1216" s="19">
        <f>IF(B1216&amp;""="","",ROUND(SUMIFS($E$7:$E$3006,$B$7:$B$3006,B1216&amp;"")-SUMIFS($F$7:$F$3006,$B$7:$B$3006,B1216&amp;""),2))</f>
        <v/>
      </c>
      <c r="J1216" s="6">
        <f>IF(B1216&amp;""="",IF(AND(C1216&amp;""="",E1216&amp;""="",F1216&amp;""=""),"","رقم القيد ناقص"),IF(I1216=0,"","القيد غير متوازن"))</f>
        <v/>
      </c>
      <c r="K1216" s="21">
        <f>IF(C1216&amp;""="","",COUNTIF($C$7:C1216,C1216&amp;""))</f>
        <v/>
      </c>
      <c r="L1216" s="6">
        <f>IF(K1216="","",C1216&amp;"-"&amp;K1216)</f>
        <v/>
      </c>
      <c r="M1216" s="21">
        <f>IF(J1216&lt;&gt;"القيد غير متوازن","",IF(COUNTIF($B$7:B1216,B1216&amp;"")=1,1,""))</f>
        <v/>
      </c>
    </row>
    <row r="1217">
      <c r="A1217" s="20" t="n"/>
      <c r="B1217" s="16" t="n"/>
      <c r="C1217" s="16" t="n"/>
      <c r="D1217" s="5" t="n"/>
      <c r="E1217" s="17" t="n"/>
      <c r="F1217" s="17" t="n"/>
      <c r="G1217" s="6">
        <f>IF(AND(C1217&amp;""="",E1217&amp;""="",F1217&amp;""=""),"",IF(C1217&amp;""="","كود ناقص",IFERROR(INDEX('دليل الحسابات'!$B$6:$B$205,MATCH(C1217,'دليل الحسابات'!$A$6:$A$205,0)),"كود غير موجود")))</f>
        <v/>
      </c>
      <c r="H1217" s="6">
        <f>IF(AND(C1217&amp;""="",E1217&amp;""="",F1217&amp;""=""),"",IF(AND(E1217&amp;""&lt;&gt;"",F1217&amp;""&lt;&gt;""),"خطأ: مدين ودائن معًا",IF(AND(E1217&amp;""="",F1217&amp;""=""),"سطر بلا مبلغ","")))</f>
        <v/>
      </c>
      <c r="I1217" s="19">
        <f>IF(B1217&amp;""="","",ROUND(SUMIFS($E$7:$E$3006,$B$7:$B$3006,B1217&amp;"")-SUMIFS($F$7:$F$3006,$B$7:$B$3006,B1217&amp;""),2))</f>
        <v/>
      </c>
      <c r="J1217" s="6">
        <f>IF(B1217&amp;""="",IF(AND(C1217&amp;""="",E1217&amp;""="",F1217&amp;""=""),"","رقم القيد ناقص"),IF(I1217=0,"","القيد غير متوازن"))</f>
        <v/>
      </c>
      <c r="K1217" s="21">
        <f>IF(C1217&amp;""="","",COUNTIF($C$7:C1217,C1217&amp;""))</f>
        <v/>
      </c>
      <c r="L1217" s="6">
        <f>IF(K1217="","",C1217&amp;"-"&amp;K1217)</f>
        <v/>
      </c>
      <c r="M1217" s="21">
        <f>IF(J1217&lt;&gt;"القيد غير متوازن","",IF(COUNTIF($B$7:B1217,B1217&amp;"")=1,1,""))</f>
        <v/>
      </c>
    </row>
    <row r="1218">
      <c r="A1218" s="20" t="n"/>
      <c r="B1218" s="16" t="n"/>
      <c r="C1218" s="16" t="n"/>
      <c r="D1218" s="5" t="n"/>
      <c r="E1218" s="17" t="n"/>
      <c r="F1218" s="17" t="n"/>
      <c r="G1218" s="6">
        <f>IF(AND(C1218&amp;""="",E1218&amp;""="",F1218&amp;""=""),"",IF(C1218&amp;""="","كود ناقص",IFERROR(INDEX('دليل الحسابات'!$B$6:$B$205,MATCH(C1218,'دليل الحسابات'!$A$6:$A$205,0)),"كود غير موجود")))</f>
        <v/>
      </c>
      <c r="H1218" s="6">
        <f>IF(AND(C1218&amp;""="",E1218&amp;""="",F1218&amp;""=""),"",IF(AND(E1218&amp;""&lt;&gt;"",F1218&amp;""&lt;&gt;""),"خطأ: مدين ودائن معًا",IF(AND(E1218&amp;""="",F1218&amp;""=""),"سطر بلا مبلغ","")))</f>
        <v/>
      </c>
      <c r="I1218" s="19">
        <f>IF(B1218&amp;""="","",ROUND(SUMIFS($E$7:$E$3006,$B$7:$B$3006,B1218&amp;"")-SUMIFS($F$7:$F$3006,$B$7:$B$3006,B1218&amp;""),2))</f>
        <v/>
      </c>
      <c r="J1218" s="6">
        <f>IF(B1218&amp;""="",IF(AND(C1218&amp;""="",E1218&amp;""="",F1218&amp;""=""),"","رقم القيد ناقص"),IF(I1218=0,"","القيد غير متوازن"))</f>
        <v/>
      </c>
      <c r="K1218" s="21">
        <f>IF(C1218&amp;""="","",COUNTIF($C$7:C1218,C1218&amp;""))</f>
        <v/>
      </c>
      <c r="L1218" s="6">
        <f>IF(K1218="","",C1218&amp;"-"&amp;K1218)</f>
        <v/>
      </c>
      <c r="M1218" s="21">
        <f>IF(J1218&lt;&gt;"القيد غير متوازن","",IF(COUNTIF($B$7:B1218,B1218&amp;"")=1,1,""))</f>
        <v/>
      </c>
    </row>
    <row r="1219">
      <c r="A1219" s="20" t="n"/>
      <c r="B1219" s="16" t="n"/>
      <c r="C1219" s="16" t="n"/>
      <c r="D1219" s="5" t="n"/>
      <c r="E1219" s="17" t="n"/>
      <c r="F1219" s="17" t="n"/>
      <c r="G1219" s="6">
        <f>IF(AND(C1219&amp;""="",E1219&amp;""="",F1219&amp;""=""),"",IF(C1219&amp;""="","كود ناقص",IFERROR(INDEX('دليل الحسابات'!$B$6:$B$205,MATCH(C1219,'دليل الحسابات'!$A$6:$A$205,0)),"كود غير موجود")))</f>
        <v/>
      </c>
      <c r="H1219" s="6">
        <f>IF(AND(C1219&amp;""="",E1219&amp;""="",F1219&amp;""=""),"",IF(AND(E1219&amp;""&lt;&gt;"",F1219&amp;""&lt;&gt;""),"خطأ: مدين ودائن معًا",IF(AND(E1219&amp;""="",F1219&amp;""=""),"سطر بلا مبلغ","")))</f>
        <v/>
      </c>
      <c r="I1219" s="19">
        <f>IF(B1219&amp;""="","",ROUND(SUMIFS($E$7:$E$3006,$B$7:$B$3006,B1219&amp;"")-SUMIFS($F$7:$F$3006,$B$7:$B$3006,B1219&amp;""),2))</f>
        <v/>
      </c>
      <c r="J1219" s="6">
        <f>IF(B1219&amp;""="",IF(AND(C1219&amp;""="",E1219&amp;""="",F1219&amp;""=""),"","رقم القيد ناقص"),IF(I1219=0,"","القيد غير متوازن"))</f>
        <v/>
      </c>
      <c r="K1219" s="21">
        <f>IF(C1219&amp;""="","",COUNTIF($C$7:C1219,C1219&amp;""))</f>
        <v/>
      </c>
      <c r="L1219" s="6">
        <f>IF(K1219="","",C1219&amp;"-"&amp;K1219)</f>
        <v/>
      </c>
      <c r="M1219" s="21">
        <f>IF(J1219&lt;&gt;"القيد غير متوازن","",IF(COUNTIF($B$7:B1219,B1219&amp;"")=1,1,""))</f>
        <v/>
      </c>
    </row>
    <row r="1220">
      <c r="A1220" s="20" t="n"/>
      <c r="B1220" s="16" t="n"/>
      <c r="C1220" s="16" t="n"/>
      <c r="D1220" s="5" t="n"/>
      <c r="E1220" s="17" t="n"/>
      <c r="F1220" s="17" t="n"/>
      <c r="G1220" s="6">
        <f>IF(AND(C1220&amp;""="",E1220&amp;""="",F1220&amp;""=""),"",IF(C1220&amp;""="","كود ناقص",IFERROR(INDEX('دليل الحسابات'!$B$6:$B$205,MATCH(C1220,'دليل الحسابات'!$A$6:$A$205,0)),"كود غير موجود")))</f>
        <v/>
      </c>
      <c r="H1220" s="6">
        <f>IF(AND(C1220&amp;""="",E1220&amp;""="",F1220&amp;""=""),"",IF(AND(E1220&amp;""&lt;&gt;"",F1220&amp;""&lt;&gt;""),"خطأ: مدين ودائن معًا",IF(AND(E1220&amp;""="",F1220&amp;""=""),"سطر بلا مبلغ","")))</f>
        <v/>
      </c>
      <c r="I1220" s="19">
        <f>IF(B1220&amp;""="","",ROUND(SUMIFS($E$7:$E$3006,$B$7:$B$3006,B1220&amp;"")-SUMIFS($F$7:$F$3006,$B$7:$B$3006,B1220&amp;""),2))</f>
        <v/>
      </c>
      <c r="J1220" s="6">
        <f>IF(B1220&amp;""="",IF(AND(C1220&amp;""="",E1220&amp;""="",F1220&amp;""=""),"","رقم القيد ناقص"),IF(I1220=0,"","القيد غير متوازن"))</f>
        <v/>
      </c>
      <c r="K1220" s="21">
        <f>IF(C1220&amp;""="","",COUNTIF($C$7:C1220,C1220&amp;""))</f>
        <v/>
      </c>
      <c r="L1220" s="6">
        <f>IF(K1220="","",C1220&amp;"-"&amp;K1220)</f>
        <v/>
      </c>
      <c r="M1220" s="21">
        <f>IF(J1220&lt;&gt;"القيد غير متوازن","",IF(COUNTIF($B$7:B1220,B1220&amp;"")=1,1,""))</f>
        <v/>
      </c>
    </row>
    <row r="1221">
      <c r="A1221" s="20" t="n"/>
      <c r="B1221" s="16" t="n"/>
      <c r="C1221" s="16" t="n"/>
      <c r="D1221" s="5" t="n"/>
      <c r="E1221" s="17" t="n"/>
      <c r="F1221" s="17" t="n"/>
      <c r="G1221" s="6">
        <f>IF(AND(C1221&amp;""="",E1221&amp;""="",F1221&amp;""=""),"",IF(C1221&amp;""="","كود ناقص",IFERROR(INDEX('دليل الحسابات'!$B$6:$B$205,MATCH(C1221,'دليل الحسابات'!$A$6:$A$205,0)),"كود غير موجود")))</f>
        <v/>
      </c>
      <c r="H1221" s="6">
        <f>IF(AND(C1221&amp;""="",E1221&amp;""="",F1221&amp;""=""),"",IF(AND(E1221&amp;""&lt;&gt;"",F1221&amp;""&lt;&gt;""),"خطأ: مدين ودائن معًا",IF(AND(E1221&amp;""="",F1221&amp;""=""),"سطر بلا مبلغ","")))</f>
        <v/>
      </c>
      <c r="I1221" s="19">
        <f>IF(B1221&amp;""="","",ROUND(SUMIFS($E$7:$E$3006,$B$7:$B$3006,B1221&amp;"")-SUMIFS($F$7:$F$3006,$B$7:$B$3006,B1221&amp;""),2))</f>
        <v/>
      </c>
      <c r="J1221" s="6">
        <f>IF(B1221&amp;""="",IF(AND(C1221&amp;""="",E1221&amp;""="",F1221&amp;""=""),"","رقم القيد ناقص"),IF(I1221=0,"","القيد غير متوازن"))</f>
        <v/>
      </c>
      <c r="K1221" s="21">
        <f>IF(C1221&amp;""="","",COUNTIF($C$7:C1221,C1221&amp;""))</f>
        <v/>
      </c>
      <c r="L1221" s="6">
        <f>IF(K1221="","",C1221&amp;"-"&amp;K1221)</f>
        <v/>
      </c>
      <c r="M1221" s="21">
        <f>IF(J1221&lt;&gt;"القيد غير متوازن","",IF(COUNTIF($B$7:B1221,B1221&amp;"")=1,1,""))</f>
        <v/>
      </c>
    </row>
    <row r="1222">
      <c r="A1222" s="20" t="n"/>
      <c r="B1222" s="16" t="n"/>
      <c r="C1222" s="16" t="n"/>
      <c r="D1222" s="5" t="n"/>
      <c r="E1222" s="17" t="n"/>
      <c r="F1222" s="17" t="n"/>
      <c r="G1222" s="6">
        <f>IF(AND(C1222&amp;""="",E1222&amp;""="",F1222&amp;""=""),"",IF(C1222&amp;""="","كود ناقص",IFERROR(INDEX('دليل الحسابات'!$B$6:$B$205,MATCH(C1222,'دليل الحسابات'!$A$6:$A$205,0)),"كود غير موجود")))</f>
        <v/>
      </c>
      <c r="H1222" s="6">
        <f>IF(AND(C1222&amp;""="",E1222&amp;""="",F1222&amp;""=""),"",IF(AND(E1222&amp;""&lt;&gt;"",F1222&amp;""&lt;&gt;""),"خطأ: مدين ودائن معًا",IF(AND(E1222&amp;""="",F1222&amp;""=""),"سطر بلا مبلغ","")))</f>
        <v/>
      </c>
      <c r="I1222" s="19">
        <f>IF(B1222&amp;""="","",ROUND(SUMIFS($E$7:$E$3006,$B$7:$B$3006,B1222&amp;"")-SUMIFS($F$7:$F$3006,$B$7:$B$3006,B1222&amp;""),2))</f>
        <v/>
      </c>
      <c r="J1222" s="6">
        <f>IF(B1222&amp;""="",IF(AND(C1222&amp;""="",E1222&amp;""="",F1222&amp;""=""),"","رقم القيد ناقص"),IF(I1222=0,"","القيد غير متوازن"))</f>
        <v/>
      </c>
      <c r="K1222" s="21">
        <f>IF(C1222&amp;""="","",COUNTIF($C$7:C1222,C1222&amp;""))</f>
        <v/>
      </c>
      <c r="L1222" s="6">
        <f>IF(K1222="","",C1222&amp;"-"&amp;K1222)</f>
        <v/>
      </c>
      <c r="M1222" s="21">
        <f>IF(J1222&lt;&gt;"القيد غير متوازن","",IF(COUNTIF($B$7:B1222,B1222&amp;"")=1,1,""))</f>
        <v/>
      </c>
    </row>
    <row r="1223">
      <c r="A1223" s="20" t="n"/>
      <c r="B1223" s="16" t="n"/>
      <c r="C1223" s="16" t="n"/>
      <c r="D1223" s="5" t="n"/>
      <c r="E1223" s="17" t="n"/>
      <c r="F1223" s="17" t="n"/>
      <c r="G1223" s="6">
        <f>IF(AND(C1223&amp;""="",E1223&amp;""="",F1223&amp;""=""),"",IF(C1223&amp;""="","كود ناقص",IFERROR(INDEX('دليل الحسابات'!$B$6:$B$205,MATCH(C1223,'دليل الحسابات'!$A$6:$A$205,0)),"كود غير موجود")))</f>
        <v/>
      </c>
      <c r="H1223" s="6">
        <f>IF(AND(C1223&amp;""="",E1223&amp;""="",F1223&amp;""=""),"",IF(AND(E1223&amp;""&lt;&gt;"",F1223&amp;""&lt;&gt;""),"خطأ: مدين ودائن معًا",IF(AND(E1223&amp;""="",F1223&amp;""=""),"سطر بلا مبلغ","")))</f>
        <v/>
      </c>
      <c r="I1223" s="19">
        <f>IF(B1223&amp;""="","",ROUND(SUMIFS($E$7:$E$3006,$B$7:$B$3006,B1223&amp;"")-SUMIFS($F$7:$F$3006,$B$7:$B$3006,B1223&amp;""),2))</f>
        <v/>
      </c>
      <c r="J1223" s="6">
        <f>IF(B1223&amp;""="",IF(AND(C1223&amp;""="",E1223&amp;""="",F1223&amp;""=""),"","رقم القيد ناقص"),IF(I1223=0,"","القيد غير متوازن"))</f>
        <v/>
      </c>
      <c r="K1223" s="21">
        <f>IF(C1223&amp;""="","",COUNTIF($C$7:C1223,C1223&amp;""))</f>
        <v/>
      </c>
      <c r="L1223" s="6">
        <f>IF(K1223="","",C1223&amp;"-"&amp;K1223)</f>
        <v/>
      </c>
      <c r="M1223" s="21">
        <f>IF(J1223&lt;&gt;"القيد غير متوازن","",IF(COUNTIF($B$7:B1223,B1223&amp;"")=1,1,""))</f>
        <v/>
      </c>
    </row>
    <row r="1224">
      <c r="A1224" s="20" t="n"/>
      <c r="B1224" s="16" t="n"/>
      <c r="C1224" s="16" t="n"/>
      <c r="D1224" s="5" t="n"/>
      <c r="E1224" s="17" t="n"/>
      <c r="F1224" s="17" t="n"/>
      <c r="G1224" s="6">
        <f>IF(AND(C1224&amp;""="",E1224&amp;""="",F1224&amp;""=""),"",IF(C1224&amp;""="","كود ناقص",IFERROR(INDEX('دليل الحسابات'!$B$6:$B$205,MATCH(C1224,'دليل الحسابات'!$A$6:$A$205,0)),"كود غير موجود")))</f>
        <v/>
      </c>
      <c r="H1224" s="6">
        <f>IF(AND(C1224&amp;""="",E1224&amp;""="",F1224&amp;""=""),"",IF(AND(E1224&amp;""&lt;&gt;"",F1224&amp;""&lt;&gt;""),"خطأ: مدين ودائن معًا",IF(AND(E1224&amp;""="",F1224&amp;""=""),"سطر بلا مبلغ","")))</f>
        <v/>
      </c>
      <c r="I1224" s="19">
        <f>IF(B1224&amp;""="","",ROUND(SUMIFS($E$7:$E$3006,$B$7:$B$3006,B1224&amp;"")-SUMIFS($F$7:$F$3006,$B$7:$B$3006,B1224&amp;""),2))</f>
        <v/>
      </c>
      <c r="J1224" s="6">
        <f>IF(B1224&amp;""="",IF(AND(C1224&amp;""="",E1224&amp;""="",F1224&amp;""=""),"","رقم القيد ناقص"),IF(I1224=0,"","القيد غير متوازن"))</f>
        <v/>
      </c>
      <c r="K1224" s="21">
        <f>IF(C1224&amp;""="","",COUNTIF($C$7:C1224,C1224&amp;""))</f>
        <v/>
      </c>
      <c r="L1224" s="6">
        <f>IF(K1224="","",C1224&amp;"-"&amp;K1224)</f>
        <v/>
      </c>
      <c r="M1224" s="21">
        <f>IF(J1224&lt;&gt;"القيد غير متوازن","",IF(COUNTIF($B$7:B1224,B1224&amp;"")=1,1,""))</f>
        <v/>
      </c>
    </row>
    <row r="1225">
      <c r="A1225" s="20" t="n"/>
      <c r="B1225" s="16" t="n"/>
      <c r="C1225" s="16" t="n"/>
      <c r="D1225" s="5" t="n"/>
      <c r="E1225" s="17" t="n"/>
      <c r="F1225" s="17" t="n"/>
      <c r="G1225" s="6">
        <f>IF(AND(C1225&amp;""="",E1225&amp;""="",F1225&amp;""=""),"",IF(C1225&amp;""="","كود ناقص",IFERROR(INDEX('دليل الحسابات'!$B$6:$B$205,MATCH(C1225,'دليل الحسابات'!$A$6:$A$205,0)),"كود غير موجود")))</f>
        <v/>
      </c>
      <c r="H1225" s="6">
        <f>IF(AND(C1225&amp;""="",E1225&amp;""="",F1225&amp;""=""),"",IF(AND(E1225&amp;""&lt;&gt;"",F1225&amp;""&lt;&gt;""),"خطأ: مدين ودائن معًا",IF(AND(E1225&amp;""="",F1225&amp;""=""),"سطر بلا مبلغ","")))</f>
        <v/>
      </c>
      <c r="I1225" s="19">
        <f>IF(B1225&amp;""="","",ROUND(SUMIFS($E$7:$E$3006,$B$7:$B$3006,B1225&amp;"")-SUMIFS($F$7:$F$3006,$B$7:$B$3006,B1225&amp;""),2))</f>
        <v/>
      </c>
      <c r="J1225" s="6">
        <f>IF(B1225&amp;""="",IF(AND(C1225&amp;""="",E1225&amp;""="",F1225&amp;""=""),"","رقم القيد ناقص"),IF(I1225=0,"","القيد غير متوازن"))</f>
        <v/>
      </c>
      <c r="K1225" s="21">
        <f>IF(C1225&amp;""="","",COUNTIF($C$7:C1225,C1225&amp;""))</f>
        <v/>
      </c>
      <c r="L1225" s="6">
        <f>IF(K1225="","",C1225&amp;"-"&amp;K1225)</f>
        <v/>
      </c>
      <c r="M1225" s="21">
        <f>IF(J1225&lt;&gt;"القيد غير متوازن","",IF(COUNTIF($B$7:B1225,B1225&amp;"")=1,1,""))</f>
        <v/>
      </c>
    </row>
    <row r="1226">
      <c r="A1226" s="20" t="n"/>
      <c r="B1226" s="16" t="n"/>
      <c r="C1226" s="16" t="n"/>
      <c r="D1226" s="5" t="n"/>
      <c r="E1226" s="17" t="n"/>
      <c r="F1226" s="17" t="n"/>
      <c r="G1226" s="6">
        <f>IF(AND(C1226&amp;""="",E1226&amp;""="",F1226&amp;""=""),"",IF(C1226&amp;""="","كود ناقص",IFERROR(INDEX('دليل الحسابات'!$B$6:$B$205,MATCH(C1226,'دليل الحسابات'!$A$6:$A$205,0)),"كود غير موجود")))</f>
        <v/>
      </c>
      <c r="H1226" s="6">
        <f>IF(AND(C1226&amp;""="",E1226&amp;""="",F1226&amp;""=""),"",IF(AND(E1226&amp;""&lt;&gt;"",F1226&amp;""&lt;&gt;""),"خطأ: مدين ودائن معًا",IF(AND(E1226&amp;""="",F1226&amp;""=""),"سطر بلا مبلغ","")))</f>
        <v/>
      </c>
      <c r="I1226" s="19">
        <f>IF(B1226&amp;""="","",ROUND(SUMIFS($E$7:$E$3006,$B$7:$B$3006,B1226&amp;"")-SUMIFS($F$7:$F$3006,$B$7:$B$3006,B1226&amp;""),2))</f>
        <v/>
      </c>
      <c r="J1226" s="6">
        <f>IF(B1226&amp;""="",IF(AND(C1226&amp;""="",E1226&amp;""="",F1226&amp;""=""),"","رقم القيد ناقص"),IF(I1226=0,"","القيد غير متوازن"))</f>
        <v/>
      </c>
      <c r="K1226" s="21">
        <f>IF(C1226&amp;""="","",COUNTIF($C$7:C1226,C1226&amp;""))</f>
        <v/>
      </c>
      <c r="L1226" s="6">
        <f>IF(K1226="","",C1226&amp;"-"&amp;K1226)</f>
        <v/>
      </c>
      <c r="M1226" s="21">
        <f>IF(J1226&lt;&gt;"القيد غير متوازن","",IF(COUNTIF($B$7:B1226,B1226&amp;"")=1,1,""))</f>
        <v/>
      </c>
    </row>
    <row r="1227">
      <c r="A1227" s="20" t="n"/>
      <c r="B1227" s="16" t="n"/>
      <c r="C1227" s="16" t="n"/>
      <c r="D1227" s="5" t="n"/>
      <c r="E1227" s="17" t="n"/>
      <c r="F1227" s="17" t="n"/>
      <c r="G1227" s="6">
        <f>IF(AND(C1227&amp;""="",E1227&amp;""="",F1227&amp;""=""),"",IF(C1227&amp;""="","كود ناقص",IFERROR(INDEX('دليل الحسابات'!$B$6:$B$205,MATCH(C1227,'دليل الحسابات'!$A$6:$A$205,0)),"كود غير موجود")))</f>
        <v/>
      </c>
      <c r="H1227" s="6">
        <f>IF(AND(C1227&amp;""="",E1227&amp;""="",F1227&amp;""=""),"",IF(AND(E1227&amp;""&lt;&gt;"",F1227&amp;""&lt;&gt;""),"خطأ: مدين ودائن معًا",IF(AND(E1227&amp;""="",F1227&amp;""=""),"سطر بلا مبلغ","")))</f>
        <v/>
      </c>
      <c r="I1227" s="19">
        <f>IF(B1227&amp;""="","",ROUND(SUMIFS($E$7:$E$3006,$B$7:$B$3006,B1227&amp;"")-SUMIFS($F$7:$F$3006,$B$7:$B$3006,B1227&amp;""),2))</f>
        <v/>
      </c>
      <c r="J1227" s="6">
        <f>IF(B1227&amp;""="",IF(AND(C1227&amp;""="",E1227&amp;""="",F1227&amp;""=""),"","رقم القيد ناقص"),IF(I1227=0,"","القيد غير متوازن"))</f>
        <v/>
      </c>
      <c r="K1227" s="21">
        <f>IF(C1227&amp;""="","",COUNTIF($C$7:C1227,C1227&amp;""))</f>
        <v/>
      </c>
      <c r="L1227" s="6">
        <f>IF(K1227="","",C1227&amp;"-"&amp;K1227)</f>
        <v/>
      </c>
      <c r="M1227" s="21">
        <f>IF(J1227&lt;&gt;"القيد غير متوازن","",IF(COUNTIF($B$7:B1227,B1227&amp;"")=1,1,""))</f>
        <v/>
      </c>
    </row>
    <row r="1228">
      <c r="A1228" s="20" t="n"/>
      <c r="B1228" s="16" t="n"/>
      <c r="C1228" s="16" t="n"/>
      <c r="D1228" s="5" t="n"/>
      <c r="E1228" s="17" t="n"/>
      <c r="F1228" s="17" t="n"/>
      <c r="G1228" s="6">
        <f>IF(AND(C1228&amp;""="",E1228&amp;""="",F1228&amp;""=""),"",IF(C1228&amp;""="","كود ناقص",IFERROR(INDEX('دليل الحسابات'!$B$6:$B$205,MATCH(C1228,'دليل الحسابات'!$A$6:$A$205,0)),"كود غير موجود")))</f>
        <v/>
      </c>
      <c r="H1228" s="6">
        <f>IF(AND(C1228&amp;""="",E1228&amp;""="",F1228&amp;""=""),"",IF(AND(E1228&amp;""&lt;&gt;"",F1228&amp;""&lt;&gt;""),"خطأ: مدين ودائن معًا",IF(AND(E1228&amp;""="",F1228&amp;""=""),"سطر بلا مبلغ","")))</f>
        <v/>
      </c>
      <c r="I1228" s="19">
        <f>IF(B1228&amp;""="","",ROUND(SUMIFS($E$7:$E$3006,$B$7:$B$3006,B1228&amp;"")-SUMIFS($F$7:$F$3006,$B$7:$B$3006,B1228&amp;""),2))</f>
        <v/>
      </c>
      <c r="J1228" s="6">
        <f>IF(B1228&amp;""="",IF(AND(C1228&amp;""="",E1228&amp;""="",F1228&amp;""=""),"","رقم القيد ناقص"),IF(I1228=0,"","القيد غير متوازن"))</f>
        <v/>
      </c>
      <c r="K1228" s="21">
        <f>IF(C1228&amp;""="","",COUNTIF($C$7:C1228,C1228&amp;""))</f>
        <v/>
      </c>
      <c r="L1228" s="6">
        <f>IF(K1228="","",C1228&amp;"-"&amp;K1228)</f>
        <v/>
      </c>
      <c r="M1228" s="21">
        <f>IF(J1228&lt;&gt;"القيد غير متوازن","",IF(COUNTIF($B$7:B1228,B1228&amp;"")=1,1,""))</f>
        <v/>
      </c>
    </row>
    <row r="1229">
      <c r="A1229" s="20" t="n"/>
      <c r="B1229" s="16" t="n"/>
      <c r="C1229" s="16" t="n"/>
      <c r="D1229" s="5" t="n"/>
      <c r="E1229" s="17" t="n"/>
      <c r="F1229" s="17" t="n"/>
      <c r="G1229" s="6">
        <f>IF(AND(C1229&amp;""="",E1229&amp;""="",F1229&amp;""=""),"",IF(C1229&amp;""="","كود ناقص",IFERROR(INDEX('دليل الحسابات'!$B$6:$B$205,MATCH(C1229,'دليل الحسابات'!$A$6:$A$205,0)),"كود غير موجود")))</f>
        <v/>
      </c>
      <c r="H1229" s="6">
        <f>IF(AND(C1229&amp;""="",E1229&amp;""="",F1229&amp;""=""),"",IF(AND(E1229&amp;""&lt;&gt;"",F1229&amp;""&lt;&gt;""),"خطأ: مدين ودائن معًا",IF(AND(E1229&amp;""="",F1229&amp;""=""),"سطر بلا مبلغ","")))</f>
        <v/>
      </c>
      <c r="I1229" s="19">
        <f>IF(B1229&amp;""="","",ROUND(SUMIFS($E$7:$E$3006,$B$7:$B$3006,B1229&amp;"")-SUMIFS($F$7:$F$3006,$B$7:$B$3006,B1229&amp;""),2))</f>
        <v/>
      </c>
      <c r="J1229" s="6">
        <f>IF(B1229&amp;""="",IF(AND(C1229&amp;""="",E1229&amp;""="",F1229&amp;""=""),"","رقم القيد ناقص"),IF(I1229=0,"","القيد غير متوازن"))</f>
        <v/>
      </c>
      <c r="K1229" s="21">
        <f>IF(C1229&amp;""="","",COUNTIF($C$7:C1229,C1229&amp;""))</f>
        <v/>
      </c>
      <c r="L1229" s="6">
        <f>IF(K1229="","",C1229&amp;"-"&amp;K1229)</f>
        <v/>
      </c>
      <c r="M1229" s="21">
        <f>IF(J1229&lt;&gt;"القيد غير متوازن","",IF(COUNTIF($B$7:B1229,B1229&amp;"")=1,1,""))</f>
        <v/>
      </c>
    </row>
    <row r="1230">
      <c r="A1230" s="20" t="n"/>
      <c r="B1230" s="16" t="n"/>
      <c r="C1230" s="16" t="n"/>
      <c r="D1230" s="5" t="n"/>
      <c r="E1230" s="17" t="n"/>
      <c r="F1230" s="17" t="n"/>
      <c r="G1230" s="6">
        <f>IF(AND(C1230&amp;""="",E1230&amp;""="",F1230&amp;""=""),"",IF(C1230&amp;""="","كود ناقص",IFERROR(INDEX('دليل الحسابات'!$B$6:$B$205,MATCH(C1230,'دليل الحسابات'!$A$6:$A$205,0)),"كود غير موجود")))</f>
        <v/>
      </c>
      <c r="H1230" s="6">
        <f>IF(AND(C1230&amp;""="",E1230&amp;""="",F1230&amp;""=""),"",IF(AND(E1230&amp;""&lt;&gt;"",F1230&amp;""&lt;&gt;""),"خطأ: مدين ودائن معًا",IF(AND(E1230&amp;""="",F1230&amp;""=""),"سطر بلا مبلغ","")))</f>
        <v/>
      </c>
      <c r="I1230" s="19">
        <f>IF(B1230&amp;""="","",ROUND(SUMIFS($E$7:$E$3006,$B$7:$B$3006,B1230&amp;"")-SUMIFS($F$7:$F$3006,$B$7:$B$3006,B1230&amp;""),2))</f>
        <v/>
      </c>
      <c r="J1230" s="6">
        <f>IF(B1230&amp;""="",IF(AND(C1230&amp;""="",E1230&amp;""="",F1230&amp;""=""),"","رقم القيد ناقص"),IF(I1230=0,"","القيد غير متوازن"))</f>
        <v/>
      </c>
      <c r="K1230" s="21">
        <f>IF(C1230&amp;""="","",COUNTIF($C$7:C1230,C1230&amp;""))</f>
        <v/>
      </c>
      <c r="L1230" s="6">
        <f>IF(K1230="","",C1230&amp;"-"&amp;K1230)</f>
        <v/>
      </c>
      <c r="M1230" s="21">
        <f>IF(J1230&lt;&gt;"القيد غير متوازن","",IF(COUNTIF($B$7:B1230,B1230&amp;"")=1,1,""))</f>
        <v/>
      </c>
    </row>
    <row r="1231">
      <c r="A1231" s="20" t="n"/>
      <c r="B1231" s="16" t="n"/>
      <c r="C1231" s="16" t="n"/>
      <c r="D1231" s="5" t="n"/>
      <c r="E1231" s="17" t="n"/>
      <c r="F1231" s="17" t="n"/>
      <c r="G1231" s="6">
        <f>IF(AND(C1231&amp;""="",E1231&amp;""="",F1231&amp;""=""),"",IF(C1231&amp;""="","كود ناقص",IFERROR(INDEX('دليل الحسابات'!$B$6:$B$205,MATCH(C1231,'دليل الحسابات'!$A$6:$A$205,0)),"كود غير موجود")))</f>
        <v/>
      </c>
      <c r="H1231" s="6">
        <f>IF(AND(C1231&amp;""="",E1231&amp;""="",F1231&amp;""=""),"",IF(AND(E1231&amp;""&lt;&gt;"",F1231&amp;""&lt;&gt;""),"خطأ: مدين ودائن معًا",IF(AND(E1231&amp;""="",F1231&amp;""=""),"سطر بلا مبلغ","")))</f>
        <v/>
      </c>
      <c r="I1231" s="19">
        <f>IF(B1231&amp;""="","",ROUND(SUMIFS($E$7:$E$3006,$B$7:$B$3006,B1231&amp;"")-SUMIFS($F$7:$F$3006,$B$7:$B$3006,B1231&amp;""),2))</f>
        <v/>
      </c>
      <c r="J1231" s="6">
        <f>IF(B1231&amp;""="",IF(AND(C1231&amp;""="",E1231&amp;""="",F1231&amp;""=""),"","رقم القيد ناقص"),IF(I1231=0,"","القيد غير متوازن"))</f>
        <v/>
      </c>
      <c r="K1231" s="21">
        <f>IF(C1231&amp;""="","",COUNTIF($C$7:C1231,C1231&amp;""))</f>
        <v/>
      </c>
      <c r="L1231" s="6">
        <f>IF(K1231="","",C1231&amp;"-"&amp;K1231)</f>
        <v/>
      </c>
      <c r="M1231" s="21">
        <f>IF(J1231&lt;&gt;"القيد غير متوازن","",IF(COUNTIF($B$7:B1231,B1231&amp;"")=1,1,""))</f>
        <v/>
      </c>
    </row>
    <row r="1232">
      <c r="A1232" s="20" t="n"/>
      <c r="B1232" s="16" t="n"/>
      <c r="C1232" s="16" t="n"/>
      <c r="D1232" s="5" t="n"/>
      <c r="E1232" s="17" t="n"/>
      <c r="F1232" s="17" t="n"/>
      <c r="G1232" s="6">
        <f>IF(AND(C1232&amp;""="",E1232&amp;""="",F1232&amp;""=""),"",IF(C1232&amp;""="","كود ناقص",IFERROR(INDEX('دليل الحسابات'!$B$6:$B$205,MATCH(C1232,'دليل الحسابات'!$A$6:$A$205,0)),"كود غير موجود")))</f>
        <v/>
      </c>
      <c r="H1232" s="6">
        <f>IF(AND(C1232&amp;""="",E1232&amp;""="",F1232&amp;""=""),"",IF(AND(E1232&amp;""&lt;&gt;"",F1232&amp;""&lt;&gt;""),"خطأ: مدين ودائن معًا",IF(AND(E1232&amp;""="",F1232&amp;""=""),"سطر بلا مبلغ","")))</f>
        <v/>
      </c>
      <c r="I1232" s="19">
        <f>IF(B1232&amp;""="","",ROUND(SUMIFS($E$7:$E$3006,$B$7:$B$3006,B1232&amp;"")-SUMIFS($F$7:$F$3006,$B$7:$B$3006,B1232&amp;""),2))</f>
        <v/>
      </c>
      <c r="J1232" s="6">
        <f>IF(B1232&amp;""="",IF(AND(C1232&amp;""="",E1232&amp;""="",F1232&amp;""=""),"","رقم القيد ناقص"),IF(I1232=0,"","القيد غير متوازن"))</f>
        <v/>
      </c>
      <c r="K1232" s="21">
        <f>IF(C1232&amp;""="","",COUNTIF($C$7:C1232,C1232&amp;""))</f>
        <v/>
      </c>
      <c r="L1232" s="6">
        <f>IF(K1232="","",C1232&amp;"-"&amp;K1232)</f>
        <v/>
      </c>
      <c r="M1232" s="21">
        <f>IF(J1232&lt;&gt;"القيد غير متوازن","",IF(COUNTIF($B$7:B1232,B1232&amp;"")=1,1,""))</f>
        <v/>
      </c>
    </row>
    <row r="1233">
      <c r="A1233" s="20" t="n"/>
      <c r="B1233" s="16" t="n"/>
      <c r="C1233" s="16" t="n"/>
      <c r="D1233" s="5" t="n"/>
      <c r="E1233" s="17" t="n"/>
      <c r="F1233" s="17" t="n"/>
      <c r="G1233" s="6">
        <f>IF(AND(C1233&amp;""="",E1233&amp;""="",F1233&amp;""=""),"",IF(C1233&amp;""="","كود ناقص",IFERROR(INDEX('دليل الحسابات'!$B$6:$B$205,MATCH(C1233,'دليل الحسابات'!$A$6:$A$205,0)),"كود غير موجود")))</f>
        <v/>
      </c>
      <c r="H1233" s="6">
        <f>IF(AND(C1233&amp;""="",E1233&amp;""="",F1233&amp;""=""),"",IF(AND(E1233&amp;""&lt;&gt;"",F1233&amp;""&lt;&gt;""),"خطأ: مدين ودائن معًا",IF(AND(E1233&amp;""="",F1233&amp;""=""),"سطر بلا مبلغ","")))</f>
        <v/>
      </c>
      <c r="I1233" s="19">
        <f>IF(B1233&amp;""="","",ROUND(SUMIFS($E$7:$E$3006,$B$7:$B$3006,B1233&amp;"")-SUMIFS($F$7:$F$3006,$B$7:$B$3006,B1233&amp;""),2))</f>
        <v/>
      </c>
      <c r="J1233" s="6">
        <f>IF(B1233&amp;""="",IF(AND(C1233&amp;""="",E1233&amp;""="",F1233&amp;""=""),"","رقم القيد ناقص"),IF(I1233=0,"","القيد غير متوازن"))</f>
        <v/>
      </c>
      <c r="K1233" s="21">
        <f>IF(C1233&amp;""="","",COUNTIF($C$7:C1233,C1233&amp;""))</f>
        <v/>
      </c>
      <c r="L1233" s="6">
        <f>IF(K1233="","",C1233&amp;"-"&amp;K1233)</f>
        <v/>
      </c>
      <c r="M1233" s="21">
        <f>IF(J1233&lt;&gt;"القيد غير متوازن","",IF(COUNTIF($B$7:B1233,B1233&amp;"")=1,1,""))</f>
        <v/>
      </c>
    </row>
    <row r="1234">
      <c r="A1234" s="20" t="n"/>
      <c r="B1234" s="16" t="n"/>
      <c r="C1234" s="16" t="n"/>
      <c r="D1234" s="5" t="n"/>
      <c r="E1234" s="17" t="n"/>
      <c r="F1234" s="17" t="n"/>
      <c r="G1234" s="6">
        <f>IF(AND(C1234&amp;""="",E1234&amp;""="",F1234&amp;""=""),"",IF(C1234&amp;""="","كود ناقص",IFERROR(INDEX('دليل الحسابات'!$B$6:$B$205,MATCH(C1234,'دليل الحسابات'!$A$6:$A$205,0)),"كود غير موجود")))</f>
        <v/>
      </c>
      <c r="H1234" s="6">
        <f>IF(AND(C1234&amp;""="",E1234&amp;""="",F1234&amp;""=""),"",IF(AND(E1234&amp;""&lt;&gt;"",F1234&amp;""&lt;&gt;""),"خطأ: مدين ودائن معًا",IF(AND(E1234&amp;""="",F1234&amp;""=""),"سطر بلا مبلغ","")))</f>
        <v/>
      </c>
      <c r="I1234" s="19">
        <f>IF(B1234&amp;""="","",ROUND(SUMIFS($E$7:$E$3006,$B$7:$B$3006,B1234&amp;"")-SUMIFS($F$7:$F$3006,$B$7:$B$3006,B1234&amp;""),2))</f>
        <v/>
      </c>
      <c r="J1234" s="6">
        <f>IF(B1234&amp;""="",IF(AND(C1234&amp;""="",E1234&amp;""="",F1234&amp;""=""),"","رقم القيد ناقص"),IF(I1234=0,"","القيد غير متوازن"))</f>
        <v/>
      </c>
      <c r="K1234" s="21">
        <f>IF(C1234&amp;""="","",COUNTIF($C$7:C1234,C1234&amp;""))</f>
        <v/>
      </c>
      <c r="L1234" s="6">
        <f>IF(K1234="","",C1234&amp;"-"&amp;K1234)</f>
        <v/>
      </c>
      <c r="M1234" s="21">
        <f>IF(J1234&lt;&gt;"القيد غير متوازن","",IF(COUNTIF($B$7:B1234,B1234&amp;"")=1,1,""))</f>
        <v/>
      </c>
    </row>
    <row r="1235">
      <c r="A1235" s="20" t="n"/>
      <c r="B1235" s="16" t="n"/>
      <c r="C1235" s="16" t="n"/>
      <c r="D1235" s="5" t="n"/>
      <c r="E1235" s="17" t="n"/>
      <c r="F1235" s="17" t="n"/>
      <c r="G1235" s="6">
        <f>IF(AND(C1235&amp;""="",E1235&amp;""="",F1235&amp;""=""),"",IF(C1235&amp;""="","كود ناقص",IFERROR(INDEX('دليل الحسابات'!$B$6:$B$205,MATCH(C1235,'دليل الحسابات'!$A$6:$A$205,0)),"كود غير موجود")))</f>
        <v/>
      </c>
      <c r="H1235" s="6">
        <f>IF(AND(C1235&amp;""="",E1235&amp;""="",F1235&amp;""=""),"",IF(AND(E1235&amp;""&lt;&gt;"",F1235&amp;""&lt;&gt;""),"خطأ: مدين ودائن معًا",IF(AND(E1235&amp;""="",F1235&amp;""=""),"سطر بلا مبلغ","")))</f>
        <v/>
      </c>
      <c r="I1235" s="19">
        <f>IF(B1235&amp;""="","",ROUND(SUMIFS($E$7:$E$3006,$B$7:$B$3006,B1235&amp;"")-SUMIFS($F$7:$F$3006,$B$7:$B$3006,B1235&amp;""),2))</f>
        <v/>
      </c>
      <c r="J1235" s="6">
        <f>IF(B1235&amp;""="",IF(AND(C1235&amp;""="",E1235&amp;""="",F1235&amp;""=""),"","رقم القيد ناقص"),IF(I1235=0,"","القيد غير متوازن"))</f>
        <v/>
      </c>
      <c r="K1235" s="21">
        <f>IF(C1235&amp;""="","",COUNTIF($C$7:C1235,C1235&amp;""))</f>
        <v/>
      </c>
      <c r="L1235" s="6">
        <f>IF(K1235="","",C1235&amp;"-"&amp;K1235)</f>
        <v/>
      </c>
      <c r="M1235" s="21">
        <f>IF(J1235&lt;&gt;"القيد غير متوازن","",IF(COUNTIF($B$7:B1235,B1235&amp;"")=1,1,""))</f>
        <v/>
      </c>
    </row>
    <row r="1236">
      <c r="A1236" s="20" t="n"/>
      <c r="B1236" s="16" t="n"/>
      <c r="C1236" s="16" t="n"/>
      <c r="D1236" s="5" t="n"/>
      <c r="E1236" s="17" t="n"/>
      <c r="F1236" s="17" t="n"/>
      <c r="G1236" s="6">
        <f>IF(AND(C1236&amp;""="",E1236&amp;""="",F1236&amp;""=""),"",IF(C1236&amp;""="","كود ناقص",IFERROR(INDEX('دليل الحسابات'!$B$6:$B$205,MATCH(C1236,'دليل الحسابات'!$A$6:$A$205,0)),"كود غير موجود")))</f>
        <v/>
      </c>
      <c r="H1236" s="6">
        <f>IF(AND(C1236&amp;""="",E1236&amp;""="",F1236&amp;""=""),"",IF(AND(E1236&amp;""&lt;&gt;"",F1236&amp;""&lt;&gt;""),"خطأ: مدين ودائن معًا",IF(AND(E1236&amp;""="",F1236&amp;""=""),"سطر بلا مبلغ","")))</f>
        <v/>
      </c>
      <c r="I1236" s="19">
        <f>IF(B1236&amp;""="","",ROUND(SUMIFS($E$7:$E$3006,$B$7:$B$3006,B1236&amp;"")-SUMIFS($F$7:$F$3006,$B$7:$B$3006,B1236&amp;""),2))</f>
        <v/>
      </c>
      <c r="J1236" s="6">
        <f>IF(B1236&amp;""="",IF(AND(C1236&amp;""="",E1236&amp;""="",F1236&amp;""=""),"","رقم القيد ناقص"),IF(I1236=0,"","القيد غير متوازن"))</f>
        <v/>
      </c>
      <c r="K1236" s="21">
        <f>IF(C1236&amp;""="","",COUNTIF($C$7:C1236,C1236&amp;""))</f>
        <v/>
      </c>
      <c r="L1236" s="6">
        <f>IF(K1236="","",C1236&amp;"-"&amp;K1236)</f>
        <v/>
      </c>
      <c r="M1236" s="21">
        <f>IF(J1236&lt;&gt;"القيد غير متوازن","",IF(COUNTIF($B$7:B1236,B1236&amp;"")=1,1,""))</f>
        <v/>
      </c>
    </row>
    <row r="1237">
      <c r="A1237" s="20" t="n"/>
      <c r="B1237" s="16" t="n"/>
      <c r="C1237" s="16" t="n"/>
      <c r="D1237" s="5" t="n"/>
      <c r="E1237" s="17" t="n"/>
      <c r="F1237" s="17" t="n"/>
      <c r="G1237" s="6">
        <f>IF(AND(C1237&amp;""="",E1237&amp;""="",F1237&amp;""=""),"",IF(C1237&amp;""="","كود ناقص",IFERROR(INDEX('دليل الحسابات'!$B$6:$B$205,MATCH(C1237,'دليل الحسابات'!$A$6:$A$205,0)),"كود غير موجود")))</f>
        <v/>
      </c>
      <c r="H1237" s="6">
        <f>IF(AND(C1237&amp;""="",E1237&amp;""="",F1237&amp;""=""),"",IF(AND(E1237&amp;""&lt;&gt;"",F1237&amp;""&lt;&gt;""),"خطأ: مدين ودائن معًا",IF(AND(E1237&amp;""="",F1237&amp;""=""),"سطر بلا مبلغ","")))</f>
        <v/>
      </c>
      <c r="I1237" s="19">
        <f>IF(B1237&amp;""="","",ROUND(SUMIFS($E$7:$E$3006,$B$7:$B$3006,B1237&amp;"")-SUMIFS($F$7:$F$3006,$B$7:$B$3006,B1237&amp;""),2))</f>
        <v/>
      </c>
      <c r="J1237" s="6">
        <f>IF(B1237&amp;""="",IF(AND(C1237&amp;""="",E1237&amp;""="",F1237&amp;""=""),"","رقم القيد ناقص"),IF(I1237=0,"","القيد غير متوازن"))</f>
        <v/>
      </c>
      <c r="K1237" s="21">
        <f>IF(C1237&amp;""="","",COUNTIF($C$7:C1237,C1237&amp;""))</f>
        <v/>
      </c>
      <c r="L1237" s="6">
        <f>IF(K1237="","",C1237&amp;"-"&amp;K1237)</f>
        <v/>
      </c>
      <c r="M1237" s="21">
        <f>IF(J1237&lt;&gt;"القيد غير متوازن","",IF(COUNTIF($B$7:B1237,B1237&amp;"")=1,1,""))</f>
        <v/>
      </c>
    </row>
    <row r="1238">
      <c r="A1238" s="20" t="n"/>
      <c r="B1238" s="16" t="n"/>
      <c r="C1238" s="16" t="n"/>
      <c r="D1238" s="5" t="n"/>
      <c r="E1238" s="17" t="n"/>
      <c r="F1238" s="17" t="n"/>
      <c r="G1238" s="6">
        <f>IF(AND(C1238&amp;""="",E1238&amp;""="",F1238&amp;""=""),"",IF(C1238&amp;""="","كود ناقص",IFERROR(INDEX('دليل الحسابات'!$B$6:$B$205,MATCH(C1238,'دليل الحسابات'!$A$6:$A$205,0)),"كود غير موجود")))</f>
        <v/>
      </c>
      <c r="H1238" s="6">
        <f>IF(AND(C1238&amp;""="",E1238&amp;""="",F1238&amp;""=""),"",IF(AND(E1238&amp;""&lt;&gt;"",F1238&amp;""&lt;&gt;""),"خطأ: مدين ودائن معًا",IF(AND(E1238&amp;""="",F1238&amp;""=""),"سطر بلا مبلغ","")))</f>
        <v/>
      </c>
      <c r="I1238" s="19">
        <f>IF(B1238&amp;""="","",ROUND(SUMIFS($E$7:$E$3006,$B$7:$B$3006,B1238&amp;"")-SUMIFS($F$7:$F$3006,$B$7:$B$3006,B1238&amp;""),2))</f>
        <v/>
      </c>
      <c r="J1238" s="6">
        <f>IF(B1238&amp;""="",IF(AND(C1238&amp;""="",E1238&amp;""="",F1238&amp;""=""),"","رقم القيد ناقص"),IF(I1238=0,"","القيد غير متوازن"))</f>
        <v/>
      </c>
      <c r="K1238" s="21">
        <f>IF(C1238&amp;""="","",COUNTIF($C$7:C1238,C1238&amp;""))</f>
        <v/>
      </c>
      <c r="L1238" s="6">
        <f>IF(K1238="","",C1238&amp;"-"&amp;K1238)</f>
        <v/>
      </c>
      <c r="M1238" s="21">
        <f>IF(J1238&lt;&gt;"القيد غير متوازن","",IF(COUNTIF($B$7:B1238,B1238&amp;"")=1,1,""))</f>
        <v/>
      </c>
    </row>
    <row r="1239">
      <c r="A1239" s="20" t="n"/>
      <c r="B1239" s="16" t="n"/>
      <c r="C1239" s="16" t="n"/>
      <c r="D1239" s="5" t="n"/>
      <c r="E1239" s="17" t="n"/>
      <c r="F1239" s="17" t="n"/>
      <c r="G1239" s="6">
        <f>IF(AND(C1239&amp;""="",E1239&amp;""="",F1239&amp;""=""),"",IF(C1239&amp;""="","كود ناقص",IFERROR(INDEX('دليل الحسابات'!$B$6:$B$205,MATCH(C1239,'دليل الحسابات'!$A$6:$A$205,0)),"كود غير موجود")))</f>
        <v/>
      </c>
      <c r="H1239" s="6">
        <f>IF(AND(C1239&amp;""="",E1239&amp;""="",F1239&amp;""=""),"",IF(AND(E1239&amp;""&lt;&gt;"",F1239&amp;""&lt;&gt;""),"خطأ: مدين ودائن معًا",IF(AND(E1239&amp;""="",F1239&amp;""=""),"سطر بلا مبلغ","")))</f>
        <v/>
      </c>
      <c r="I1239" s="19">
        <f>IF(B1239&amp;""="","",ROUND(SUMIFS($E$7:$E$3006,$B$7:$B$3006,B1239&amp;"")-SUMIFS($F$7:$F$3006,$B$7:$B$3006,B1239&amp;""),2))</f>
        <v/>
      </c>
      <c r="J1239" s="6">
        <f>IF(B1239&amp;""="",IF(AND(C1239&amp;""="",E1239&amp;""="",F1239&amp;""=""),"","رقم القيد ناقص"),IF(I1239=0,"","القيد غير متوازن"))</f>
        <v/>
      </c>
      <c r="K1239" s="21">
        <f>IF(C1239&amp;""="","",COUNTIF($C$7:C1239,C1239&amp;""))</f>
        <v/>
      </c>
      <c r="L1239" s="6">
        <f>IF(K1239="","",C1239&amp;"-"&amp;K1239)</f>
        <v/>
      </c>
      <c r="M1239" s="21">
        <f>IF(J1239&lt;&gt;"القيد غير متوازن","",IF(COUNTIF($B$7:B1239,B1239&amp;"")=1,1,""))</f>
        <v/>
      </c>
    </row>
    <row r="1240">
      <c r="A1240" s="20" t="n"/>
      <c r="B1240" s="16" t="n"/>
      <c r="C1240" s="16" t="n"/>
      <c r="D1240" s="5" t="n"/>
      <c r="E1240" s="17" t="n"/>
      <c r="F1240" s="17" t="n"/>
      <c r="G1240" s="6">
        <f>IF(AND(C1240&amp;""="",E1240&amp;""="",F1240&amp;""=""),"",IF(C1240&amp;""="","كود ناقص",IFERROR(INDEX('دليل الحسابات'!$B$6:$B$205,MATCH(C1240,'دليل الحسابات'!$A$6:$A$205,0)),"كود غير موجود")))</f>
        <v/>
      </c>
      <c r="H1240" s="6">
        <f>IF(AND(C1240&amp;""="",E1240&amp;""="",F1240&amp;""=""),"",IF(AND(E1240&amp;""&lt;&gt;"",F1240&amp;""&lt;&gt;""),"خطأ: مدين ودائن معًا",IF(AND(E1240&amp;""="",F1240&amp;""=""),"سطر بلا مبلغ","")))</f>
        <v/>
      </c>
      <c r="I1240" s="19">
        <f>IF(B1240&amp;""="","",ROUND(SUMIFS($E$7:$E$3006,$B$7:$B$3006,B1240&amp;"")-SUMIFS($F$7:$F$3006,$B$7:$B$3006,B1240&amp;""),2))</f>
        <v/>
      </c>
      <c r="J1240" s="6">
        <f>IF(B1240&amp;""="",IF(AND(C1240&amp;""="",E1240&amp;""="",F1240&amp;""=""),"","رقم القيد ناقص"),IF(I1240=0,"","القيد غير متوازن"))</f>
        <v/>
      </c>
      <c r="K1240" s="21">
        <f>IF(C1240&amp;""="","",COUNTIF($C$7:C1240,C1240&amp;""))</f>
        <v/>
      </c>
      <c r="L1240" s="6">
        <f>IF(K1240="","",C1240&amp;"-"&amp;K1240)</f>
        <v/>
      </c>
      <c r="M1240" s="21">
        <f>IF(J1240&lt;&gt;"القيد غير متوازن","",IF(COUNTIF($B$7:B1240,B1240&amp;"")=1,1,""))</f>
        <v/>
      </c>
    </row>
    <row r="1241">
      <c r="A1241" s="20" t="n"/>
      <c r="B1241" s="16" t="n"/>
      <c r="C1241" s="16" t="n"/>
      <c r="D1241" s="5" t="n"/>
      <c r="E1241" s="17" t="n"/>
      <c r="F1241" s="17" t="n"/>
      <c r="G1241" s="6">
        <f>IF(AND(C1241&amp;""="",E1241&amp;""="",F1241&amp;""=""),"",IF(C1241&amp;""="","كود ناقص",IFERROR(INDEX('دليل الحسابات'!$B$6:$B$205,MATCH(C1241,'دليل الحسابات'!$A$6:$A$205,0)),"كود غير موجود")))</f>
        <v/>
      </c>
      <c r="H1241" s="6">
        <f>IF(AND(C1241&amp;""="",E1241&amp;""="",F1241&amp;""=""),"",IF(AND(E1241&amp;""&lt;&gt;"",F1241&amp;""&lt;&gt;""),"خطأ: مدين ودائن معًا",IF(AND(E1241&amp;""="",F1241&amp;""=""),"سطر بلا مبلغ","")))</f>
        <v/>
      </c>
      <c r="I1241" s="19">
        <f>IF(B1241&amp;""="","",ROUND(SUMIFS($E$7:$E$3006,$B$7:$B$3006,B1241&amp;"")-SUMIFS($F$7:$F$3006,$B$7:$B$3006,B1241&amp;""),2))</f>
        <v/>
      </c>
      <c r="J1241" s="6">
        <f>IF(B1241&amp;""="",IF(AND(C1241&amp;""="",E1241&amp;""="",F1241&amp;""=""),"","رقم القيد ناقص"),IF(I1241=0,"","القيد غير متوازن"))</f>
        <v/>
      </c>
      <c r="K1241" s="21">
        <f>IF(C1241&amp;""="","",COUNTIF($C$7:C1241,C1241&amp;""))</f>
        <v/>
      </c>
      <c r="L1241" s="6">
        <f>IF(K1241="","",C1241&amp;"-"&amp;K1241)</f>
        <v/>
      </c>
      <c r="M1241" s="21">
        <f>IF(J1241&lt;&gt;"القيد غير متوازن","",IF(COUNTIF($B$7:B1241,B1241&amp;"")=1,1,""))</f>
        <v/>
      </c>
    </row>
    <row r="1242">
      <c r="A1242" s="20" t="n"/>
      <c r="B1242" s="16" t="n"/>
      <c r="C1242" s="16" t="n"/>
      <c r="D1242" s="5" t="n"/>
      <c r="E1242" s="17" t="n"/>
      <c r="F1242" s="17" t="n"/>
      <c r="G1242" s="6">
        <f>IF(AND(C1242&amp;""="",E1242&amp;""="",F1242&amp;""=""),"",IF(C1242&amp;""="","كود ناقص",IFERROR(INDEX('دليل الحسابات'!$B$6:$B$205,MATCH(C1242,'دليل الحسابات'!$A$6:$A$205,0)),"كود غير موجود")))</f>
        <v/>
      </c>
      <c r="H1242" s="6">
        <f>IF(AND(C1242&amp;""="",E1242&amp;""="",F1242&amp;""=""),"",IF(AND(E1242&amp;""&lt;&gt;"",F1242&amp;""&lt;&gt;""),"خطأ: مدين ودائن معًا",IF(AND(E1242&amp;""="",F1242&amp;""=""),"سطر بلا مبلغ","")))</f>
        <v/>
      </c>
      <c r="I1242" s="19">
        <f>IF(B1242&amp;""="","",ROUND(SUMIFS($E$7:$E$3006,$B$7:$B$3006,B1242&amp;"")-SUMIFS($F$7:$F$3006,$B$7:$B$3006,B1242&amp;""),2))</f>
        <v/>
      </c>
      <c r="J1242" s="6">
        <f>IF(B1242&amp;""="",IF(AND(C1242&amp;""="",E1242&amp;""="",F1242&amp;""=""),"","رقم القيد ناقص"),IF(I1242=0,"","القيد غير متوازن"))</f>
        <v/>
      </c>
      <c r="K1242" s="21">
        <f>IF(C1242&amp;""="","",COUNTIF($C$7:C1242,C1242&amp;""))</f>
        <v/>
      </c>
      <c r="L1242" s="6">
        <f>IF(K1242="","",C1242&amp;"-"&amp;K1242)</f>
        <v/>
      </c>
      <c r="M1242" s="21">
        <f>IF(J1242&lt;&gt;"القيد غير متوازن","",IF(COUNTIF($B$7:B1242,B1242&amp;"")=1,1,""))</f>
        <v/>
      </c>
    </row>
    <row r="1243">
      <c r="A1243" s="20" t="n"/>
      <c r="B1243" s="16" t="n"/>
      <c r="C1243" s="16" t="n"/>
      <c r="D1243" s="5" t="n"/>
      <c r="E1243" s="17" t="n"/>
      <c r="F1243" s="17" t="n"/>
      <c r="G1243" s="6">
        <f>IF(AND(C1243&amp;""="",E1243&amp;""="",F1243&amp;""=""),"",IF(C1243&amp;""="","كود ناقص",IFERROR(INDEX('دليل الحسابات'!$B$6:$B$205,MATCH(C1243,'دليل الحسابات'!$A$6:$A$205,0)),"كود غير موجود")))</f>
        <v/>
      </c>
      <c r="H1243" s="6">
        <f>IF(AND(C1243&amp;""="",E1243&amp;""="",F1243&amp;""=""),"",IF(AND(E1243&amp;""&lt;&gt;"",F1243&amp;""&lt;&gt;""),"خطأ: مدين ودائن معًا",IF(AND(E1243&amp;""="",F1243&amp;""=""),"سطر بلا مبلغ","")))</f>
        <v/>
      </c>
      <c r="I1243" s="19">
        <f>IF(B1243&amp;""="","",ROUND(SUMIFS($E$7:$E$3006,$B$7:$B$3006,B1243&amp;"")-SUMIFS($F$7:$F$3006,$B$7:$B$3006,B1243&amp;""),2))</f>
        <v/>
      </c>
      <c r="J1243" s="6">
        <f>IF(B1243&amp;""="",IF(AND(C1243&amp;""="",E1243&amp;""="",F1243&amp;""=""),"","رقم القيد ناقص"),IF(I1243=0,"","القيد غير متوازن"))</f>
        <v/>
      </c>
      <c r="K1243" s="21">
        <f>IF(C1243&amp;""="","",COUNTIF($C$7:C1243,C1243&amp;""))</f>
        <v/>
      </c>
      <c r="L1243" s="6">
        <f>IF(K1243="","",C1243&amp;"-"&amp;K1243)</f>
        <v/>
      </c>
      <c r="M1243" s="21">
        <f>IF(J1243&lt;&gt;"القيد غير متوازن","",IF(COUNTIF($B$7:B1243,B1243&amp;"")=1,1,""))</f>
        <v/>
      </c>
    </row>
    <row r="1244">
      <c r="A1244" s="20" t="n"/>
      <c r="B1244" s="16" t="n"/>
      <c r="C1244" s="16" t="n"/>
      <c r="D1244" s="5" t="n"/>
      <c r="E1244" s="17" t="n"/>
      <c r="F1244" s="17" t="n"/>
      <c r="G1244" s="6">
        <f>IF(AND(C1244&amp;""="",E1244&amp;""="",F1244&amp;""=""),"",IF(C1244&amp;""="","كود ناقص",IFERROR(INDEX('دليل الحسابات'!$B$6:$B$205,MATCH(C1244,'دليل الحسابات'!$A$6:$A$205,0)),"كود غير موجود")))</f>
        <v/>
      </c>
      <c r="H1244" s="6">
        <f>IF(AND(C1244&amp;""="",E1244&amp;""="",F1244&amp;""=""),"",IF(AND(E1244&amp;""&lt;&gt;"",F1244&amp;""&lt;&gt;""),"خطأ: مدين ودائن معًا",IF(AND(E1244&amp;""="",F1244&amp;""=""),"سطر بلا مبلغ","")))</f>
        <v/>
      </c>
      <c r="I1244" s="19">
        <f>IF(B1244&amp;""="","",ROUND(SUMIFS($E$7:$E$3006,$B$7:$B$3006,B1244&amp;"")-SUMIFS($F$7:$F$3006,$B$7:$B$3006,B1244&amp;""),2))</f>
        <v/>
      </c>
      <c r="J1244" s="6">
        <f>IF(B1244&amp;""="",IF(AND(C1244&amp;""="",E1244&amp;""="",F1244&amp;""=""),"","رقم القيد ناقص"),IF(I1244=0,"","القيد غير متوازن"))</f>
        <v/>
      </c>
      <c r="K1244" s="21">
        <f>IF(C1244&amp;""="","",COUNTIF($C$7:C1244,C1244&amp;""))</f>
        <v/>
      </c>
      <c r="L1244" s="6">
        <f>IF(K1244="","",C1244&amp;"-"&amp;K1244)</f>
        <v/>
      </c>
      <c r="M1244" s="21">
        <f>IF(J1244&lt;&gt;"القيد غير متوازن","",IF(COUNTIF($B$7:B1244,B1244&amp;"")=1,1,""))</f>
        <v/>
      </c>
    </row>
    <row r="1245">
      <c r="A1245" s="20" t="n"/>
      <c r="B1245" s="16" t="n"/>
      <c r="C1245" s="16" t="n"/>
      <c r="D1245" s="5" t="n"/>
      <c r="E1245" s="17" t="n"/>
      <c r="F1245" s="17" t="n"/>
      <c r="G1245" s="6">
        <f>IF(AND(C1245&amp;""="",E1245&amp;""="",F1245&amp;""=""),"",IF(C1245&amp;""="","كود ناقص",IFERROR(INDEX('دليل الحسابات'!$B$6:$B$205,MATCH(C1245,'دليل الحسابات'!$A$6:$A$205,0)),"كود غير موجود")))</f>
        <v/>
      </c>
      <c r="H1245" s="6">
        <f>IF(AND(C1245&amp;""="",E1245&amp;""="",F1245&amp;""=""),"",IF(AND(E1245&amp;""&lt;&gt;"",F1245&amp;""&lt;&gt;""),"خطأ: مدين ودائن معًا",IF(AND(E1245&amp;""="",F1245&amp;""=""),"سطر بلا مبلغ","")))</f>
        <v/>
      </c>
      <c r="I1245" s="19">
        <f>IF(B1245&amp;""="","",ROUND(SUMIFS($E$7:$E$3006,$B$7:$B$3006,B1245&amp;"")-SUMIFS($F$7:$F$3006,$B$7:$B$3006,B1245&amp;""),2))</f>
        <v/>
      </c>
      <c r="J1245" s="6">
        <f>IF(B1245&amp;""="",IF(AND(C1245&amp;""="",E1245&amp;""="",F1245&amp;""=""),"","رقم القيد ناقص"),IF(I1245=0,"","القيد غير متوازن"))</f>
        <v/>
      </c>
      <c r="K1245" s="21">
        <f>IF(C1245&amp;""="","",COUNTIF($C$7:C1245,C1245&amp;""))</f>
        <v/>
      </c>
      <c r="L1245" s="6">
        <f>IF(K1245="","",C1245&amp;"-"&amp;K1245)</f>
        <v/>
      </c>
      <c r="M1245" s="21">
        <f>IF(J1245&lt;&gt;"القيد غير متوازن","",IF(COUNTIF($B$7:B1245,B1245&amp;"")=1,1,""))</f>
        <v/>
      </c>
    </row>
    <row r="1246">
      <c r="A1246" s="20" t="n"/>
      <c r="B1246" s="16" t="n"/>
      <c r="C1246" s="16" t="n"/>
      <c r="D1246" s="5" t="n"/>
      <c r="E1246" s="17" t="n"/>
      <c r="F1246" s="17" t="n"/>
      <c r="G1246" s="6">
        <f>IF(AND(C1246&amp;""="",E1246&amp;""="",F1246&amp;""=""),"",IF(C1246&amp;""="","كود ناقص",IFERROR(INDEX('دليل الحسابات'!$B$6:$B$205,MATCH(C1246,'دليل الحسابات'!$A$6:$A$205,0)),"كود غير موجود")))</f>
        <v/>
      </c>
      <c r="H1246" s="6">
        <f>IF(AND(C1246&amp;""="",E1246&amp;""="",F1246&amp;""=""),"",IF(AND(E1246&amp;""&lt;&gt;"",F1246&amp;""&lt;&gt;""),"خطأ: مدين ودائن معًا",IF(AND(E1246&amp;""="",F1246&amp;""=""),"سطر بلا مبلغ","")))</f>
        <v/>
      </c>
      <c r="I1246" s="19">
        <f>IF(B1246&amp;""="","",ROUND(SUMIFS($E$7:$E$3006,$B$7:$B$3006,B1246&amp;"")-SUMIFS($F$7:$F$3006,$B$7:$B$3006,B1246&amp;""),2))</f>
        <v/>
      </c>
      <c r="J1246" s="6">
        <f>IF(B1246&amp;""="",IF(AND(C1246&amp;""="",E1246&amp;""="",F1246&amp;""=""),"","رقم القيد ناقص"),IF(I1246=0,"","القيد غير متوازن"))</f>
        <v/>
      </c>
      <c r="K1246" s="21">
        <f>IF(C1246&amp;""="","",COUNTIF($C$7:C1246,C1246&amp;""))</f>
        <v/>
      </c>
      <c r="L1246" s="6">
        <f>IF(K1246="","",C1246&amp;"-"&amp;K1246)</f>
        <v/>
      </c>
      <c r="M1246" s="21">
        <f>IF(J1246&lt;&gt;"القيد غير متوازن","",IF(COUNTIF($B$7:B1246,B1246&amp;"")=1,1,""))</f>
        <v/>
      </c>
    </row>
    <row r="1247">
      <c r="A1247" s="20" t="n"/>
      <c r="B1247" s="16" t="n"/>
      <c r="C1247" s="16" t="n"/>
      <c r="D1247" s="5" t="n"/>
      <c r="E1247" s="17" t="n"/>
      <c r="F1247" s="17" t="n"/>
      <c r="G1247" s="6">
        <f>IF(AND(C1247&amp;""="",E1247&amp;""="",F1247&amp;""=""),"",IF(C1247&amp;""="","كود ناقص",IFERROR(INDEX('دليل الحسابات'!$B$6:$B$205,MATCH(C1247,'دليل الحسابات'!$A$6:$A$205,0)),"كود غير موجود")))</f>
        <v/>
      </c>
      <c r="H1247" s="6">
        <f>IF(AND(C1247&amp;""="",E1247&amp;""="",F1247&amp;""=""),"",IF(AND(E1247&amp;""&lt;&gt;"",F1247&amp;""&lt;&gt;""),"خطأ: مدين ودائن معًا",IF(AND(E1247&amp;""="",F1247&amp;""=""),"سطر بلا مبلغ","")))</f>
        <v/>
      </c>
      <c r="I1247" s="19">
        <f>IF(B1247&amp;""="","",ROUND(SUMIFS($E$7:$E$3006,$B$7:$B$3006,B1247&amp;"")-SUMIFS($F$7:$F$3006,$B$7:$B$3006,B1247&amp;""),2))</f>
        <v/>
      </c>
      <c r="J1247" s="6">
        <f>IF(B1247&amp;""="",IF(AND(C1247&amp;""="",E1247&amp;""="",F1247&amp;""=""),"","رقم القيد ناقص"),IF(I1247=0,"","القيد غير متوازن"))</f>
        <v/>
      </c>
      <c r="K1247" s="21">
        <f>IF(C1247&amp;""="","",COUNTIF($C$7:C1247,C1247&amp;""))</f>
        <v/>
      </c>
      <c r="L1247" s="6">
        <f>IF(K1247="","",C1247&amp;"-"&amp;K1247)</f>
        <v/>
      </c>
      <c r="M1247" s="21">
        <f>IF(J1247&lt;&gt;"القيد غير متوازن","",IF(COUNTIF($B$7:B1247,B1247&amp;"")=1,1,""))</f>
        <v/>
      </c>
    </row>
    <row r="1248">
      <c r="A1248" s="20" t="n"/>
      <c r="B1248" s="16" t="n"/>
      <c r="C1248" s="16" t="n"/>
      <c r="D1248" s="5" t="n"/>
      <c r="E1248" s="17" t="n"/>
      <c r="F1248" s="17" t="n"/>
      <c r="G1248" s="6">
        <f>IF(AND(C1248&amp;""="",E1248&amp;""="",F1248&amp;""=""),"",IF(C1248&amp;""="","كود ناقص",IFERROR(INDEX('دليل الحسابات'!$B$6:$B$205,MATCH(C1248,'دليل الحسابات'!$A$6:$A$205,0)),"كود غير موجود")))</f>
        <v/>
      </c>
      <c r="H1248" s="6">
        <f>IF(AND(C1248&amp;""="",E1248&amp;""="",F1248&amp;""=""),"",IF(AND(E1248&amp;""&lt;&gt;"",F1248&amp;""&lt;&gt;""),"خطأ: مدين ودائن معًا",IF(AND(E1248&amp;""="",F1248&amp;""=""),"سطر بلا مبلغ","")))</f>
        <v/>
      </c>
      <c r="I1248" s="19">
        <f>IF(B1248&amp;""="","",ROUND(SUMIFS($E$7:$E$3006,$B$7:$B$3006,B1248&amp;"")-SUMIFS($F$7:$F$3006,$B$7:$B$3006,B1248&amp;""),2))</f>
        <v/>
      </c>
      <c r="J1248" s="6">
        <f>IF(B1248&amp;""="",IF(AND(C1248&amp;""="",E1248&amp;""="",F1248&amp;""=""),"","رقم القيد ناقص"),IF(I1248=0,"","القيد غير متوازن"))</f>
        <v/>
      </c>
      <c r="K1248" s="21">
        <f>IF(C1248&amp;""="","",COUNTIF($C$7:C1248,C1248&amp;""))</f>
        <v/>
      </c>
      <c r="L1248" s="6">
        <f>IF(K1248="","",C1248&amp;"-"&amp;K1248)</f>
        <v/>
      </c>
      <c r="M1248" s="21">
        <f>IF(J1248&lt;&gt;"القيد غير متوازن","",IF(COUNTIF($B$7:B1248,B1248&amp;"")=1,1,""))</f>
        <v/>
      </c>
    </row>
    <row r="1249">
      <c r="A1249" s="20" t="n"/>
      <c r="B1249" s="16" t="n"/>
      <c r="C1249" s="16" t="n"/>
      <c r="D1249" s="5" t="n"/>
      <c r="E1249" s="17" t="n"/>
      <c r="F1249" s="17" t="n"/>
      <c r="G1249" s="6">
        <f>IF(AND(C1249&amp;""="",E1249&amp;""="",F1249&amp;""=""),"",IF(C1249&amp;""="","كود ناقص",IFERROR(INDEX('دليل الحسابات'!$B$6:$B$205,MATCH(C1249,'دليل الحسابات'!$A$6:$A$205,0)),"كود غير موجود")))</f>
        <v/>
      </c>
      <c r="H1249" s="6">
        <f>IF(AND(C1249&amp;""="",E1249&amp;""="",F1249&amp;""=""),"",IF(AND(E1249&amp;""&lt;&gt;"",F1249&amp;""&lt;&gt;""),"خطأ: مدين ودائن معًا",IF(AND(E1249&amp;""="",F1249&amp;""=""),"سطر بلا مبلغ","")))</f>
        <v/>
      </c>
      <c r="I1249" s="19">
        <f>IF(B1249&amp;""="","",ROUND(SUMIFS($E$7:$E$3006,$B$7:$B$3006,B1249&amp;"")-SUMIFS($F$7:$F$3006,$B$7:$B$3006,B1249&amp;""),2))</f>
        <v/>
      </c>
      <c r="J1249" s="6">
        <f>IF(B1249&amp;""="",IF(AND(C1249&amp;""="",E1249&amp;""="",F1249&amp;""=""),"","رقم القيد ناقص"),IF(I1249=0,"","القيد غير متوازن"))</f>
        <v/>
      </c>
      <c r="K1249" s="21">
        <f>IF(C1249&amp;""="","",COUNTIF($C$7:C1249,C1249&amp;""))</f>
        <v/>
      </c>
      <c r="L1249" s="6">
        <f>IF(K1249="","",C1249&amp;"-"&amp;K1249)</f>
        <v/>
      </c>
      <c r="M1249" s="21">
        <f>IF(J1249&lt;&gt;"القيد غير متوازن","",IF(COUNTIF($B$7:B1249,B1249&amp;"")=1,1,""))</f>
        <v/>
      </c>
    </row>
    <row r="1250">
      <c r="A1250" s="20" t="n"/>
      <c r="B1250" s="16" t="n"/>
      <c r="C1250" s="16" t="n"/>
      <c r="D1250" s="5" t="n"/>
      <c r="E1250" s="17" t="n"/>
      <c r="F1250" s="17" t="n"/>
      <c r="G1250" s="6">
        <f>IF(AND(C1250&amp;""="",E1250&amp;""="",F1250&amp;""=""),"",IF(C1250&amp;""="","كود ناقص",IFERROR(INDEX('دليل الحسابات'!$B$6:$B$205,MATCH(C1250,'دليل الحسابات'!$A$6:$A$205,0)),"كود غير موجود")))</f>
        <v/>
      </c>
      <c r="H1250" s="6">
        <f>IF(AND(C1250&amp;""="",E1250&amp;""="",F1250&amp;""=""),"",IF(AND(E1250&amp;""&lt;&gt;"",F1250&amp;""&lt;&gt;""),"خطأ: مدين ودائن معًا",IF(AND(E1250&amp;""="",F1250&amp;""=""),"سطر بلا مبلغ","")))</f>
        <v/>
      </c>
      <c r="I1250" s="19">
        <f>IF(B1250&amp;""="","",ROUND(SUMIFS($E$7:$E$3006,$B$7:$B$3006,B1250&amp;"")-SUMIFS($F$7:$F$3006,$B$7:$B$3006,B1250&amp;""),2))</f>
        <v/>
      </c>
      <c r="J1250" s="6">
        <f>IF(B1250&amp;""="",IF(AND(C1250&amp;""="",E1250&amp;""="",F1250&amp;""=""),"","رقم القيد ناقص"),IF(I1250=0,"","القيد غير متوازن"))</f>
        <v/>
      </c>
      <c r="K1250" s="21">
        <f>IF(C1250&amp;""="","",COUNTIF($C$7:C1250,C1250&amp;""))</f>
        <v/>
      </c>
      <c r="L1250" s="6">
        <f>IF(K1250="","",C1250&amp;"-"&amp;K1250)</f>
        <v/>
      </c>
      <c r="M1250" s="21">
        <f>IF(J1250&lt;&gt;"القيد غير متوازن","",IF(COUNTIF($B$7:B1250,B1250&amp;"")=1,1,""))</f>
        <v/>
      </c>
    </row>
    <row r="1251">
      <c r="A1251" s="20" t="n"/>
      <c r="B1251" s="16" t="n"/>
      <c r="C1251" s="16" t="n"/>
      <c r="D1251" s="5" t="n"/>
      <c r="E1251" s="17" t="n"/>
      <c r="F1251" s="17" t="n"/>
      <c r="G1251" s="6">
        <f>IF(AND(C1251&amp;""="",E1251&amp;""="",F1251&amp;""=""),"",IF(C1251&amp;""="","كود ناقص",IFERROR(INDEX('دليل الحسابات'!$B$6:$B$205,MATCH(C1251,'دليل الحسابات'!$A$6:$A$205,0)),"كود غير موجود")))</f>
        <v/>
      </c>
      <c r="H1251" s="6">
        <f>IF(AND(C1251&amp;""="",E1251&amp;""="",F1251&amp;""=""),"",IF(AND(E1251&amp;""&lt;&gt;"",F1251&amp;""&lt;&gt;""),"خطأ: مدين ودائن معًا",IF(AND(E1251&amp;""="",F1251&amp;""=""),"سطر بلا مبلغ","")))</f>
        <v/>
      </c>
      <c r="I1251" s="19">
        <f>IF(B1251&amp;""="","",ROUND(SUMIFS($E$7:$E$3006,$B$7:$B$3006,B1251&amp;"")-SUMIFS($F$7:$F$3006,$B$7:$B$3006,B1251&amp;""),2))</f>
        <v/>
      </c>
      <c r="J1251" s="6">
        <f>IF(B1251&amp;""="",IF(AND(C1251&amp;""="",E1251&amp;""="",F1251&amp;""=""),"","رقم القيد ناقص"),IF(I1251=0,"","القيد غير متوازن"))</f>
        <v/>
      </c>
      <c r="K1251" s="21">
        <f>IF(C1251&amp;""="","",COUNTIF($C$7:C1251,C1251&amp;""))</f>
        <v/>
      </c>
      <c r="L1251" s="6">
        <f>IF(K1251="","",C1251&amp;"-"&amp;K1251)</f>
        <v/>
      </c>
      <c r="M1251" s="21">
        <f>IF(J1251&lt;&gt;"القيد غير متوازن","",IF(COUNTIF($B$7:B1251,B1251&amp;"")=1,1,""))</f>
        <v/>
      </c>
    </row>
    <row r="1252">
      <c r="A1252" s="20" t="n"/>
      <c r="B1252" s="16" t="n"/>
      <c r="C1252" s="16" t="n"/>
      <c r="D1252" s="5" t="n"/>
      <c r="E1252" s="17" t="n"/>
      <c r="F1252" s="17" t="n"/>
      <c r="G1252" s="6">
        <f>IF(AND(C1252&amp;""="",E1252&amp;""="",F1252&amp;""=""),"",IF(C1252&amp;""="","كود ناقص",IFERROR(INDEX('دليل الحسابات'!$B$6:$B$205,MATCH(C1252,'دليل الحسابات'!$A$6:$A$205,0)),"كود غير موجود")))</f>
        <v/>
      </c>
      <c r="H1252" s="6">
        <f>IF(AND(C1252&amp;""="",E1252&amp;""="",F1252&amp;""=""),"",IF(AND(E1252&amp;""&lt;&gt;"",F1252&amp;""&lt;&gt;""),"خطأ: مدين ودائن معًا",IF(AND(E1252&amp;""="",F1252&amp;""=""),"سطر بلا مبلغ","")))</f>
        <v/>
      </c>
      <c r="I1252" s="19">
        <f>IF(B1252&amp;""="","",ROUND(SUMIFS($E$7:$E$3006,$B$7:$B$3006,B1252&amp;"")-SUMIFS($F$7:$F$3006,$B$7:$B$3006,B1252&amp;""),2))</f>
        <v/>
      </c>
      <c r="J1252" s="6">
        <f>IF(B1252&amp;""="",IF(AND(C1252&amp;""="",E1252&amp;""="",F1252&amp;""=""),"","رقم القيد ناقص"),IF(I1252=0,"","القيد غير متوازن"))</f>
        <v/>
      </c>
      <c r="K1252" s="21">
        <f>IF(C1252&amp;""="","",COUNTIF($C$7:C1252,C1252&amp;""))</f>
        <v/>
      </c>
      <c r="L1252" s="6">
        <f>IF(K1252="","",C1252&amp;"-"&amp;K1252)</f>
        <v/>
      </c>
      <c r="M1252" s="21">
        <f>IF(J1252&lt;&gt;"القيد غير متوازن","",IF(COUNTIF($B$7:B1252,B1252&amp;"")=1,1,""))</f>
        <v/>
      </c>
    </row>
    <row r="1253">
      <c r="A1253" s="20" t="n"/>
      <c r="B1253" s="16" t="n"/>
      <c r="C1253" s="16" t="n"/>
      <c r="D1253" s="5" t="n"/>
      <c r="E1253" s="17" t="n"/>
      <c r="F1253" s="17" t="n"/>
      <c r="G1253" s="6">
        <f>IF(AND(C1253&amp;""="",E1253&amp;""="",F1253&amp;""=""),"",IF(C1253&amp;""="","كود ناقص",IFERROR(INDEX('دليل الحسابات'!$B$6:$B$205,MATCH(C1253,'دليل الحسابات'!$A$6:$A$205,0)),"كود غير موجود")))</f>
        <v/>
      </c>
      <c r="H1253" s="6">
        <f>IF(AND(C1253&amp;""="",E1253&amp;""="",F1253&amp;""=""),"",IF(AND(E1253&amp;""&lt;&gt;"",F1253&amp;""&lt;&gt;""),"خطأ: مدين ودائن معًا",IF(AND(E1253&amp;""="",F1253&amp;""=""),"سطر بلا مبلغ","")))</f>
        <v/>
      </c>
      <c r="I1253" s="19">
        <f>IF(B1253&amp;""="","",ROUND(SUMIFS($E$7:$E$3006,$B$7:$B$3006,B1253&amp;"")-SUMIFS($F$7:$F$3006,$B$7:$B$3006,B1253&amp;""),2))</f>
        <v/>
      </c>
      <c r="J1253" s="6">
        <f>IF(B1253&amp;""="",IF(AND(C1253&amp;""="",E1253&amp;""="",F1253&amp;""=""),"","رقم القيد ناقص"),IF(I1253=0,"","القيد غير متوازن"))</f>
        <v/>
      </c>
      <c r="K1253" s="21">
        <f>IF(C1253&amp;""="","",COUNTIF($C$7:C1253,C1253&amp;""))</f>
        <v/>
      </c>
      <c r="L1253" s="6">
        <f>IF(K1253="","",C1253&amp;"-"&amp;K1253)</f>
        <v/>
      </c>
      <c r="M1253" s="21">
        <f>IF(J1253&lt;&gt;"القيد غير متوازن","",IF(COUNTIF($B$7:B1253,B1253&amp;"")=1,1,""))</f>
        <v/>
      </c>
    </row>
    <row r="1254">
      <c r="A1254" s="20" t="n"/>
      <c r="B1254" s="16" t="n"/>
      <c r="C1254" s="16" t="n"/>
      <c r="D1254" s="5" t="n"/>
      <c r="E1254" s="17" t="n"/>
      <c r="F1254" s="17" t="n"/>
      <c r="G1254" s="6">
        <f>IF(AND(C1254&amp;""="",E1254&amp;""="",F1254&amp;""=""),"",IF(C1254&amp;""="","كود ناقص",IFERROR(INDEX('دليل الحسابات'!$B$6:$B$205,MATCH(C1254,'دليل الحسابات'!$A$6:$A$205,0)),"كود غير موجود")))</f>
        <v/>
      </c>
      <c r="H1254" s="6">
        <f>IF(AND(C1254&amp;""="",E1254&amp;""="",F1254&amp;""=""),"",IF(AND(E1254&amp;""&lt;&gt;"",F1254&amp;""&lt;&gt;""),"خطأ: مدين ودائن معًا",IF(AND(E1254&amp;""="",F1254&amp;""=""),"سطر بلا مبلغ","")))</f>
        <v/>
      </c>
      <c r="I1254" s="19">
        <f>IF(B1254&amp;""="","",ROUND(SUMIFS($E$7:$E$3006,$B$7:$B$3006,B1254&amp;"")-SUMIFS($F$7:$F$3006,$B$7:$B$3006,B1254&amp;""),2))</f>
        <v/>
      </c>
      <c r="J1254" s="6">
        <f>IF(B1254&amp;""="",IF(AND(C1254&amp;""="",E1254&amp;""="",F1254&amp;""=""),"","رقم القيد ناقص"),IF(I1254=0,"","القيد غير متوازن"))</f>
        <v/>
      </c>
      <c r="K1254" s="21">
        <f>IF(C1254&amp;""="","",COUNTIF($C$7:C1254,C1254&amp;""))</f>
        <v/>
      </c>
      <c r="L1254" s="6">
        <f>IF(K1254="","",C1254&amp;"-"&amp;K1254)</f>
        <v/>
      </c>
      <c r="M1254" s="21">
        <f>IF(J1254&lt;&gt;"القيد غير متوازن","",IF(COUNTIF($B$7:B1254,B1254&amp;"")=1,1,""))</f>
        <v/>
      </c>
    </row>
    <row r="1255">
      <c r="A1255" s="20" t="n"/>
      <c r="B1255" s="16" t="n"/>
      <c r="C1255" s="16" t="n"/>
      <c r="D1255" s="5" t="n"/>
      <c r="E1255" s="17" t="n"/>
      <c r="F1255" s="17" t="n"/>
      <c r="G1255" s="6">
        <f>IF(AND(C1255&amp;""="",E1255&amp;""="",F1255&amp;""=""),"",IF(C1255&amp;""="","كود ناقص",IFERROR(INDEX('دليل الحسابات'!$B$6:$B$205,MATCH(C1255,'دليل الحسابات'!$A$6:$A$205,0)),"كود غير موجود")))</f>
        <v/>
      </c>
      <c r="H1255" s="6">
        <f>IF(AND(C1255&amp;""="",E1255&amp;""="",F1255&amp;""=""),"",IF(AND(E1255&amp;""&lt;&gt;"",F1255&amp;""&lt;&gt;""),"خطأ: مدين ودائن معًا",IF(AND(E1255&amp;""="",F1255&amp;""=""),"سطر بلا مبلغ","")))</f>
        <v/>
      </c>
      <c r="I1255" s="19">
        <f>IF(B1255&amp;""="","",ROUND(SUMIFS($E$7:$E$3006,$B$7:$B$3006,B1255&amp;"")-SUMIFS($F$7:$F$3006,$B$7:$B$3006,B1255&amp;""),2))</f>
        <v/>
      </c>
      <c r="J1255" s="6">
        <f>IF(B1255&amp;""="",IF(AND(C1255&amp;""="",E1255&amp;""="",F1255&amp;""=""),"","رقم القيد ناقص"),IF(I1255=0,"","القيد غير متوازن"))</f>
        <v/>
      </c>
      <c r="K1255" s="21">
        <f>IF(C1255&amp;""="","",COUNTIF($C$7:C1255,C1255&amp;""))</f>
        <v/>
      </c>
      <c r="L1255" s="6">
        <f>IF(K1255="","",C1255&amp;"-"&amp;K1255)</f>
        <v/>
      </c>
      <c r="M1255" s="21">
        <f>IF(J1255&lt;&gt;"القيد غير متوازن","",IF(COUNTIF($B$7:B1255,B1255&amp;"")=1,1,""))</f>
        <v/>
      </c>
    </row>
    <row r="1256">
      <c r="A1256" s="20" t="n"/>
      <c r="B1256" s="16" t="n"/>
      <c r="C1256" s="16" t="n"/>
      <c r="D1256" s="5" t="n"/>
      <c r="E1256" s="17" t="n"/>
      <c r="F1256" s="17" t="n"/>
      <c r="G1256" s="6">
        <f>IF(AND(C1256&amp;""="",E1256&amp;""="",F1256&amp;""=""),"",IF(C1256&amp;""="","كود ناقص",IFERROR(INDEX('دليل الحسابات'!$B$6:$B$205,MATCH(C1256,'دليل الحسابات'!$A$6:$A$205,0)),"كود غير موجود")))</f>
        <v/>
      </c>
      <c r="H1256" s="6">
        <f>IF(AND(C1256&amp;""="",E1256&amp;""="",F1256&amp;""=""),"",IF(AND(E1256&amp;""&lt;&gt;"",F1256&amp;""&lt;&gt;""),"خطأ: مدين ودائن معًا",IF(AND(E1256&amp;""="",F1256&amp;""=""),"سطر بلا مبلغ","")))</f>
        <v/>
      </c>
      <c r="I1256" s="19">
        <f>IF(B1256&amp;""="","",ROUND(SUMIFS($E$7:$E$3006,$B$7:$B$3006,B1256&amp;"")-SUMIFS($F$7:$F$3006,$B$7:$B$3006,B1256&amp;""),2))</f>
        <v/>
      </c>
      <c r="J1256" s="6">
        <f>IF(B1256&amp;""="",IF(AND(C1256&amp;""="",E1256&amp;""="",F1256&amp;""=""),"","رقم القيد ناقص"),IF(I1256=0,"","القيد غير متوازن"))</f>
        <v/>
      </c>
      <c r="K1256" s="21">
        <f>IF(C1256&amp;""="","",COUNTIF($C$7:C1256,C1256&amp;""))</f>
        <v/>
      </c>
      <c r="L1256" s="6">
        <f>IF(K1256="","",C1256&amp;"-"&amp;K1256)</f>
        <v/>
      </c>
      <c r="M1256" s="21">
        <f>IF(J1256&lt;&gt;"القيد غير متوازن","",IF(COUNTIF($B$7:B1256,B1256&amp;"")=1,1,""))</f>
        <v/>
      </c>
    </row>
    <row r="1257">
      <c r="A1257" s="20" t="n"/>
      <c r="B1257" s="16" t="n"/>
      <c r="C1257" s="16" t="n"/>
      <c r="D1257" s="5" t="n"/>
      <c r="E1257" s="17" t="n"/>
      <c r="F1257" s="17" t="n"/>
      <c r="G1257" s="6">
        <f>IF(AND(C1257&amp;""="",E1257&amp;""="",F1257&amp;""=""),"",IF(C1257&amp;""="","كود ناقص",IFERROR(INDEX('دليل الحسابات'!$B$6:$B$205,MATCH(C1257,'دليل الحسابات'!$A$6:$A$205,0)),"كود غير موجود")))</f>
        <v/>
      </c>
      <c r="H1257" s="6">
        <f>IF(AND(C1257&amp;""="",E1257&amp;""="",F1257&amp;""=""),"",IF(AND(E1257&amp;""&lt;&gt;"",F1257&amp;""&lt;&gt;""),"خطأ: مدين ودائن معًا",IF(AND(E1257&amp;""="",F1257&amp;""=""),"سطر بلا مبلغ","")))</f>
        <v/>
      </c>
      <c r="I1257" s="19">
        <f>IF(B1257&amp;""="","",ROUND(SUMIFS($E$7:$E$3006,$B$7:$B$3006,B1257&amp;"")-SUMIFS($F$7:$F$3006,$B$7:$B$3006,B1257&amp;""),2))</f>
        <v/>
      </c>
      <c r="J1257" s="6">
        <f>IF(B1257&amp;""="",IF(AND(C1257&amp;""="",E1257&amp;""="",F1257&amp;""=""),"","رقم القيد ناقص"),IF(I1257=0,"","القيد غير متوازن"))</f>
        <v/>
      </c>
      <c r="K1257" s="21">
        <f>IF(C1257&amp;""="","",COUNTIF($C$7:C1257,C1257&amp;""))</f>
        <v/>
      </c>
      <c r="L1257" s="6">
        <f>IF(K1257="","",C1257&amp;"-"&amp;K1257)</f>
        <v/>
      </c>
      <c r="M1257" s="21">
        <f>IF(J1257&lt;&gt;"القيد غير متوازن","",IF(COUNTIF($B$7:B1257,B1257&amp;"")=1,1,""))</f>
        <v/>
      </c>
    </row>
    <row r="1258">
      <c r="A1258" s="20" t="n"/>
      <c r="B1258" s="16" t="n"/>
      <c r="C1258" s="16" t="n"/>
      <c r="D1258" s="5" t="n"/>
      <c r="E1258" s="17" t="n"/>
      <c r="F1258" s="17" t="n"/>
      <c r="G1258" s="6">
        <f>IF(AND(C1258&amp;""="",E1258&amp;""="",F1258&amp;""=""),"",IF(C1258&amp;""="","كود ناقص",IFERROR(INDEX('دليل الحسابات'!$B$6:$B$205,MATCH(C1258,'دليل الحسابات'!$A$6:$A$205,0)),"كود غير موجود")))</f>
        <v/>
      </c>
      <c r="H1258" s="6">
        <f>IF(AND(C1258&amp;""="",E1258&amp;""="",F1258&amp;""=""),"",IF(AND(E1258&amp;""&lt;&gt;"",F1258&amp;""&lt;&gt;""),"خطأ: مدين ودائن معًا",IF(AND(E1258&amp;""="",F1258&amp;""=""),"سطر بلا مبلغ","")))</f>
        <v/>
      </c>
      <c r="I1258" s="19">
        <f>IF(B1258&amp;""="","",ROUND(SUMIFS($E$7:$E$3006,$B$7:$B$3006,B1258&amp;"")-SUMIFS($F$7:$F$3006,$B$7:$B$3006,B1258&amp;""),2))</f>
        <v/>
      </c>
      <c r="J1258" s="6">
        <f>IF(B1258&amp;""="",IF(AND(C1258&amp;""="",E1258&amp;""="",F1258&amp;""=""),"","رقم القيد ناقص"),IF(I1258=0,"","القيد غير متوازن"))</f>
        <v/>
      </c>
      <c r="K1258" s="21">
        <f>IF(C1258&amp;""="","",COUNTIF($C$7:C1258,C1258&amp;""))</f>
        <v/>
      </c>
      <c r="L1258" s="6">
        <f>IF(K1258="","",C1258&amp;"-"&amp;K1258)</f>
        <v/>
      </c>
      <c r="M1258" s="21">
        <f>IF(J1258&lt;&gt;"القيد غير متوازن","",IF(COUNTIF($B$7:B1258,B1258&amp;"")=1,1,""))</f>
        <v/>
      </c>
    </row>
    <row r="1259">
      <c r="A1259" s="20" t="n"/>
      <c r="B1259" s="16" t="n"/>
      <c r="C1259" s="16" t="n"/>
      <c r="D1259" s="5" t="n"/>
      <c r="E1259" s="17" t="n"/>
      <c r="F1259" s="17" t="n"/>
      <c r="G1259" s="6">
        <f>IF(AND(C1259&amp;""="",E1259&amp;""="",F1259&amp;""=""),"",IF(C1259&amp;""="","كود ناقص",IFERROR(INDEX('دليل الحسابات'!$B$6:$B$205,MATCH(C1259,'دليل الحسابات'!$A$6:$A$205,0)),"كود غير موجود")))</f>
        <v/>
      </c>
      <c r="H1259" s="6">
        <f>IF(AND(C1259&amp;""="",E1259&amp;""="",F1259&amp;""=""),"",IF(AND(E1259&amp;""&lt;&gt;"",F1259&amp;""&lt;&gt;""),"خطأ: مدين ودائن معًا",IF(AND(E1259&amp;""="",F1259&amp;""=""),"سطر بلا مبلغ","")))</f>
        <v/>
      </c>
      <c r="I1259" s="19">
        <f>IF(B1259&amp;""="","",ROUND(SUMIFS($E$7:$E$3006,$B$7:$B$3006,B1259&amp;"")-SUMIFS($F$7:$F$3006,$B$7:$B$3006,B1259&amp;""),2))</f>
        <v/>
      </c>
      <c r="J1259" s="6">
        <f>IF(B1259&amp;""="",IF(AND(C1259&amp;""="",E1259&amp;""="",F1259&amp;""=""),"","رقم القيد ناقص"),IF(I1259=0,"","القيد غير متوازن"))</f>
        <v/>
      </c>
      <c r="K1259" s="21">
        <f>IF(C1259&amp;""="","",COUNTIF($C$7:C1259,C1259&amp;""))</f>
        <v/>
      </c>
      <c r="L1259" s="6">
        <f>IF(K1259="","",C1259&amp;"-"&amp;K1259)</f>
        <v/>
      </c>
      <c r="M1259" s="21">
        <f>IF(J1259&lt;&gt;"القيد غير متوازن","",IF(COUNTIF($B$7:B1259,B1259&amp;"")=1,1,""))</f>
        <v/>
      </c>
    </row>
    <row r="1260">
      <c r="A1260" s="20" t="n"/>
      <c r="B1260" s="16" t="n"/>
      <c r="C1260" s="16" t="n"/>
      <c r="D1260" s="5" t="n"/>
      <c r="E1260" s="17" t="n"/>
      <c r="F1260" s="17" t="n"/>
      <c r="G1260" s="6">
        <f>IF(AND(C1260&amp;""="",E1260&amp;""="",F1260&amp;""=""),"",IF(C1260&amp;""="","كود ناقص",IFERROR(INDEX('دليل الحسابات'!$B$6:$B$205,MATCH(C1260,'دليل الحسابات'!$A$6:$A$205,0)),"كود غير موجود")))</f>
        <v/>
      </c>
      <c r="H1260" s="6">
        <f>IF(AND(C1260&amp;""="",E1260&amp;""="",F1260&amp;""=""),"",IF(AND(E1260&amp;""&lt;&gt;"",F1260&amp;""&lt;&gt;""),"خطأ: مدين ودائن معًا",IF(AND(E1260&amp;""="",F1260&amp;""=""),"سطر بلا مبلغ","")))</f>
        <v/>
      </c>
      <c r="I1260" s="19">
        <f>IF(B1260&amp;""="","",ROUND(SUMIFS($E$7:$E$3006,$B$7:$B$3006,B1260&amp;"")-SUMIFS($F$7:$F$3006,$B$7:$B$3006,B1260&amp;""),2))</f>
        <v/>
      </c>
      <c r="J1260" s="6">
        <f>IF(B1260&amp;""="",IF(AND(C1260&amp;""="",E1260&amp;""="",F1260&amp;""=""),"","رقم القيد ناقص"),IF(I1260=0,"","القيد غير متوازن"))</f>
        <v/>
      </c>
      <c r="K1260" s="21">
        <f>IF(C1260&amp;""="","",COUNTIF($C$7:C1260,C1260&amp;""))</f>
        <v/>
      </c>
      <c r="L1260" s="6">
        <f>IF(K1260="","",C1260&amp;"-"&amp;K1260)</f>
        <v/>
      </c>
      <c r="M1260" s="21">
        <f>IF(J1260&lt;&gt;"القيد غير متوازن","",IF(COUNTIF($B$7:B1260,B1260&amp;"")=1,1,""))</f>
        <v/>
      </c>
    </row>
    <row r="1261">
      <c r="A1261" s="20" t="n"/>
      <c r="B1261" s="16" t="n"/>
      <c r="C1261" s="16" t="n"/>
      <c r="D1261" s="5" t="n"/>
      <c r="E1261" s="17" t="n"/>
      <c r="F1261" s="17" t="n"/>
      <c r="G1261" s="6">
        <f>IF(AND(C1261&amp;""="",E1261&amp;""="",F1261&amp;""=""),"",IF(C1261&amp;""="","كود ناقص",IFERROR(INDEX('دليل الحسابات'!$B$6:$B$205,MATCH(C1261,'دليل الحسابات'!$A$6:$A$205,0)),"كود غير موجود")))</f>
        <v/>
      </c>
      <c r="H1261" s="6">
        <f>IF(AND(C1261&amp;""="",E1261&amp;""="",F1261&amp;""=""),"",IF(AND(E1261&amp;""&lt;&gt;"",F1261&amp;""&lt;&gt;""),"خطأ: مدين ودائن معًا",IF(AND(E1261&amp;""="",F1261&amp;""=""),"سطر بلا مبلغ","")))</f>
        <v/>
      </c>
      <c r="I1261" s="19">
        <f>IF(B1261&amp;""="","",ROUND(SUMIFS($E$7:$E$3006,$B$7:$B$3006,B1261&amp;"")-SUMIFS($F$7:$F$3006,$B$7:$B$3006,B1261&amp;""),2))</f>
        <v/>
      </c>
      <c r="J1261" s="6">
        <f>IF(B1261&amp;""="",IF(AND(C1261&amp;""="",E1261&amp;""="",F1261&amp;""=""),"","رقم القيد ناقص"),IF(I1261=0,"","القيد غير متوازن"))</f>
        <v/>
      </c>
      <c r="K1261" s="21">
        <f>IF(C1261&amp;""="","",COUNTIF($C$7:C1261,C1261&amp;""))</f>
        <v/>
      </c>
      <c r="L1261" s="6">
        <f>IF(K1261="","",C1261&amp;"-"&amp;K1261)</f>
        <v/>
      </c>
      <c r="M1261" s="21">
        <f>IF(J1261&lt;&gt;"القيد غير متوازن","",IF(COUNTIF($B$7:B1261,B1261&amp;"")=1,1,""))</f>
        <v/>
      </c>
    </row>
    <row r="1262">
      <c r="A1262" s="20" t="n"/>
      <c r="B1262" s="16" t="n"/>
      <c r="C1262" s="16" t="n"/>
      <c r="D1262" s="5" t="n"/>
      <c r="E1262" s="17" t="n"/>
      <c r="F1262" s="17" t="n"/>
      <c r="G1262" s="6">
        <f>IF(AND(C1262&amp;""="",E1262&amp;""="",F1262&amp;""=""),"",IF(C1262&amp;""="","كود ناقص",IFERROR(INDEX('دليل الحسابات'!$B$6:$B$205,MATCH(C1262,'دليل الحسابات'!$A$6:$A$205,0)),"كود غير موجود")))</f>
        <v/>
      </c>
      <c r="H1262" s="6">
        <f>IF(AND(C1262&amp;""="",E1262&amp;""="",F1262&amp;""=""),"",IF(AND(E1262&amp;""&lt;&gt;"",F1262&amp;""&lt;&gt;""),"خطأ: مدين ودائن معًا",IF(AND(E1262&amp;""="",F1262&amp;""=""),"سطر بلا مبلغ","")))</f>
        <v/>
      </c>
      <c r="I1262" s="19">
        <f>IF(B1262&amp;""="","",ROUND(SUMIFS($E$7:$E$3006,$B$7:$B$3006,B1262&amp;"")-SUMIFS($F$7:$F$3006,$B$7:$B$3006,B1262&amp;""),2))</f>
        <v/>
      </c>
      <c r="J1262" s="6">
        <f>IF(B1262&amp;""="",IF(AND(C1262&amp;""="",E1262&amp;""="",F1262&amp;""=""),"","رقم القيد ناقص"),IF(I1262=0,"","القيد غير متوازن"))</f>
        <v/>
      </c>
      <c r="K1262" s="21">
        <f>IF(C1262&amp;""="","",COUNTIF($C$7:C1262,C1262&amp;""))</f>
        <v/>
      </c>
      <c r="L1262" s="6">
        <f>IF(K1262="","",C1262&amp;"-"&amp;K1262)</f>
        <v/>
      </c>
      <c r="M1262" s="21">
        <f>IF(J1262&lt;&gt;"القيد غير متوازن","",IF(COUNTIF($B$7:B1262,B1262&amp;"")=1,1,""))</f>
        <v/>
      </c>
    </row>
    <row r="1263">
      <c r="A1263" s="20" t="n"/>
      <c r="B1263" s="16" t="n"/>
      <c r="C1263" s="16" t="n"/>
      <c r="D1263" s="5" t="n"/>
      <c r="E1263" s="17" t="n"/>
      <c r="F1263" s="17" t="n"/>
      <c r="G1263" s="6">
        <f>IF(AND(C1263&amp;""="",E1263&amp;""="",F1263&amp;""=""),"",IF(C1263&amp;""="","كود ناقص",IFERROR(INDEX('دليل الحسابات'!$B$6:$B$205,MATCH(C1263,'دليل الحسابات'!$A$6:$A$205,0)),"كود غير موجود")))</f>
        <v/>
      </c>
      <c r="H1263" s="6">
        <f>IF(AND(C1263&amp;""="",E1263&amp;""="",F1263&amp;""=""),"",IF(AND(E1263&amp;""&lt;&gt;"",F1263&amp;""&lt;&gt;""),"خطأ: مدين ودائن معًا",IF(AND(E1263&amp;""="",F1263&amp;""=""),"سطر بلا مبلغ","")))</f>
        <v/>
      </c>
      <c r="I1263" s="19">
        <f>IF(B1263&amp;""="","",ROUND(SUMIFS($E$7:$E$3006,$B$7:$B$3006,B1263&amp;"")-SUMIFS($F$7:$F$3006,$B$7:$B$3006,B1263&amp;""),2))</f>
        <v/>
      </c>
      <c r="J1263" s="6">
        <f>IF(B1263&amp;""="",IF(AND(C1263&amp;""="",E1263&amp;""="",F1263&amp;""=""),"","رقم القيد ناقص"),IF(I1263=0,"","القيد غير متوازن"))</f>
        <v/>
      </c>
      <c r="K1263" s="21">
        <f>IF(C1263&amp;""="","",COUNTIF($C$7:C1263,C1263&amp;""))</f>
        <v/>
      </c>
      <c r="L1263" s="6">
        <f>IF(K1263="","",C1263&amp;"-"&amp;K1263)</f>
        <v/>
      </c>
      <c r="M1263" s="21">
        <f>IF(J1263&lt;&gt;"القيد غير متوازن","",IF(COUNTIF($B$7:B1263,B1263&amp;"")=1,1,""))</f>
        <v/>
      </c>
    </row>
    <row r="1264">
      <c r="A1264" s="20" t="n"/>
      <c r="B1264" s="16" t="n"/>
      <c r="C1264" s="16" t="n"/>
      <c r="D1264" s="5" t="n"/>
      <c r="E1264" s="17" t="n"/>
      <c r="F1264" s="17" t="n"/>
      <c r="G1264" s="6">
        <f>IF(AND(C1264&amp;""="",E1264&amp;""="",F1264&amp;""=""),"",IF(C1264&amp;""="","كود ناقص",IFERROR(INDEX('دليل الحسابات'!$B$6:$B$205,MATCH(C1264,'دليل الحسابات'!$A$6:$A$205,0)),"كود غير موجود")))</f>
        <v/>
      </c>
      <c r="H1264" s="6">
        <f>IF(AND(C1264&amp;""="",E1264&amp;""="",F1264&amp;""=""),"",IF(AND(E1264&amp;""&lt;&gt;"",F1264&amp;""&lt;&gt;""),"خطأ: مدين ودائن معًا",IF(AND(E1264&amp;""="",F1264&amp;""=""),"سطر بلا مبلغ","")))</f>
        <v/>
      </c>
      <c r="I1264" s="19">
        <f>IF(B1264&amp;""="","",ROUND(SUMIFS($E$7:$E$3006,$B$7:$B$3006,B1264&amp;"")-SUMIFS($F$7:$F$3006,$B$7:$B$3006,B1264&amp;""),2))</f>
        <v/>
      </c>
      <c r="J1264" s="6">
        <f>IF(B1264&amp;""="",IF(AND(C1264&amp;""="",E1264&amp;""="",F1264&amp;""=""),"","رقم القيد ناقص"),IF(I1264=0,"","القيد غير متوازن"))</f>
        <v/>
      </c>
      <c r="K1264" s="21">
        <f>IF(C1264&amp;""="","",COUNTIF($C$7:C1264,C1264&amp;""))</f>
        <v/>
      </c>
      <c r="L1264" s="6">
        <f>IF(K1264="","",C1264&amp;"-"&amp;K1264)</f>
        <v/>
      </c>
      <c r="M1264" s="21">
        <f>IF(J1264&lt;&gt;"القيد غير متوازن","",IF(COUNTIF($B$7:B1264,B1264&amp;"")=1,1,""))</f>
        <v/>
      </c>
    </row>
    <row r="1265">
      <c r="A1265" s="20" t="n"/>
      <c r="B1265" s="16" t="n"/>
      <c r="C1265" s="16" t="n"/>
      <c r="D1265" s="5" t="n"/>
      <c r="E1265" s="17" t="n"/>
      <c r="F1265" s="17" t="n"/>
      <c r="G1265" s="6">
        <f>IF(AND(C1265&amp;""="",E1265&amp;""="",F1265&amp;""=""),"",IF(C1265&amp;""="","كود ناقص",IFERROR(INDEX('دليل الحسابات'!$B$6:$B$205,MATCH(C1265,'دليل الحسابات'!$A$6:$A$205,0)),"كود غير موجود")))</f>
        <v/>
      </c>
      <c r="H1265" s="6">
        <f>IF(AND(C1265&amp;""="",E1265&amp;""="",F1265&amp;""=""),"",IF(AND(E1265&amp;""&lt;&gt;"",F1265&amp;""&lt;&gt;""),"خطأ: مدين ودائن معًا",IF(AND(E1265&amp;""="",F1265&amp;""=""),"سطر بلا مبلغ","")))</f>
        <v/>
      </c>
      <c r="I1265" s="19">
        <f>IF(B1265&amp;""="","",ROUND(SUMIFS($E$7:$E$3006,$B$7:$B$3006,B1265&amp;"")-SUMIFS($F$7:$F$3006,$B$7:$B$3006,B1265&amp;""),2))</f>
        <v/>
      </c>
      <c r="J1265" s="6">
        <f>IF(B1265&amp;""="",IF(AND(C1265&amp;""="",E1265&amp;""="",F1265&amp;""=""),"","رقم القيد ناقص"),IF(I1265=0,"","القيد غير متوازن"))</f>
        <v/>
      </c>
      <c r="K1265" s="21">
        <f>IF(C1265&amp;""="","",COUNTIF($C$7:C1265,C1265&amp;""))</f>
        <v/>
      </c>
      <c r="L1265" s="6">
        <f>IF(K1265="","",C1265&amp;"-"&amp;K1265)</f>
        <v/>
      </c>
      <c r="M1265" s="21">
        <f>IF(J1265&lt;&gt;"القيد غير متوازن","",IF(COUNTIF($B$7:B1265,B1265&amp;"")=1,1,""))</f>
        <v/>
      </c>
    </row>
    <row r="1266">
      <c r="A1266" s="20" t="n"/>
      <c r="B1266" s="16" t="n"/>
      <c r="C1266" s="16" t="n"/>
      <c r="D1266" s="5" t="n"/>
      <c r="E1266" s="17" t="n"/>
      <c r="F1266" s="17" t="n"/>
      <c r="G1266" s="6">
        <f>IF(AND(C1266&amp;""="",E1266&amp;""="",F1266&amp;""=""),"",IF(C1266&amp;""="","كود ناقص",IFERROR(INDEX('دليل الحسابات'!$B$6:$B$205,MATCH(C1266,'دليل الحسابات'!$A$6:$A$205,0)),"كود غير موجود")))</f>
        <v/>
      </c>
      <c r="H1266" s="6">
        <f>IF(AND(C1266&amp;""="",E1266&amp;""="",F1266&amp;""=""),"",IF(AND(E1266&amp;""&lt;&gt;"",F1266&amp;""&lt;&gt;""),"خطأ: مدين ودائن معًا",IF(AND(E1266&amp;""="",F1266&amp;""=""),"سطر بلا مبلغ","")))</f>
        <v/>
      </c>
      <c r="I1266" s="19">
        <f>IF(B1266&amp;""="","",ROUND(SUMIFS($E$7:$E$3006,$B$7:$B$3006,B1266&amp;"")-SUMIFS($F$7:$F$3006,$B$7:$B$3006,B1266&amp;""),2))</f>
        <v/>
      </c>
      <c r="J1266" s="6">
        <f>IF(B1266&amp;""="",IF(AND(C1266&amp;""="",E1266&amp;""="",F1266&amp;""=""),"","رقم القيد ناقص"),IF(I1266=0,"","القيد غير متوازن"))</f>
        <v/>
      </c>
      <c r="K1266" s="21">
        <f>IF(C1266&amp;""="","",COUNTIF($C$7:C1266,C1266&amp;""))</f>
        <v/>
      </c>
      <c r="L1266" s="6">
        <f>IF(K1266="","",C1266&amp;"-"&amp;K1266)</f>
        <v/>
      </c>
      <c r="M1266" s="21">
        <f>IF(J1266&lt;&gt;"القيد غير متوازن","",IF(COUNTIF($B$7:B1266,B1266&amp;"")=1,1,""))</f>
        <v/>
      </c>
    </row>
    <row r="1267">
      <c r="A1267" s="20" t="n"/>
      <c r="B1267" s="16" t="n"/>
      <c r="C1267" s="16" t="n"/>
      <c r="D1267" s="5" t="n"/>
      <c r="E1267" s="17" t="n"/>
      <c r="F1267" s="17" t="n"/>
      <c r="G1267" s="6">
        <f>IF(AND(C1267&amp;""="",E1267&amp;""="",F1267&amp;""=""),"",IF(C1267&amp;""="","كود ناقص",IFERROR(INDEX('دليل الحسابات'!$B$6:$B$205,MATCH(C1267,'دليل الحسابات'!$A$6:$A$205,0)),"كود غير موجود")))</f>
        <v/>
      </c>
      <c r="H1267" s="6">
        <f>IF(AND(C1267&amp;""="",E1267&amp;""="",F1267&amp;""=""),"",IF(AND(E1267&amp;""&lt;&gt;"",F1267&amp;""&lt;&gt;""),"خطأ: مدين ودائن معًا",IF(AND(E1267&amp;""="",F1267&amp;""=""),"سطر بلا مبلغ","")))</f>
        <v/>
      </c>
      <c r="I1267" s="19">
        <f>IF(B1267&amp;""="","",ROUND(SUMIFS($E$7:$E$3006,$B$7:$B$3006,B1267&amp;"")-SUMIFS($F$7:$F$3006,$B$7:$B$3006,B1267&amp;""),2))</f>
        <v/>
      </c>
      <c r="J1267" s="6">
        <f>IF(B1267&amp;""="",IF(AND(C1267&amp;""="",E1267&amp;""="",F1267&amp;""=""),"","رقم القيد ناقص"),IF(I1267=0,"","القيد غير متوازن"))</f>
        <v/>
      </c>
      <c r="K1267" s="21">
        <f>IF(C1267&amp;""="","",COUNTIF($C$7:C1267,C1267&amp;""))</f>
        <v/>
      </c>
      <c r="L1267" s="6">
        <f>IF(K1267="","",C1267&amp;"-"&amp;K1267)</f>
        <v/>
      </c>
      <c r="M1267" s="21">
        <f>IF(J1267&lt;&gt;"القيد غير متوازن","",IF(COUNTIF($B$7:B1267,B1267&amp;"")=1,1,""))</f>
        <v/>
      </c>
    </row>
    <row r="1268">
      <c r="A1268" s="20" t="n"/>
      <c r="B1268" s="16" t="n"/>
      <c r="C1268" s="16" t="n"/>
      <c r="D1268" s="5" t="n"/>
      <c r="E1268" s="17" t="n"/>
      <c r="F1268" s="17" t="n"/>
      <c r="G1268" s="6">
        <f>IF(AND(C1268&amp;""="",E1268&amp;""="",F1268&amp;""=""),"",IF(C1268&amp;""="","كود ناقص",IFERROR(INDEX('دليل الحسابات'!$B$6:$B$205,MATCH(C1268,'دليل الحسابات'!$A$6:$A$205,0)),"كود غير موجود")))</f>
        <v/>
      </c>
      <c r="H1268" s="6">
        <f>IF(AND(C1268&amp;""="",E1268&amp;""="",F1268&amp;""=""),"",IF(AND(E1268&amp;""&lt;&gt;"",F1268&amp;""&lt;&gt;""),"خطأ: مدين ودائن معًا",IF(AND(E1268&amp;""="",F1268&amp;""=""),"سطر بلا مبلغ","")))</f>
        <v/>
      </c>
      <c r="I1268" s="19">
        <f>IF(B1268&amp;""="","",ROUND(SUMIFS($E$7:$E$3006,$B$7:$B$3006,B1268&amp;"")-SUMIFS($F$7:$F$3006,$B$7:$B$3006,B1268&amp;""),2))</f>
        <v/>
      </c>
      <c r="J1268" s="6">
        <f>IF(B1268&amp;""="",IF(AND(C1268&amp;""="",E1268&amp;""="",F1268&amp;""=""),"","رقم القيد ناقص"),IF(I1268=0,"","القيد غير متوازن"))</f>
        <v/>
      </c>
      <c r="K1268" s="21">
        <f>IF(C1268&amp;""="","",COUNTIF($C$7:C1268,C1268&amp;""))</f>
        <v/>
      </c>
      <c r="L1268" s="6">
        <f>IF(K1268="","",C1268&amp;"-"&amp;K1268)</f>
        <v/>
      </c>
      <c r="M1268" s="21">
        <f>IF(J1268&lt;&gt;"القيد غير متوازن","",IF(COUNTIF($B$7:B1268,B1268&amp;"")=1,1,""))</f>
        <v/>
      </c>
    </row>
    <row r="1269">
      <c r="A1269" s="20" t="n"/>
      <c r="B1269" s="16" t="n"/>
      <c r="C1269" s="16" t="n"/>
      <c r="D1269" s="5" t="n"/>
      <c r="E1269" s="17" t="n"/>
      <c r="F1269" s="17" t="n"/>
      <c r="G1269" s="6">
        <f>IF(AND(C1269&amp;""="",E1269&amp;""="",F1269&amp;""=""),"",IF(C1269&amp;""="","كود ناقص",IFERROR(INDEX('دليل الحسابات'!$B$6:$B$205,MATCH(C1269,'دليل الحسابات'!$A$6:$A$205,0)),"كود غير موجود")))</f>
        <v/>
      </c>
      <c r="H1269" s="6">
        <f>IF(AND(C1269&amp;""="",E1269&amp;""="",F1269&amp;""=""),"",IF(AND(E1269&amp;""&lt;&gt;"",F1269&amp;""&lt;&gt;""),"خطأ: مدين ودائن معًا",IF(AND(E1269&amp;""="",F1269&amp;""=""),"سطر بلا مبلغ","")))</f>
        <v/>
      </c>
      <c r="I1269" s="19">
        <f>IF(B1269&amp;""="","",ROUND(SUMIFS($E$7:$E$3006,$B$7:$B$3006,B1269&amp;"")-SUMIFS($F$7:$F$3006,$B$7:$B$3006,B1269&amp;""),2))</f>
        <v/>
      </c>
      <c r="J1269" s="6">
        <f>IF(B1269&amp;""="",IF(AND(C1269&amp;""="",E1269&amp;""="",F1269&amp;""=""),"","رقم القيد ناقص"),IF(I1269=0,"","القيد غير متوازن"))</f>
        <v/>
      </c>
      <c r="K1269" s="21">
        <f>IF(C1269&amp;""="","",COUNTIF($C$7:C1269,C1269&amp;""))</f>
        <v/>
      </c>
      <c r="L1269" s="6">
        <f>IF(K1269="","",C1269&amp;"-"&amp;K1269)</f>
        <v/>
      </c>
      <c r="M1269" s="21">
        <f>IF(J1269&lt;&gt;"القيد غير متوازن","",IF(COUNTIF($B$7:B1269,B1269&amp;"")=1,1,""))</f>
        <v/>
      </c>
    </row>
    <row r="1270">
      <c r="A1270" s="20" t="n"/>
      <c r="B1270" s="16" t="n"/>
      <c r="C1270" s="16" t="n"/>
      <c r="D1270" s="5" t="n"/>
      <c r="E1270" s="17" t="n"/>
      <c r="F1270" s="17" t="n"/>
      <c r="G1270" s="6">
        <f>IF(AND(C1270&amp;""="",E1270&amp;""="",F1270&amp;""=""),"",IF(C1270&amp;""="","كود ناقص",IFERROR(INDEX('دليل الحسابات'!$B$6:$B$205,MATCH(C1270,'دليل الحسابات'!$A$6:$A$205,0)),"كود غير موجود")))</f>
        <v/>
      </c>
      <c r="H1270" s="6">
        <f>IF(AND(C1270&amp;""="",E1270&amp;""="",F1270&amp;""=""),"",IF(AND(E1270&amp;""&lt;&gt;"",F1270&amp;""&lt;&gt;""),"خطأ: مدين ودائن معًا",IF(AND(E1270&amp;""="",F1270&amp;""=""),"سطر بلا مبلغ","")))</f>
        <v/>
      </c>
      <c r="I1270" s="19">
        <f>IF(B1270&amp;""="","",ROUND(SUMIFS($E$7:$E$3006,$B$7:$B$3006,B1270&amp;"")-SUMIFS($F$7:$F$3006,$B$7:$B$3006,B1270&amp;""),2))</f>
        <v/>
      </c>
      <c r="J1270" s="6">
        <f>IF(B1270&amp;""="",IF(AND(C1270&amp;""="",E1270&amp;""="",F1270&amp;""=""),"","رقم القيد ناقص"),IF(I1270=0,"","القيد غير متوازن"))</f>
        <v/>
      </c>
      <c r="K1270" s="21">
        <f>IF(C1270&amp;""="","",COUNTIF($C$7:C1270,C1270&amp;""))</f>
        <v/>
      </c>
      <c r="L1270" s="6">
        <f>IF(K1270="","",C1270&amp;"-"&amp;K1270)</f>
        <v/>
      </c>
      <c r="M1270" s="21">
        <f>IF(J1270&lt;&gt;"القيد غير متوازن","",IF(COUNTIF($B$7:B1270,B1270&amp;"")=1,1,""))</f>
        <v/>
      </c>
    </row>
    <row r="1271">
      <c r="A1271" s="20" t="n"/>
      <c r="B1271" s="16" t="n"/>
      <c r="C1271" s="16" t="n"/>
      <c r="D1271" s="5" t="n"/>
      <c r="E1271" s="17" t="n"/>
      <c r="F1271" s="17" t="n"/>
      <c r="G1271" s="6">
        <f>IF(AND(C1271&amp;""="",E1271&amp;""="",F1271&amp;""=""),"",IF(C1271&amp;""="","كود ناقص",IFERROR(INDEX('دليل الحسابات'!$B$6:$B$205,MATCH(C1271,'دليل الحسابات'!$A$6:$A$205,0)),"كود غير موجود")))</f>
        <v/>
      </c>
      <c r="H1271" s="6">
        <f>IF(AND(C1271&amp;""="",E1271&amp;""="",F1271&amp;""=""),"",IF(AND(E1271&amp;""&lt;&gt;"",F1271&amp;""&lt;&gt;""),"خطأ: مدين ودائن معًا",IF(AND(E1271&amp;""="",F1271&amp;""=""),"سطر بلا مبلغ","")))</f>
        <v/>
      </c>
      <c r="I1271" s="19">
        <f>IF(B1271&amp;""="","",ROUND(SUMIFS($E$7:$E$3006,$B$7:$B$3006,B1271&amp;"")-SUMIFS($F$7:$F$3006,$B$7:$B$3006,B1271&amp;""),2))</f>
        <v/>
      </c>
      <c r="J1271" s="6">
        <f>IF(B1271&amp;""="",IF(AND(C1271&amp;""="",E1271&amp;""="",F1271&amp;""=""),"","رقم القيد ناقص"),IF(I1271=0,"","القيد غير متوازن"))</f>
        <v/>
      </c>
      <c r="K1271" s="21">
        <f>IF(C1271&amp;""="","",COUNTIF($C$7:C1271,C1271&amp;""))</f>
        <v/>
      </c>
      <c r="L1271" s="6">
        <f>IF(K1271="","",C1271&amp;"-"&amp;K1271)</f>
        <v/>
      </c>
      <c r="M1271" s="21">
        <f>IF(J1271&lt;&gt;"القيد غير متوازن","",IF(COUNTIF($B$7:B1271,B1271&amp;"")=1,1,""))</f>
        <v/>
      </c>
    </row>
    <row r="1272">
      <c r="A1272" s="20" t="n"/>
      <c r="B1272" s="16" t="n"/>
      <c r="C1272" s="16" t="n"/>
      <c r="D1272" s="5" t="n"/>
      <c r="E1272" s="17" t="n"/>
      <c r="F1272" s="17" t="n"/>
      <c r="G1272" s="6">
        <f>IF(AND(C1272&amp;""="",E1272&amp;""="",F1272&amp;""=""),"",IF(C1272&amp;""="","كود ناقص",IFERROR(INDEX('دليل الحسابات'!$B$6:$B$205,MATCH(C1272,'دليل الحسابات'!$A$6:$A$205,0)),"كود غير موجود")))</f>
        <v/>
      </c>
      <c r="H1272" s="6">
        <f>IF(AND(C1272&amp;""="",E1272&amp;""="",F1272&amp;""=""),"",IF(AND(E1272&amp;""&lt;&gt;"",F1272&amp;""&lt;&gt;""),"خطأ: مدين ودائن معًا",IF(AND(E1272&amp;""="",F1272&amp;""=""),"سطر بلا مبلغ","")))</f>
        <v/>
      </c>
      <c r="I1272" s="19">
        <f>IF(B1272&amp;""="","",ROUND(SUMIFS($E$7:$E$3006,$B$7:$B$3006,B1272&amp;"")-SUMIFS($F$7:$F$3006,$B$7:$B$3006,B1272&amp;""),2))</f>
        <v/>
      </c>
      <c r="J1272" s="6">
        <f>IF(B1272&amp;""="",IF(AND(C1272&amp;""="",E1272&amp;""="",F1272&amp;""=""),"","رقم القيد ناقص"),IF(I1272=0,"","القيد غير متوازن"))</f>
        <v/>
      </c>
      <c r="K1272" s="21">
        <f>IF(C1272&amp;""="","",COUNTIF($C$7:C1272,C1272&amp;""))</f>
        <v/>
      </c>
      <c r="L1272" s="6">
        <f>IF(K1272="","",C1272&amp;"-"&amp;K1272)</f>
        <v/>
      </c>
      <c r="M1272" s="21">
        <f>IF(J1272&lt;&gt;"القيد غير متوازن","",IF(COUNTIF($B$7:B1272,B1272&amp;"")=1,1,""))</f>
        <v/>
      </c>
    </row>
    <row r="1273">
      <c r="A1273" s="20" t="n"/>
      <c r="B1273" s="16" t="n"/>
      <c r="C1273" s="16" t="n"/>
      <c r="D1273" s="5" t="n"/>
      <c r="E1273" s="17" t="n"/>
      <c r="F1273" s="17" t="n"/>
      <c r="G1273" s="6">
        <f>IF(AND(C1273&amp;""="",E1273&amp;""="",F1273&amp;""=""),"",IF(C1273&amp;""="","كود ناقص",IFERROR(INDEX('دليل الحسابات'!$B$6:$B$205,MATCH(C1273,'دليل الحسابات'!$A$6:$A$205,0)),"كود غير موجود")))</f>
        <v/>
      </c>
      <c r="H1273" s="6">
        <f>IF(AND(C1273&amp;""="",E1273&amp;""="",F1273&amp;""=""),"",IF(AND(E1273&amp;""&lt;&gt;"",F1273&amp;""&lt;&gt;""),"خطأ: مدين ودائن معًا",IF(AND(E1273&amp;""="",F1273&amp;""=""),"سطر بلا مبلغ","")))</f>
        <v/>
      </c>
      <c r="I1273" s="19">
        <f>IF(B1273&amp;""="","",ROUND(SUMIFS($E$7:$E$3006,$B$7:$B$3006,B1273&amp;"")-SUMIFS($F$7:$F$3006,$B$7:$B$3006,B1273&amp;""),2))</f>
        <v/>
      </c>
      <c r="J1273" s="6">
        <f>IF(B1273&amp;""="",IF(AND(C1273&amp;""="",E1273&amp;""="",F1273&amp;""=""),"","رقم القيد ناقص"),IF(I1273=0,"","القيد غير متوازن"))</f>
        <v/>
      </c>
      <c r="K1273" s="21">
        <f>IF(C1273&amp;""="","",COUNTIF($C$7:C1273,C1273&amp;""))</f>
        <v/>
      </c>
      <c r="L1273" s="6">
        <f>IF(K1273="","",C1273&amp;"-"&amp;K1273)</f>
        <v/>
      </c>
      <c r="M1273" s="21">
        <f>IF(J1273&lt;&gt;"القيد غير متوازن","",IF(COUNTIF($B$7:B1273,B1273&amp;"")=1,1,""))</f>
        <v/>
      </c>
    </row>
    <row r="1274">
      <c r="A1274" s="20" t="n"/>
      <c r="B1274" s="16" t="n"/>
      <c r="C1274" s="16" t="n"/>
      <c r="D1274" s="5" t="n"/>
      <c r="E1274" s="17" t="n"/>
      <c r="F1274" s="17" t="n"/>
      <c r="G1274" s="6">
        <f>IF(AND(C1274&amp;""="",E1274&amp;""="",F1274&amp;""=""),"",IF(C1274&amp;""="","كود ناقص",IFERROR(INDEX('دليل الحسابات'!$B$6:$B$205,MATCH(C1274,'دليل الحسابات'!$A$6:$A$205,0)),"كود غير موجود")))</f>
        <v/>
      </c>
      <c r="H1274" s="6">
        <f>IF(AND(C1274&amp;""="",E1274&amp;""="",F1274&amp;""=""),"",IF(AND(E1274&amp;""&lt;&gt;"",F1274&amp;""&lt;&gt;""),"خطأ: مدين ودائن معًا",IF(AND(E1274&amp;""="",F1274&amp;""=""),"سطر بلا مبلغ","")))</f>
        <v/>
      </c>
      <c r="I1274" s="19">
        <f>IF(B1274&amp;""="","",ROUND(SUMIFS($E$7:$E$3006,$B$7:$B$3006,B1274&amp;"")-SUMIFS($F$7:$F$3006,$B$7:$B$3006,B1274&amp;""),2))</f>
        <v/>
      </c>
      <c r="J1274" s="6">
        <f>IF(B1274&amp;""="",IF(AND(C1274&amp;""="",E1274&amp;""="",F1274&amp;""=""),"","رقم القيد ناقص"),IF(I1274=0,"","القيد غير متوازن"))</f>
        <v/>
      </c>
      <c r="K1274" s="21">
        <f>IF(C1274&amp;""="","",COUNTIF($C$7:C1274,C1274&amp;""))</f>
        <v/>
      </c>
      <c r="L1274" s="6">
        <f>IF(K1274="","",C1274&amp;"-"&amp;K1274)</f>
        <v/>
      </c>
      <c r="M1274" s="21">
        <f>IF(J1274&lt;&gt;"القيد غير متوازن","",IF(COUNTIF($B$7:B1274,B1274&amp;"")=1,1,""))</f>
        <v/>
      </c>
    </row>
    <row r="1275">
      <c r="A1275" s="20" t="n"/>
      <c r="B1275" s="16" t="n"/>
      <c r="C1275" s="16" t="n"/>
      <c r="D1275" s="5" t="n"/>
      <c r="E1275" s="17" t="n"/>
      <c r="F1275" s="17" t="n"/>
      <c r="G1275" s="6">
        <f>IF(AND(C1275&amp;""="",E1275&amp;""="",F1275&amp;""=""),"",IF(C1275&amp;""="","كود ناقص",IFERROR(INDEX('دليل الحسابات'!$B$6:$B$205,MATCH(C1275,'دليل الحسابات'!$A$6:$A$205,0)),"كود غير موجود")))</f>
        <v/>
      </c>
      <c r="H1275" s="6">
        <f>IF(AND(C1275&amp;""="",E1275&amp;""="",F1275&amp;""=""),"",IF(AND(E1275&amp;""&lt;&gt;"",F1275&amp;""&lt;&gt;""),"خطأ: مدين ودائن معًا",IF(AND(E1275&amp;""="",F1275&amp;""=""),"سطر بلا مبلغ","")))</f>
        <v/>
      </c>
      <c r="I1275" s="19">
        <f>IF(B1275&amp;""="","",ROUND(SUMIFS($E$7:$E$3006,$B$7:$B$3006,B1275&amp;"")-SUMIFS($F$7:$F$3006,$B$7:$B$3006,B1275&amp;""),2))</f>
        <v/>
      </c>
      <c r="J1275" s="6">
        <f>IF(B1275&amp;""="",IF(AND(C1275&amp;""="",E1275&amp;""="",F1275&amp;""=""),"","رقم القيد ناقص"),IF(I1275=0,"","القيد غير متوازن"))</f>
        <v/>
      </c>
      <c r="K1275" s="21">
        <f>IF(C1275&amp;""="","",COUNTIF($C$7:C1275,C1275&amp;""))</f>
        <v/>
      </c>
      <c r="L1275" s="6">
        <f>IF(K1275="","",C1275&amp;"-"&amp;K1275)</f>
        <v/>
      </c>
      <c r="M1275" s="21">
        <f>IF(J1275&lt;&gt;"القيد غير متوازن","",IF(COUNTIF($B$7:B1275,B1275&amp;"")=1,1,""))</f>
        <v/>
      </c>
    </row>
    <row r="1276">
      <c r="A1276" s="20" t="n"/>
      <c r="B1276" s="16" t="n"/>
      <c r="C1276" s="16" t="n"/>
      <c r="D1276" s="5" t="n"/>
      <c r="E1276" s="17" t="n"/>
      <c r="F1276" s="17" t="n"/>
      <c r="G1276" s="6">
        <f>IF(AND(C1276&amp;""="",E1276&amp;""="",F1276&amp;""=""),"",IF(C1276&amp;""="","كود ناقص",IFERROR(INDEX('دليل الحسابات'!$B$6:$B$205,MATCH(C1276,'دليل الحسابات'!$A$6:$A$205,0)),"كود غير موجود")))</f>
        <v/>
      </c>
      <c r="H1276" s="6">
        <f>IF(AND(C1276&amp;""="",E1276&amp;""="",F1276&amp;""=""),"",IF(AND(E1276&amp;""&lt;&gt;"",F1276&amp;""&lt;&gt;""),"خطأ: مدين ودائن معًا",IF(AND(E1276&amp;""="",F1276&amp;""=""),"سطر بلا مبلغ","")))</f>
        <v/>
      </c>
      <c r="I1276" s="19">
        <f>IF(B1276&amp;""="","",ROUND(SUMIFS($E$7:$E$3006,$B$7:$B$3006,B1276&amp;"")-SUMIFS($F$7:$F$3006,$B$7:$B$3006,B1276&amp;""),2))</f>
        <v/>
      </c>
      <c r="J1276" s="6">
        <f>IF(B1276&amp;""="",IF(AND(C1276&amp;""="",E1276&amp;""="",F1276&amp;""=""),"","رقم القيد ناقص"),IF(I1276=0,"","القيد غير متوازن"))</f>
        <v/>
      </c>
      <c r="K1276" s="21">
        <f>IF(C1276&amp;""="","",COUNTIF($C$7:C1276,C1276&amp;""))</f>
        <v/>
      </c>
      <c r="L1276" s="6">
        <f>IF(K1276="","",C1276&amp;"-"&amp;K1276)</f>
        <v/>
      </c>
      <c r="M1276" s="21">
        <f>IF(J1276&lt;&gt;"القيد غير متوازن","",IF(COUNTIF($B$7:B1276,B1276&amp;"")=1,1,""))</f>
        <v/>
      </c>
    </row>
    <row r="1277">
      <c r="A1277" s="20" t="n"/>
      <c r="B1277" s="16" t="n"/>
      <c r="C1277" s="16" t="n"/>
      <c r="D1277" s="5" t="n"/>
      <c r="E1277" s="17" t="n"/>
      <c r="F1277" s="17" t="n"/>
      <c r="G1277" s="6">
        <f>IF(AND(C1277&amp;""="",E1277&amp;""="",F1277&amp;""=""),"",IF(C1277&amp;""="","كود ناقص",IFERROR(INDEX('دليل الحسابات'!$B$6:$B$205,MATCH(C1277,'دليل الحسابات'!$A$6:$A$205,0)),"كود غير موجود")))</f>
        <v/>
      </c>
      <c r="H1277" s="6">
        <f>IF(AND(C1277&amp;""="",E1277&amp;""="",F1277&amp;""=""),"",IF(AND(E1277&amp;""&lt;&gt;"",F1277&amp;""&lt;&gt;""),"خطأ: مدين ودائن معًا",IF(AND(E1277&amp;""="",F1277&amp;""=""),"سطر بلا مبلغ","")))</f>
        <v/>
      </c>
      <c r="I1277" s="19">
        <f>IF(B1277&amp;""="","",ROUND(SUMIFS($E$7:$E$3006,$B$7:$B$3006,B1277&amp;"")-SUMIFS($F$7:$F$3006,$B$7:$B$3006,B1277&amp;""),2))</f>
        <v/>
      </c>
      <c r="J1277" s="6">
        <f>IF(B1277&amp;""="",IF(AND(C1277&amp;""="",E1277&amp;""="",F1277&amp;""=""),"","رقم القيد ناقص"),IF(I1277=0,"","القيد غير متوازن"))</f>
        <v/>
      </c>
      <c r="K1277" s="21">
        <f>IF(C1277&amp;""="","",COUNTIF($C$7:C1277,C1277&amp;""))</f>
        <v/>
      </c>
      <c r="L1277" s="6">
        <f>IF(K1277="","",C1277&amp;"-"&amp;K1277)</f>
        <v/>
      </c>
      <c r="M1277" s="21">
        <f>IF(J1277&lt;&gt;"القيد غير متوازن","",IF(COUNTIF($B$7:B1277,B1277&amp;"")=1,1,""))</f>
        <v/>
      </c>
    </row>
    <row r="1278">
      <c r="A1278" s="20" t="n"/>
      <c r="B1278" s="16" t="n"/>
      <c r="C1278" s="16" t="n"/>
      <c r="D1278" s="5" t="n"/>
      <c r="E1278" s="17" t="n"/>
      <c r="F1278" s="17" t="n"/>
      <c r="G1278" s="6">
        <f>IF(AND(C1278&amp;""="",E1278&amp;""="",F1278&amp;""=""),"",IF(C1278&amp;""="","كود ناقص",IFERROR(INDEX('دليل الحسابات'!$B$6:$B$205,MATCH(C1278,'دليل الحسابات'!$A$6:$A$205,0)),"كود غير موجود")))</f>
        <v/>
      </c>
      <c r="H1278" s="6">
        <f>IF(AND(C1278&amp;""="",E1278&amp;""="",F1278&amp;""=""),"",IF(AND(E1278&amp;""&lt;&gt;"",F1278&amp;""&lt;&gt;""),"خطأ: مدين ودائن معًا",IF(AND(E1278&amp;""="",F1278&amp;""=""),"سطر بلا مبلغ","")))</f>
        <v/>
      </c>
      <c r="I1278" s="19">
        <f>IF(B1278&amp;""="","",ROUND(SUMIFS($E$7:$E$3006,$B$7:$B$3006,B1278&amp;"")-SUMIFS($F$7:$F$3006,$B$7:$B$3006,B1278&amp;""),2))</f>
        <v/>
      </c>
      <c r="J1278" s="6">
        <f>IF(B1278&amp;""="",IF(AND(C1278&amp;""="",E1278&amp;""="",F1278&amp;""=""),"","رقم القيد ناقص"),IF(I1278=0,"","القيد غير متوازن"))</f>
        <v/>
      </c>
      <c r="K1278" s="21">
        <f>IF(C1278&amp;""="","",COUNTIF($C$7:C1278,C1278&amp;""))</f>
        <v/>
      </c>
      <c r="L1278" s="6">
        <f>IF(K1278="","",C1278&amp;"-"&amp;K1278)</f>
        <v/>
      </c>
      <c r="M1278" s="21">
        <f>IF(J1278&lt;&gt;"القيد غير متوازن","",IF(COUNTIF($B$7:B1278,B1278&amp;"")=1,1,""))</f>
        <v/>
      </c>
    </row>
    <row r="1279">
      <c r="A1279" s="20" t="n"/>
      <c r="B1279" s="16" t="n"/>
      <c r="C1279" s="16" t="n"/>
      <c r="D1279" s="5" t="n"/>
      <c r="E1279" s="17" t="n"/>
      <c r="F1279" s="17" t="n"/>
      <c r="G1279" s="6">
        <f>IF(AND(C1279&amp;""="",E1279&amp;""="",F1279&amp;""=""),"",IF(C1279&amp;""="","كود ناقص",IFERROR(INDEX('دليل الحسابات'!$B$6:$B$205,MATCH(C1279,'دليل الحسابات'!$A$6:$A$205,0)),"كود غير موجود")))</f>
        <v/>
      </c>
      <c r="H1279" s="6">
        <f>IF(AND(C1279&amp;""="",E1279&amp;""="",F1279&amp;""=""),"",IF(AND(E1279&amp;""&lt;&gt;"",F1279&amp;""&lt;&gt;""),"خطأ: مدين ودائن معًا",IF(AND(E1279&amp;""="",F1279&amp;""=""),"سطر بلا مبلغ","")))</f>
        <v/>
      </c>
      <c r="I1279" s="19">
        <f>IF(B1279&amp;""="","",ROUND(SUMIFS($E$7:$E$3006,$B$7:$B$3006,B1279&amp;"")-SUMIFS($F$7:$F$3006,$B$7:$B$3006,B1279&amp;""),2))</f>
        <v/>
      </c>
      <c r="J1279" s="6">
        <f>IF(B1279&amp;""="",IF(AND(C1279&amp;""="",E1279&amp;""="",F1279&amp;""=""),"","رقم القيد ناقص"),IF(I1279=0,"","القيد غير متوازن"))</f>
        <v/>
      </c>
      <c r="K1279" s="21">
        <f>IF(C1279&amp;""="","",COUNTIF($C$7:C1279,C1279&amp;""))</f>
        <v/>
      </c>
      <c r="L1279" s="6">
        <f>IF(K1279="","",C1279&amp;"-"&amp;K1279)</f>
        <v/>
      </c>
      <c r="M1279" s="21">
        <f>IF(J1279&lt;&gt;"القيد غير متوازن","",IF(COUNTIF($B$7:B1279,B1279&amp;"")=1,1,""))</f>
        <v/>
      </c>
    </row>
    <row r="1280">
      <c r="A1280" s="20" t="n"/>
      <c r="B1280" s="16" t="n"/>
      <c r="C1280" s="16" t="n"/>
      <c r="D1280" s="5" t="n"/>
      <c r="E1280" s="17" t="n"/>
      <c r="F1280" s="17" t="n"/>
      <c r="G1280" s="6">
        <f>IF(AND(C1280&amp;""="",E1280&amp;""="",F1280&amp;""=""),"",IF(C1280&amp;""="","كود ناقص",IFERROR(INDEX('دليل الحسابات'!$B$6:$B$205,MATCH(C1280,'دليل الحسابات'!$A$6:$A$205,0)),"كود غير موجود")))</f>
        <v/>
      </c>
      <c r="H1280" s="6">
        <f>IF(AND(C1280&amp;""="",E1280&amp;""="",F1280&amp;""=""),"",IF(AND(E1280&amp;""&lt;&gt;"",F1280&amp;""&lt;&gt;""),"خطأ: مدين ودائن معًا",IF(AND(E1280&amp;""="",F1280&amp;""=""),"سطر بلا مبلغ","")))</f>
        <v/>
      </c>
      <c r="I1280" s="19">
        <f>IF(B1280&amp;""="","",ROUND(SUMIFS($E$7:$E$3006,$B$7:$B$3006,B1280&amp;"")-SUMIFS($F$7:$F$3006,$B$7:$B$3006,B1280&amp;""),2))</f>
        <v/>
      </c>
      <c r="J1280" s="6">
        <f>IF(B1280&amp;""="",IF(AND(C1280&amp;""="",E1280&amp;""="",F1280&amp;""=""),"","رقم القيد ناقص"),IF(I1280=0,"","القيد غير متوازن"))</f>
        <v/>
      </c>
      <c r="K1280" s="21">
        <f>IF(C1280&amp;""="","",COUNTIF($C$7:C1280,C1280&amp;""))</f>
        <v/>
      </c>
      <c r="L1280" s="6">
        <f>IF(K1280="","",C1280&amp;"-"&amp;K1280)</f>
        <v/>
      </c>
      <c r="M1280" s="21">
        <f>IF(J1280&lt;&gt;"القيد غير متوازن","",IF(COUNTIF($B$7:B1280,B1280&amp;"")=1,1,""))</f>
        <v/>
      </c>
    </row>
    <row r="1281">
      <c r="A1281" s="20" t="n"/>
      <c r="B1281" s="16" t="n"/>
      <c r="C1281" s="16" t="n"/>
      <c r="D1281" s="5" t="n"/>
      <c r="E1281" s="17" t="n"/>
      <c r="F1281" s="17" t="n"/>
      <c r="G1281" s="6">
        <f>IF(AND(C1281&amp;""="",E1281&amp;""="",F1281&amp;""=""),"",IF(C1281&amp;""="","كود ناقص",IFERROR(INDEX('دليل الحسابات'!$B$6:$B$205,MATCH(C1281,'دليل الحسابات'!$A$6:$A$205,0)),"كود غير موجود")))</f>
        <v/>
      </c>
      <c r="H1281" s="6">
        <f>IF(AND(C1281&amp;""="",E1281&amp;""="",F1281&amp;""=""),"",IF(AND(E1281&amp;""&lt;&gt;"",F1281&amp;""&lt;&gt;""),"خطأ: مدين ودائن معًا",IF(AND(E1281&amp;""="",F1281&amp;""=""),"سطر بلا مبلغ","")))</f>
        <v/>
      </c>
      <c r="I1281" s="19">
        <f>IF(B1281&amp;""="","",ROUND(SUMIFS($E$7:$E$3006,$B$7:$B$3006,B1281&amp;"")-SUMIFS($F$7:$F$3006,$B$7:$B$3006,B1281&amp;""),2))</f>
        <v/>
      </c>
      <c r="J1281" s="6">
        <f>IF(B1281&amp;""="",IF(AND(C1281&amp;""="",E1281&amp;""="",F1281&amp;""=""),"","رقم القيد ناقص"),IF(I1281=0,"","القيد غير متوازن"))</f>
        <v/>
      </c>
      <c r="K1281" s="21">
        <f>IF(C1281&amp;""="","",COUNTIF($C$7:C1281,C1281&amp;""))</f>
        <v/>
      </c>
      <c r="L1281" s="6">
        <f>IF(K1281="","",C1281&amp;"-"&amp;K1281)</f>
        <v/>
      </c>
      <c r="M1281" s="21">
        <f>IF(J1281&lt;&gt;"القيد غير متوازن","",IF(COUNTIF($B$7:B1281,B1281&amp;"")=1,1,""))</f>
        <v/>
      </c>
    </row>
    <row r="1282">
      <c r="A1282" s="20" t="n"/>
      <c r="B1282" s="16" t="n"/>
      <c r="C1282" s="16" t="n"/>
      <c r="D1282" s="5" t="n"/>
      <c r="E1282" s="17" t="n"/>
      <c r="F1282" s="17" t="n"/>
      <c r="G1282" s="6">
        <f>IF(AND(C1282&amp;""="",E1282&amp;""="",F1282&amp;""=""),"",IF(C1282&amp;""="","كود ناقص",IFERROR(INDEX('دليل الحسابات'!$B$6:$B$205,MATCH(C1282,'دليل الحسابات'!$A$6:$A$205,0)),"كود غير موجود")))</f>
        <v/>
      </c>
      <c r="H1282" s="6">
        <f>IF(AND(C1282&amp;""="",E1282&amp;""="",F1282&amp;""=""),"",IF(AND(E1282&amp;""&lt;&gt;"",F1282&amp;""&lt;&gt;""),"خطأ: مدين ودائن معًا",IF(AND(E1282&amp;""="",F1282&amp;""=""),"سطر بلا مبلغ","")))</f>
        <v/>
      </c>
      <c r="I1282" s="19">
        <f>IF(B1282&amp;""="","",ROUND(SUMIFS($E$7:$E$3006,$B$7:$B$3006,B1282&amp;"")-SUMIFS($F$7:$F$3006,$B$7:$B$3006,B1282&amp;""),2))</f>
        <v/>
      </c>
      <c r="J1282" s="6">
        <f>IF(B1282&amp;""="",IF(AND(C1282&amp;""="",E1282&amp;""="",F1282&amp;""=""),"","رقم القيد ناقص"),IF(I1282=0,"","القيد غير متوازن"))</f>
        <v/>
      </c>
      <c r="K1282" s="21">
        <f>IF(C1282&amp;""="","",COUNTIF($C$7:C1282,C1282&amp;""))</f>
        <v/>
      </c>
      <c r="L1282" s="6">
        <f>IF(K1282="","",C1282&amp;"-"&amp;K1282)</f>
        <v/>
      </c>
      <c r="M1282" s="21">
        <f>IF(J1282&lt;&gt;"القيد غير متوازن","",IF(COUNTIF($B$7:B1282,B1282&amp;"")=1,1,""))</f>
        <v/>
      </c>
    </row>
    <row r="1283">
      <c r="A1283" s="20" t="n"/>
      <c r="B1283" s="16" t="n"/>
      <c r="C1283" s="16" t="n"/>
      <c r="D1283" s="5" t="n"/>
      <c r="E1283" s="17" t="n"/>
      <c r="F1283" s="17" t="n"/>
      <c r="G1283" s="6">
        <f>IF(AND(C1283&amp;""="",E1283&amp;""="",F1283&amp;""=""),"",IF(C1283&amp;""="","كود ناقص",IFERROR(INDEX('دليل الحسابات'!$B$6:$B$205,MATCH(C1283,'دليل الحسابات'!$A$6:$A$205,0)),"كود غير موجود")))</f>
        <v/>
      </c>
      <c r="H1283" s="6">
        <f>IF(AND(C1283&amp;""="",E1283&amp;""="",F1283&amp;""=""),"",IF(AND(E1283&amp;""&lt;&gt;"",F1283&amp;""&lt;&gt;""),"خطأ: مدين ودائن معًا",IF(AND(E1283&amp;""="",F1283&amp;""=""),"سطر بلا مبلغ","")))</f>
        <v/>
      </c>
      <c r="I1283" s="19">
        <f>IF(B1283&amp;""="","",ROUND(SUMIFS($E$7:$E$3006,$B$7:$B$3006,B1283&amp;"")-SUMIFS($F$7:$F$3006,$B$7:$B$3006,B1283&amp;""),2))</f>
        <v/>
      </c>
      <c r="J1283" s="6">
        <f>IF(B1283&amp;""="",IF(AND(C1283&amp;""="",E1283&amp;""="",F1283&amp;""=""),"","رقم القيد ناقص"),IF(I1283=0,"","القيد غير متوازن"))</f>
        <v/>
      </c>
      <c r="K1283" s="21">
        <f>IF(C1283&amp;""="","",COUNTIF($C$7:C1283,C1283&amp;""))</f>
        <v/>
      </c>
      <c r="L1283" s="6">
        <f>IF(K1283="","",C1283&amp;"-"&amp;K1283)</f>
        <v/>
      </c>
      <c r="M1283" s="21">
        <f>IF(J1283&lt;&gt;"القيد غير متوازن","",IF(COUNTIF($B$7:B1283,B1283&amp;"")=1,1,""))</f>
        <v/>
      </c>
    </row>
    <row r="1284">
      <c r="A1284" s="20" t="n"/>
      <c r="B1284" s="16" t="n"/>
      <c r="C1284" s="16" t="n"/>
      <c r="D1284" s="5" t="n"/>
      <c r="E1284" s="17" t="n"/>
      <c r="F1284" s="17" t="n"/>
      <c r="G1284" s="6">
        <f>IF(AND(C1284&amp;""="",E1284&amp;""="",F1284&amp;""=""),"",IF(C1284&amp;""="","كود ناقص",IFERROR(INDEX('دليل الحسابات'!$B$6:$B$205,MATCH(C1284,'دليل الحسابات'!$A$6:$A$205,0)),"كود غير موجود")))</f>
        <v/>
      </c>
      <c r="H1284" s="6">
        <f>IF(AND(C1284&amp;""="",E1284&amp;""="",F1284&amp;""=""),"",IF(AND(E1284&amp;""&lt;&gt;"",F1284&amp;""&lt;&gt;""),"خطأ: مدين ودائن معًا",IF(AND(E1284&amp;""="",F1284&amp;""=""),"سطر بلا مبلغ","")))</f>
        <v/>
      </c>
      <c r="I1284" s="19">
        <f>IF(B1284&amp;""="","",ROUND(SUMIFS($E$7:$E$3006,$B$7:$B$3006,B1284&amp;"")-SUMIFS($F$7:$F$3006,$B$7:$B$3006,B1284&amp;""),2))</f>
        <v/>
      </c>
      <c r="J1284" s="6">
        <f>IF(B1284&amp;""="",IF(AND(C1284&amp;""="",E1284&amp;""="",F1284&amp;""=""),"","رقم القيد ناقص"),IF(I1284=0,"","القيد غير متوازن"))</f>
        <v/>
      </c>
      <c r="K1284" s="21">
        <f>IF(C1284&amp;""="","",COUNTIF($C$7:C1284,C1284&amp;""))</f>
        <v/>
      </c>
      <c r="L1284" s="6">
        <f>IF(K1284="","",C1284&amp;"-"&amp;K1284)</f>
        <v/>
      </c>
      <c r="M1284" s="21">
        <f>IF(J1284&lt;&gt;"القيد غير متوازن","",IF(COUNTIF($B$7:B1284,B1284&amp;"")=1,1,""))</f>
        <v/>
      </c>
    </row>
    <row r="1285">
      <c r="A1285" s="20" t="n"/>
      <c r="B1285" s="16" t="n"/>
      <c r="C1285" s="16" t="n"/>
      <c r="D1285" s="5" t="n"/>
      <c r="E1285" s="17" t="n"/>
      <c r="F1285" s="17" t="n"/>
      <c r="G1285" s="6">
        <f>IF(AND(C1285&amp;""="",E1285&amp;""="",F1285&amp;""=""),"",IF(C1285&amp;""="","كود ناقص",IFERROR(INDEX('دليل الحسابات'!$B$6:$B$205,MATCH(C1285,'دليل الحسابات'!$A$6:$A$205,0)),"كود غير موجود")))</f>
        <v/>
      </c>
      <c r="H1285" s="6">
        <f>IF(AND(C1285&amp;""="",E1285&amp;""="",F1285&amp;""=""),"",IF(AND(E1285&amp;""&lt;&gt;"",F1285&amp;""&lt;&gt;""),"خطأ: مدين ودائن معًا",IF(AND(E1285&amp;""="",F1285&amp;""=""),"سطر بلا مبلغ","")))</f>
        <v/>
      </c>
      <c r="I1285" s="19">
        <f>IF(B1285&amp;""="","",ROUND(SUMIFS($E$7:$E$3006,$B$7:$B$3006,B1285&amp;"")-SUMIFS($F$7:$F$3006,$B$7:$B$3006,B1285&amp;""),2))</f>
        <v/>
      </c>
      <c r="J1285" s="6">
        <f>IF(B1285&amp;""="",IF(AND(C1285&amp;""="",E1285&amp;""="",F1285&amp;""=""),"","رقم القيد ناقص"),IF(I1285=0,"","القيد غير متوازن"))</f>
        <v/>
      </c>
      <c r="K1285" s="21">
        <f>IF(C1285&amp;""="","",COUNTIF($C$7:C1285,C1285&amp;""))</f>
        <v/>
      </c>
      <c r="L1285" s="6">
        <f>IF(K1285="","",C1285&amp;"-"&amp;K1285)</f>
        <v/>
      </c>
      <c r="M1285" s="21">
        <f>IF(J1285&lt;&gt;"القيد غير متوازن","",IF(COUNTIF($B$7:B1285,B1285&amp;"")=1,1,""))</f>
        <v/>
      </c>
    </row>
    <row r="1286">
      <c r="A1286" s="20" t="n"/>
      <c r="B1286" s="16" t="n"/>
      <c r="C1286" s="16" t="n"/>
      <c r="D1286" s="5" t="n"/>
      <c r="E1286" s="17" t="n"/>
      <c r="F1286" s="17" t="n"/>
      <c r="G1286" s="6">
        <f>IF(AND(C1286&amp;""="",E1286&amp;""="",F1286&amp;""=""),"",IF(C1286&amp;""="","كود ناقص",IFERROR(INDEX('دليل الحسابات'!$B$6:$B$205,MATCH(C1286,'دليل الحسابات'!$A$6:$A$205,0)),"كود غير موجود")))</f>
        <v/>
      </c>
      <c r="H1286" s="6">
        <f>IF(AND(C1286&amp;""="",E1286&amp;""="",F1286&amp;""=""),"",IF(AND(E1286&amp;""&lt;&gt;"",F1286&amp;""&lt;&gt;""),"خطأ: مدين ودائن معًا",IF(AND(E1286&amp;""="",F1286&amp;""=""),"سطر بلا مبلغ","")))</f>
        <v/>
      </c>
      <c r="I1286" s="19">
        <f>IF(B1286&amp;""="","",ROUND(SUMIFS($E$7:$E$3006,$B$7:$B$3006,B1286&amp;"")-SUMIFS($F$7:$F$3006,$B$7:$B$3006,B1286&amp;""),2))</f>
        <v/>
      </c>
      <c r="J1286" s="6">
        <f>IF(B1286&amp;""="",IF(AND(C1286&amp;""="",E1286&amp;""="",F1286&amp;""=""),"","رقم القيد ناقص"),IF(I1286=0,"","القيد غير متوازن"))</f>
        <v/>
      </c>
      <c r="K1286" s="21">
        <f>IF(C1286&amp;""="","",COUNTIF($C$7:C1286,C1286&amp;""))</f>
        <v/>
      </c>
      <c r="L1286" s="6">
        <f>IF(K1286="","",C1286&amp;"-"&amp;K1286)</f>
        <v/>
      </c>
      <c r="M1286" s="21">
        <f>IF(J1286&lt;&gt;"القيد غير متوازن","",IF(COUNTIF($B$7:B1286,B1286&amp;"")=1,1,""))</f>
        <v/>
      </c>
    </row>
    <row r="1287">
      <c r="A1287" s="20" t="n"/>
      <c r="B1287" s="16" t="n"/>
      <c r="C1287" s="16" t="n"/>
      <c r="D1287" s="5" t="n"/>
      <c r="E1287" s="17" t="n"/>
      <c r="F1287" s="17" t="n"/>
      <c r="G1287" s="6">
        <f>IF(AND(C1287&amp;""="",E1287&amp;""="",F1287&amp;""=""),"",IF(C1287&amp;""="","كود ناقص",IFERROR(INDEX('دليل الحسابات'!$B$6:$B$205,MATCH(C1287,'دليل الحسابات'!$A$6:$A$205,0)),"كود غير موجود")))</f>
        <v/>
      </c>
      <c r="H1287" s="6">
        <f>IF(AND(C1287&amp;""="",E1287&amp;""="",F1287&amp;""=""),"",IF(AND(E1287&amp;""&lt;&gt;"",F1287&amp;""&lt;&gt;""),"خطأ: مدين ودائن معًا",IF(AND(E1287&amp;""="",F1287&amp;""=""),"سطر بلا مبلغ","")))</f>
        <v/>
      </c>
      <c r="I1287" s="19">
        <f>IF(B1287&amp;""="","",ROUND(SUMIFS($E$7:$E$3006,$B$7:$B$3006,B1287&amp;"")-SUMIFS($F$7:$F$3006,$B$7:$B$3006,B1287&amp;""),2))</f>
        <v/>
      </c>
      <c r="J1287" s="6">
        <f>IF(B1287&amp;""="",IF(AND(C1287&amp;""="",E1287&amp;""="",F1287&amp;""=""),"","رقم القيد ناقص"),IF(I1287=0,"","القيد غير متوازن"))</f>
        <v/>
      </c>
      <c r="K1287" s="21">
        <f>IF(C1287&amp;""="","",COUNTIF($C$7:C1287,C1287&amp;""))</f>
        <v/>
      </c>
      <c r="L1287" s="6">
        <f>IF(K1287="","",C1287&amp;"-"&amp;K1287)</f>
        <v/>
      </c>
      <c r="M1287" s="21">
        <f>IF(J1287&lt;&gt;"القيد غير متوازن","",IF(COUNTIF($B$7:B1287,B1287&amp;"")=1,1,""))</f>
        <v/>
      </c>
    </row>
    <row r="1288">
      <c r="A1288" s="20" t="n"/>
      <c r="B1288" s="16" t="n"/>
      <c r="C1288" s="16" t="n"/>
      <c r="D1288" s="5" t="n"/>
      <c r="E1288" s="17" t="n"/>
      <c r="F1288" s="17" t="n"/>
      <c r="G1288" s="6">
        <f>IF(AND(C1288&amp;""="",E1288&amp;""="",F1288&amp;""=""),"",IF(C1288&amp;""="","كود ناقص",IFERROR(INDEX('دليل الحسابات'!$B$6:$B$205,MATCH(C1288,'دليل الحسابات'!$A$6:$A$205,0)),"كود غير موجود")))</f>
        <v/>
      </c>
      <c r="H1288" s="6">
        <f>IF(AND(C1288&amp;""="",E1288&amp;""="",F1288&amp;""=""),"",IF(AND(E1288&amp;""&lt;&gt;"",F1288&amp;""&lt;&gt;""),"خطأ: مدين ودائن معًا",IF(AND(E1288&amp;""="",F1288&amp;""=""),"سطر بلا مبلغ","")))</f>
        <v/>
      </c>
      <c r="I1288" s="19">
        <f>IF(B1288&amp;""="","",ROUND(SUMIFS($E$7:$E$3006,$B$7:$B$3006,B1288&amp;"")-SUMIFS($F$7:$F$3006,$B$7:$B$3006,B1288&amp;""),2))</f>
        <v/>
      </c>
      <c r="J1288" s="6">
        <f>IF(B1288&amp;""="",IF(AND(C1288&amp;""="",E1288&amp;""="",F1288&amp;""=""),"","رقم القيد ناقص"),IF(I1288=0,"","القيد غير متوازن"))</f>
        <v/>
      </c>
      <c r="K1288" s="21">
        <f>IF(C1288&amp;""="","",COUNTIF($C$7:C1288,C1288&amp;""))</f>
        <v/>
      </c>
      <c r="L1288" s="6">
        <f>IF(K1288="","",C1288&amp;"-"&amp;K1288)</f>
        <v/>
      </c>
      <c r="M1288" s="21">
        <f>IF(J1288&lt;&gt;"القيد غير متوازن","",IF(COUNTIF($B$7:B1288,B1288&amp;"")=1,1,""))</f>
        <v/>
      </c>
    </row>
    <row r="1289">
      <c r="A1289" s="20" t="n"/>
      <c r="B1289" s="16" t="n"/>
      <c r="C1289" s="16" t="n"/>
      <c r="D1289" s="5" t="n"/>
      <c r="E1289" s="17" t="n"/>
      <c r="F1289" s="17" t="n"/>
      <c r="G1289" s="6">
        <f>IF(AND(C1289&amp;""="",E1289&amp;""="",F1289&amp;""=""),"",IF(C1289&amp;""="","كود ناقص",IFERROR(INDEX('دليل الحسابات'!$B$6:$B$205,MATCH(C1289,'دليل الحسابات'!$A$6:$A$205,0)),"كود غير موجود")))</f>
        <v/>
      </c>
      <c r="H1289" s="6">
        <f>IF(AND(C1289&amp;""="",E1289&amp;""="",F1289&amp;""=""),"",IF(AND(E1289&amp;""&lt;&gt;"",F1289&amp;""&lt;&gt;""),"خطأ: مدين ودائن معًا",IF(AND(E1289&amp;""="",F1289&amp;""=""),"سطر بلا مبلغ","")))</f>
        <v/>
      </c>
      <c r="I1289" s="19">
        <f>IF(B1289&amp;""="","",ROUND(SUMIFS($E$7:$E$3006,$B$7:$B$3006,B1289&amp;"")-SUMIFS($F$7:$F$3006,$B$7:$B$3006,B1289&amp;""),2))</f>
        <v/>
      </c>
      <c r="J1289" s="6">
        <f>IF(B1289&amp;""="",IF(AND(C1289&amp;""="",E1289&amp;""="",F1289&amp;""=""),"","رقم القيد ناقص"),IF(I1289=0,"","القيد غير متوازن"))</f>
        <v/>
      </c>
      <c r="K1289" s="21">
        <f>IF(C1289&amp;""="","",COUNTIF($C$7:C1289,C1289&amp;""))</f>
        <v/>
      </c>
      <c r="L1289" s="6">
        <f>IF(K1289="","",C1289&amp;"-"&amp;K1289)</f>
        <v/>
      </c>
      <c r="M1289" s="21">
        <f>IF(J1289&lt;&gt;"القيد غير متوازن","",IF(COUNTIF($B$7:B1289,B1289&amp;"")=1,1,""))</f>
        <v/>
      </c>
    </row>
    <row r="1290">
      <c r="A1290" s="20" t="n"/>
      <c r="B1290" s="16" t="n"/>
      <c r="C1290" s="16" t="n"/>
      <c r="D1290" s="5" t="n"/>
      <c r="E1290" s="17" t="n"/>
      <c r="F1290" s="17" t="n"/>
      <c r="G1290" s="6">
        <f>IF(AND(C1290&amp;""="",E1290&amp;""="",F1290&amp;""=""),"",IF(C1290&amp;""="","كود ناقص",IFERROR(INDEX('دليل الحسابات'!$B$6:$B$205,MATCH(C1290,'دليل الحسابات'!$A$6:$A$205,0)),"كود غير موجود")))</f>
        <v/>
      </c>
      <c r="H1290" s="6">
        <f>IF(AND(C1290&amp;""="",E1290&amp;""="",F1290&amp;""=""),"",IF(AND(E1290&amp;""&lt;&gt;"",F1290&amp;""&lt;&gt;""),"خطأ: مدين ودائن معًا",IF(AND(E1290&amp;""="",F1290&amp;""=""),"سطر بلا مبلغ","")))</f>
        <v/>
      </c>
      <c r="I1290" s="19">
        <f>IF(B1290&amp;""="","",ROUND(SUMIFS($E$7:$E$3006,$B$7:$B$3006,B1290&amp;"")-SUMIFS($F$7:$F$3006,$B$7:$B$3006,B1290&amp;""),2))</f>
        <v/>
      </c>
      <c r="J1290" s="6">
        <f>IF(B1290&amp;""="",IF(AND(C1290&amp;""="",E1290&amp;""="",F1290&amp;""=""),"","رقم القيد ناقص"),IF(I1290=0,"","القيد غير متوازن"))</f>
        <v/>
      </c>
      <c r="K1290" s="21">
        <f>IF(C1290&amp;""="","",COUNTIF($C$7:C1290,C1290&amp;""))</f>
        <v/>
      </c>
      <c r="L1290" s="6">
        <f>IF(K1290="","",C1290&amp;"-"&amp;K1290)</f>
        <v/>
      </c>
      <c r="M1290" s="21">
        <f>IF(J1290&lt;&gt;"القيد غير متوازن","",IF(COUNTIF($B$7:B1290,B1290&amp;"")=1,1,""))</f>
        <v/>
      </c>
    </row>
    <row r="1291">
      <c r="A1291" s="20" t="n"/>
      <c r="B1291" s="16" t="n"/>
      <c r="C1291" s="16" t="n"/>
      <c r="D1291" s="5" t="n"/>
      <c r="E1291" s="17" t="n"/>
      <c r="F1291" s="17" t="n"/>
      <c r="G1291" s="6">
        <f>IF(AND(C1291&amp;""="",E1291&amp;""="",F1291&amp;""=""),"",IF(C1291&amp;""="","كود ناقص",IFERROR(INDEX('دليل الحسابات'!$B$6:$B$205,MATCH(C1291,'دليل الحسابات'!$A$6:$A$205,0)),"كود غير موجود")))</f>
        <v/>
      </c>
      <c r="H1291" s="6">
        <f>IF(AND(C1291&amp;""="",E1291&amp;""="",F1291&amp;""=""),"",IF(AND(E1291&amp;""&lt;&gt;"",F1291&amp;""&lt;&gt;""),"خطأ: مدين ودائن معًا",IF(AND(E1291&amp;""="",F1291&amp;""=""),"سطر بلا مبلغ","")))</f>
        <v/>
      </c>
      <c r="I1291" s="19">
        <f>IF(B1291&amp;""="","",ROUND(SUMIFS($E$7:$E$3006,$B$7:$B$3006,B1291&amp;"")-SUMIFS($F$7:$F$3006,$B$7:$B$3006,B1291&amp;""),2))</f>
        <v/>
      </c>
      <c r="J1291" s="6">
        <f>IF(B1291&amp;""="",IF(AND(C1291&amp;""="",E1291&amp;""="",F1291&amp;""=""),"","رقم القيد ناقص"),IF(I1291=0,"","القيد غير متوازن"))</f>
        <v/>
      </c>
      <c r="K1291" s="21">
        <f>IF(C1291&amp;""="","",COUNTIF($C$7:C1291,C1291&amp;""))</f>
        <v/>
      </c>
      <c r="L1291" s="6">
        <f>IF(K1291="","",C1291&amp;"-"&amp;K1291)</f>
        <v/>
      </c>
      <c r="M1291" s="21">
        <f>IF(J1291&lt;&gt;"القيد غير متوازن","",IF(COUNTIF($B$7:B1291,B1291&amp;"")=1,1,""))</f>
        <v/>
      </c>
    </row>
    <row r="1292">
      <c r="A1292" s="20" t="n"/>
      <c r="B1292" s="16" t="n"/>
      <c r="C1292" s="16" t="n"/>
      <c r="D1292" s="5" t="n"/>
      <c r="E1292" s="17" t="n"/>
      <c r="F1292" s="17" t="n"/>
      <c r="G1292" s="6">
        <f>IF(AND(C1292&amp;""="",E1292&amp;""="",F1292&amp;""=""),"",IF(C1292&amp;""="","كود ناقص",IFERROR(INDEX('دليل الحسابات'!$B$6:$B$205,MATCH(C1292,'دليل الحسابات'!$A$6:$A$205,0)),"كود غير موجود")))</f>
        <v/>
      </c>
      <c r="H1292" s="6">
        <f>IF(AND(C1292&amp;""="",E1292&amp;""="",F1292&amp;""=""),"",IF(AND(E1292&amp;""&lt;&gt;"",F1292&amp;""&lt;&gt;""),"خطأ: مدين ودائن معًا",IF(AND(E1292&amp;""="",F1292&amp;""=""),"سطر بلا مبلغ","")))</f>
        <v/>
      </c>
      <c r="I1292" s="19">
        <f>IF(B1292&amp;""="","",ROUND(SUMIFS($E$7:$E$3006,$B$7:$B$3006,B1292&amp;"")-SUMIFS($F$7:$F$3006,$B$7:$B$3006,B1292&amp;""),2))</f>
        <v/>
      </c>
      <c r="J1292" s="6">
        <f>IF(B1292&amp;""="",IF(AND(C1292&amp;""="",E1292&amp;""="",F1292&amp;""=""),"","رقم القيد ناقص"),IF(I1292=0,"","القيد غير متوازن"))</f>
        <v/>
      </c>
      <c r="K1292" s="21">
        <f>IF(C1292&amp;""="","",COUNTIF($C$7:C1292,C1292&amp;""))</f>
        <v/>
      </c>
      <c r="L1292" s="6">
        <f>IF(K1292="","",C1292&amp;"-"&amp;K1292)</f>
        <v/>
      </c>
      <c r="M1292" s="21">
        <f>IF(J1292&lt;&gt;"القيد غير متوازن","",IF(COUNTIF($B$7:B1292,B1292&amp;"")=1,1,""))</f>
        <v/>
      </c>
    </row>
    <row r="1293">
      <c r="A1293" s="20" t="n"/>
      <c r="B1293" s="16" t="n"/>
      <c r="C1293" s="16" t="n"/>
      <c r="D1293" s="5" t="n"/>
      <c r="E1293" s="17" t="n"/>
      <c r="F1293" s="17" t="n"/>
      <c r="G1293" s="6">
        <f>IF(AND(C1293&amp;""="",E1293&amp;""="",F1293&amp;""=""),"",IF(C1293&amp;""="","كود ناقص",IFERROR(INDEX('دليل الحسابات'!$B$6:$B$205,MATCH(C1293,'دليل الحسابات'!$A$6:$A$205,0)),"كود غير موجود")))</f>
        <v/>
      </c>
      <c r="H1293" s="6">
        <f>IF(AND(C1293&amp;""="",E1293&amp;""="",F1293&amp;""=""),"",IF(AND(E1293&amp;""&lt;&gt;"",F1293&amp;""&lt;&gt;""),"خطأ: مدين ودائن معًا",IF(AND(E1293&amp;""="",F1293&amp;""=""),"سطر بلا مبلغ","")))</f>
        <v/>
      </c>
      <c r="I1293" s="19">
        <f>IF(B1293&amp;""="","",ROUND(SUMIFS($E$7:$E$3006,$B$7:$B$3006,B1293&amp;"")-SUMIFS($F$7:$F$3006,$B$7:$B$3006,B1293&amp;""),2))</f>
        <v/>
      </c>
      <c r="J1293" s="6">
        <f>IF(B1293&amp;""="",IF(AND(C1293&amp;""="",E1293&amp;""="",F1293&amp;""=""),"","رقم القيد ناقص"),IF(I1293=0,"","القيد غير متوازن"))</f>
        <v/>
      </c>
      <c r="K1293" s="21">
        <f>IF(C1293&amp;""="","",COUNTIF($C$7:C1293,C1293&amp;""))</f>
        <v/>
      </c>
      <c r="L1293" s="6">
        <f>IF(K1293="","",C1293&amp;"-"&amp;K1293)</f>
        <v/>
      </c>
      <c r="M1293" s="21">
        <f>IF(J1293&lt;&gt;"القيد غير متوازن","",IF(COUNTIF($B$7:B1293,B1293&amp;"")=1,1,""))</f>
        <v/>
      </c>
    </row>
    <row r="1294">
      <c r="A1294" s="20" t="n"/>
      <c r="B1294" s="16" t="n"/>
      <c r="C1294" s="16" t="n"/>
      <c r="D1294" s="5" t="n"/>
      <c r="E1294" s="17" t="n"/>
      <c r="F1294" s="17" t="n"/>
      <c r="G1294" s="6">
        <f>IF(AND(C1294&amp;""="",E1294&amp;""="",F1294&amp;""=""),"",IF(C1294&amp;""="","كود ناقص",IFERROR(INDEX('دليل الحسابات'!$B$6:$B$205,MATCH(C1294,'دليل الحسابات'!$A$6:$A$205,0)),"كود غير موجود")))</f>
        <v/>
      </c>
      <c r="H1294" s="6">
        <f>IF(AND(C1294&amp;""="",E1294&amp;""="",F1294&amp;""=""),"",IF(AND(E1294&amp;""&lt;&gt;"",F1294&amp;""&lt;&gt;""),"خطأ: مدين ودائن معًا",IF(AND(E1294&amp;""="",F1294&amp;""=""),"سطر بلا مبلغ","")))</f>
        <v/>
      </c>
      <c r="I1294" s="19">
        <f>IF(B1294&amp;""="","",ROUND(SUMIFS($E$7:$E$3006,$B$7:$B$3006,B1294&amp;"")-SUMIFS($F$7:$F$3006,$B$7:$B$3006,B1294&amp;""),2))</f>
        <v/>
      </c>
      <c r="J1294" s="6">
        <f>IF(B1294&amp;""="",IF(AND(C1294&amp;""="",E1294&amp;""="",F1294&amp;""=""),"","رقم القيد ناقص"),IF(I1294=0,"","القيد غير متوازن"))</f>
        <v/>
      </c>
      <c r="K1294" s="21">
        <f>IF(C1294&amp;""="","",COUNTIF($C$7:C1294,C1294&amp;""))</f>
        <v/>
      </c>
      <c r="L1294" s="6">
        <f>IF(K1294="","",C1294&amp;"-"&amp;K1294)</f>
        <v/>
      </c>
      <c r="M1294" s="21">
        <f>IF(J1294&lt;&gt;"القيد غير متوازن","",IF(COUNTIF($B$7:B1294,B1294&amp;"")=1,1,""))</f>
        <v/>
      </c>
    </row>
    <row r="1295">
      <c r="A1295" s="20" t="n"/>
      <c r="B1295" s="16" t="n"/>
      <c r="C1295" s="16" t="n"/>
      <c r="D1295" s="5" t="n"/>
      <c r="E1295" s="17" t="n"/>
      <c r="F1295" s="17" t="n"/>
      <c r="G1295" s="6">
        <f>IF(AND(C1295&amp;""="",E1295&amp;""="",F1295&amp;""=""),"",IF(C1295&amp;""="","كود ناقص",IFERROR(INDEX('دليل الحسابات'!$B$6:$B$205,MATCH(C1295,'دليل الحسابات'!$A$6:$A$205,0)),"كود غير موجود")))</f>
        <v/>
      </c>
      <c r="H1295" s="6">
        <f>IF(AND(C1295&amp;""="",E1295&amp;""="",F1295&amp;""=""),"",IF(AND(E1295&amp;""&lt;&gt;"",F1295&amp;""&lt;&gt;""),"خطأ: مدين ودائن معًا",IF(AND(E1295&amp;""="",F1295&amp;""=""),"سطر بلا مبلغ","")))</f>
        <v/>
      </c>
      <c r="I1295" s="19">
        <f>IF(B1295&amp;""="","",ROUND(SUMIFS($E$7:$E$3006,$B$7:$B$3006,B1295&amp;"")-SUMIFS($F$7:$F$3006,$B$7:$B$3006,B1295&amp;""),2))</f>
        <v/>
      </c>
      <c r="J1295" s="6">
        <f>IF(B1295&amp;""="",IF(AND(C1295&amp;""="",E1295&amp;""="",F1295&amp;""=""),"","رقم القيد ناقص"),IF(I1295=0,"","القيد غير متوازن"))</f>
        <v/>
      </c>
      <c r="K1295" s="21">
        <f>IF(C1295&amp;""="","",COUNTIF($C$7:C1295,C1295&amp;""))</f>
        <v/>
      </c>
      <c r="L1295" s="6">
        <f>IF(K1295="","",C1295&amp;"-"&amp;K1295)</f>
        <v/>
      </c>
      <c r="M1295" s="21">
        <f>IF(J1295&lt;&gt;"القيد غير متوازن","",IF(COUNTIF($B$7:B1295,B1295&amp;"")=1,1,""))</f>
        <v/>
      </c>
    </row>
    <row r="1296">
      <c r="A1296" s="20" t="n"/>
      <c r="B1296" s="16" t="n"/>
      <c r="C1296" s="16" t="n"/>
      <c r="D1296" s="5" t="n"/>
      <c r="E1296" s="17" t="n"/>
      <c r="F1296" s="17" t="n"/>
      <c r="G1296" s="6">
        <f>IF(AND(C1296&amp;""="",E1296&amp;""="",F1296&amp;""=""),"",IF(C1296&amp;""="","كود ناقص",IFERROR(INDEX('دليل الحسابات'!$B$6:$B$205,MATCH(C1296,'دليل الحسابات'!$A$6:$A$205,0)),"كود غير موجود")))</f>
        <v/>
      </c>
      <c r="H1296" s="6">
        <f>IF(AND(C1296&amp;""="",E1296&amp;""="",F1296&amp;""=""),"",IF(AND(E1296&amp;""&lt;&gt;"",F1296&amp;""&lt;&gt;""),"خطأ: مدين ودائن معًا",IF(AND(E1296&amp;""="",F1296&amp;""=""),"سطر بلا مبلغ","")))</f>
        <v/>
      </c>
      <c r="I1296" s="19">
        <f>IF(B1296&amp;""="","",ROUND(SUMIFS($E$7:$E$3006,$B$7:$B$3006,B1296&amp;"")-SUMIFS($F$7:$F$3006,$B$7:$B$3006,B1296&amp;""),2))</f>
        <v/>
      </c>
      <c r="J1296" s="6">
        <f>IF(B1296&amp;""="",IF(AND(C1296&amp;""="",E1296&amp;""="",F1296&amp;""=""),"","رقم القيد ناقص"),IF(I1296=0,"","القيد غير متوازن"))</f>
        <v/>
      </c>
      <c r="K1296" s="21">
        <f>IF(C1296&amp;""="","",COUNTIF($C$7:C1296,C1296&amp;""))</f>
        <v/>
      </c>
      <c r="L1296" s="6">
        <f>IF(K1296="","",C1296&amp;"-"&amp;K1296)</f>
        <v/>
      </c>
      <c r="M1296" s="21">
        <f>IF(J1296&lt;&gt;"القيد غير متوازن","",IF(COUNTIF($B$7:B1296,B1296&amp;"")=1,1,""))</f>
        <v/>
      </c>
    </row>
    <row r="1297">
      <c r="A1297" s="20" t="n"/>
      <c r="B1297" s="16" t="n"/>
      <c r="C1297" s="16" t="n"/>
      <c r="D1297" s="5" t="n"/>
      <c r="E1297" s="17" t="n"/>
      <c r="F1297" s="17" t="n"/>
      <c r="G1297" s="6">
        <f>IF(AND(C1297&amp;""="",E1297&amp;""="",F1297&amp;""=""),"",IF(C1297&amp;""="","كود ناقص",IFERROR(INDEX('دليل الحسابات'!$B$6:$B$205,MATCH(C1297,'دليل الحسابات'!$A$6:$A$205,0)),"كود غير موجود")))</f>
        <v/>
      </c>
      <c r="H1297" s="6">
        <f>IF(AND(C1297&amp;""="",E1297&amp;""="",F1297&amp;""=""),"",IF(AND(E1297&amp;""&lt;&gt;"",F1297&amp;""&lt;&gt;""),"خطأ: مدين ودائن معًا",IF(AND(E1297&amp;""="",F1297&amp;""=""),"سطر بلا مبلغ","")))</f>
        <v/>
      </c>
      <c r="I1297" s="19">
        <f>IF(B1297&amp;""="","",ROUND(SUMIFS($E$7:$E$3006,$B$7:$B$3006,B1297&amp;"")-SUMIFS($F$7:$F$3006,$B$7:$B$3006,B1297&amp;""),2))</f>
        <v/>
      </c>
      <c r="J1297" s="6">
        <f>IF(B1297&amp;""="",IF(AND(C1297&amp;""="",E1297&amp;""="",F1297&amp;""=""),"","رقم القيد ناقص"),IF(I1297=0,"","القيد غير متوازن"))</f>
        <v/>
      </c>
      <c r="K1297" s="21">
        <f>IF(C1297&amp;""="","",COUNTIF($C$7:C1297,C1297&amp;""))</f>
        <v/>
      </c>
      <c r="L1297" s="6">
        <f>IF(K1297="","",C1297&amp;"-"&amp;K1297)</f>
        <v/>
      </c>
      <c r="M1297" s="21">
        <f>IF(J1297&lt;&gt;"القيد غير متوازن","",IF(COUNTIF($B$7:B1297,B1297&amp;"")=1,1,""))</f>
        <v/>
      </c>
    </row>
    <row r="1298">
      <c r="A1298" s="20" t="n"/>
      <c r="B1298" s="16" t="n"/>
      <c r="C1298" s="16" t="n"/>
      <c r="D1298" s="5" t="n"/>
      <c r="E1298" s="17" t="n"/>
      <c r="F1298" s="17" t="n"/>
      <c r="G1298" s="6">
        <f>IF(AND(C1298&amp;""="",E1298&amp;""="",F1298&amp;""=""),"",IF(C1298&amp;""="","كود ناقص",IFERROR(INDEX('دليل الحسابات'!$B$6:$B$205,MATCH(C1298,'دليل الحسابات'!$A$6:$A$205,0)),"كود غير موجود")))</f>
        <v/>
      </c>
      <c r="H1298" s="6">
        <f>IF(AND(C1298&amp;""="",E1298&amp;""="",F1298&amp;""=""),"",IF(AND(E1298&amp;""&lt;&gt;"",F1298&amp;""&lt;&gt;""),"خطأ: مدين ودائن معًا",IF(AND(E1298&amp;""="",F1298&amp;""=""),"سطر بلا مبلغ","")))</f>
        <v/>
      </c>
      <c r="I1298" s="19">
        <f>IF(B1298&amp;""="","",ROUND(SUMIFS($E$7:$E$3006,$B$7:$B$3006,B1298&amp;"")-SUMIFS($F$7:$F$3006,$B$7:$B$3006,B1298&amp;""),2))</f>
        <v/>
      </c>
      <c r="J1298" s="6">
        <f>IF(B1298&amp;""="",IF(AND(C1298&amp;""="",E1298&amp;""="",F1298&amp;""=""),"","رقم القيد ناقص"),IF(I1298=0,"","القيد غير متوازن"))</f>
        <v/>
      </c>
      <c r="K1298" s="21">
        <f>IF(C1298&amp;""="","",COUNTIF($C$7:C1298,C1298&amp;""))</f>
        <v/>
      </c>
      <c r="L1298" s="6">
        <f>IF(K1298="","",C1298&amp;"-"&amp;K1298)</f>
        <v/>
      </c>
      <c r="M1298" s="21">
        <f>IF(J1298&lt;&gt;"القيد غير متوازن","",IF(COUNTIF($B$7:B1298,B1298&amp;"")=1,1,""))</f>
        <v/>
      </c>
    </row>
    <row r="1299">
      <c r="A1299" s="20" t="n"/>
      <c r="B1299" s="16" t="n"/>
      <c r="C1299" s="16" t="n"/>
      <c r="D1299" s="5" t="n"/>
      <c r="E1299" s="17" t="n"/>
      <c r="F1299" s="17" t="n"/>
      <c r="G1299" s="6">
        <f>IF(AND(C1299&amp;""="",E1299&amp;""="",F1299&amp;""=""),"",IF(C1299&amp;""="","كود ناقص",IFERROR(INDEX('دليل الحسابات'!$B$6:$B$205,MATCH(C1299,'دليل الحسابات'!$A$6:$A$205,0)),"كود غير موجود")))</f>
        <v/>
      </c>
      <c r="H1299" s="6">
        <f>IF(AND(C1299&amp;""="",E1299&amp;""="",F1299&amp;""=""),"",IF(AND(E1299&amp;""&lt;&gt;"",F1299&amp;""&lt;&gt;""),"خطأ: مدين ودائن معًا",IF(AND(E1299&amp;""="",F1299&amp;""=""),"سطر بلا مبلغ","")))</f>
        <v/>
      </c>
      <c r="I1299" s="19">
        <f>IF(B1299&amp;""="","",ROUND(SUMIFS($E$7:$E$3006,$B$7:$B$3006,B1299&amp;"")-SUMIFS($F$7:$F$3006,$B$7:$B$3006,B1299&amp;""),2))</f>
        <v/>
      </c>
      <c r="J1299" s="6">
        <f>IF(B1299&amp;""="",IF(AND(C1299&amp;""="",E1299&amp;""="",F1299&amp;""=""),"","رقم القيد ناقص"),IF(I1299=0,"","القيد غير متوازن"))</f>
        <v/>
      </c>
      <c r="K1299" s="21">
        <f>IF(C1299&amp;""="","",COUNTIF($C$7:C1299,C1299&amp;""))</f>
        <v/>
      </c>
      <c r="L1299" s="6">
        <f>IF(K1299="","",C1299&amp;"-"&amp;K1299)</f>
        <v/>
      </c>
      <c r="M1299" s="21">
        <f>IF(J1299&lt;&gt;"القيد غير متوازن","",IF(COUNTIF($B$7:B1299,B1299&amp;"")=1,1,""))</f>
        <v/>
      </c>
    </row>
    <row r="1300">
      <c r="A1300" s="20" t="n"/>
      <c r="B1300" s="16" t="n"/>
      <c r="C1300" s="16" t="n"/>
      <c r="D1300" s="5" t="n"/>
      <c r="E1300" s="17" t="n"/>
      <c r="F1300" s="17" t="n"/>
      <c r="G1300" s="6">
        <f>IF(AND(C1300&amp;""="",E1300&amp;""="",F1300&amp;""=""),"",IF(C1300&amp;""="","كود ناقص",IFERROR(INDEX('دليل الحسابات'!$B$6:$B$205,MATCH(C1300,'دليل الحسابات'!$A$6:$A$205,0)),"كود غير موجود")))</f>
        <v/>
      </c>
      <c r="H1300" s="6">
        <f>IF(AND(C1300&amp;""="",E1300&amp;""="",F1300&amp;""=""),"",IF(AND(E1300&amp;""&lt;&gt;"",F1300&amp;""&lt;&gt;""),"خطأ: مدين ودائن معًا",IF(AND(E1300&amp;""="",F1300&amp;""=""),"سطر بلا مبلغ","")))</f>
        <v/>
      </c>
      <c r="I1300" s="19">
        <f>IF(B1300&amp;""="","",ROUND(SUMIFS($E$7:$E$3006,$B$7:$B$3006,B1300&amp;"")-SUMIFS($F$7:$F$3006,$B$7:$B$3006,B1300&amp;""),2))</f>
        <v/>
      </c>
      <c r="J1300" s="6">
        <f>IF(B1300&amp;""="",IF(AND(C1300&amp;""="",E1300&amp;""="",F1300&amp;""=""),"","رقم القيد ناقص"),IF(I1300=0,"","القيد غير متوازن"))</f>
        <v/>
      </c>
      <c r="K1300" s="21">
        <f>IF(C1300&amp;""="","",COUNTIF($C$7:C1300,C1300&amp;""))</f>
        <v/>
      </c>
      <c r="L1300" s="6">
        <f>IF(K1300="","",C1300&amp;"-"&amp;K1300)</f>
        <v/>
      </c>
      <c r="M1300" s="21">
        <f>IF(J1300&lt;&gt;"القيد غير متوازن","",IF(COUNTIF($B$7:B1300,B1300&amp;"")=1,1,""))</f>
        <v/>
      </c>
    </row>
    <row r="1301">
      <c r="A1301" s="20" t="n"/>
      <c r="B1301" s="16" t="n"/>
      <c r="C1301" s="16" t="n"/>
      <c r="D1301" s="5" t="n"/>
      <c r="E1301" s="17" t="n"/>
      <c r="F1301" s="17" t="n"/>
      <c r="G1301" s="6">
        <f>IF(AND(C1301&amp;""="",E1301&amp;""="",F1301&amp;""=""),"",IF(C1301&amp;""="","كود ناقص",IFERROR(INDEX('دليل الحسابات'!$B$6:$B$205,MATCH(C1301,'دليل الحسابات'!$A$6:$A$205,0)),"كود غير موجود")))</f>
        <v/>
      </c>
      <c r="H1301" s="6">
        <f>IF(AND(C1301&amp;""="",E1301&amp;""="",F1301&amp;""=""),"",IF(AND(E1301&amp;""&lt;&gt;"",F1301&amp;""&lt;&gt;""),"خطأ: مدين ودائن معًا",IF(AND(E1301&amp;""="",F1301&amp;""=""),"سطر بلا مبلغ","")))</f>
        <v/>
      </c>
      <c r="I1301" s="19">
        <f>IF(B1301&amp;""="","",ROUND(SUMIFS($E$7:$E$3006,$B$7:$B$3006,B1301&amp;"")-SUMIFS($F$7:$F$3006,$B$7:$B$3006,B1301&amp;""),2))</f>
        <v/>
      </c>
      <c r="J1301" s="6">
        <f>IF(B1301&amp;""="",IF(AND(C1301&amp;""="",E1301&amp;""="",F1301&amp;""=""),"","رقم القيد ناقص"),IF(I1301=0,"","القيد غير متوازن"))</f>
        <v/>
      </c>
      <c r="K1301" s="21">
        <f>IF(C1301&amp;""="","",COUNTIF($C$7:C1301,C1301&amp;""))</f>
        <v/>
      </c>
      <c r="L1301" s="6">
        <f>IF(K1301="","",C1301&amp;"-"&amp;K1301)</f>
        <v/>
      </c>
      <c r="M1301" s="21">
        <f>IF(J1301&lt;&gt;"القيد غير متوازن","",IF(COUNTIF($B$7:B1301,B1301&amp;"")=1,1,""))</f>
        <v/>
      </c>
    </row>
    <row r="1302">
      <c r="A1302" s="20" t="n"/>
      <c r="B1302" s="16" t="n"/>
      <c r="C1302" s="16" t="n"/>
      <c r="D1302" s="5" t="n"/>
      <c r="E1302" s="17" t="n"/>
      <c r="F1302" s="17" t="n"/>
      <c r="G1302" s="6">
        <f>IF(AND(C1302&amp;""="",E1302&amp;""="",F1302&amp;""=""),"",IF(C1302&amp;""="","كود ناقص",IFERROR(INDEX('دليل الحسابات'!$B$6:$B$205,MATCH(C1302,'دليل الحسابات'!$A$6:$A$205,0)),"كود غير موجود")))</f>
        <v/>
      </c>
      <c r="H1302" s="6">
        <f>IF(AND(C1302&amp;""="",E1302&amp;""="",F1302&amp;""=""),"",IF(AND(E1302&amp;""&lt;&gt;"",F1302&amp;""&lt;&gt;""),"خطأ: مدين ودائن معًا",IF(AND(E1302&amp;""="",F1302&amp;""=""),"سطر بلا مبلغ","")))</f>
        <v/>
      </c>
      <c r="I1302" s="19">
        <f>IF(B1302&amp;""="","",ROUND(SUMIFS($E$7:$E$3006,$B$7:$B$3006,B1302&amp;"")-SUMIFS($F$7:$F$3006,$B$7:$B$3006,B1302&amp;""),2))</f>
        <v/>
      </c>
      <c r="J1302" s="6">
        <f>IF(B1302&amp;""="",IF(AND(C1302&amp;""="",E1302&amp;""="",F1302&amp;""=""),"","رقم القيد ناقص"),IF(I1302=0,"","القيد غير متوازن"))</f>
        <v/>
      </c>
      <c r="K1302" s="21">
        <f>IF(C1302&amp;""="","",COUNTIF($C$7:C1302,C1302&amp;""))</f>
        <v/>
      </c>
      <c r="L1302" s="6">
        <f>IF(K1302="","",C1302&amp;"-"&amp;K1302)</f>
        <v/>
      </c>
      <c r="M1302" s="21">
        <f>IF(J1302&lt;&gt;"القيد غير متوازن","",IF(COUNTIF($B$7:B1302,B1302&amp;"")=1,1,""))</f>
        <v/>
      </c>
    </row>
    <row r="1303">
      <c r="A1303" s="20" t="n"/>
      <c r="B1303" s="16" t="n"/>
      <c r="C1303" s="16" t="n"/>
      <c r="D1303" s="5" t="n"/>
      <c r="E1303" s="17" t="n"/>
      <c r="F1303" s="17" t="n"/>
      <c r="G1303" s="6">
        <f>IF(AND(C1303&amp;""="",E1303&amp;""="",F1303&amp;""=""),"",IF(C1303&amp;""="","كود ناقص",IFERROR(INDEX('دليل الحسابات'!$B$6:$B$205,MATCH(C1303,'دليل الحسابات'!$A$6:$A$205,0)),"كود غير موجود")))</f>
        <v/>
      </c>
      <c r="H1303" s="6">
        <f>IF(AND(C1303&amp;""="",E1303&amp;""="",F1303&amp;""=""),"",IF(AND(E1303&amp;""&lt;&gt;"",F1303&amp;""&lt;&gt;""),"خطأ: مدين ودائن معًا",IF(AND(E1303&amp;""="",F1303&amp;""=""),"سطر بلا مبلغ","")))</f>
        <v/>
      </c>
      <c r="I1303" s="19">
        <f>IF(B1303&amp;""="","",ROUND(SUMIFS($E$7:$E$3006,$B$7:$B$3006,B1303&amp;"")-SUMIFS($F$7:$F$3006,$B$7:$B$3006,B1303&amp;""),2))</f>
        <v/>
      </c>
      <c r="J1303" s="6">
        <f>IF(B1303&amp;""="",IF(AND(C1303&amp;""="",E1303&amp;""="",F1303&amp;""=""),"","رقم القيد ناقص"),IF(I1303=0,"","القيد غير متوازن"))</f>
        <v/>
      </c>
      <c r="K1303" s="21">
        <f>IF(C1303&amp;""="","",COUNTIF($C$7:C1303,C1303&amp;""))</f>
        <v/>
      </c>
      <c r="L1303" s="6">
        <f>IF(K1303="","",C1303&amp;"-"&amp;K1303)</f>
        <v/>
      </c>
      <c r="M1303" s="21">
        <f>IF(J1303&lt;&gt;"القيد غير متوازن","",IF(COUNTIF($B$7:B1303,B1303&amp;"")=1,1,""))</f>
        <v/>
      </c>
    </row>
    <row r="1304">
      <c r="A1304" s="20" t="n"/>
      <c r="B1304" s="16" t="n"/>
      <c r="C1304" s="16" t="n"/>
      <c r="D1304" s="5" t="n"/>
      <c r="E1304" s="17" t="n"/>
      <c r="F1304" s="17" t="n"/>
      <c r="G1304" s="6">
        <f>IF(AND(C1304&amp;""="",E1304&amp;""="",F1304&amp;""=""),"",IF(C1304&amp;""="","كود ناقص",IFERROR(INDEX('دليل الحسابات'!$B$6:$B$205,MATCH(C1304,'دليل الحسابات'!$A$6:$A$205,0)),"كود غير موجود")))</f>
        <v/>
      </c>
      <c r="H1304" s="6">
        <f>IF(AND(C1304&amp;""="",E1304&amp;""="",F1304&amp;""=""),"",IF(AND(E1304&amp;""&lt;&gt;"",F1304&amp;""&lt;&gt;""),"خطأ: مدين ودائن معًا",IF(AND(E1304&amp;""="",F1304&amp;""=""),"سطر بلا مبلغ","")))</f>
        <v/>
      </c>
      <c r="I1304" s="19">
        <f>IF(B1304&amp;""="","",ROUND(SUMIFS($E$7:$E$3006,$B$7:$B$3006,B1304&amp;"")-SUMIFS($F$7:$F$3006,$B$7:$B$3006,B1304&amp;""),2))</f>
        <v/>
      </c>
      <c r="J1304" s="6">
        <f>IF(B1304&amp;""="",IF(AND(C1304&amp;""="",E1304&amp;""="",F1304&amp;""=""),"","رقم القيد ناقص"),IF(I1304=0,"","القيد غير متوازن"))</f>
        <v/>
      </c>
      <c r="K1304" s="21">
        <f>IF(C1304&amp;""="","",COUNTIF($C$7:C1304,C1304&amp;""))</f>
        <v/>
      </c>
      <c r="L1304" s="6">
        <f>IF(K1304="","",C1304&amp;"-"&amp;K1304)</f>
        <v/>
      </c>
      <c r="M1304" s="21">
        <f>IF(J1304&lt;&gt;"القيد غير متوازن","",IF(COUNTIF($B$7:B1304,B1304&amp;"")=1,1,""))</f>
        <v/>
      </c>
    </row>
    <row r="1305">
      <c r="A1305" s="20" t="n"/>
      <c r="B1305" s="16" t="n"/>
      <c r="C1305" s="16" t="n"/>
      <c r="D1305" s="5" t="n"/>
      <c r="E1305" s="17" t="n"/>
      <c r="F1305" s="17" t="n"/>
      <c r="G1305" s="6">
        <f>IF(AND(C1305&amp;""="",E1305&amp;""="",F1305&amp;""=""),"",IF(C1305&amp;""="","كود ناقص",IFERROR(INDEX('دليل الحسابات'!$B$6:$B$205,MATCH(C1305,'دليل الحسابات'!$A$6:$A$205,0)),"كود غير موجود")))</f>
        <v/>
      </c>
      <c r="H1305" s="6">
        <f>IF(AND(C1305&amp;""="",E1305&amp;""="",F1305&amp;""=""),"",IF(AND(E1305&amp;""&lt;&gt;"",F1305&amp;""&lt;&gt;""),"خطأ: مدين ودائن معًا",IF(AND(E1305&amp;""="",F1305&amp;""=""),"سطر بلا مبلغ","")))</f>
        <v/>
      </c>
      <c r="I1305" s="19">
        <f>IF(B1305&amp;""="","",ROUND(SUMIFS($E$7:$E$3006,$B$7:$B$3006,B1305&amp;"")-SUMIFS($F$7:$F$3006,$B$7:$B$3006,B1305&amp;""),2))</f>
        <v/>
      </c>
      <c r="J1305" s="6">
        <f>IF(B1305&amp;""="",IF(AND(C1305&amp;""="",E1305&amp;""="",F1305&amp;""=""),"","رقم القيد ناقص"),IF(I1305=0,"","القيد غير متوازن"))</f>
        <v/>
      </c>
      <c r="K1305" s="21">
        <f>IF(C1305&amp;""="","",COUNTIF($C$7:C1305,C1305&amp;""))</f>
        <v/>
      </c>
      <c r="L1305" s="6">
        <f>IF(K1305="","",C1305&amp;"-"&amp;K1305)</f>
        <v/>
      </c>
      <c r="M1305" s="21">
        <f>IF(J1305&lt;&gt;"القيد غير متوازن","",IF(COUNTIF($B$7:B1305,B1305&amp;"")=1,1,""))</f>
        <v/>
      </c>
    </row>
    <row r="1306">
      <c r="A1306" s="20" t="n"/>
      <c r="B1306" s="16" t="n"/>
      <c r="C1306" s="16" t="n"/>
      <c r="D1306" s="5" t="n"/>
      <c r="E1306" s="17" t="n"/>
      <c r="F1306" s="17" t="n"/>
      <c r="G1306" s="6">
        <f>IF(AND(C1306&amp;""="",E1306&amp;""="",F1306&amp;""=""),"",IF(C1306&amp;""="","كود ناقص",IFERROR(INDEX('دليل الحسابات'!$B$6:$B$205,MATCH(C1306,'دليل الحسابات'!$A$6:$A$205,0)),"كود غير موجود")))</f>
        <v/>
      </c>
      <c r="H1306" s="6">
        <f>IF(AND(C1306&amp;""="",E1306&amp;""="",F1306&amp;""=""),"",IF(AND(E1306&amp;""&lt;&gt;"",F1306&amp;""&lt;&gt;""),"خطأ: مدين ودائن معًا",IF(AND(E1306&amp;""="",F1306&amp;""=""),"سطر بلا مبلغ","")))</f>
        <v/>
      </c>
      <c r="I1306" s="19">
        <f>IF(B1306&amp;""="","",ROUND(SUMIFS($E$7:$E$3006,$B$7:$B$3006,B1306&amp;"")-SUMIFS($F$7:$F$3006,$B$7:$B$3006,B1306&amp;""),2))</f>
        <v/>
      </c>
      <c r="J1306" s="6">
        <f>IF(B1306&amp;""="",IF(AND(C1306&amp;""="",E1306&amp;""="",F1306&amp;""=""),"","رقم القيد ناقص"),IF(I1306=0,"","القيد غير متوازن"))</f>
        <v/>
      </c>
      <c r="K1306" s="21">
        <f>IF(C1306&amp;""="","",COUNTIF($C$7:C1306,C1306&amp;""))</f>
        <v/>
      </c>
      <c r="L1306" s="6">
        <f>IF(K1306="","",C1306&amp;"-"&amp;K1306)</f>
        <v/>
      </c>
      <c r="M1306" s="21">
        <f>IF(J1306&lt;&gt;"القيد غير متوازن","",IF(COUNTIF($B$7:B1306,B1306&amp;"")=1,1,""))</f>
        <v/>
      </c>
    </row>
    <row r="1307">
      <c r="A1307" s="20" t="n"/>
      <c r="B1307" s="16" t="n"/>
      <c r="C1307" s="16" t="n"/>
      <c r="D1307" s="5" t="n"/>
      <c r="E1307" s="17" t="n"/>
      <c r="F1307" s="17" t="n"/>
      <c r="G1307" s="6">
        <f>IF(AND(C1307&amp;""="",E1307&amp;""="",F1307&amp;""=""),"",IF(C1307&amp;""="","كود ناقص",IFERROR(INDEX('دليل الحسابات'!$B$6:$B$205,MATCH(C1307,'دليل الحسابات'!$A$6:$A$205,0)),"كود غير موجود")))</f>
        <v/>
      </c>
      <c r="H1307" s="6">
        <f>IF(AND(C1307&amp;""="",E1307&amp;""="",F1307&amp;""=""),"",IF(AND(E1307&amp;""&lt;&gt;"",F1307&amp;""&lt;&gt;""),"خطأ: مدين ودائن معًا",IF(AND(E1307&amp;""="",F1307&amp;""=""),"سطر بلا مبلغ","")))</f>
        <v/>
      </c>
      <c r="I1307" s="19">
        <f>IF(B1307&amp;""="","",ROUND(SUMIFS($E$7:$E$3006,$B$7:$B$3006,B1307&amp;"")-SUMIFS($F$7:$F$3006,$B$7:$B$3006,B1307&amp;""),2))</f>
        <v/>
      </c>
      <c r="J1307" s="6">
        <f>IF(B1307&amp;""="",IF(AND(C1307&amp;""="",E1307&amp;""="",F1307&amp;""=""),"","رقم القيد ناقص"),IF(I1307=0,"","القيد غير متوازن"))</f>
        <v/>
      </c>
      <c r="K1307" s="21">
        <f>IF(C1307&amp;""="","",COUNTIF($C$7:C1307,C1307&amp;""))</f>
        <v/>
      </c>
      <c r="L1307" s="6">
        <f>IF(K1307="","",C1307&amp;"-"&amp;K1307)</f>
        <v/>
      </c>
      <c r="M1307" s="21">
        <f>IF(J1307&lt;&gt;"القيد غير متوازن","",IF(COUNTIF($B$7:B1307,B1307&amp;"")=1,1,""))</f>
        <v/>
      </c>
    </row>
    <row r="1308">
      <c r="A1308" s="20" t="n"/>
      <c r="B1308" s="16" t="n"/>
      <c r="C1308" s="16" t="n"/>
      <c r="D1308" s="5" t="n"/>
      <c r="E1308" s="17" t="n"/>
      <c r="F1308" s="17" t="n"/>
      <c r="G1308" s="6">
        <f>IF(AND(C1308&amp;""="",E1308&amp;""="",F1308&amp;""=""),"",IF(C1308&amp;""="","كود ناقص",IFERROR(INDEX('دليل الحسابات'!$B$6:$B$205,MATCH(C1308,'دليل الحسابات'!$A$6:$A$205,0)),"كود غير موجود")))</f>
        <v/>
      </c>
      <c r="H1308" s="6">
        <f>IF(AND(C1308&amp;""="",E1308&amp;""="",F1308&amp;""=""),"",IF(AND(E1308&amp;""&lt;&gt;"",F1308&amp;""&lt;&gt;""),"خطأ: مدين ودائن معًا",IF(AND(E1308&amp;""="",F1308&amp;""=""),"سطر بلا مبلغ","")))</f>
        <v/>
      </c>
      <c r="I1308" s="19">
        <f>IF(B1308&amp;""="","",ROUND(SUMIFS($E$7:$E$3006,$B$7:$B$3006,B1308&amp;"")-SUMIFS($F$7:$F$3006,$B$7:$B$3006,B1308&amp;""),2))</f>
        <v/>
      </c>
      <c r="J1308" s="6">
        <f>IF(B1308&amp;""="",IF(AND(C1308&amp;""="",E1308&amp;""="",F1308&amp;""=""),"","رقم القيد ناقص"),IF(I1308=0,"","القيد غير متوازن"))</f>
        <v/>
      </c>
      <c r="K1308" s="21">
        <f>IF(C1308&amp;""="","",COUNTIF($C$7:C1308,C1308&amp;""))</f>
        <v/>
      </c>
      <c r="L1308" s="6">
        <f>IF(K1308="","",C1308&amp;"-"&amp;K1308)</f>
        <v/>
      </c>
      <c r="M1308" s="21">
        <f>IF(J1308&lt;&gt;"القيد غير متوازن","",IF(COUNTIF($B$7:B1308,B1308&amp;"")=1,1,""))</f>
        <v/>
      </c>
    </row>
    <row r="1309">
      <c r="A1309" s="20" t="n"/>
      <c r="B1309" s="16" t="n"/>
      <c r="C1309" s="16" t="n"/>
      <c r="D1309" s="5" t="n"/>
      <c r="E1309" s="17" t="n"/>
      <c r="F1309" s="17" t="n"/>
      <c r="G1309" s="6">
        <f>IF(AND(C1309&amp;""="",E1309&amp;""="",F1309&amp;""=""),"",IF(C1309&amp;""="","كود ناقص",IFERROR(INDEX('دليل الحسابات'!$B$6:$B$205,MATCH(C1309,'دليل الحسابات'!$A$6:$A$205,0)),"كود غير موجود")))</f>
        <v/>
      </c>
      <c r="H1309" s="6">
        <f>IF(AND(C1309&amp;""="",E1309&amp;""="",F1309&amp;""=""),"",IF(AND(E1309&amp;""&lt;&gt;"",F1309&amp;""&lt;&gt;""),"خطأ: مدين ودائن معًا",IF(AND(E1309&amp;""="",F1309&amp;""=""),"سطر بلا مبلغ","")))</f>
        <v/>
      </c>
      <c r="I1309" s="19">
        <f>IF(B1309&amp;""="","",ROUND(SUMIFS($E$7:$E$3006,$B$7:$B$3006,B1309&amp;"")-SUMIFS($F$7:$F$3006,$B$7:$B$3006,B1309&amp;""),2))</f>
        <v/>
      </c>
      <c r="J1309" s="6">
        <f>IF(B1309&amp;""="",IF(AND(C1309&amp;""="",E1309&amp;""="",F1309&amp;""=""),"","رقم القيد ناقص"),IF(I1309=0,"","القيد غير متوازن"))</f>
        <v/>
      </c>
      <c r="K1309" s="21">
        <f>IF(C1309&amp;""="","",COUNTIF($C$7:C1309,C1309&amp;""))</f>
        <v/>
      </c>
      <c r="L1309" s="6">
        <f>IF(K1309="","",C1309&amp;"-"&amp;K1309)</f>
        <v/>
      </c>
      <c r="M1309" s="21">
        <f>IF(J1309&lt;&gt;"القيد غير متوازن","",IF(COUNTIF($B$7:B1309,B1309&amp;"")=1,1,""))</f>
        <v/>
      </c>
    </row>
    <row r="1310">
      <c r="A1310" s="20" t="n"/>
      <c r="B1310" s="16" t="n"/>
      <c r="C1310" s="16" t="n"/>
      <c r="D1310" s="5" t="n"/>
      <c r="E1310" s="17" t="n"/>
      <c r="F1310" s="17" t="n"/>
      <c r="G1310" s="6">
        <f>IF(AND(C1310&amp;""="",E1310&amp;""="",F1310&amp;""=""),"",IF(C1310&amp;""="","كود ناقص",IFERROR(INDEX('دليل الحسابات'!$B$6:$B$205,MATCH(C1310,'دليل الحسابات'!$A$6:$A$205,0)),"كود غير موجود")))</f>
        <v/>
      </c>
      <c r="H1310" s="6">
        <f>IF(AND(C1310&amp;""="",E1310&amp;""="",F1310&amp;""=""),"",IF(AND(E1310&amp;""&lt;&gt;"",F1310&amp;""&lt;&gt;""),"خطأ: مدين ودائن معًا",IF(AND(E1310&amp;""="",F1310&amp;""=""),"سطر بلا مبلغ","")))</f>
        <v/>
      </c>
      <c r="I1310" s="19">
        <f>IF(B1310&amp;""="","",ROUND(SUMIFS($E$7:$E$3006,$B$7:$B$3006,B1310&amp;"")-SUMIFS($F$7:$F$3006,$B$7:$B$3006,B1310&amp;""),2))</f>
        <v/>
      </c>
      <c r="J1310" s="6">
        <f>IF(B1310&amp;""="",IF(AND(C1310&amp;""="",E1310&amp;""="",F1310&amp;""=""),"","رقم القيد ناقص"),IF(I1310=0,"","القيد غير متوازن"))</f>
        <v/>
      </c>
      <c r="K1310" s="21">
        <f>IF(C1310&amp;""="","",COUNTIF($C$7:C1310,C1310&amp;""))</f>
        <v/>
      </c>
      <c r="L1310" s="6">
        <f>IF(K1310="","",C1310&amp;"-"&amp;K1310)</f>
        <v/>
      </c>
      <c r="M1310" s="21">
        <f>IF(J1310&lt;&gt;"القيد غير متوازن","",IF(COUNTIF($B$7:B1310,B1310&amp;"")=1,1,""))</f>
        <v/>
      </c>
    </row>
    <row r="1311">
      <c r="A1311" s="20" t="n"/>
      <c r="B1311" s="16" t="n"/>
      <c r="C1311" s="16" t="n"/>
      <c r="D1311" s="5" t="n"/>
      <c r="E1311" s="17" t="n"/>
      <c r="F1311" s="17" t="n"/>
      <c r="G1311" s="6">
        <f>IF(AND(C1311&amp;""="",E1311&amp;""="",F1311&amp;""=""),"",IF(C1311&amp;""="","كود ناقص",IFERROR(INDEX('دليل الحسابات'!$B$6:$B$205,MATCH(C1311,'دليل الحسابات'!$A$6:$A$205,0)),"كود غير موجود")))</f>
        <v/>
      </c>
      <c r="H1311" s="6">
        <f>IF(AND(C1311&amp;""="",E1311&amp;""="",F1311&amp;""=""),"",IF(AND(E1311&amp;""&lt;&gt;"",F1311&amp;""&lt;&gt;""),"خطأ: مدين ودائن معًا",IF(AND(E1311&amp;""="",F1311&amp;""=""),"سطر بلا مبلغ","")))</f>
        <v/>
      </c>
      <c r="I1311" s="19">
        <f>IF(B1311&amp;""="","",ROUND(SUMIFS($E$7:$E$3006,$B$7:$B$3006,B1311&amp;"")-SUMIFS($F$7:$F$3006,$B$7:$B$3006,B1311&amp;""),2))</f>
        <v/>
      </c>
      <c r="J1311" s="6">
        <f>IF(B1311&amp;""="",IF(AND(C1311&amp;""="",E1311&amp;""="",F1311&amp;""=""),"","رقم القيد ناقص"),IF(I1311=0,"","القيد غير متوازن"))</f>
        <v/>
      </c>
      <c r="K1311" s="21">
        <f>IF(C1311&amp;""="","",COUNTIF($C$7:C1311,C1311&amp;""))</f>
        <v/>
      </c>
      <c r="L1311" s="6">
        <f>IF(K1311="","",C1311&amp;"-"&amp;K1311)</f>
        <v/>
      </c>
      <c r="M1311" s="21">
        <f>IF(J1311&lt;&gt;"القيد غير متوازن","",IF(COUNTIF($B$7:B1311,B1311&amp;"")=1,1,""))</f>
        <v/>
      </c>
    </row>
    <row r="1312">
      <c r="A1312" s="20" t="n"/>
      <c r="B1312" s="16" t="n"/>
      <c r="C1312" s="16" t="n"/>
      <c r="D1312" s="5" t="n"/>
      <c r="E1312" s="17" t="n"/>
      <c r="F1312" s="17" t="n"/>
      <c r="G1312" s="6">
        <f>IF(AND(C1312&amp;""="",E1312&amp;""="",F1312&amp;""=""),"",IF(C1312&amp;""="","كود ناقص",IFERROR(INDEX('دليل الحسابات'!$B$6:$B$205,MATCH(C1312,'دليل الحسابات'!$A$6:$A$205,0)),"كود غير موجود")))</f>
        <v/>
      </c>
      <c r="H1312" s="6">
        <f>IF(AND(C1312&amp;""="",E1312&amp;""="",F1312&amp;""=""),"",IF(AND(E1312&amp;""&lt;&gt;"",F1312&amp;""&lt;&gt;""),"خطأ: مدين ودائن معًا",IF(AND(E1312&amp;""="",F1312&amp;""=""),"سطر بلا مبلغ","")))</f>
        <v/>
      </c>
      <c r="I1312" s="19">
        <f>IF(B1312&amp;""="","",ROUND(SUMIFS($E$7:$E$3006,$B$7:$B$3006,B1312&amp;"")-SUMIFS($F$7:$F$3006,$B$7:$B$3006,B1312&amp;""),2))</f>
        <v/>
      </c>
      <c r="J1312" s="6">
        <f>IF(B1312&amp;""="",IF(AND(C1312&amp;""="",E1312&amp;""="",F1312&amp;""=""),"","رقم القيد ناقص"),IF(I1312=0,"","القيد غير متوازن"))</f>
        <v/>
      </c>
      <c r="K1312" s="21">
        <f>IF(C1312&amp;""="","",COUNTIF($C$7:C1312,C1312&amp;""))</f>
        <v/>
      </c>
      <c r="L1312" s="6">
        <f>IF(K1312="","",C1312&amp;"-"&amp;K1312)</f>
        <v/>
      </c>
      <c r="M1312" s="21">
        <f>IF(J1312&lt;&gt;"القيد غير متوازن","",IF(COUNTIF($B$7:B1312,B1312&amp;"")=1,1,""))</f>
        <v/>
      </c>
    </row>
    <row r="1313">
      <c r="A1313" s="20" t="n"/>
      <c r="B1313" s="16" t="n"/>
      <c r="C1313" s="16" t="n"/>
      <c r="D1313" s="5" t="n"/>
      <c r="E1313" s="17" t="n"/>
      <c r="F1313" s="17" t="n"/>
      <c r="G1313" s="6">
        <f>IF(AND(C1313&amp;""="",E1313&amp;""="",F1313&amp;""=""),"",IF(C1313&amp;""="","كود ناقص",IFERROR(INDEX('دليل الحسابات'!$B$6:$B$205,MATCH(C1313,'دليل الحسابات'!$A$6:$A$205,0)),"كود غير موجود")))</f>
        <v/>
      </c>
      <c r="H1313" s="6">
        <f>IF(AND(C1313&amp;""="",E1313&amp;""="",F1313&amp;""=""),"",IF(AND(E1313&amp;""&lt;&gt;"",F1313&amp;""&lt;&gt;""),"خطأ: مدين ودائن معًا",IF(AND(E1313&amp;""="",F1313&amp;""=""),"سطر بلا مبلغ","")))</f>
        <v/>
      </c>
      <c r="I1313" s="19">
        <f>IF(B1313&amp;""="","",ROUND(SUMIFS($E$7:$E$3006,$B$7:$B$3006,B1313&amp;"")-SUMIFS($F$7:$F$3006,$B$7:$B$3006,B1313&amp;""),2))</f>
        <v/>
      </c>
      <c r="J1313" s="6">
        <f>IF(B1313&amp;""="",IF(AND(C1313&amp;""="",E1313&amp;""="",F1313&amp;""=""),"","رقم القيد ناقص"),IF(I1313=0,"","القيد غير متوازن"))</f>
        <v/>
      </c>
      <c r="K1313" s="21">
        <f>IF(C1313&amp;""="","",COUNTIF($C$7:C1313,C1313&amp;""))</f>
        <v/>
      </c>
      <c r="L1313" s="6">
        <f>IF(K1313="","",C1313&amp;"-"&amp;K1313)</f>
        <v/>
      </c>
      <c r="M1313" s="21">
        <f>IF(J1313&lt;&gt;"القيد غير متوازن","",IF(COUNTIF($B$7:B1313,B1313&amp;"")=1,1,""))</f>
        <v/>
      </c>
    </row>
    <row r="1314">
      <c r="A1314" s="20" t="n"/>
      <c r="B1314" s="16" t="n"/>
      <c r="C1314" s="16" t="n"/>
      <c r="D1314" s="5" t="n"/>
      <c r="E1314" s="17" t="n"/>
      <c r="F1314" s="17" t="n"/>
      <c r="G1314" s="6">
        <f>IF(AND(C1314&amp;""="",E1314&amp;""="",F1314&amp;""=""),"",IF(C1314&amp;""="","كود ناقص",IFERROR(INDEX('دليل الحسابات'!$B$6:$B$205,MATCH(C1314,'دليل الحسابات'!$A$6:$A$205,0)),"كود غير موجود")))</f>
        <v/>
      </c>
      <c r="H1314" s="6">
        <f>IF(AND(C1314&amp;""="",E1314&amp;""="",F1314&amp;""=""),"",IF(AND(E1314&amp;""&lt;&gt;"",F1314&amp;""&lt;&gt;""),"خطأ: مدين ودائن معًا",IF(AND(E1314&amp;""="",F1314&amp;""=""),"سطر بلا مبلغ","")))</f>
        <v/>
      </c>
      <c r="I1314" s="19">
        <f>IF(B1314&amp;""="","",ROUND(SUMIFS($E$7:$E$3006,$B$7:$B$3006,B1314&amp;"")-SUMIFS($F$7:$F$3006,$B$7:$B$3006,B1314&amp;""),2))</f>
        <v/>
      </c>
      <c r="J1314" s="6">
        <f>IF(B1314&amp;""="",IF(AND(C1314&amp;""="",E1314&amp;""="",F1314&amp;""=""),"","رقم القيد ناقص"),IF(I1314=0,"","القيد غير متوازن"))</f>
        <v/>
      </c>
      <c r="K1314" s="21">
        <f>IF(C1314&amp;""="","",COUNTIF($C$7:C1314,C1314&amp;""))</f>
        <v/>
      </c>
      <c r="L1314" s="6">
        <f>IF(K1314="","",C1314&amp;"-"&amp;K1314)</f>
        <v/>
      </c>
      <c r="M1314" s="21">
        <f>IF(J1314&lt;&gt;"القيد غير متوازن","",IF(COUNTIF($B$7:B1314,B1314&amp;"")=1,1,""))</f>
        <v/>
      </c>
    </row>
    <row r="1315">
      <c r="A1315" s="20" t="n"/>
      <c r="B1315" s="16" t="n"/>
      <c r="C1315" s="16" t="n"/>
      <c r="D1315" s="5" t="n"/>
      <c r="E1315" s="17" t="n"/>
      <c r="F1315" s="17" t="n"/>
      <c r="G1315" s="6">
        <f>IF(AND(C1315&amp;""="",E1315&amp;""="",F1315&amp;""=""),"",IF(C1315&amp;""="","كود ناقص",IFERROR(INDEX('دليل الحسابات'!$B$6:$B$205,MATCH(C1315,'دليل الحسابات'!$A$6:$A$205,0)),"كود غير موجود")))</f>
        <v/>
      </c>
      <c r="H1315" s="6">
        <f>IF(AND(C1315&amp;""="",E1315&amp;""="",F1315&amp;""=""),"",IF(AND(E1315&amp;""&lt;&gt;"",F1315&amp;""&lt;&gt;""),"خطأ: مدين ودائن معًا",IF(AND(E1315&amp;""="",F1315&amp;""=""),"سطر بلا مبلغ","")))</f>
        <v/>
      </c>
      <c r="I1315" s="19">
        <f>IF(B1315&amp;""="","",ROUND(SUMIFS($E$7:$E$3006,$B$7:$B$3006,B1315&amp;"")-SUMIFS($F$7:$F$3006,$B$7:$B$3006,B1315&amp;""),2))</f>
        <v/>
      </c>
      <c r="J1315" s="6">
        <f>IF(B1315&amp;""="",IF(AND(C1315&amp;""="",E1315&amp;""="",F1315&amp;""=""),"","رقم القيد ناقص"),IF(I1315=0,"","القيد غير متوازن"))</f>
        <v/>
      </c>
      <c r="K1315" s="21">
        <f>IF(C1315&amp;""="","",COUNTIF($C$7:C1315,C1315&amp;""))</f>
        <v/>
      </c>
      <c r="L1315" s="6">
        <f>IF(K1315="","",C1315&amp;"-"&amp;K1315)</f>
        <v/>
      </c>
      <c r="M1315" s="21">
        <f>IF(J1315&lt;&gt;"القيد غير متوازن","",IF(COUNTIF($B$7:B1315,B1315&amp;"")=1,1,""))</f>
        <v/>
      </c>
    </row>
    <row r="1316">
      <c r="A1316" s="20" t="n"/>
      <c r="B1316" s="16" t="n"/>
      <c r="C1316" s="16" t="n"/>
      <c r="D1316" s="5" t="n"/>
      <c r="E1316" s="17" t="n"/>
      <c r="F1316" s="17" t="n"/>
      <c r="G1316" s="6">
        <f>IF(AND(C1316&amp;""="",E1316&amp;""="",F1316&amp;""=""),"",IF(C1316&amp;""="","كود ناقص",IFERROR(INDEX('دليل الحسابات'!$B$6:$B$205,MATCH(C1316,'دليل الحسابات'!$A$6:$A$205,0)),"كود غير موجود")))</f>
        <v/>
      </c>
      <c r="H1316" s="6">
        <f>IF(AND(C1316&amp;""="",E1316&amp;""="",F1316&amp;""=""),"",IF(AND(E1316&amp;""&lt;&gt;"",F1316&amp;""&lt;&gt;""),"خطأ: مدين ودائن معًا",IF(AND(E1316&amp;""="",F1316&amp;""=""),"سطر بلا مبلغ","")))</f>
        <v/>
      </c>
      <c r="I1316" s="19">
        <f>IF(B1316&amp;""="","",ROUND(SUMIFS($E$7:$E$3006,$B$7:$B$3006,B1316&amp;"")-SUMIFS($F$7:$F$3006,$B$7:$B$3006,B1316&amp;""),2))</f>
        <v/>
      </c>
      <c r="J1316" s="6">
        <f>IF(B1316&amp;""="",IF(AND(C1316&amp;""="",E1316&amp;""="",F1316&amp;""=""),"","رقم القيد ناقص"),IF(I1316=0,"","القيد غير متوازن"))</f>
        <v/>
      </c>
      <c r="K1316" s="21">
        <f>IF(C1316&amp;""="","",COUNTIF($C$7:C1316,C1316&amp;""))</f>
        <v/>
      </c>
      <c r="L1316" s="6">
        <f>IF(K1316="","",C1316&amp;"-"&amp;K1316)</f>
        <v/>
      </c>
      <c r="M1316" s="21">
        <f>IF(J1316&lt;&gt;"القيد غير متوازن","",IF(COUNTIF($B$7:B1316,B1316&amp;"")=1,1,""))</f>
        <v/>
      </c>
    </row>
    <row r="1317">
      <c r="A1317" s="20" t="n"/>
      <c r="B1317" s="16" t="n"/>
      <c r="C1317" s="16" t="n"/>
      <c r="D1317" s="5" t="n"/>
      <c r="E1317" s="17" t="n"/>
      <c r="F1317" s="17" t="n"/>
      <c r="G1317" s="6">
        <f>IF(AND(C1317&amp;""="",E1317&amp;""="",F1317&amp;""=""),"",IF(C1317&amp;""="","كود ناقص",IFERROR(INDEX('دليل الحسابات'!$B$6:$B$205,MATCH(C1317,'دليل الحسابات'!$A$6:$A$205,0)),"كود غير موجود")))</f>
        <v/>
      </c>
      <c r="H1317" s="6">
        <f>IF(AND(C1317&amp;""="",E1317&amp;""="",F1317&amp;""=""),"",IF(AND(E1317&amp;""&lt;&gt;"",F1317&amp;""&lt;&gt;""),"خطأ: مدين ودائن معًا",IF(AND(E1317&amp;""="",F1317&amp;""=""),"سطر بلا مبلغ","")))</f>
        <v/>
      </c>
      <c r="I1317" s="19">
        <f>IF(B1317&amp;""="","",ROUND(SUMIFS($E$7:$E$3006,$B$7:$B$3006,B1317&amp;"")-SUMIFS($F$7:$F$3006,$B$7:$B$3006,B1317&amp;""),2))</f>
        <v/>
      </c>
      <c r="J1317" s="6">
        <f>IF(B1317&amp;""="",IF(AND(C1317&amp;""="",E1317&amp;""="",F1317&amp;""=""),"","رقم القيد ناقص"),IF(I1317=0,"","القيد غير متوازن"))</f>
        <v/>
      </c>
      <c r="K1317" s="21">
        <f>IF(C1317&amp;""="","",COUNTIF($C$7:C1317,C1317&amp;""))</f>
        <v/>
      </c>
      <c r="L1317" s="6">
        <f>IF(K1317="","",C1317&amp;"-"&amp;K1317)</f>
        <v/>
      </c>
      <c r="M1317" s="21">
        <f>IF(J1317&lt;&gt;"القيد غير متوازن","",IF(COUNTIF($B$7:B1317,B1317&amp;"")=1,1,""))</f>
        <v/>
      </c>
    </row>
    <row r="1318">
      <c r="A1318" s="20" t="n"/>
      <c r="B1318" s="16" t="n"/>
      <c r="C1318" s="16" t="n"/>
      <c r="D1318" s="5" t="n"/>
      <c r="E1318" s="17" t="n"/>
      <c r="F1318" s="17" t="n"/>
      <c r="G1318" s="6">
        <f>IF(AND(C1318&amp;""="",E1318&amp;""="",F1318&amp;""=""),"",IF(C1318&amp;""="","كود ناقص",IFERROR(INDEX('دليل الحسابات'!$B$6:$B$205,MATCH(C1318,'دليل الحسابات'!$A$6:$A$205,0)),"كود غير موجود")))</f>
        <v/>
      </c>
      <c r="H1318" s="6">
        <f>IF(AND(C1318&amp;""="",E1318&amp;""="",F1318&amp;""=""),"",IF(AND(E1318&amp;""&lt;&gt;"",F1318&amp;""&lt;&gt;""),"خطأ: مدين ودائن معًا",IF(AND(E1318&amp;""="",F1318&amp;""=""),"سطر بلا مبلغ","")))</f>
        <v/>
      </c>
      <c r="I1318" s="19">
        <f>IF(B1318&amp;""="","",ROUND(SUMIFS($E$7:$E$3006,$B$7:$B$3006,B1318&amp;"")-SUMIFS($F$7:$F$3006,$B$7:$B$3006,B1318&amp;""),2))</f>
        <v/>
      </c>
      <c r="J1318" s="6">
        <f>IF(B1318&amp;""="",IF(AND(C1318&amp;""="",E1318&amp;""="",F1318&amp;""=""),"","رقم القيد ناقص"),IF(I1318=0,"","القيد غير متوازن"))</f>
        <v/>
      </c>
      <c r="K1318" s="21">
        <f>IF(C1318&amp;""="","",COUNTIF($C$7:C1318,C1318&amp;""))</f>
        <v/>
      </c>
      <c r="L1318" s="6">
        <f>IF(K1318="","",C1318&amp;"-"&amp;K1318)</f>
        <v/>
      </c>
      <c r="M1318" s="21">
        <f>IF(J1318&lt;&gt;"القيد غير متوازن","",IF(COUNTIF($B$7:B1318,B1318&amp;"")=1,1,""))</f>
        <v/>
      </c>
    </row>
    <row r="1319">
      <c r="A1319" s="20" t="n"/>
      <c r="B1319" s="16" t="n"/>
      <c r="C1319" s="16" t="n"/>
      <c r="D1319" s="5" t="n"/>
      <c r="E1319" s="17" t="n"/>
      <c r="F1319" s="17" t="n"/>
      <c r="G1319" s="6">
        <f>IF(AND(C1319&amp;""="",E1319&amp;""="",F1319&amp;""=""),"",IF(C1319&amp;""="","كود ناقص",IFERROR(INDEX('دليل الحسابات'!$B$6:$B$205,MATCH(C1319,'دليل الحسابات'!$A$6:$A$205,0)),"كود غير موجود")))</f>
        <v/>
      </c>
      <c r="H1319" s="6">
        <f>IF(AND(C1319&amp;""="",E1319&amp;""="",F1319&amp;""=""),"",IF(AND(E1319&amp;""&lt;&gt;"",F1319&amp;""&lt;&gt;""),"خطأ: مدين ودائن معًا",IF(AND(E1319&amp;""="",F1319&amp;""=""),"سطر بلا مبلغ","")))</f>
        <v/>
      </c>
      <c r="I1319" s="19">
        <f>IF(B1319&amp;""="","",ROUND(SUMIFS($E$7:$E$3006,$B$7:$B$3006,B1319&amp;"")-SUMIFS($F$7:$F$3006,$B$7:$B$3006,B1319&amp;""),2))</f>
        <v/>
      </c>
      <c r="J1319" s="6">
        <f>IF(B1319&amp;""="",IF(AND(C1319&amp;""="",E1319&amp;""="",F1319&amp;""=""),"","رقم القيد ناقص"),IF(I1319=0,"","القيد غير متوازن"))</f>
        <v/>
      </c>
      <c r="K1319" s="21">
        <f>IF(C1319&amp;""="","",COUNTIF($C$7:C1319,C1319&amp;""))</f>
        <v/>
      </c>
      <c r="L1319" s="6">
        <f>IF(K1319="","",C1319&amp;"-"&amp;K1319)</f>
        <v/>
      </c>
      <c r="M1319" s="21">
        <f>IF(J1319&lt;&gt;"القيد غير متوازن","",IF(COUNTIF($B$7:B1319,B1319&amp;"")=1,1,""))</f>
        <v/>
      </c>
    </row>
    <row r="1320">
      <c r="A1320" s="20" t="n"/>
      <c r="B1320" s="16" t="n"/>
      <c r="C1320" s="16" t="n"/>
      <c r="D1320" s="5" t="n"/>
      <c r="E1320" s="17" t="n"/>
      <c r="F1320" s="17" t="n"/>
      <c r="G1320" s="6">
        <f>IF(AND(C1320&amp;""="",E1320&amp;""="",F1320&amp;""=""),"",IF(C1320&amp;""="","كود ناقص",IFERROR(INDEX('دليل الحسابات'!$B$6:$B$205,MATCH(C1320,'دليل الحسابات'!$A$6:$A$205,0)),"كود غير موجود")))</f>
        <v/>
      </c>
      <c r="H1320" s="6">
        <f>IF(AND(C1320&amp;""="",E1320&amp;""="",F1320&amp;""=""),"",IF(AND(E1320&amp;""&lt;&gt;"",F1320&amp;""&lt;&gt;""),"خطأ: مدين ودائن معًا",IF(AND(E1320&amp;""="",F1320&amp;""=""),"سطر بلا مبلغ","")))</f>
        <v/>
      </c>
      <c r="I1320" s="19">
        <f>IF(B1320&amp;""="","",ROUND(SUMIFS($E$7:$E$3006,$B$7:$B$3006,B1320&amp;"")-SUMIFS($F$7:$F$3006,$B$7:$B$3006,B1320&amp;""),2))</f>
        <v/>
      </c>
      <c r="J1320" s="6">
        <f>IF(B1320&amp;""="",IF(AND(C1320&amp;""="",E1320&amp;""="",F1320&amp;""=""),"","رقم القيد ناقص"),IF(I1320=0,"","القيد غير متوازن"))</f>
        <v/>
      </c>
      <c r="K1320" s="21">
        <f>IF(C1320&amp;""="","",COUNTIF($C$7:C1320,C1320&amp;""))</f>
        <v/>
      </c>
      <c r="L1320" s="6">
        <f>IF(K1320="","",C1320&amp;"-"&amp;K1320)</f>
        <v/>
      </c>
      <c r="M1320" s="21">
        <f>IF(J1320&lt;&gt;"القيد غير متوازن","",IF(COUNTIF($B$7:B1320,B1320&amp;"")=1,1,""))</f>
        <v/>
      </c>
    </row>
    <row r="1321">
      <c r="A1321" s="20" t="n"/>
      <c r="B1321" s="16" t="n"/>
      <c r="C1321" s="16" t="n"/>
      <c r="D1321" s="5" t="n"/>
      <c r="E1321" s="17" t="n"/>
      <c r="F1321" s="17" t="n"/>
      <c r="G1321" s="6">
        <f>IF(AND(C1321&amp;""="",E1321&amp;""="",F1321&amp;""=""),"",IF(C1321&amp;""="","كود ناقص",IFERROR(INDEX('دليل الحسابات'!$B$6:$B$205,MATCH(C1321,'دليل الحسابات'!$A$6:$A$205,0)),"كود غير موجود")))</f>
        <v/>
      </c>
      <c r="H1321" s="6">
        <f>IF(AND(C1321&amp;""="",E1321&amp;""="",F1321&amp;""=""),"",IF(AND(E1321&amp;""&lt;&gt;"",F1321&amp;""&lt;&gt;""),"خطأ: مدين ودائن معًا",IF(AND(E1321&amp;""="",F1321&amp;""=""),"سطر بلا مبلغ","")))</f>
        <v/>
      </c>
      <c r="I1321" s="19">
        <f>IF(B1321&amp;""="","",ROUND(SUMIFS($E$7:$E$3006,$B$7:$B$3006,B1321&amp;"")-SUMIFS($F$7:$F$3006,$B$7:$B$3006,B1321&amp;""),2))</f>
        <v/>
      </c>
      <c r="J1321" s="6">
        <f>IF(B1321&amp;""="",IF(AND(C1321&amp;""="",E1321&amp;""="",F1321&amp;""=""),"","رقم القيد ناقص"),IF(I1321=0,"","القيد غير متوازن"))</f>
        <v/>
      </c>
      <c r="K1321" s="21">
        <f>IF(C1321&amp;""="","",COUNTIF($C$7:C1321,C1321&amp;""))</f>
        <v/>
      </c>
      <c r="L1321" s="6">
        <f>IF(K1321="","",C1321&amp;"-"&amp;K1321)</f>
        <v/>
      </c>
      <c r="M1321" s="21">
        <f>IF(J1321&lt;&gt;"القيد غير متوازن","",IF(COUNTIF($B$7:B1321,B1321&amp;"")=1,1,""))</f>
        <v/>
      </c>
    </row>
    <row r="1322">
      <c r="A1322" s="20" t="n"/>
      <c r="B1322" s="16" t="n"/>
      <c r="C1322" s="16" t="n"/>
      <c r="D1322" s="5" t="n"/>
      <c r="E1322" s="17" t="n"/>
      <c r="F1322" s="17" t="n"/>
      <c r="G1322" s="6">
        <f>IF(AND(C1322&amp;""="",E1322&amp;""="",F1322&amp;""=""),"",IF(C1322&amp;""="","كود ناقص",IFERROR(INDEX('دليل الحسابات'!$B$6:$B$205,MATCH(C1322,'دليل الحسابات'!$A$6:$A$205,0)),"كود غير موجود")))</f>
        <v/>
      </c>
      <c r="H1322" s="6">
        <f>IF(AND(C1322&amp;""="",E1322&amp;""="",F1322&amp;""=""),"",IF(AND(E1322&amp;""&lt;&gt;"",F1322&amp;""&lt;&gt;""),"خطأ: مدين ودائن معًا",IF(AND(E1322&amp;""="",F1322&amp;""=""),"سطر بلا مبلغ","")))</f>
        <v/>
      </c>
      <c r="I1322" s="19">
        <f>IF(B1322&amp;""="","",ROUND(SUMIFS($E$7:$E$3006,$B$7:$B$3006,B1322&amp;"")-SUMIFS($F$7:$F$3006,$B$7:$B$3006,B1322&amp;""),2))</f>
        <v/>
      </c>
      <c r="J1322" s="6">
        <f>IF(B1322&amp;""="",IF(AND(C1322&amp;""="",E1322&amp;""="",F1322&amp;""=""),"","رقم القيد ناقص"),IF(I1322=0,"","القيد غير متوازن"))</f>
        <v/>
      </c>
      <c r="K1322" s="21">
        <f>IF(C1322&amp;""="","",COUNTIF($C$7:C1322,C1322&amp;""))</f>
        <v/>
      </c>
      <c r="L1322" s="6">
        <f>IF(K1322="","",C1322&amp;"-"&amp;K1322)</f>
        <v/>
      </c>
      <c r="M1322" s="21">
        <f>IF(J1322&lt;&gt;"القيد غير متوازن","",IF(COUNTIF($B$7:B1322,B1322&amp;"")=1,1,""))</f>
        <v/>
      </c>
    </row>
    <row r="1323">
      <c r="A1323" s="20" t="n"/>
      <c r="B1323" s="16" t="n"/>
      <c r="C1323" s="16" t="n"/>
      <c r="D1323" s="5" t="n"/>
      <c r="E1323" s="17" t="n"/>
      <c r="F1323" s="17" t="n"/>
      <c r="G1323" s="6">
        <f>IF(AND(C1323&amp;""="",E1323&amp;""="",F1323&amp;""=""),"",IF(C1323&amp;""="","كود ناقص",IFERROR(INDEX('دليل الحسابات'!$B$6:$B$205,MATCH(C1323,'دليل الحسابات'!$A$6:$A$205,0)),"كود غير موجود")))</f>
        <v/>
      </c>
      <c r="H1323" s="6">
        <f>IF(AND(C1323&amp;""="",E1323&amp;""="",F1323&amp;""=""),"",IF(AND(E1323&amp;""&lt;&gt;"",F1323&amp;""&lt;&gt;""),"خطأ: مدين ودائن معًا",IF(AND(E1323&amp;""="",F1323&amp;""=""),"سطر بلا مبلغ","")))</f>
        <v/>
      </c>
      <c r="I1323" s="19">
        <f>IF(B1323&amp;""="","",ROUND(SUMIFS($E$7:$E$3006,$B$7:$B$3006,B1323&amp;"")-SUMIFS($F$7:$F$3006,$B$7:$B$3006,B1323&amp;""),2))</f>
        <v/>
      </c>
      <c r="J1323" s="6">
        <f>IF(B1323&amp;""="",IF(AND(C1323&amp;""="",E1323&amp;""="",F1323&amp;""=""),"","رقم القيد ناقص"),IF(I1323=0,"","القيد غير متوازن"))</f>
        <v/>
      </c>
      <c r="K1323" s="21">
        <f>IF(C1323&amp;""="","",COUNTIF($C$7:C1323,C1323&amp;""))</f>
        <v/>
      </c>
      <c r="L1323" s="6">
        <f>IF(K1323="","",C1323&amp;"-"&amp;K1323)</f>
        <v/>
      </c>
      <c r="M1323" s="21">
        <f>IF(J1323&lt;&gt;"القيد غير متوازن","",IF(COUNTIF($B$7:B1323,B1323&amp;"")=1,1,""))</f>
        <v/>
      </c>
    </row>
    <row r="1324">
      <c r="A1324" s="20" t="n"/>
      <c r="B1324" s="16" t="n"/>
      <c r="C1324" s="16" t="n"/>
      <c r="D1324" s="5" t="n"/>
      <c r="E1324" s="17" t="n"/>
      <c r="F1324" s="17" t="n"/>
      <c r="G1324" s="6">
        <f>IF(AND(C1324&amp;""="",E1324&amp;""="",F1324&amp;""=""),"",IF(C1324&amp;""="","كود ناقص",IFERROR(INDEX('دليل الحسابات'!$B$6:$B$205,MATCH(C1324,'دليل الحسابات'!$A$6:$A$205,0)),"كود غير موجود")))</f>
        <v/>
      </c>
      <c r="H1324" s="6">
        <f>IF(AND(C1324&amp;""="",E1324&amp;""="",F1324&amp;""=""),"",IF(AND(E1324&amp;""&lt;&gt;"",F1324&amp;""&lt;&gt;""),"خطأ: مدين ودائن معًا",IF(AND(E1324&amp;""="",F1324&amp;""=""),"سطر بلا مبلغ","")))</f>
        <v/>
      </c>
      <c r="I1324" s="19">
        <f>IF(B1324&amp;""="","",ROUND(SUMIFS($E$7:$E$3006,$B$7:$B$3006,B1324&amp;"")-SUMIFS($F$7:$F$3006,$B$7:$B$3006,B1324&amp;""),2))</f>
        <v/>
      </c>
      <c r="J1324" s="6">
        <f>IF(B1324&amp;""="",IF(AND(C1324&amp;""="",E1324&amp;""="",F1324&amp;""=""),"","رقم القيد ناقص"),IF(I1324=0,"","القيد غير متوازن"))</f>
        <v/>
      </c>
      <c r="K1324" s="21">
        <f>IF(C1324&amp;""="","",COUNTIF($C$7:C1324,C1324&amp;""))</f>
        <v/>
      </c>
      <c r="L1324" s="6">
        <f>IF(K1324="","",C1324&amp;"-"&amp;K1324)</f>
        <v/>
      </c>
      <c r="M1324" s="21">
        <f>IF(J1324&lt;&gt;"القيد غير متوازن","",IF(COUNTIF($B$7:B1324,B1324&amp;"")=1,1,""))</f>
        <v/>
      </c>
    </row>
    <row r="1325">
      <c r="A1325" s="20" t="n"/>
      <c r="B1325" s="16" t="n"/>
      <c r="C1325" s="16" t="n"/>
      <c r="D1325" s="5" t="n"/>
      <c r="E1325" s="17" t="n"/>
      <c r="F1325" s="17" t="n"/>
      <c r="G1325" s="6">
        <f>IF(AND(C1325&amp;""="",E1325&amp;""="",F1325&amp;""=""),"",IF(C1325&amp;""="","كود ناقص",IFERROR(INDEX('دليل الحسابات'!$B$6:$B$205,MATCH(C1325,'دليل الحسابات'!$A$6:$A$205,0)),"كود غير موجود")))</f>
        <v/>
      </c>
      <c r="H1325" s="6">
        <f>IF(AND(C1325&amp;""="",E1325&amp;""="",F1325&amp;""=""),"",IF(AND(E1325&amp;""&lt;&gt;"",F1325&amp;""&lt;&gt;""),"خطأ: مدين ودائن معًا",IF(AND(E1325&amp;""="",F1325&amp;""=""),"سطر بلا مبلغ","")))</f>
        <v/>
      </c>
      <c r="I1325" s="19">
        <f>IF(B1325&amp;""="","",ROUND(SUMIFS($E$7:$E$3006,$B$7:$B$3006,B1325&amp;"")-SUMIFS($F$7:$F$3006,$B$7:$B$3006,B1325&amp;""),2))</f>
        <v/>
      </c>
      <c r="J1325" s="6">
        <f>IF(B1325&amp;""="",IF(AND(C1325&amp;""="",E1325&amp;""="",F1325&amp;""=""),"","رقم القيد ناقص"),IF(I1325=0,"","القيد غير متوازن"))</f>
        <v/>
      </c>
      <c r="K1325" s="21">
        <f>IF(C1325&amp;""="","",COUNTIF($C$7:C1325,C1325&amp;""))</f>
        <v/>
      </c>
      <c r="L1325" s="6">
        <f>IF(K1325="","",C1325&amp;"-"&amp;K1325)</f>
        <v/>
      </c>
      <c r="M1325" s="21">
        <f>IF(J1325&lt;&gt;"القيد غير متوازن","",IF(COUNTIF($B$7:B1325,B1325&amp;"")=1,1,""))</f>
        <v/>
      </c>
    </row>
    <row r="1326">
      <c r="A1326" s="20" t="n"/>
      <c r="B1326" s="16" t="n"/>
      <c r="C1326" s="16" t="n"/>
      <c r="D1326" s="5" t="n"/>
      <c r="E1326" s="17" t="n"/>
      <c r="F1326" s="17" t="n"/>
      <c r="G1326" s="6">
        <f>IF(AND(C1326&amp;""="",E1326&amp;""="",F1326&amp;""=""),"",IF(C1326&amp;""="","كود ناقص",IFERROR(INDEX('دليل الحسابات'!$B$6:$B$205,MATCH(C1326,'دليل الحسابات'!$A$6:$A$205,0)),"كود غير موجود")))</f>
        <v/>
      </c>
      <c r="H1326" s="6">
        <f>IF(AND(C1326&amp;""="",E1326&amp;""="",F1326&amp;""=""),"",IF(AND(E1326&amp;""&lt;&gt;"",F1326&amp;""&lt;&gt;""),"خطأ: مدين ودائن معًا",IF(AND(E1326&amp;""="",F1326&amp;""=""),"سطر بلا مبلغ","")))</f>
        <v/>
      </c>
      <c r="I1326" s="19">
        <f>IF(B1326&amp;""="","",ROUND(SUMIFS($E$7:$E$3006,$B$7:$B$3006,B1326&amp;"")-SUMIFS($F$7:$F$3006,$B$7:$B$3006,B1326&amp;""),2))</f>
        <v/>
      </c>
      <c r="J1326" s="6">
        <f>IF(B1326&amp;""="",IF(AND(C1326&amp;""="",E1326&amp;""="",F1326&amp;""=""),"","رقم القيد ناقص"),IF(I1326=0,"","القيد غير متوازن"))</f>
        <v/>
      </c>
      <c r="K1326" s="21">
        <f>IF(C1326&amp;""="","",COUNTIF($C$7:C1326,C1326&amp;""))</f>
        <v/>
      </c>
      <c r="L1326" s="6">
        <f>IF(K1326="","",C1326&amp;"-"&amp;K1326)</f>
        <v/>
      </c>
      <c r="M1326" s="21">
        <f>IF(J1326&lt;&gt;"القيد غير متوازن","",IF(COUNTIF($B$7:B1326,B1326&amp;"")=1,1,""))</f>
        <v/>
      </c>
    </row>
    <row r="1327">
      <c r="A1327" s="20" t="n"/>
      <c r="B1327" s="16" t="n"/>
      <c r="C1327" s="16" t="n"/>
      <c r="D1327" s="5" t="n"/>
      <c r="E1327" s="17" t="n"/>
      <c r="F1327" s="17" t="n"/>
      <c r="G1327" s="6">
        <f>IF(AND(C1327&amp;""="",E1327&amp;""="",F1327&amp;""=""),"",IF(C1327&amp;""="","كود ناقص",IFERROR(INDEX('دليل الحسابات'!$B$6:$B$205,MATCH(C1327,'دليل الحسابات'!$A$6:$A$205,0)),"كود غير موجود")))</f>
        <v/>
      </c>
      <c r="H1327" s="6">
        <f>IF(AND(C1327&amp;""="",E1327&amp;""="",F1327&amp;""=""),"",IF(AND(E1327&amp;""&lt;&gt;"",F1327&amp;""&lt;&gt;""),"خطأ: مدين ودائن معًا",IF(AND(E1327&amp;""="",F1327&amp;""=""),"سطر بلا مبلغ","")))</f>
        <v/>
      </c>
      <c r="I1327" s="19">
        <f>IF(B1327&amp;""="","",ROUND(SUMIFS($E$7:$E$3006,$B$7:$B$3006,B1327&amp;"")-SUMIFS($F$7:$F$3006,$B$7:$B$3006,B1327&amp;""),2))</f>
        <v/>
      </c>
      <c r="J1327" s="6">
        <f>IF(B1327&amp;""="",IF(AND(C1327&amp;""="",E1327&amp;""="",F1327&amp;""=""),"","رقم القيد ناقص"),IF(I1327=0,"","القيد غير متوازن"))</f>
        <v/>
      </c>
      <c r="K1327" s="21">
        <f>IF(C1327&amp;""="","",COUNTIF($C$7:C1327,C1327&amp;""))</f>
        <v/>
      </c>
      <c r="L1327" s="6">
        <f>IF(K1327="","",C1327&amp;"-"&amp;K1327)</f>
        <v/>
      </c>
      <c r="M1327" s="21">
        <f>IF(J1327&lt;&gt;"القيد غير متوازن","",IF(COUNTIF($B$7:B1327,B1327&amp;"")=1,1,""))</f>
        <v/>
      </c>
    </row>
    <row r="1328">
      <c r="A1328" s="20" t="n"/>
      <c r="B1328" s="16" t="n"/>
      <c r="C1328" s="16" t="n"/>
      <c r="D1328" s="5" t="n"/>
      <c r="E1328" s="17" t="n"/>
      <c r="F1328" s="17" t="n"/>
      <c r="G1328" s="6">
        <f>IF(AND(C1328&amp;""="",E1328&amp;""="",F1328&amp;""=""),"",IF(C1328&amp;""="","كود ناقص",IFERROR(INDEX('دليل الحسابات'!$B$6:$B$205,MATCH(C1328,'دليل الحسابات'!$A$6:$A$205,0)),"كود غير موجود")))</f>
        <v/>
      </c>
      <c r="H1328" s="6">
        <f>IF(AND(C1328&amp;""="",E1328&amp;""="",F1328&amp;""=""),"",IF(AND(E1328&amp;""&lt;&gt;"",F1328&amp;""&lt;&gt;""),"خطأ: مدين ودائن معًا",IF(AND(E1328&amp;""="",F1328&amp;""=""),"سطر بلا مبلغ","")))</f>
        <v/>
      </c>
      <c r="I1328" s="19">
        <f>IF(B1328&amp;""="","",ROUND(SUMIFS($E$7:$E$3006,$B$7:$B$3006,B1328&amp;"")-SUMIFS($F$7:$F$3006,$B$7:$B$3006,B1328&amp;""),2))</f>
        <v/>
      </c>
      <c r="J1328" s="6">
        <f>IF(B1328&amp;""="",IF(AND(C1328&amp;""="",E1328&amp;""="",F1328&amp;""=""),"","رقم القيد ناقص"),IF(I1328=0,"","القيد غير متوازن"))</f>
        <v/>
      </c>
      <c r="K1328" s="21">
        <f>IF(C1328&amp;""="","",COUNTIF($C$7:C1328,C1328&amp;""))</f>
        <v/>
      </c>
      <c r="L1328" s="6">
        <f>IF(K1328="","",C1328&amp;"-"&amp;K1328)</f>
        <v/>
      </c>
      <c r="M1328" s="21">
        <f>IF(J1328&lt;&gt;"القيد غير متوازن","",IF(COUNTIF($B$7:B1328,B1328&amp;"")=1,1,""))</f>
        <v/>
      </c>
    </row>
    <row r="1329">
      <c r="A1329" s="20" t="n"/>
      <c r="B1329" s="16" t="n"/>
      <c r="C1329" s="16" t="n"/>
      <c r="D1329" s="5" t="n"/>
      <c r="E1329" s="17" t="n"/>
      <c r="F1329" s="17" t="n"/>
      <c r="G1329" s="6">
        <f>IF(AND(C1329&amp;""="",E1329&amp;""="",F1329&amp;""=""),"",IF(C1329&amp;""="","كود ناقص",IFERROR(INDEX('دليل الحسابات'!$B$6:$B$205,MATCH(C1329,'دليل الحسابات'!$A$6:$A$205,0)),"كود غير موجود")))</f>
        <v/>
      </c>
      <c r="H1329" s="6">
        <f>IF(AND(C1329&amp;""="",E1329&amp;""="",F1329&amp;""=""),"",IF(AND(E1329&amp;""&lt;&gt;"",F1329&amp;""&lt;&gt;""),"خطأ: مدين ودائن معًا",IF(AND(E1329&amp;""="",F1329&amp;""=""),"سطر بلا مبلغ","")))</f>
        <v/>
      </c>
      <c r="I1329" s="19">
        <f>IF(B1329&amp;""="","",ROUND(SUMIFS($E$7:$E$3006,$B$7:$B$3006,B1329&amp;"")-SUMIFS($F$7:$F$3006,$B$7:$B$3006,B1329&amp;""),2))</f>
        <v/>
      </c>
      <c r="J1329" s="6">
        <f>IF(B1329&amp;""="",IF(AND(C1329&amp;""="",E1329&amp;""="",F1329&amp;""=""),"","رقم القيد ناقص"),IF(I1329=0,"","القيد غير متوازن"))</f>
        <v/>
      </c>
      <c r="K1329" s="21">
        <f>IF(C1329&amp;""="","",COUNTIF($C$7:C1329,C1329&amp;""))</f>
        <v/>
      </c>
      <c r="L1329" s="6">
        <f>IF(K1329="","",C1329&amp;"-"&amp;K1329)</f>
        <v/>
      </c>
      <c r="M1329" s="21">
        <f>IF(J1329&lt;&gt;"القيد غير متوازن","",IF(COUNTIF($B$7:B1329,B1329&amp;"")=1,1,""))</f>
        <v/>
      </c>
    </row>
    <row r="1330">
      <c r="A1330" s="20" t="n"/>
      <c r="B1330" s="16" t="n"/>
      <c r="C1330" s="16" t="n"/>
      <c r="D1330" s="5" t="n"/>
      <c r="E1330" s="17" t="n"/>
      <c r="F1330" s="17" t="n"/>
      <c r="G1330" s="6">
        <f>IF(AND(C1330&amp;""="",E1330&amp;""="",F1330&amp;""=""),"",IF(C1330&amp;""="","كود ناقص",IFERROR(INDEX('دليل الحسابات'!$B$6:$B$205,MATCH(C1330,'دليل الحسابات'!$A$6:$A$205,0)),"كود غير موجود")))</f>
        <v/>
      </c>
      <c r="H1330" s="6">
        <f>IF(AND(C1330&amp;""="",E1330&amp;""="",F1330&amp;""=""),"",IF(AND(E1330&amp;""&lt;&gt;"",F1330&amp;""&lt;&gt;""),"خطأ: مدين ودائن معًا",IF(AND(E1330&amp;""="",F1330&amp;""=""),"سطر بلا مبلغ","")))</f>
        <v/>
      </c>
      <c r="I1330" s="19">
        <f>IF(B1330&amp;""="","",ROUND(SUMIFS($E$7:$E$3006,$B$7:$B$3006,B1330&amp;"")-SUMIFS($F$7:$F$3006,$B$7:$B$3006,B1330&amp;""),2))</f>
        <v/>
      </c>
      <c r="J1330" s="6">
        <f>IF(B1330&amp;""="",IF(AND(C1330&amp;""="",E1330&amp;""="",F1330&amp;""=""),"","رقم القيد ناقص"),IF(I1330=0,"","القيد غير متوازن"))</f>
        <v/>
      </c>
      <c r="K1330" s="21">
        <f>IF(C1330&amp;""="","",COUNTIF($C$7:C1330,C1330&amp;""))</f>
        <v/>
      </c>
      <c r="L1330" s="6">
        <f>IF(K1330="","",C1330&amp;"-"&amp;K1330)</f>
        <v/>
      </c>
      <c r="M1330" s="21">
        <f>IF(J1330&lt;&gt;"القيد غير متوازن","",IF(COUNTIF($B$7:B1330,B1330&amp;"")=1,1,""))</f>
        <v/>
      </c>
    </row>
    <row r="1331">
      <c r="A1331" s="20" t="n"/>
      <c r="B1331" s="16" t="n"/>
      <c r="C1331" s="16" t="n"/>
      <c r="D1331" s="5" t="n"/>
      <c r="E1331" s="17" t="n"/>
      <c r="F1331" s="17" t="n"/>
      <c r="G1331" s="6">
        <f>IF(AND(C1331&amp;""="",E1331&amp;""="",F1331&amp;""=""),"",IF(C1331&amp;""="","كود ناقص",IFERROR(INDEX('دليل الحسابات'!$B$6:$B$205,MATCH(C1331,'دليل الحسابات'!$A$6:$A$205,0)),"كود غير موجود")))</f>
        <v/>
      </c>
      <c r="H1331" s="6">
        <f>IF(AND(C1331&amp;""="",E1331&amp;""="",F1331&amp;""=""),"",IF(AND(E1331&amp;""&lt;&gt;"",F1331&amp;""&lt;&gt;""),"خطأ: مدين ودائن معًا",IF(AND(E1331&amp;""="",F1331&amp;""=""),"سطر بلا مبلغ","")))</f>
        <v/>
      </c>
      <c r="I1331" s="19">
        <f>IF(B1331&amp;""="","",ROUND(SUMIFS($E$7:$E$3006,$B$7:$B$3006,B1331&amp;"")-SUMIFS($F$7:$F$3006,$B$7:$B$3006,B1331&amp;""),2))</f>
        <v/>
      </c>
      <c r="J1331" s="6">
        <f>IF(B1331&amp;""="",IF(AND(C1331&amp;""="",E1331&amp;""="",F1331&amp;""=""),"","رقم القيد ناقص"),IF(I1331=0,"","القيد غير متوازن"))</f>
        <v/>
      </c>
      <c r="K1331" s="21">
        <f>IF(C1331&amp;""="","",COUNTIF($C$7:C1331,C1331&amp;""))</f>
        <v/>
      </c>
      <c r="L1331" s="6">
        <f>IF(K1331="","",C1331&amp;"-"&amp;K1331)</f>
        <v/>
      </c>
      <c r="M1331" s="21">
        <f>IF(J1331&lt;&gt;"القيد غير متوازن","",IF(COUNTIF($B$7:B1331,B1331&amp;"")=1,1,""))</f>
        <v/>
      </c>
    </row>
    <row r="1332">
      <c r="A1332" s="20" t="n"/>
      <c r="B1332" s="16" t="n"/>
      <c r="C1332" s="16" t="n"/>
      <c r="D1332" s="5" t="n"/>
      <c r="E1332" s="17" t="n"/>
      <c r="F1332" s="17" t="n"/>
      <c r="G1332" s="6">
        <f>IF(AND(C1332&amp;""="",E1332&amp;""="",F1332&amp;""=""),"",IF(C1332&amp;""="","كود ناقص",IFERROR(INDEX('دليل الحسابات'!$B$6:$B$205,MATCH(C1332,'دليل الحسابات'!$A$6:$A$205,0)),"كود غير موجود")))</f>
        <v/>
      </c>
      <c r="H1332" s="6">
        <f>IF(AND(C1332&amp;""="",E1332&amp;""="",F1332&amp;""=""),"",IF(AND(E1332&amp;""&lt;&gt;"",F1332&amp;""&lt;&gt;""),"خطأ: مدين ودائن معًا",IF(AND(E1332&amp;""="",F1332&amp;""=""),"سطر بلا مبلغ","")))</f>
        <v/>
      </c>
      <c r="I1332" s="19">
        <f>IF(B1332&amp;""="","",ROUND(SUMIFS($E$7:$E$3006,$B$7:$B$3006,B1332&amp;"")-SUMIFS($F$7:$F$3006,$B$7:$B$3006,B1332&amp;""),2))</f>
        <v/>
      </c>
      <c r="J1332" s="6">
        <f>IF(B1332&amp;""="",IF(AND(C1332&amp;""="",E1332&amp;""="",F1332&amp;""=""),"","رقم القيد ناقص"),IF(I1332=0,"","القيد غير متوازن"))</f>
        <v/>
      </c>
      <c r="K1332" s="21">
        <f>IF(C1332&amp;""="","",COUNTIF($C$7:C1332,C1332&amp;""))</f>
        <v/>
      </c>
      <c r="L1332" s="6">
        <f>IF(K1332="","",C1332&amp;"-"&amp;K1332)</f>
        <v/>
      </c>
      <c r="M1332" s="21">
        <f>IF(J1332&lt;&gt;"القيد غير متوازن","",IF(COUNTIF($B$7:B1332,B1332&amp;"")=1,1,""))</f>
        <v/>
      </c>
    </row>
    <row r="1333">
      <c r="A1333" s="20" t="n"/>
      <c r="B1333" s="16" t="n"/>
      <c r="C1333" s="16" t="n"/>
      <c r="D1333" s="5" t="n"/>
      <c r="E1333" s="17" t="n"/>
      <c r="F1333" s="17" t="n"/>
      <c r="G1333" s="6">
        <f>IF(AND(C1333&amp;""="",E1333&amp;""="",F1333&amp;""=""),"",IF(C1333&amp;""="","كود ناقص",IFERROR(INDEX('دليل الحسابات'!$B$6:$B$205,MATCH(C1333,'دليل الحسابات'!$A$6:$A$205,0)),"كود غير موجود")))</f>
        <v/>
      </c>
      <c r="H1333" s="6">
        <f>IF(AND(C1333&amp;""="",E1333&amp;""="",F1333&amp;""=""),"",IF(AND(E1333&amp;""&lt;&gt;"",F1333&amp;""&lt;&gt;""),"خطأ: مدين ودائن معًا",IF(AND(E1333&amp;""="",F1333&amp;""=""),"سطر بلا مبلغ","")))</f>
        <v/>
      </c>
      <c r="I1333" s="19">
        <f>IF(B1333&amp;""="","",ROUND(SUMIFS($E$7:$E$3006,$B$7:$B$3006,B1333&amp;"")-SUMIFS($F$7:$F$3006,$B$7:$B$3006,B1333&amp;""),2))</f>
        <v/>
      </c>
      <c r="J1333" s="6">
        <f>IF(B1333&amp;""="",IF(AND(C1333&amp;""="",E1333&amp;""="",F1333&amp;""=""),"","رقم القيد ناقص"),IF(I1333=0,"","القيد غير متوازن"))</f>
        <v/>
      </c>
      <c r="K1333" s="21">
        <f>IF(C1333&amp;""="","",COUNTIF($C$7:C1333,C1333&amp;""))</f>
        <v/>
      </c>
      <c r="L1333" s="6">
        <f>IF(K1333="","",C1333&amp;"-"&amp;K1333)</f>
        <v/>
      </c>
      <c r="M1333" s="21">
        <f>IF(J1333&lt;&gt;"القيد غير متوازن","",IF(COUNTIF($B$7:B1333,B1333&amp;"")=1,1,""))</f>
        <v/>
      </c>
    </row>
    <row r="1334">
      <c r="A1334" s="20" t="n"/>
      <c r="B1334" s="16" t="n"/>
      <c r="C1334" s="16" t="n"/>
      <c r="D1334" s="5" t="n"/>
      <c r="E1334" s="17" t="n"/>
      <c r="F1334" s="17" t="n"/>
      <c r="G1334" s="6">
        <f>IF(AND(C1334&amp;""="",E1334&amp;""="",F1334&amp;""=""),"",IF(C1334&amp;""="","كود ناقص",IFERROR(INDEX('دليل الحسابات'!$B$6:$B$205,MATCH(C1334,'دليل الحسابات'!$A$6:$A$205,0)),"كود غير موجود")))</f>
        <v/>
      </c>
      <c r="H1334" s="6">
        <f>IF(AND(C1334&amp;""="",E1334&amp;""="",F1334&amp;""=""),"",IF(AND(E1334&amp;""&lt;&gt;"",F1334&amp;""&lt;&gt;""),"خطأ: مدين ودائن معًا",IF(AND(E1334&amp;""="",F1334&amp;""=""),"سطر بلا مبلغ","")))</f>
        <v/>
      </c>
      <c r="I1334" s="19">
        <f>IF(B1334&amp;""="","",ROUND(SUMIFS($E$7:$E$3006,$B$7:$B$3006,B1334&amp;"")-SUMIFS($F$7:$F$3006,$B$7:$B$3006,B1334&amp;""),2))</f>
        <v/>
      </c>
      <c r="J1334" s="6">
        <f>IF(B1334&amp;""="",IF(AND(C1334&amp;""="",E1334&amp;""="",F1334&amp;""=""),"","رقم القيد ناقص"),IF(I1334=0,"","القيد غير متوازن"))</f>
        <v/>
      </c>
      <c r="K1334" s="21">
        <f>IF(C1334&amp;""="","",COUNTIF($C$7:C1334,C1334&amp;""))</f>
        <v/>
      </c>
      <c r="L1334" s="6">
        <f>IF(K1334="","",C1334&amp;"-"&amp;K1334)</f>
        <v/>
      </c>
      <c r="M1334" s="21">
        <f>IF(J1334&lt;&gt;"القيد غير متوازن","",IF(COUNTIF($B$7:B1334,B1334&amp;"")=1,1,""))</f>
        <v/>
      </c>
    </row>
    <row r="1335">
      <c r="A1335" s="20" t="n"/>
      <c r="B1335" s="16" t="n"/>
      <c r="C1335" s="16" t="n"/>
      <c r="D1335" s="5" t="n"/>
      <c r="E1335" s="17" t="n"/>
      <c r="F1335" s="17" t="n"/>
      <c r="G1335" s="6">
        <f>IF(AND(C1335&amp;""="",E1335&amp;""="",F1335&amp;""=""),"",IF(C1335&amp;""="","كود ناقص",IFERROR(INDEX('دليل الحسابات'!$B$6:$B$205,MATCH(C1335,'دليل الحسابات'!$A$6:$A$205,0)),"كود غير موجود")))</f>
        <v/>
      </c>
      <c r="H1335" s="6">
        <f>IF(AND(C1335&amp;""="",E1335&amp;""="",F1335&amp;""=""),"",IF(AND(E1335&amp;""&lt;&gt;"",F1335&amp;""&lt;&gt;""),"خطأ: مدين ودائن معًا",IF(AND(E1335&amp;""="",F1335&amp;""=""),"سطر بلا مبلغ","")))</f>
        <v/>
      </c>
      <c r="I1335" s="19">
        <f>IF(B1335&amp;""="","",ROUND(SUMIFS($E$7:$E$3006,$B$7:$B$3006,B1335&amp;"")-SUMIFS($F$7:$F$3006,$B$7:$B$3006,B1335&amp;""),2))</f>
        <v/>
      </c>
      <c r="J1335" s="6">
        <f>IF(B1335&amp;""="",IF(AND(C1335&amp;""="",E1335&amp;""="",F1335&amp;""=""),"","رقم القيد ناقص"),IF(I1335=0,"","القيد غير متوازن"))</f>
        <v/>
      </c>
      <c r="K1335" s="21">
        <f>IF(C1335&amp;""="","",COUNTIF($C$7:C1335,C1335&amp;""))</f>
        <v/>
      </c>
      <c r="L1335" s="6">
        <f>IF(K1335="","",C1335&amp;"-"&amp;K1335)</f>
        <v/>
      </c>
      <c r="M1335" s="21">
        <f>IF(J1335&lt;&gt;"القيد غير متوازن","",IF(COUNTIF($B$7:B1335,B1335&amp;"")=1,1,""))</f>
        <v/>
      </c>
    </row>
    <row r="1336">
      <c r="A1336" s="20" t="n"/>
      <c r="B1336" s="16" t="n"/>
      <c r="C1336" s="16" t="n"/>
      <c r="D1336" s="5" t="n"/>
      <c r="E1336" s="17" t="n"/>
      <c r="F1336" s="17" t="n"/>
      <c r="G1336" s="6">
        <f>IF(AND(C1336&amp;""="",E1336&amp;""="",F1336&amp;""=""),"",IF(C1336&amp;""="","كود ناقص",IFERROR(INDEX('دليل الحسابات'!$B$6:$B$205,MATCH(C1336,'دليل الحسابات'!$A$6:$A$205,0)),"كود غير موجود")))</f>
        <v/>
      </c>
      <c r="H1336" s="6">
        <f>IF(AND(C1336&amp;""="",E1336&amp;""="",F1336&amp;""=""),"",IF(AND(E1336&amp;""&lt;&gt;"",F1336&amp;""&lt;&gt;""),"خطأ: مدين ودائن معًا",IF(AND(E1336&amp;""="",F1336&amp;""=""),"سطر بلا مبلغ","")))</f>
        <v/>
      </c>
      <c r="I1336" s="19">
        <f>IF(B1336&amp;""="","",ROUND(SUMIFS($E$7:$E$3006,$B$7:$B$3006,B1336&amp;"")-SUMIFS($F$7:$F$3006,$B$7:$B$3006,B1336&amp;""),2))</f>
        <v/>
      </c>
      <c r="J1336" s="6">
        <f>IF(B1336&amp;""="",IF(AND(C1336&amp;""="",E1336&amp;""="",F1336&amp;""=""),"","رقم القيد ناقص"),IF(I1336=0,"","القيد غير متوازن"))</f>
        <v/>
      </c>
      <c r="K1336" s="21">
        <f>IF(C1336&amp;""="","",COUNTIF($C$7:C1336,C1336&amp;""))</f>
        <v/>
      </c>
      <c r="L1336" s="6">
        <f>IF(K1336="","",C1336&amp;"-"&amp;K1336)</f>
        <v/>
      </c>
      <c r="M1336" s="21">
        <f>IF(J1336&lt;&gt;"القيد غير متوازن","",IF(COUNTIF($B$7:B1336,B1336&amp;"")=1,1,""))</f>
        <v/>
      </c>
    </row>
    <row r="1337">
      <c r="A1337" s="20" t="n"/>
      <c r="B1337" s="16" t="n"/>
      <c r="C1337" s="16" t="n"/>
      <c r="D1337" s="5" t="n"/>
      <c r="E1337" s="17" t="n"/>
      <c r="F1337" s="17" t="n"/>
      <c r="G1337" s="6">
        <f>IF(AND(C1337&amp;""="",E1337&amp;""="",F1337&amp;""=""),"",IF(C1337&amp;""="","كود ناقص",IFERROR(INDEX('دليل الحسابات'!$B$6:$B$205,MATCH(C1337,'دليل الحسابات'!$A$6:$A$205,0)),"كود غير موجود")))</f>
        <v/>
      </c>
      <c r="H1337" s="6">
        <f>IF(AND(C1337&amp;""="",E1337&amp;""="",F1337&amp;""=""),"",IF(AND(E1337&amp;""&lt;&gt;"",F1337&amp;""&lt;&gt;""),"خطأ: مدين ودائن معًا",IF(AND(E1337&amp;""="",F1337&amp;""=""),"سطر بلا مبلغ","")))</f>
        <v/>
      </c>
      <c r="I1337" s="19">
        <f>IF(B1337&amp;""="","",ROUND(SUMIFS($E$7:$E$3006,$B$7:$B$3006,B1337&amp;"")-SUMIFS($F$7:$F$3006,$B$7:$B$3006,B1337&amp;""),2))</f>
        <v/>
      </c>
      <c r="J1337" s="6">
        <f>IF(B1337&amp;""="",IF(AND(C1337&amp;""="",E1337&amp;""="",F1337&amp;""=""),"","رقم القيد ناقص"),IF(I1337=0,"","القيد غير متوازن"))</f>
        <v/>
      </c>
      <c r="K1337" s="21">
        <f>IF(C1337&amp;""="","",COUNTIF($C$7:C1337,C1337&amp;""))</f>
        <v/>
      </c>
      <c r="L1337" s="6">
        <f>IF(K1337="","",C1337&amp;"-"&amp;K1337)</f>
        <v/>
      </c>
      <c r="M1337" s="21">
        <f>IF(J1337&lt;&gt;"القيد غير متوازن","",IF(COUNTIF($B$7:B1337,B1337&amp;"")=1,1,""))</f>
        <v/>
      </c>
    </row>
    <row r="1338">
      <c r="A1338" s="20" t="n"/>
      <c r="B1338" s="16" t="n"/>
      <c r="C1338" s="16" t="n"/>
      <c r="D1338" s="5" t="n"/>
      <c r="E1338" s="17" t="n"/>
      <c r="F1338" s="17" t="n"/>
      <c r="G1338" s="6">
        <f>IF(AND(C1338&amp;""="",E1338&amp;""="",F1338&amp;""=""),"",IF(C1338&amp;""="","كود ناقص",IFERROR(INDEX('دليل الحسابات'!$B$6:$B$205,MATCH(C1338,'دليل الحسابات'!$A$6:$A$205,0)),"كود غير موجود")))</f>
        <v/>
      </c>
      <c r="H1338" s="6">
        <f>IF(AND(C1338&amp;""="",E1338&amp;""="",F1338&amp;""=""),"",IF(AND(E1338&amp;""&lt;&gt;"",F1338&amp;""&lt;&gt;""),"خطأ: مدين ودائن معًا",IF(AND(E1338&amp;""="",F1338&amp;""=""),"سطر بلا مبلغ","")))</f>
        <v/>
      </c>
      <c r="I1338" s="19">
        <f>IF(B1338&amp;""="","",ROUND(SUMIFS($E$7:$E$3006,$B$7:$B$3006,B1338&amp;"")-SUMIFS($F$7:$F$3006,$B$7:$B$3006,B1338&amp;""),2))</f>
        <v/>
      </c>
      <c r="J1338" s="6">
        <f>IF(B1338&amp;""="",IF(AND(C1338&amp;""="",E1338&amp;""="",F1338&amp;""=""),"","رقم القيد ناقص"),IF(I1338=0,"","القيد غير متوازن"))</f>
        <v/>
      </c>
      <c r="K1338" s="21">
        <f>IF(C1338&amp;""="","",COUNTIF($C$7:C1338,C1338&amp;""))</f>
        <v/>
      </c>
      <c r="L1338" s="6">
        <f>IF(K1338="","",C1338&amp;"-"&amp;K1338)</f>
        <v/>
      </c>
      <c r="M1338" s="21">
        <f>IF(J1338&lt;&gt;"القيد غير متوازن","",IF(COUNTIF($B$7:B1338,B1338&amp;"")=1,1,""))</f>
        <v/>
      </c>
    </row>
    <row r="1339">
      <c r="A1339" s="20" t="n"/>
      <c r="B1339" s="16" t="n"/>
      <c r="C1339" s="16" t="n"/>
      <c r="D1339" s="5" t="n"/>
      <c r="E1339" s="17" t="n"/>
      <c r="F1339" s="17" t="n"/>
      <c r="G1339" s="6">
        <f>IF(AND(C1339&amp;""="",E1339&amp;""="",F1339&amp;""=""),"",IF(C1339&amp;""="","كود ناقص",IFERROR(INDEX('دليل الحسابات'!$B$6:$B$205,MATCH(C1339,'دليل الحسابات'!$A$6:$A$205,0)),"كود غير موجود")))</f>
        <v/>
      </c>
      <c r="H1339" s="6">
        <f>IF(AND(C1339&amp;""="",E1339&amp;""="",F1339&amp;""=""),"",IF(AND(E1339&amp;""&lt;&gt;"",F1339&amp;""&lt;&gt;""),"خطأ: مدين ودائن معًا",IF(AND(E1339&amp;""="",F1339&amp;""=""),"سطر بلا مبلغ","")))</f>
        <v/>
      </c>
      <c r="I1339" s="19">
        <f>IF(B1339&amp;""="","",ROUND(SUMIFS($E$7:$E$3006,$B$7:$B$3006,B1339&amp;"")-SUMIFS($F$7:$F$3006,$B$7:$B$3006,B1339&amp;""),2))</f>
        <v/>
      </c>
      <c r="J1339" s="6">
        <f>IF(B1339&amp;""="",IF(AND(C1339&amp;""="",E1339&amp;""="",F1339&amp;""=""),"","رقم القيد ناقص"),IF(I1339=0,"","القيد غير متوازن"))</f>
        <v/>
      </c>
      <c r="K1339" s="21">
        <f>IF(C1339&amp;""="","",COUNTIF($C$7:C1339,C1339&amp;""))</f>
        <v/>
      </c>
      <c r="L1339" s="6">
        <f>IF(K1339="","",C1339&amp;"-"&amp;K1339)</f>
        <v/>
      </c>
      <c r="M1339" s="21">
        <f>IF(J1339&lt;&gt;"القيد غير متوازن","",IF(COUNTIF($B$7:B1339,B1339&amp;"")=1,1,""))</f>
        <v/>
      </c>
    </row>
    <row r="1340">
      <c r="A1340" s="20" t="n"/>
      <c r="B1340" s="16" t="n"/>
      <c r="C1340" s="16" t="n"/>
      <c r="D1340" s="5" t="n"/>
      <c r="E1340" s="17" t="n"/>
      <c r="F1340" s="17" t="n"/>
      <c r="G1340" s="6">
        <f>IF(AND(C1340&amp;""="",E1340&amp;""="",F1340&amp;""=""),"",IF(C1340&amp;""="","كود ناقص",IFERROR(INDEX('دليل الحسابات'!$B$6:$B$205,MATCH(C1340,'دليل الحسابات'!$A$6:$A$205,0)),"كود غير موجود")))</f>
        <v/>
      </c>
      <c r="H1340" s="6">
        <f>IF(AND(C1340&amp;""="",E1340&amp;""="",F1340&amp;""=""),"",IF(AND(E1340&amp;""&lt;&gt;"",F1340&amp;""&lt;&gt;""),"خطأ: مدين ودائن معًا",IF(AND(E1340&amp;""="",F1340&amp;""=""),"سطر بلا مبلغ","")))</f>
        <v/>
      </c>
      <c r="I1340" s="19">
        <f>IF(B1340&amp;""="","",ROUND(SUMIFS($E$7:$E$3006,$B$7:$B$3006,B1340&amp;"")-SUMIFS($F$7:$F$3006,$B$7:$B$3006,B1340&amp;""),2))</f>
        <v/>
      </c>
      <c r="J1340" s="6">
        <f>IF(B1340&amp;""="",IF(AND(C1340&amp;""="",E1340&amp;""="",F1340&amp;""=""),"","رقم القيد ناقص"),IF(I1340=0,"","القيد غير متوازن"))</f>
        <v/>
      </c>
      <c r="K1340" s="21">
        <f>IF(C1340&amp;""="","",COUNTIF($C$7:C1340,C1340&amp;""))</f>
        <v/>
      </c>
      <c r="L1340" s="6">
        <f>IF(K1340="","",C1340&amp;"-"&amp;K1340)</f>
        <v/>
      </c>
      <c r="M1340" s="21">
        <f>IF(J1340&lt;&gt;"القيد غير متوازن","",IF(COUNTIF($B$7:B1340,B1340&amp;"")=1,1,""))</f>
        <v/>
      </c>
    </row>
    <row r="1341">
      <c r="A1341" s="20" t="n"/>
      <c r="B1341" s="16" t="n"/>
      <c r="C1341" s="16" t="n"/>
      <c r="D1341" s="5" t="n"/>
      <c r="E1341" s="17" t="n"/>
      <c r="F1341" s="17" t="n"/>
      <c r="G1341" s="6">
        <f>IF(AND(C1341&amp;""="",E1341&amp;""="",F1341&amp;""=""),"",IF(C1341&amp;""="","كود ناقص",IFERROR(INDEX('دليل الحسابات'!$B$6:$B$205,MATCH(C1341,'دليل الحسابات'!$A$6:$A$205,0)),"كود غير موجود")))</f>
        <v/>
      </c>
      <c r="H1341" s="6">
        <f>IF(AND(C1341&amp;""="",E1341&amp;""="",F1341&amp;""=""),"",IF(AND(E1341&amp;""&lt;&gt;"",F1341&amp;""&lt;&gt;""),"خطأ: مدين ودائن معًا",IF(AND(E1341&amp;""="",F1341&amp;""=""),"سطر بلا مبلغ","")))</f>
        <v/>
      </c>
      <c r="I1341" s="19">
        <f>IF(B1341&amp;""="","",ROUND(SUMIFS($E$7:$E$3006,$B$7:$B$3006,B1341&amp;"")-SUMIFS($F$7:$F$3006,$B$7:$B$3006,B1341&amp;""),2))</f>
        <v/>
      </c>
      <c r="J1341" s="6">
        <f>IF(B1341&amp;""="",IF(AND(C1341&amp;""="",E1341&amp;""="",F1341&amp;""=""),"","رقم القيد ناقص"),IF(I1341=0,"","القيد غير متوازن"))</f>
        <v/>
      </c>
      <c r="K1341" s="21">
        <f>IF(C1341&amp;""="","",COUNTIF($C$7:C1341,C1341&amp;""))</f>
        <v/>
      </c>
      <c r="L1341" s="6">
        <f>IF(K1341="","",C1341&amp;"-"&amp;K1341)</f>
        <v/>
      </c>
      <c r="M1341" s="21">
        <f>IF(J1341&lt;&gt;"القيد غير متوازن","",IF(COUNTIF($B$7:B1341,B1341&amp;"")=1,1,""))</f>
        <v/>
      </c>
    </row>
    <row r="1342">
      <c r="A1342" s="20" t="n"/>
      <c r="B1342" s="16" t="n"/>
      <c r="C1342" s="16" t="n"/>
      <c r="D1342" s="5" t="n"/>
      <c r="E1342" s="17" t="n"/>
      <c r="F1342" s="17" t="n"/>
      <c r="G1342" s="6">
        <f>IF(AND(C1342&amp;""="",E1342&amp;""="",F1342&amp;""=""),"",IF(C1342&amp;""="","كود ناقص",IFERROR(INDEX('دليل الحسابات'!$B$6:$B$205,MATCH(C1342,'دليل الحسابات'!$A$6:$A$205,0)),"كود غير موجود")))</f>
        <v/>
      </c>
      <c r="H1342" s="6">
        <f>IF(AND(C1342&amp;""="",E1342&amp;""="",F1342&amp;""=""),"",IF(AND(E1342&amp;""&lt;&gt;"",F1342&amp;""&lt;&gt;""),"خطأ: مدين ودائن معًا",IF(AND(E1342&amp;""="",F1342&amp;""=""),"سطر بلا مبلغ","")))</f>
        <v/>
      </c>
      <c r="I1342" s="19">
        <f>IF(B1342&amp;""="","",ROUND(SUMIFS($E$7:$E$3006,$B$7:$B$3006,B1342&amp;"")-SUMIFS($F$7:$F$3006,$B$7:$B$3006,B1342&amp;""),2))</f>
        <v/>
      </c>
      <c r="J1342" s="6">
        <f>IF(B1342&amp;""="",IF(AND(C1342&amp;""="",E1342&amp;""="",F1342&amp;""=""),"","رقم القيد ناقص"),IF(I1342=0,"","القيد غير متوازن"))</f>
        <v/>
      </c>
      <c r="K1342" s="21">
        <f>IF(C1342&amp;""="","",COUNTIF($C$7:C1342,C1342&amp;""))</f>
        <v/>
      </c>
      <c r="L1342" s="6">
        <f>IF(K1342="","",C1342&amp;"-"&amp;K1342)</f>
        <v/>
      </c>
      <c r="M1342" s="21">
        <f>IF(J1342&lt;&gt;"القيد غير متوازن","",IF(COUNTIF($B$7:B1342,B1342&amp;"")=1,1,""))</f>
        <v/>
      </c>
    </row>
    <row r="1343">
      <c r="A1343" s="20" t="n"/>
      <c r="B1343" s="16" t="n"/>
      <c r="C1343" s="16" t="n"/>
      <c r="D1343" s="5" t="n"/>
      <c r="E1343" s="17" t="n"/>
      <c r="F1343" s="17" t="n"/>
      <c r="G1343" s="6">
        <f>IF(AND(C1343&amp;""="",E1343&amp;""="",F1343&amp;""=""),"",IF(C1343&amp;""="","كود ناقص",IFERROR(INDEX('دليل الحسابات'!$B$6:$B$205,MATCH(C1343,'دليل الحسابات'!$A$6:$A$205,0)),"كود غير موجود")))</f>
        <v/>
      </c>
      <c r="H1343" s="6">
        <f>IF(AND(C1343&amp;""="",E1343&amp;""="",F1343&amp;""=""),"",IF(AND(E1343&amp;""&lt;&gt;"",F1343&amp;""&lt;&gt;""),"خطأ: مدين ودائن معًا",IF(AND(E1343&amp;""="",F1343&amp;""=""),"سطر بلا مبلغ","")))</f>
        <v/>
      </c>
      <c r="I1343" s="19">
        <f>IF(B1343&amp;""="","",ROUND(SUMIFS($E$7:$E$3006,$B$7:$B$3006,B1343&amp;"")-SUMIFS($F$7:$F$3006,$B$7:$B$3006,B1343&amp;""),2))</f>
        <v/>
      </c>
      <c r="J1343" s="6">
        <f>IF(B1343&amp;""="",IF(AND(C1343&amp;""="",E1343&amp;""="",F1343&amp;""=""),"","رقم القيد ناقص"),IF(I1343=0,"","القيد غير متوازن"))</f>
        <v/>
      </c>
      <c r="K1343" s="21">
        <f>IF(C1343&amp;""="","",COUNTIF($C$7:C1343,C1343&amp;""))</f>
        <v/>
      </c>
      <c r="L1343" s="6">
        <f>IF(K1343="","",C1343&amp;"-"&amp;K1343)</f>
        <v/>
      </c>
      <c r="M1343" s="21">
        <f>IF(J1343&lt;&gt;"القيد غير متوازن","",IF(COUNTIF($B$7:B1343,B1343&amp;"")=1,1,""))</f>
        <v/>
      </c>
    </row>
    <row r="1344">
      <c r="A1344" s="20" t="n"/>
      <c r="B1344" s="16" t="n"/>
      <c r="C1344" s="16" t="n"/>
      <c r="D1344" s="5" t="n"/>
      <c r="E1344" s="17" t="n"/>
      <c r="F1344" s="17" t="n"/>
      <c r="G1344" s="6">
        <f>IF(AND(C1344&amp;""="",E1344&amp;""="",F1344&amp;""=""),"",IF(C1344&amp;""="","كود ناقص",IFERROR(INDEX('دليل الحسابات'!$B$6:$B$205,MATCH(C1344,'دليل الحسابات'!$A$6:$A$205,0)),"كود غير موجود")))</f>
        <v/>
      </c>
      <c r="H1344" s="6">
        <f>IF(AND(C1344&amp;""="",E1344&amp;""="",F1344&amp;""=""),"",IF(AND(E1344&amp;""&lt;&gt;"",F1344&amp;""&lt;&gt;""),"خطأ: مدين ودائن معًا",IF(AND(E1344&amp;""="",F1344&amp;""=""),"سطر بلا مبلغ","")))</f>
        <v/>
      </c>
      <c r="I1344" s="19">
        <f>IF(B1344&amp;""="","",ROUND(SUMIFS($E$7:$E$3006,$B$7:$B$3006,B1344&amp;"")-SUMIFS($F$7:$F$3006,$B$7:$B$3006,B1344&amp;""),2))</f>
        <v/>
      </c>
      <c r="J1344" s="6">
        <f>IF(B1344&amp;""="",IF(AND(C1344&amp;""="",E1344&amp;""="",F1344&amp;""=""),"","رقم القيد ناقص"),IF(I1344=0,"","القيد غير متوازن"))</f>
        <v/>
      </c>
      <c r="K1344" s="21">
        <f>IF(C1344&amp;""="","",COUNTIF($C$7:C1344,C1344&amp;""))</f>
        <v/>
      </c>
      <c r="L1344" s="6">
        <f>IF(K1344="","",C1344&amp;"-"&amp;K1344)</f>
        <v/>
      </c>
      <c r="M1344" s="21">
        <f>IF(J1344&lt;&gt;"القيد غير متوازن","",IF(COUNTIF($B$7:B1344,B1344&amp;"")=1,1,""))</f>
        <v/>
      </c>
    </row>
    <row r="1345">
      <c r="A1345" s="20" t="n"/>
      <c r="B1345" s="16" t="n"/>
      <c r="C1345" s="16" t="n"/>
      <c r="D1345" s="5" t="n"/>
      <c r="E1345" s="17" t="n"/>
      <c r="F1345" s="17" t="n"/>
      <c r="G1345" s="6">
        <f>IF(AND(C1345&amp;""="",E1345&amp;""="",F1345&amp;""=""),"",IF(C1345&amp;""="","كود ناقص",IFERROR(INDEX('دليل الحسابات'!$B$6:$B$205,MATCH(C1345,'دليل الحسابات'!$A$6:$A$205,0)),"كود غير موجود")))</f>
        <v/>
      </c>
      <c r="H1345" s="6">
        <f>IF(AND(C1345&amp;""="",E1345&amp;""="",F1345&amp;""=""),"",IF(AND(E1345&amp;""&lt;&gt;"",F1345&amp;""&lt;&gt;""),"خطأ: مدين ودائن معًا",IF(AND(E1345&amp;""="",F1345&amp;""=""),"سطر بلا مبلغ","")))</f>
        <v/>
      </c>
      <c r="I1345" s="19">
        <f>IF(B1345&amp;""="","",ROUND(SUMIFS($E$7:$E$3006,$B$7:$B$3006,B1345&amp;"")-SUMIFS($F$7:$F$3006,$B$7:$B$3006,B1345&amp;""),2))</f>
        <v/>
      </c>
      <c r="J1345" s="6">
        <f>IF(B1345&amp;""="",IF(AND(C1345&amp;""="",E1345&amp;""="",F1345&amp;""=""),"","رقم القيد ناقص"),IF(I1345=0,"","القيد غير متوازن"))</f>
        <v/>
      </c>
      <c r="K1345" s="21">
        <f>IF(C1345&amp;""="","",COUNTIF($C$7:C1345,C1345&amp;""))</f>
        <v/>
      </c>
      <c r="L1345" s="6">
        <f>IF(K1345="","",C1345&amp;"-"&amp;K1345)</f>
        <v/>
      </c>
      <c r="M1345" s="21">
        <f>IF(J1345&lt;&gt;"القيد غير متوازن","",IF(COUNTIF($B$7:B1345,B1345&amp;"")=1,1,""))</f>
        <v/>
      </c>
    </row>
    <row r="1346">
      <c r="A1346" s="20" t="n"/>
      <c r="B1346" s="16" t="n"/>
      <c r="C1346" s="16" t="n"/>
      <c r="D1346" s="5" t="n"/>
      <c r="E1346" s="17" t="n"/>
      <c r="F1346" s="17" t="n"/>
      <c r="G1346" s="6">
        <f>IF(AND(C1346&amp;""="",E1346&amp;""="",F1346&amp;""=""),"",IF(C1346&amp;""="","كود ناقص",IFERROR(INDEX('دليل الحسابات'!$B$6:$B$205,MATCH(C1346,'دليل الحسابات'!$A$6:$A$205,0)),"كود غير موجود")))</f>
        <v/>
      </c>
      <c r="H1346" s="6">
        <f>IF(AND(C1346&amp;""="",E1346&amp;""="",F1346&amp;""=""),"",IF(AND(E1346&amp;""&lt;&gt;"",F1346&amp;""&lt;&gt;""),"خطأ: مدين ودائن معًا",IF(AND(E1346&amp;""="",F1346&amp;""=""),"سطر بلا مبلغ","")))</f>
        <v/>
      </c>
      <c r="I1346" s="19">
        <f>IF(B1346&amp;""="","",ROUND(SUMIFS($E$7:$E$3006,$B$7:$B$3006,B1346&amp;"")-SUMIFS($F$7:$F$3006,$B$7:$B$3006,B1346&amp;""),2))</f>
        <v/>
      </c>
      <c r="J1346" s="6">
        <f>IF(B1346&amp;""="",IF(AND(C1346&amp;""="",E1346&amp;""="",F1346&amp;""=""),"","رقم القيد ناقص"),IF(I1346=0,"","القيد غير متوازن"))</f>
        <v/>
      </c>
      <c r="K1346" s="21">
        <f>IF(C1346&amp;""="","",COUNTIF($C$7:C1346,C1346&amp;""))</f>
        <v/>
      </c>
      <c r="L1346" s="6">
        <f>IF(K1346="","",C1346&amp;"-"&amp;K1346)</f>
        <v/>
      </c>
      <c r="M1346" s="21">
        <f>IF(J1346&lt;&gt;"القيد غير متوازن","",IF(COUNTIF($B$7:B1346,B1346&amp;"")=1,1,""))</f>
        <v/>
      </c>
    </row>
    <row r="1347">
      <c r="A1347" s="20" t="n"/>
      <c r="B1347" s="16" t="n"/>
      <c r="C1347" s="16" t="n"/>
      <c r="D1347" s="5" t="n"/>
      <c r="E1347" s="17" t="n"/>
      <c r="F1347" s="17" t="n"/>
      <c r="G1347" s="6">
        <f>IF(AND(C1347&amp;""="",E1347&amp;""="",F1347&amp;""=""),"",IF(C1347&amp;""="","كود ناقص",IFERROR(INDEX('دليل الحسابات'!$B$6:$B$205,MATCH(C1347,'دليل الحسابات'!$A$6:$A$205,0)),"كود غير موجود")))</f>
        <v/>
      </c>
      <c r="H1347" s="6">
        <f>IF(AND(C1347&amp;""="",E1347&amp;""="",F1347&amp;""=""),"",IF(AND(E1347&amp;""&lt;&gt;"",F1347&amp;""&lt;&gt;""),"خطأ: مدين ودائن معًا",IF(AND(E1347&amp;""="",F1347&amp;""=""),"سطر بلا مبلغ","")))</f>
        <v/>
      </c>
      <c r="I1347" s="19">
        <f>IF(B1347&amp;""="","",ROUND(SUMIFS($E$7:$E$3006,$B$7:$B$3006,B1347&amp;"")-SUMIFS($F$7:$F$3006,$B$7:$B$3006,B1347&amp;""),2))</f>
        <v/>
      </c>
      <c r="J1347" s="6">
        <f>IF(B1347&amp;""="",IF(AND(C1347&amp;""="",E1347&amp;""="",F1347&amp;""=""),"","رقم القيد ناقص"),IF(I1347=0,"","القيد غير متوازن"))</f>
        <v/>
      </c>
      <c r="K1347" s="21">
        <f>IF(C1347&amp;""="","",COUNTIF($C$7:C1347,C1347&amp;""))</f>
        <v/>
      </c>
      <c r="L1347" s="6">
        <f>IF(K1347="","",C1347&amp;"-"&amp;K1347)</f>
        <v/>
      </c>
      <c r="M1347" s="21">
        <f>IF(J1347&lt;&gt;"القيد غير متوازن","",IF(COUNTIF($B$7:B1347,B1347&amp;"")=1,1,""))</f>
        <v/>
      </c>
    </row>
    <row r="1348">
      <c r="A1348" s="20" t="n"/>
      <c r="B1348" s="16" t="n"/>
      <c r="C1348" s="16" t="n"/>
      <c r="D1348" s="5" t="n"/>
      <c r="E1348" s="17" t="n"/>
      <c r="F1348" s="17" t="n"/>
      <c r="G1348" s="6">
        <f>IF(AND(C1348&amp;""="",E1348&amp;""="",F1348&amp;""=""),"",IF(C1348&amp;""="","كود ناقص",IFERROR(INDEX('دليل الحسابات'!$B$6:$B$205,MATCH(C1348,'دليل الحسابات'!$A$6:$A$205,0)),"كود غير موجود")))</f>
        <v/>
      </c>
      <c r="H1348" s="6">
        <f>IF(AND(C1348&amp;""="",E1348&amp;""="",F1348&amp;""=""),"",IF(AND(E1348&amp;""&lt;&gt;"",F1348&amp;""&lt;&gt;""),"خطأ: مدين ودائن معًا",IF(AND(E1348&amp;""="",F1348&amp;""=""),"سطر بلا مبلغ","")))</f>
        <v/>
      </c>
      <c r="I1348" s="19">
        <f>IF(B1348&amp;""="","",ROUND(SUMIFS($E$7:$E$3006,$B$7:$B$3006,B1348&amp;"")-SUMIFS($F$7:$F$3006,$B$7:$B$3006,B1348&amp;""),2))</f>
        <v/>
      </c>
      <c r="J1348" s="6">
        <f>IF(B1348&amp;""="",IF(AND(C1348&amp;""="",E1348&amp;""="",F1348&amp;""=""),"","رقم القيد ناقص"),IF(I1348=0,"","القيد غير متوازن"))</f>
        <v/>
      </c>
      <c r="K1348" s="21">
        <f>IF(C1348&amp;""="","",COUNTIF($C$7:C1348,C1348&amp;""))</f>
        <v/>
      </c>
      <c r="L1348" s="6">
        <f>IF(K1348="","",C1348&amp;"-"&amp;K1348)</f>
        <v/>
      </c>
      <c r="M1348" s="21">
        <f>IF(J1348&lt;&gt;"القيد غير متوازن","",IF(COUNTIF($B$7:B1348,B1348&amp;"")=1,1,""))</f>
        <v/>
      </c>
    </row>
    <row r="1349">
      <c r="A1349" s="20" t="n"/>
      <c r="B1349" s="16" t="n"/>
      <c r="C1349" s="16" t="n"/>
      <c r="D1349" s="5" t="n"/>
      <c r="E1349" s="17" t="n"/>
      <c r="F1349" s="17" t="n"/>
      <c r="G1349" s="6">
        <f>IF(AND(C1349&amp;""="",E1349&amp;""="",F1349&amp;""=""),"",IF(C1349&amp;""="","كود ناقص",IFERROR(INDEX('دليل الحسابات'!$B$6:$B$205,MATCH(C1349,'دليل الحسابات'!$A$6:$A$205,0)),"كود غير موجود")))</f>
        <v/>
      </c>
      <c r="H1349" s="6">
        <f>IF(AND(C1349&amp;""="",E1349&amp;""="",F1349&amp;""=""),"",IF(AND(E1349&amp;""&lt;&gt;"",F1349&amp;""&lt;&gt;""),"خطأ: مدين ودائن معًا",IF(AND(E1349&amp;""="",F1349&amp;""=""),"سطر بلا مبلغ","")))</f>
        <v/>
      </c>
      <c r="I1349" s="19">
        <f>IF(B1349&amp;""="","",ROUND(SUMIFS($E$7:$E$3006,$B$7:$B$3006,B1349&amp;"")-SUMIFS($F$7:$F$3006,$B$7:$B$3006,B1349&amp;""),2))</f>
        <v/>
      </c>
      <c r="J1349" s="6">
        <f>IF(B1349&amp;""="",IF(AND(C1349&amp;""="",E1349&amp;""="",F1349&amp;""=""),"","رقم القيد ناقص"),IF(I1349=0,"","القيد غير متوازن"))</f>
        <v/>
      </c>
      <c r="K1349" s="21">
        <f>IF(C1349&amp;""="","",COUNTIF($C$7:C1349,C1349&amp;""))</f>
        <v/>
      </c>
      <c r="L1349" s="6">
        <f>IF(K1349="","",C1349&amp;"-"&amp;K1349)</f>
        <v/>
      </c>
      <c r="M1349" s="21">
        <f>IF(J1349&lt;&gt;"القيد غير متوازن","",IF(COUNTIF($B$7:B1349,B1349&amp;"")=1,1,""))</f>
        <v/>
      </c>
    </row>
    <row r="1350">
      <c r="A1350" s="20" t="n"/>
      <c r="B1350" s="16" t="n"/>
      <c r="C1350" s="16" t="n"/>
      <c r="D1350" s="5" t="n"/>
      <c r="E1350" s="17" t="n"/>
      <c r="F1350" s="17" t="n"/>
      <c r="G1350" s="6">
        <f>IF(AND(C1350&amp;""="",E1350&amp;""="",F1350&amp;""=""),"",IF(C1350&amp;""="","كود ناقص",IFERROR(INDEX('دليل الحسابات'!$B$6:$B$205,MATCH(C1350,'دليل الحسابات'!$A$6:$A$205,0)),"كود غير موجود")))</f>
        <v/>
      </c>
      <c r="H1350" s="6">
        <f>IF(AND(C1350&amp;""="",E1350&amp;""="",F1350&amp;""=""),"",IF(AND(E1350&amp;""&lt;&gt;"",F1350&amp;""&lt;&gt;""),"خطأ: مدين ودائن معًا",IF(AND(E1350&amp;""="",F1350&amp;""=""),"سطر بلا مبلغ","")))</f>
        <v/>
      </c>
      <c r="I1350" s="19">
        <f>IF(B1350&amp;""="","",ROUND(SUMIFS($E$7:$E$3006,$B$7:$B$3006,B1350&amp;"")-SUMIFS($F$7:$F$3006,$B$7:$B$3006,B1350&amp;""),2))</f>
        <v/>
      </c>
      <c r="J1350" s="6">
        <f>IF(B1350&amp;""="",IF(AND(C1350&amp;""="",E1350&amp;""="",F1350&amp;""=""),"","رقم القيد ناقص"),IF(I1350=0,"","القيد غير متوازن"))</f>
        <v/>
      </c>
      <c r="K1350" s="21">
        <f>IF(C1350&amp;""="","",COUNTIF($C$7:C1350,C1350&amp;""))</f>
        <v/>
      </c>
      <c r="L1350" s="6">
        <f>IF(K1350="","",C1350&amp;"-"&amp;K1350)</f>
        <v/>
      </c>
      <c r="M1350" s="21">
        <f>IF(J1350&lt;&gt;"القيد غير متوازن","",IF(COUNTIF($B$7:B1350,B1350&amp;"")=1,1,""))</f>
        <v/>
      </c>
    </row>
    <row r="1351">
      <c r="A1351" s="20" t="n"/>
      <c r="B1351" s="16" t="n"/>
      <c r="C1351" s="16" t="n"/>
      <c r="D1351" s="5" t="n"/>
      <c r="E1351" s="17" t="n"/>
      <c r="F1351" s="17" t="n"/>
      <c r="G1351" s="6">
        <f>IF(AND(C1351&amp;""="",E1351&amp;""="",F1351&amp;""=""),"",IF(C1351&amp;""="","كود ناقص",IFERROR(INDEX('دليل الحسابات'!$B$6:$B$205,MATCH(C1351,'دليل الحسابات'!$A$6:$A$205,0)),"كود غير موجود")))</f>
        <v/>
      </c>
      <c r="H1351" s="6">
        <f>IF(AND(C1351&amp;""="",E1351&amp;""="",F1351&amp;""=""),"",IF(AND(E1351&amp;""&lt;&gt;"",F1351&amp;""&lt;&gt;""),"خطأ: مدين ودائن معًا",IF(AND(E1351&amp;""="",F1351&amp;""=""),"سطر بلا مبلغ","")))</f>
        <v/>
      </c>
      <c r="I1351" s="19">
        <f>IF(B1351&amp;""="","",ROUND(SUMIFS($E$7:$E$3006,$B$7:$B$3006,B1351&amp;"")-SUMIFS($F$7:$F$3006,$B$7:$B$3006,B1351&amp;""),2))</f>
        <v/>
      </c>
      <c r="J1351" s="6">
        <f>IF(B1351&amp;""="",IF(AND(C1351&amp;""="",E1351&amp;""="",F1351&amp;""=""),"","رقم القيد ناقص"),IF(I1351=0,"","القيد غير متوازن"))</f>
        <v/>
      </c>
      <c r="K1351" s="21">
        <f>IF(C1351&amp;""="","",COUNTIF($C$7:C1351,C1351&amp;""))</f>
        <v/>
      </c>
      <c r="L1351" s="6">
        <f>IF(K1351="","",C1351&amp;"-"&amp;K1351)</f>
        <v/>
      </c>
      <c r="M1351" s="21">
        <f>IF(J1351&lt;&gt;"القيد غير متوازن","",IF(COUNTIF($B$7:B1351,B1351&amp;"")=1,1,""))</f>
        <v/>
      </c>
    </row>
    <row r="1352">
      <c r="A1352" s="20" t="n"/>
      <c r="B1352" s="16" t="n"/>
      <c r="C1352" s="16" t="n"/>
      <c r="D1352" s="5" t="n"/>
      <c r="E1352" s="17" t="n"/>
      <c r="F1352" s="17" t="n"/>
      <c r="G1352" s="6">
        <f>IF(AND(C1352&amp;""="",E1352&amp;""="",F1352&amp;""=""),"",IF(C1352&amp;""="","كود ناقص",IFERROR(INDEX('دليل الحسابات'!$B$6:$B$205,MATCH(C1352,'دليل الحسابات'!$A$6:$A$205,0)),"كود غير موجود")))</f>
        <v/>
      </c>
      <c r="H1352" s="6">
        <f>IF(AND(C1352&amp;""="",E1352&amp;""="",F1352&amp;""=""),"",IF(AND(E1352&amp;""&lt;&gt;"",F1352&amp;""&lt;&gt;""),"خطأ: مدين ودائن معًا",IF(AND(E1352&amp;""="",F1352&amp;""=""),"سطر بلا مبلغ","")))</f>
        <v/>
      </c>
      <c r="I1352" s="19">
        <f>IF(B1352&amp;""="","",ROUND(SUMIFS($E$7:$E$3006,$B$7:$B$3006,B1352&amp;"")-SUMIFS($F$7:$F$3006,$B$7:$B$3006,B1352&amp;""),2))</f>
        <v/>
      </c>
      <c r="J1352" s="6">
        <f>IF(B1352&amp;""="",IF(AND(C1352&amp;""="",E1352&amp;""="",F1352&amp;""=""),"","رقم القيد ناقص"),IF(I1352=0,"","القيد غير متوازن"))</f>
        <v/>
      </c>
      <c r="K1352" s="21">
        <f>IF(C1352&amp;""="","",COUNTIF($C$7:C1352,C1352&amp;""))</f>
        <v/>
      </c>
      <c r="L1352" s="6">
        <f>IF(K1352="","",C1352&amp;"-"&amp;K1352)</f>
        <v/>
      </c>
      <c r="M1352" s="21">
        <f>IF(J1352&lt;&gt;"القيد غير متوازن","",IF(COUNTIF($B$7:B1352,B1352&amp;"")=1,1,""))</f>
        <v/>
      </c>
    </row>
    <row r="1353">
      <c r="A1353" s="20" t="n"/>
      <c r="B1353" s="16" t="n"/>
      <c r="C1353" s="16" t="n"/>
      <c r="D1353" s="5" t="n"/>
      <c r="E1353" s="17" t="n"/>
      <c r="F1353" s="17" t="n"/>
      <c r="G1353" s="6">
        <f>IF(AND(C1353&amp;""="",E1353&amp;""="",F1353&amp;""=""),"",IF(C1353&amp;""="","كود ناقص",IFERROR(INDEX('دليل الحسابات'!$B$6:$B$205,MATCH(C1353,'دليل الحسابات'!$A$6:$A$205,0)),"كود غير موجود")))</f>
        <v/>
      </c>
      <c r="H1353" s="6">
        <f>IF(AND(C1353&amp;""="",E1353&amp;""="",F1353&amp;""=""),"",IF(AND(E1353&amp;""&lt;&gt;"",F1353&amp;""&lt;&gt;""),"خطأ: مدين ودائن معًا",IF(AND(E1353&amp;""="",F1353&amp;""=""),"سطر بلا مبلغ","")))</f>
        <v/>
      </c>
      <c r="I1353" s="19">
        <f>IF(B1353&amp;""="","",ROUND(SUMIFS($E$7:$E$3006,$B$7:$B$3006,B1353&amp;"")-SUMIFS($F$7:$F$3006,$B$7:$B$3006,B1353&amp;""),2))</f>
        <v/>
      </c>
      <c r="J1353" s="6">
        <f>IF(B1353&amp;""="",IF(AND(C1353&amp;""="",E1353&amp;""="",F1353&amp;""=""),"","رقم القيد ناقص"),IF(I1353=0,"","القيد غير متوازن"))</f>
        <v/>
      </c>
      <c r="K1353" s="21">
        <f>IF(C1353&amp;""="","",COUNTIF($C$7:C1353,C1353&amp;""))</f>
        <v/>
      </c>
      <c r="L1353" s="6">
        <f>IF(K1353="","",C1353&amp;"-"&amp;K1353)</f>
        <v/>
      </c>
      <c r="M1353" s="21">
        <f>IF(J1353&lt;&gt;"القيد غير متوازن","",IF(COUNTIF($B$7:B1353,B1353&amp;"")=1,1,""))</f>
        <v/>
      </c>
    </row>
    <row r="1354">
      <c r="A1354" s="20" t="n"/>
      <c r="B1354" s="16" t="n"/>
      <c r="C1354" s="16" t="n"/>
      <c r="D1354" s="5" t="n"/>
      <c r="E1354" s="17" t="n"/>
      <c r="F1354" s="17" t="n"/>
      <c r="G1354" s="6">
        <f>IF(AND(C1354&amp;""="",E1354&amp;""="",F1354&amp;""=""),"",IF(C1354&amp;""="","كود ناقص",IFERROR(INDEX('دليل الحسابات'!$B$6:$B$205,MATCH(C1354,'دليل الحسابات'!$A$6:$A$205,0)),"كود غير موجود")))</f>
        <v/>
      </c>
      <c r="H1354" s="6">
        <f>IF(AND(C1354&amp;""="",E1354&amp;""="",F1354&amp;""=""),"",IF(AND(E1354&amp;""&lt;&gt;"",F1354&amp;""&lt;&gt;""),"خطأ: مدين ودائن معًا",IF(AND(E1354&amp;""="",F1354&amp;""=""),"سطر بلا مبلغ","")))</f>
        <v/>
      </c>
      <c r="I1354" s="19">
        <f>IF(B1354&amp;""="","",ROUND(SUMIFS($E$7:$E$3006,$B$7:$B$3006,B1354&amp;"")-SUMIFS($F$7:$F$3006,$B$7:$B$3006,B1354&amp;""),2))</f>
        <v/>
      </c>
      <c r="J1354" s="6">
        <f>IF(B1354&amp;""="",IF(AND(C1354&amp;""="",E1354&amp;""="",F1354&amp;""=""),"","رقم القيد ناقص"),IF(I1354=0,"","القيد غير متوازن"))</f>
        <v/>
      </c>
      <c r="K1354" s="21">
        <f>IF(C1354&amp;""="","",COUNTIF($C$7:C1354,C1354&amp;""))</f>
        <v/>
      </c>
      <c r="L1354" s="6">
        <f>IF(K1354="","",C1354&amp;"-"&amp;K1354)</f>
        <v/>
      </c>
      <c r="M1354" s="21">
        <f>IF(J1354&lt;&gt;"القيد غير متوازن","",IF(COUNTIF($B$7:B1354,B1354&amp;"")=1,1,""))</f>
        <v/>
      </c>
    </row>
    <row r="1355">
      <c r="A1355" s="20" t="n"/>
      <c r="B1355" s="16" t="n"/>
      <c r="C1355" s="16" t="n"/>
      <c r="D1355" s="5" t="n"/>
      <c r="E1355" s="17" t="n"/>
      <c r="F1355" s="17" t="n"/>
      <c r="G1355" s="6">
        <f>IF(AND(C1355&amp;""="",E1355&amp;""="",F1355&amp;""=""),"",IF(C1355&amp;""="","كود ناقص",IFERROR(INDEX('دليل الحسابات'!$B$6:$B$205,MATCH(C1355,'دليل الحسابات'!$A$6:$A$205,0)),"كود غير موجود")))</f>
        <v/>
      </c>
      <c r="H1355" s="6">
        <f>IF(AND(C1355&amp;""="",E1355&amp;""="",F1355&amp;""=""),"",IF(AND(E1355&amp;""&lt;&gt;"",F1355&amp;""&lt;&gt;""),"خطأ: مدين ودائن معًا",IF(AND(E1355&amp;""="",F1355&amp;""=""),"سطر بلا مبلغ","")))</f>
        <v/>
      </c>
      <c r="I1355" s="19">
        <f>IF(B1355&amp;""="","",ROUND(SUMIFS($E$7:$E$3006,$B$7:$B$3006,B1355&amp;"")-SUMIFS($F$7:$F$3006,$B$7:$B$3006,B1355&amp;""),2))</f>
        <v/>
      </c>
      <c r="J1355" s="6">
        <f>IF(B1355&amp;""="",IF(AND(C1355&amp;""="",E1355&amp;""="",F1355&amp;""=""),"","رقم القيد ناقص"),IF(I1355=0,"","القيد غير متوازن"))</f>
        <v/>
      </c>
      <c r="K1355" s="21">
        <f>IF(C1355&amp;""="","",COUNTIF($C$7:C1355,C1355&amp;""))</f>
        <v/>
      </c>
      <c r="L1355" s="6">
        <f>IF(K1355="","",C1355&amp;"-"&amp;K1355)</f>
        <v/>
      </c>
      <c r="M1355" s="21">
        <f>IF(J1355&lt;&gt;"القيد غير متوازن","",IF(COUNTIF($B$7:B1355,B1355&amp;"")=1,1,""))</f>
        <v/>
      </c>
    </row>
    <row r="1356">
      <c r="A1356" s="20" t="n"/>
      <c r="B1356" s="16" t="n"/>
      <c r="C1356" s="16" t="n"/>
      <c r="D1356" s="5" t="n"/>
      <c r="E1356" s="17" t="n"/>
      <c r="F1356" s="17" t="n"/>
      <c r="G1356" s="6">
        <f>IF(AND(C1356&amp;""="",E1356&amp;""="",F1356&amp;""=""),"",IF(C1356&amp;""="","كود ناقص",IFERROR(INDEX('دليل الحسابات'!$B$6:$B$205,MATCH(C1356,'دليل الحسابات'!$A$6:$A$205,0)),"كود غير موجود")))</f>
        <v/>
      </c>
      <c r="H1356" s="6">
        <f>IF(AND(C1356&amp;""="",E1356&amp;""="",F1356&amp;""=""),"",IF(AND(E1356&amp;""&lt;&gt;"",F1356&amp;""&lt;&gt;""),"خطأ: مدين ودائن معًا",IF(AND(E1356&amp;""="",F1356&amp;""=""),"سطر بلا مبلغ","")))</f>
        <v/>
      </c>
      <c r="I1356" s="19">
        <f>IF(B1356&amp;""="","",ROUND(SUMIFS($E$7:$E$3006,$B$7:$B$3006,B1356&amp;"")-SUMIFS($F$7:$F$3006,$B$7:$B$3006,B1356&amp;""),2))</f>
        <v/>
      </c>
      <c r="J1356" s="6">
        <f>IF(B1356&amp;""="",IF(AND(C1356&amp;""="",E1356&amp;""="",F1356&amp;""=""),"","رقم القيد ناقص"),IF(I1356=0,"","القيد غير متوازن"))</f>
        <v/>
      </c>
      <c r="K1356" s="21">
        <f>IF(C1356&amp;""="","",COUNTIF($C$7:C1356,C1356&amp;""))</f>
        <v/>
      </c>
      <c r="L1356" s="6">
        <f>IF(K1356="","",C1356&amp;"-"&amp;K1356)</f>
        <v/>
      </c>
      <c r="M1356" s="21">
        <f>IF(J1356&lt;&gt;"القيد غير متوازن","",IF(COUNTIF($B$7:B1356,B1356&amp;"")=1,1,""))</f>
        <v/>
      </c>
    </row>
    <row r="1357">
      <c r="A1357" s="20" t="n"/>
      <c r="B1357" s="16" t="n"/>
      <c r="C1357" s="16" t="n"/>
      <c r="D1357" s="5" t="n"/>
      <c r="E1357" s="17" t="n"/>
      <c r="F1357" s="17" t="n"/>
      <c r="G1357" s="6">
        <f>IF(AND(C1357&amp;""="",E1357&amp;""="",F1357&amp;""=""),"",IF(C1357&amp;""="","كود ناقص",IFERROR(INDEX('دليل الحسابات'!$B$6:$B$205,MATCH(C1357,'دليل الحسابات'!$A$6:$A$205,0)),"كود غير موجود")))</f>
        <v/>
      </c>
      <c r="H1357" s="6">
        <f>IF(AND(C1357&amp;""="",E1357&amp;""="",F1357&amp;""=""),"",IF(AND(E1357&amp;""&lt;&gt;"",F1357&amp;""&lt;&gt;""),"خطأ: مدين ودائن معًا",IF(AND(E1357&amp;""="",F1357&amp;""=""),"سطر بلا مبلغ","")))</f>
        <v/>
      </c>
      <c r="I1357" s="19">
        <f>IF(B1357&amp;""="","",ROUND(SUMIFS($E$7:$E$3006,$B$7:$B$3006,B1357&amp;"")-SUMIFS($F$7:$F$3006,$B$7:$B$3006,B1357&amp;""),2))</f>
        <v/>
      </c>
      <c r="J1357" s="6">
        <f>IF(B1357&amp;""="",IF(AND(C1357&amp;""="",E1357&amp;""="",F1357&amp;""=""),"","رقم القيد ناقص"),IF(I1357=0,"","القيد غير متوازن"))</f>
        <v/>
      </c>
      <c r="K1357" s="21">
        <f>IF(C1357&amp;""="","",COUNTIF($C$7:C1357,C1357&amp;""))</f>
        <v/>
      </c>
      <c r="L1357" s="6">
        <f>IF(K1357="","",C1357&amp;"-"&amp;K1357)</f>
        <v/>
      </c>
      <c r="M1357" s="21">
        <f>IF(J1357&lt;&gt;"القيد غير متوازن","",IF(COUNTIF($B$7:B1357,B1357&amp;"")=1,1,""))</f>
        <v/>
      </c>
    </row>
    <row r="1358">
      <c r="A1358" s="20" t="n"/>
      <c r="B1358" s="16" t="n"/>
      <c r="C1358" s="16" t="n"/>
      <c r="D1358" s="5" t="n"/>
      <c r="E1358" s="17" t="n"/>
      <c r="F1358" s="17" t="n"/>
      <c r="G1358" s="6">
        <f>IF(AND(C1358&amp;""="",E1358&amp;""="",F1358&amp;""=""),"",IF(C1358&amp;""="","كود ناقص",IFERROR(INDEX('دليل الحسابات'!$B$6:$B$205,MATCH(C1358,'دليل الحسابات'!$A$6:$A$205,0)),"كود غير موجود")))</f>
        <v/>
      </c>
      <c r="H1358" s="6">
        <f>IF(AND(C1358&amp;""="",E1358&amp;""="",F1358&amp;""=""),"",IF(AND(E1358&amp;""&lt;&gt;"",F1358&amp;""&lt;&gt;""),"خطأ: مدين ودائن معًا",IF(AND(E1358&amp;""="",F1358&amp;""=""),"سطر بلا مبلغ","")))</f>
        <v/>
      </c>
      <c r="I1358" s="19">
        <f>IF(B1358&amp;""="","",ROUND(SUMIFS($E$7:$E$3006,$B$7:$B$3006,B1358&amp;"")-SUMIFS($F$7:$F$3006,$B$7:$B$3006,B1358&amp;""),2))</f>
        <v/>
      </c>
      <c r="J1358" s="6">
        <f>IF(B1358&amp;""="",IF(AND(C1358&amp;""="",E1358&amp;""="",F1358&amp;""=""),"","رقم القيد ناقص"),IF(I1358=0,"","القيد غير متوازن"))</f>
        <v/>
      </c>
      <c r="K1358" s="21">
        <f>IF(C1358&amp;""="","",COUNTIF($C$7:C1358,C1358&amp;""))</f>
        <v/>
      </c>
      <c r="L1358" s="6">
        <f>IF(K1358="","",C1358&amp;"-"&amp;K1358)</f>
        <v/>
      </c>
      <c r="M1358" s="21">
        <f>IF(J1358&lt;&gt;"القيد غير متوازن","",IF(COUNTIF($B$7:B1358,B1358&amp;"")=1,1,""))</f>
        <v/>
      </c>
    </row>
    <row r="1359">
      <c r="A1359" s="20" t="n"/>
      <c r="B1359" s="16" t="n"/>
      <c r="C1359" s="16" t="n"/>
      <c r="D1359" s="5" t="n"/>
      <c r="E1359" s="17" t="n"/>
      <c r="F1359" s="17" t="n"/>
      <c r="G1359" s="6">
        <f>IF(AND(C1359&amp;""="",E1359&amp;""="",F1359&amp;""=""),"",IF(C1359&amp;""="","كود ناقص",IFERROR(INDEX('دليل الحسابات'!$B$6:$B$205,MATCH(C1359,'دليل الحسابات'!$A$6:$A$205,0)),"كود غير موجود")))</f>
        <v/>
      </c>
      <c r="H1359" s="6">
        <f>IF(AND(C1359&amp;""="",E1359&amp;""="",F1359&amp;""=""),"",IF(AND(E1359&amp;""&lt;&gt;"",F1359&amp;""&lt;&gt;""),"خطأ: مدين ودائن معًا",IF(AND(E1359&amp;""="",F1359&amp;""=""),"سطر بلا مبلغ","")))</f>
        <v/>
      </c>
      <c r="I1359" s="19">
        <f>IF(B1359&amp;""="","",ROUND(SUMIFS($E$7:$E$3006,$B$7:$B$3006,B1359&amp;"")-SUMIFS($F$7:$F$3006,$B$7:$B$3006,B1359&amp;""),2))</f>
        <v/>
      </c>
      <c r="J1359" s="6">
        <f>IF(B1359&amp;""="",IF(AND(C1359&amp;""="",E1359&amp;""="",F1359&amp;""=""),"","رقم القيد ناقص"),IF(I1359=0,"","القيد غير متوازن"))</f>
        <v/>
      </c>
      <c r="K1359" s="21">
        <f>IF(C1359&amp;""="","",COUNTIF($C$7:C1359,C1359&amp;""))</f>
        <v/>
      </c>
      <c r="L1359" s="6">
        <f>IF(K1359="","",C1359&amp;"-"&amp;K1359)</f>
        <v/>
      </c>
      <c r="M1359" s="21">
        <f>IF(J1359&lt;&gt;"القيد غير متوازن","",IF(COUNTIF($B$7:B1359,B1359&amp;"")=1,1,""))</f>
        <v/>
      </c>
    </row>
    <row r="1360">
      <c r="A1360" s="20" t="n"/>
      <c r="B1360" s="16" t="n"/>
      <c r="C1360" s="16" t="n"/>
      <c r="D1360" s="5" t="n"/>
      <c r="E1360" s="17" t="n"/>
      <c r="F1360" s="17" t="n"/>
      <c r="G1360" s="6">
        <f>IF(AND(C1360&amp;""="",E1360&amp;""="",F1360&amp;""=""),"",IF(C1360&amp;""="","كود ناقص",IFERROR(INDEX('دليل الحسابات'!$B$6:$B$205,MATCH(C1360,'دليل الحسابات'!$A$6:$A$205,0)),"كود غير موجود")))</f>
        <v/>
      </c>
      <c r="H1360" s="6">
        <f>IF(AND(C1360&amp;""="",E1360&amp;""="",F1360&amp;""=""),"",IF(AND(E1360&amp;""&lt;&gt;"",F1360&amp;""&lt;&gt;""),"خطأ: مدين ودائن معًا",IF(AND(E1360&amp;""="",F1360&amp;""=""),"سطر بلا مبلغ","")))</f>
        <v/>
      </c>
      <c r="I1360" s="19">
        <f>IF(B1360&amp;""="","",ROUND(SUMIFS($E$7:$E$3006,$B$7:$B$3006,B1360&amp;"")-SUMIFS($F$7:$F$3006,$B$7:$B$3006,B1360&amp;""),2))</f>
        <v/>
      </c>
      <c r="J1360" s="6">
        <f>IF(B1360&amp;""="",IF(AND(C1360&amp;""="",E1360&amp;""="",F1360&amp;""=""),"","رقم القيد ناقص"),IF(I1360=0,"","القيد غير متوازن"))</f>
        <v/>
      </c>
      <c r="K1360" s="21">
        <f>IF(C1360&amp;""="","",COUNTIF($C$7:C1360,C1360&amp;""))</f>
        <v/>
      </c>
      <c r="L1360" s="6">
        <f>IF(K1360="","",C1360&amp;"-"&amp;K1360)</f>
        <v/>
      </c>
      <c r="M1360" s="21">
        <f>IF(J1360&lt;&gt;"القيد غير متوازن","",IF(COUNTIF($B$7:B1360,B1360&amp;"")=1,1,""))</f>
        <v/>
      </c>
    </row>
    <row r="1361">
      <c r="A1361" s="20" t="n"/>
      <c r="B1361" s="16" t="n"/>
      <c r="C1361" s="16" t="n"/>
      <c r="D1361" s="5" t="n"/>
      <c r="E1361" s="17" t="n"/>
      <c r="F1361" s="17" t="n"/>
      <c r="G1361" s="6">
        <f>IF(AND(C1361&amp;""="",E1361&amp;""="",F1361&amp;""=""),"",IF(C1361&amp;""="","كود ناقص",IFERROR(INDEX('دليل الحسابات'!$B$6:$B$205,MATCH(C1361,'دليل الحسابات'!$A$6:$A$205,0)),"كود غير موجود")))</f>
        <v/>
      </c>
      <c r="H1361" s="6">
        <f>IF(AND(C1361&amp;""="",E1361&amp;""="",F1361&amp;""=""),"",IF(AND(E1361&amp;""&lt;&gt;"",F1361&amp;""&lt;&gt;""),"خطأ: مدين ودائن معًا",IF(AND(E1361&amp;""="",F1361&amp;""=""),"سطر بلا مبلغ","")))</f>
        <v/>
      </c>
      <c r="I1361" s="19">
        <f>IF(B1361&amp;""="","",ROUND(SUMIFS($E$7:$E$3006,$B$7:$B$3006,B1361&amp;"")-SUMIFS($F$7:$F$3006,$B$7:$B$3006,B1361&amp;""),2))</f>
        <v/>
      </c>
      <c r="J1361" s="6">
        <f>IF(B1361&amp;""="",IF(AND(C1361&amp;""="",E1361&amp;""="",F1361&amp;""=""),"","رقم القيد ناقص"),IF(I1361=0,"","القيد غير متوازن"))</f>
        <v/>
      </c>
      <c r="K1361" s="21">
        <f>IF(C1361&amp;""="","",COUNTIF($C$7:C1361,C1361&amp;""))</f>
        <v/>
      </c>
      <c r="L1361" s="6">
        <f>IF(K1361="","",C1361&amp;"-"&amp;K1361)</f>
        <v/>
      </c>
      <c r="M1361" s="21">
        <f>IF(J1361&lt;&gt;"القيد غير متوازن","",IF(COUNTIF($B$7:B1361,B1361&amp;"")=1,1,""))</f>
        <v/>
      </c>
    </row>
    <row r="1362">
      <c r="A1362" s="20" t="n"/>
      <c r="B1362" s="16" t="n"/>
      <c r="C1362" s="16" t="n"/>
      <c r="D1362" s="5" t="n"/>
      <c r="E1362" s="17" t="n"/>
      <c r="F1362" s="17" t="n"/>
      <c r="G1362" s="6">
        <f>IF(AND(C1362&amp;""="",E1362&amp;""="",F1362&amp;""=""),"",IF(C1362&amp;""="","كود ناقص",IFERROR(INDEX('دليل الحسابات'!$B$6:$B$205,MATCH(C1362,'دليل الحسابات'!$A$6:$A$205,0)),"كود غير موجود")))</f>
        <v/>
      </c>
      <c r="H1362" s="6">
        <f>IF(AND(C1362&amp;""="",E1362&amp;""="",F1362&amp;""=""),"",IF(AND(E1362&amp;""&lt;&gt;"",F1362&amp;""&lt;&gt;""),"خطأ: مدين ودائن معًا",IF(AND(E1362&amp;""="",F1362&amp;""=""),"سطر بلا مبلغ","")))</f>
        <v/>
      </c>
      <c r="I1362" s="19">
        <f>IF(B1362&amp;""="","",ROUND(SUMIFS($E$7:$E$3006,$B$7:$B$3006,B1362&amp;"")-SUMIFS($F$7:$F$3006,$B$7:$B$3006,B1362&amp;""),2))</f>
        <v/>
      </c>
      <c r="J1362" s="6">
        <f>IF(B1362&amp;""="",IF(AND(C1362&amp;""="",E1362&amp;""="",F1362&amp;""=""),"","رقم القيد ناقص"),IF(I1362=0,"","القيد غير متوازن"))</f>
        <v/>
      </c>
      <c r="K1362" s="21">
        <f>IF(C1362&amp;""="","",COUNTIF($C$7:C1362,C1362&amp;""))</f>
        <v/>
      </c>
      <c r="L1362" s="6">
        <f>IF(K1362="","",C1362&amp;"-"&amp;K1362)</f>
        <v/>
      </c>
      <c r="M1362" s="21">
        <f>IF(J1362&lt;&gt;"القيد غير متوازن","",IF(COUNTIF($B$7:B1362,B1362&amp;"")=1,1,""))</f>
        <v/>
      </c>
    </row>
    <row r="1363">
      <c r="A1363" s="20" t="n"/>
      <c r="B1363" s="16" t="n"/>
      <c r="C1363" s="16" t="n"/>
      <c r="D1363" s="5" t="n"/>
      <c r="E1363" s="17" t="n"/>
      <c r="F1363" s="17" t="n"/>
      <c r="G1363" s="6">
        <f>IF(AND(C1363&amp;""="",E1363&amp;""="",F1363&amp;""=""),"",IF(C1363&amp;""="","كود ناقص",IFERROR(INDEX('دليل الحسابات'!$B$6:$B$205,MATCH(C1363,'دليل الحسابات'!$A$6:$A$205,0)),"كود غير موجود")))</f>
        <v/>
      </c>
      <c r="H1363" s="6">
        <f>IF(AND(C1363&amp;""="",E1363&amp;""="",F1363&amp;""=""),"",IF(AND(E1363&amp;""&lt;&gt;"",F1363&amp;""&lt;&gt;""),"خطأ: مدين ودائن معًا",IF(AND(E1363&amp;""="",F1363&amp;""=""),"سطر بلا مبلغ","")))</f>
        <v/>
      </c>
      <c r="I1363" s="19">
        <f>IF(B1363&amp;""="","",ROUND(SUMIFS($E$7:$E$3006,$B$7:$B$3006,B1363&amp;"")-SUMIFS($F$7:$F$3006,$B$7:$B$3006,B1363&amp;""),2))</f>
        <v/>
      </c>
      <c r="J1363" s="6">
        <f>IF(B1363&amp;""="",IF(AND(C1363&amp;""="",E1363&amp;""="",F1363&amp;""=""),"","رقم القيد ناقص"),IF(I1363=0,"","القيد غير متوازن"))</f>
        <v/>
      </c>
      <c r="K1363" s="21">
        <f>IF(C1363&amp;""="","",COUNTIF($C$7:C1363,C1363&amp;""))</f>
        <v/>
      </c>
      <c r="L1363" s="6">
        <f>IF(K1363="","",C1363&amp;"-"&amp;K1363)</f>
        <v/>
      </c>
      <c r="M1363" s="21">
        <f>IF(J1363&lt;&gt;"القيد غير متوازن","",IF(COUNTIF($B$7:B1363,B1363&amp;"")=1,1,""))</f>
        <v/>
      </c>
    </row>
    <row r="1364">
      <c r="A1364" s="20" t="n"/>
      <c r="B1364" s="16" t="n"/>
      <c r="C1364" s="16" t="n"/>
      <c r="D1364" s="5" t="n"/>
      <c r="E1364" s="17" t="n"/>
      <c r="F1364" s="17" t="n"/>
      <c r="G1364" s="6">
        <f>IF(AND(C1364&amp;""="",E1364&amp;""="",F1364&amp;""=""),"",IF(C1364&amp;""="","كود ناقص",IFERROR(INDEX('دليل الحسابات'!$B$6:$B$205,MATCH(C1364,'دليل الحسابات'!$A$6:$A$205,0)),"كود غير موجود")))</f>
        <v/>
      </c>
      <c r="H1364" s="6">
        <f>IF(AND(C1364&amp;""="",E1364&amp;""="",F1364&amp;""=""),"",IF(AND(E1364&amp;""&lt;&gt;"",F1364&amp;""&lt;&gt;""),"خطأ: مدين ودائن معًا",IF(AND(E1364&amp;""="",F1364&amp;""=""),"سطر بلا مبلغ","")))</f>
        <v/>
      </c>
      <c r="I1364" s="19">
        <f>IF(B1364&amp;""="","",ROUND(SUMIFS($E$7:$E$3006,$B$7:$B$3006,B1364&amp;"")-SUMIFS($F$7:$F$3006,$B$7:$B$3006,B1364&amp;""),2))</f>
        <v/>
      </c>
      <c r="J1364" s="6">
        <f>IF(B1364&amp;""="",IF(AND(C1364&amp;""="",E1364&amp;""="",F1364&amp;""=""),"","رقم القيد ناقص"),IF(I1364=0,"","القيد غير متوازن"))</f>
        <v/>
      </c>
      <c r="K1364" s="21">
        <f>IF(C1364&amp;""="","",COUNTIF($C$7:C1364,C1364&amp;""))</f>
        <v/>
      </c>
      <c r="L1364" s="6">
        <f>IF(K1364="","",C1364&amp;"-"&amp;K1364)</f>
        <v/>
      </c>
      <c r="M1364" s="21">
        <f>IF(J1364&lt;&gt;"القيد غير متوازن","",IF(COUNTIF($B$7:B1364,B1364&amp;"")=1,1,""))</f>
        <v/>
      </c>
    </row>
    <row r="1365">
      <c r="A1365" s="20" t="n"/>
      <c r="B1365" s="16" t="n"/>
      <c r="C1365" s="16" t="n"/>
      <c r="D1365" s="5" t="n"/>
      <c r="E1365" s="17" t="n"/>
      <c r="F1365" s="17" t="n"/>
      <c r="G1365" s="6">
        <f>IF(AND(C1365&amp;""="",E1365&amp;""="",F1365&amp;""=""),"",IF(C1365&amp;""="","كود ناقص",IFERROR(INDEX('دليل الحسابات'!$B$6:$B$205,MATCH(C1365,'دليل الحسابات'!$A$6:$A$205,0)),"كود غير موجود")))</f>
        <v/>
      </c>
      <c r="H1365" s="6">
        <f>IF(AND(C1365&amp;""="",E1365&amp;""="",F1365&amp;""=""),"",IF(AND(E1365&amp;""&lt;&gt;"",F1365&amp;""&lt;&gt;""),"خطأ: مدين ودائن معًا",IF(AND(E1365&amp;""="",F1365&amp;""=""),"سطر بلا مبلغ","")))</f>
        <v/>
      </c>
      <c r="I1365" s="19">
        <f>IF(B1365&amp;""="","",ROUND(SUMIFS($E$7:$E$3006,$B$7:$B$3006,B1365&amp;"")-SUMIFS($F$7:$F$3006,$B$7:$B$3006,B1365&amp;""),2))</f>
        <v/>
      </c>
      <c r="J1365" s="6">
        <f>IF(B1365&amp;""="",IF(AND(C1365&amp;""="",E1365&amp;""="",F1365&amp;""=""),"","رقم القيد ناقص"),IF(I1365=0,"","القيد غير متوازن"))</f>
        <v/>
      </c>
      <c r="K1365" s="21">
        <f>IF(C1365&amp;""="","",COUNTIF($C$7:C1365,C1365&amp;""))</f>
        <v/>
      </c>
      <c r="L1365" s="6">
        <f>IF(K1365="","",C1365&amp;"-"&amp;K1365)</f>
        <v/>
      </c>
      <c r="M1365" s="21">
        <f>IF(J1365&lt;&gt;"القيد غير متوازن","",IF(COUNTIF($B$7:B1365,B1365&amp;"")=1,1,""))</f>
        <v/>
      </c>
    </row>
    <row r="1366">
      <c r="A1366" s="20" t="n"/>
      <c r="B1366" s="16" t="n"/>
      <c r="C1366" s="16" t="n"/>
      <c r="D1366" s="5" t="n"/>
      <c r="E1366" s="17" t="n"/>
      <c r="F1366" s="17" t="n"/>
      <c r="G1366" s="6">
        <f>IF(AND(C1366&amp;""="",E1366&amp;""="",F1366&amp;""=""),"",IF(C1366&amp;""="","كود ناقص",IFERROR(INDEX('دليل الحسابات'!$B$6:$B$205,MATCH(C1366,'دليل الحسابات'!$A$6:$A$205,0)),"كود غير موجود")))</f>
        <v/>
      </c>
      <c r="H1366" s="6">
        <f>IF(AND(C1366&amp;""="",E1366&amp;""="",F1366&amp;""=""),"",IF(AND(E1366&amp;""&lt;&gt;"",F1366&amp;""&lt;&gt;""),"خطأ: مدين ودائن معًا",IF(AND(E1366&amp;""="",F1366&amp;""=""),"سطر بلا مبلغ","")))</f>
        <v/>
      </c>
      <c r="I1366" s="19">
        <f>IF(B1366&amp;""="","",ROUND(SUMIFS($E$7:$E$3006,$B$7:$B$3006,B1366&amp;"")-SUMIFS($F$7:$F$3006,$B$7:$B$3006,B1366&amp;""),2))</f>
        <v/>
      </c>
      <c r="J1366" s="6">
        <f>IF(B1366&amp;""="",IF(AND(C1366&amp;""="",E1366&amp;""="",F1366&amp;""=""),"","رقم القيد ناقص"),IF(I1366=0,"","القيد غير متوازن"))</f>
        <v/>
      </c>
      <c r="K1366" s="21">
        <f>IF(C1366&amp;""="","",COUNTIF($C$7:C1366,C1366&amp;""))</f>
        <v/>
      </c>
      <c r="L1366" s="6">
        <f>IF(K1366="","",C1366&amp;"-"&amp;K1366)</f>
        <v/>
      </c>
      <c r="M1366" s="21">
        <f>IF(J1366&lt;&gt;"القيد غير متوازن","",IF(COUNTIF($B$7:B1366,B1366&amp;"")=1,1,""))</f>
        <v/>
      </c>
    </row>
    <row r="1367">
      <c r="A1367" s="20" t="n"/>
      <c r="B1367" s="16" t="n"/>
      <c r="C1367" s="16" t="n"/>
      <c r="D1367" s="5" t="n"/>
      <c r="E1367" s="17" t="n"/>
      <c r="F1367" s="17" t="n"/>
      <c r="G1367" s="6">
        <f>IF(AND(C1367&amp;""="",E1367&amp;""="",F1367&amp;""=""),"",IF(C1367&amp;""="","كود ناقص",IFERROR(INDEX('دليل الحسابات'!$B$6:$B$205,MATCH(C1367,'دليل الحسابات'!$A$6:$A$205,0)),"كود غير موجود")))</f>
        <v/>
      </c>
      <c r="H1367" s="6">
        <f>IF(AND(C1367&amp;""="",E1367&amp;""="",F1367&amp;""=""),"",IF(AND(E1367&amp;""&lt;&gt;"",F1367&amp;""&lt;&gt;""),"خطأ: مدين ودائن معًا",IF(AND(E1367&amp;""="",F1367&amp;""=""),"سطر بلا مبلغ","")))</f>
        <v/>
      </c>
      <c r="I1367" s="19">
        <f>IF(B1367&amp;""="","",ROUND(SUMIFS($E$7:$E$3006,$B$7:$B$3006,B1367&amp;"")-SUMIFS($F$7:$F$3006,$B$7:$B$3006,B1367&amp;""),2))</f>
        <v/>
      </c>
      <c r="J1367" s="6">
        <f>IF(B1367&amp;""="",IF(AND(C1367&amp;""="",E1367&amp;""="",F1367&amp;""=""),"","رقم القيد ناقص"),IF(I1367=0,"","القيد غير متوازن"))</f>
        <v/>
      </c>
      <c r="K1367" s="21">
        <f>IF(C1367&amp;""="","",COUNTIF($C$7:C1367,C1367&amp;""))</f>
        <v/>
      </c>
      <c r="L1367" s="6">
        <f>IF(K1367="","",C1367&amp;"-"&amp;K1367)</f>
        <v/>
      </c>
      <c r="M1367" s="21">
        <f>IF(J1367&lt;&gt;"القيد غير متوازن","",IF(COUNTIF($B$7:B1367,B1367&amp;"")=1,1,""))</f>
        <v/>
      </c>
    </row>
    <row r="1368">
      <c r="A1368" s="20" t="n"/>
      <c r="B1368" s="16" t="n"/>
      <c r="C1368" s="16" t="n"/>
      <c r="D1368" s="5" t="n"/>
      <c r="E1368" s="17" t="n"/>
      <c r="F1368" s="17" t="n"/>
      <c r="G1368" s="6">
        <f>IF(AND(C1368&amp;""="",E1368&amp;""="",F1368&amp;""=""),"",IF(C1368&amp;""="","كود ناقص",IFERROR(INDEX('دليل الحسابات'!$B$6:$B$205,MATCH(C1368,'دليل الحسابات'!$A$6:$A$205,0)),"كود غير موجود")))</f>
        <v/>
      </c>
      <c r="H1368" s="6">
        <f>IF(AND(C1368&amp;""="",E1368&amp;""="",F1368&amp;""=""),"",IF(AND(E1368&amp;""&lt;&gt;"",F1368&amp;""&lt;&gt;""),"خطأ: مدين ودائن معًا",IF(AND(E1368&amp;""="",F1368&amp;""=""),"سطر بلا مبلغ","")))</f>
        <v/>
      </c>
      <c r="I1368" s="19">
        <f>IF(B1368&amp;""="","",ROUND(SUMIFS($E$7:$E$3006,$B$7:$B$3006,B1368&amp;"")-SUMIFS($F$7:$F$3006,$B$7:$B$3006,B1368&amp;""),2))</f>
        <v/>
      </c>
      <c r="J1368" s="6">
        <f>IF(B1368&amp;""="",IF(AND(C1368&amp;""="",E1368&amp;""="",F1368&amp;""=""),"","رقم القيد ناقص"),IF(I1368=0,"","القيد غير متوازن"))</f>
        <v/>
      </c>
      <c r="K1368" s="21">
        <f>IF(C1368&amp;""="","",COUNTIF($C$7:C1368,C1368&amp;""))</f>
        <v/>
      </c>
      <c r="L1368" s="6">
        <f>IF(K1368="","",C1368&amp;"-"&amp;K1368)</f>
        <v/>
      </c>
      <c r="M1368" s="21">
        <f>IF(J1368&lt;&gt;"القيد غير متوازن","",IF(COUNTIF($B$7:B1368,B1368&amp;"")=1,1,""))</f>
        <v/>
      </c>
    </row>
    <row r="1369">
      <c r="A1369" s="20" t="n"/>
      <c r="B1369" s="16" t="n"/>
      <c r="C1369" s="16" t="n"/>
      <c r="D1369" s="5" t="n"/>
      <c r="E1369" s="17" t="n"/>
      <c r="F1369" s="17" t="n"/>
      <c r="G1369" s="6">
        <f>IF(AND(C1369&amp;""="",E1369&amp;""="",F1369&amp;""=""),"",IF(C1369&amp;""="","كود ناقص",IFERROR(INDEX('دليل الحسابات'!$B$6:$B$205,MATCH(C1369,'دليل الحسابات'!$A$6:$A$205,0)),"كود غير موجود")))</f>
        <v/>
      </c>
      <c r="H1369" s="6">
        <f>IF(AND(C1369&amp;""="",E1369&amp;""="",F1369&amp;""=""),"",IF(AND(E1369&amp;""&lt;&gt;"",F1369&amp;""&lt;&gt;""),"خطأ: مدين ودائن معًا",IF(AND(E1369&amp;""="",F1369&amp;""=""),"سطر بلا مبلغ","")))</f>
        <v/>
      </c>
      <c r="I1369" s="19">
        <f>IF(B1369&amp;""="","",ROUND(SUMIFS($E$7:$E$3006,$B$7:$B$3006,B1369&amp;"")-SUMIFS($F$7:$F$3006,$B$7:$B$3006,B1369&amp;""),2))</f>
        <v/>
      </c>
      <c r="J1369" s="6">
        <f>IF(B1369&amp;""="",IF(AND(C1369&amp;""="",E1369&amp;""="",F1369&amp;""=""),"","رقم القيد ناقص"),IF(I1369=0,"","القيد غير متوازن"))</f>
        <v/>
      </c>
      <c r="K1369" s="21">
        <f>IF(C1369&amp;""="","",COUNTIF($C$7:C1369,C1369&amp;""))</f>
        <v/>
      </c>
      <c r="L1369" s="6">
        <f>IF(K1369="","",C1369&amp;"-"&amp;K1369)</f>
        <v/>
      </c>
      <c r="M1369" s="21">
        <f>IF(J1369&lt;&gt;"القيد غير متوازن","",IF(COUNTIF($B$7:B1369,B1369&amp;"")=1,1,""))</f>
        <v/>
      </c>
    </row>
    <row r="1370">
      <c r="A1370" s="20" t="n"/>
      <c r="B1370" s="16" t="n"/>
      <c r="C1370" s="16" t="n"/>
      <c r="D1370" s="5" t="n"/>
      <c r="E1370" s="17" t="n"/>
      <c r="F1370" s="17" t="n"/>
      <c r="G1370" s="6">
        <f>IF(AND(C1370&amp;""="",E1370&amp;""="",F1370&amp;""=""),"",IF(C1370&amp;""="","كود ناقص",IFERROR(INDEX('دليل الحسابات'!$B$6:$B$205,MATCH(C1370,'دليل الحسابات'!$A$6:$A$205,0)),"كود غير موجود")))</f>
        <v/>
      </c>
      <c r="H1370" s="6">
        <f>IF(AND(C1370&amp;""="",E1370&amp;""="",F1370&amp;""=""),"",IF(AND(E1370&amp;""&lt;&gt;"",F1370&amp;""&lt;&gt;""),"خطأ: مدين ودائن معًا",IF(AND(E1370&amp;""="",F1370&amp;""=""),"سطر بلا مبلغ","")))</f>
        <v/>
      </c>
      <c r="I1370" s="19">
        <f>IF(B1370&amp;""="","",ROUND(SUMIFS($E$7:$E$3006,$B$7:$B$3006,B1370&amp;"")-SUMIFS($F$7:$F$3006,$B$7:$B$3006,B1370&amp;""),2))</f>
        <v/>
      </c>
      <c r="J1370" s="6">
        <f>IF(B1370&amp;""="",IF(AND(C1370&amp;""="",E1370&amp;""="",F1370&amp;""=""),"","رقم القيد ناقص"),IF(I1370=0,"","القيد غير متوازن"))</f>
        <v/>
      </c>
      <c r="K1370" s="21">
        <f>IF(C1370&amp;""="","",COUNTIF($C$7:C1370,C1370&amp;""))</f>
        <v/>
      </c>
      <c r="L1370" s="6">
        <f>IF(K1370="","",C1370&amp;"-"&amp;K1370)</f>
        <v/>
      </c>
      <c r="M1370" s="21">
        <f>IF(J1370&lt;&gt;"القيد غير متوازن","",IF(COUNTIF($B$7:B1370,B1370&amp;"")=1,1,""))</f>
        <v/>
      </c>
    </row>
    <row r="1371">
      <c r="A1371" s="20" t="n"/>
      <c r="B1371" s="16" t="n"/>
      <c r="C1371" s="16" t="n"/>
      <c r="D1371" s="5" t="n"/>
      <c r="E1371" s="17" t="n"/>
      <c r="F1371" s="17" t="n"/>
      <c r="G1371" s="6">
        <f>IF(AND(C1371&amp;""="",E1371&amp;""="",F1371&amp;""=""),"",IF(C1371&amp;""="","كود ناقص",IFERROR(INDEX('دليل الحسابات'!$B$6:$B$205,MATCH(C1371,'دليل الحسابات'!$A$6:$A$205,0)),"كود غير موجود")))</f>
        <v/>
      </c>
      <c r="H1371" s="6">
        <f>IF(AND(C1371&amp;""="",E1371&amp;""="",F1371&amp;""=""),"",IF(AND(E1371&amp;""&lt;&gt;"",F1371&amp;""&lt;&gt;""),"خطأ: مدين ودائن معًا",IF(AND(E1371&amp;""="",F1371&amp;""=""),"سطر بلا مبلغ","")))</f>
        <v/>
      </c>
      <c r="I1371" s="19">
        <f>IF(B1371&amp;""="","",ROUND(SUMIFS($E$7:$E$3006,$B$7:$B$3006,B1371&amp;"")-SUMIFS($F$7:$F$3006,$B$7:$B$3006,B1371&amp;""),2))</f>
        <v/>
      </c>
      <c r="J1371" s="6">
        <f>IF(B1371&amp;""="",IF(AND(C1371&amp;""="",E1371&amp;""="",F1371&amp;""=""),"","رقم القيد ناقص"),IF(I1371=0,"","القيد غير متوازن"))</f>
        <v/>
      </c>
      <c r="K1371" s="21">
        <f>IF(C1371&amp;""="","",COUNTIF($C$7:C1371,C1371&amp;""))</f>
        <v/>
      </c>
      <c r="L1371" s="6">
        <f>IF(K1371="","",C1371&amp;"-"&amp;K1371)</f>
        <v/>
      </c>
      <c r="M1371" s="21">
        <f>IF(J1371&lt;&gt;"القيد غير متوازن","",IF(COUNTIF($B$7:B1371,B1371&amp;"")=1,1,""))</f>
        <v/>
      </c>
    </row>
    <row r="1372">
      <c r="A1372" s="20" t="n"/>
      <c r="B1372" s="16" t="n"/>
      <c r="C1372" s="16" t="n"/>
      <c r="D1372" s="5" t="n"/>
      <c r="E1372" s="17" t="n"/>
      <c r="F1372" s="17" t="n"/>
      <c r="G1372" s="6">
        <f>IF(AND(C1372&amp;""="",E1372&amp;""="",F1372&amp;""=""),"",IF(C1372&amp;""="","كود ناقص",IFERROR(INDEX('دليل الحسابات'!$B$6:$B$205,MATCH(C1372,'دليل الحسابات'!$A$6:$A$205,0)),"كود غير موجود")))</f>
        <v/>
      </c>
      <c r="H1372" s="6">
        <f>IF(AND(C1372&amp;""="",E1372&amp;""="",F1372&amp;""=""),"",IF(AND(E1372&amp;""&lt;&gt;"",F1372&amp;""&lt;&gt;""),"خطأ: مدين ودائن معًا",IF(AND(E1372&amp;""="",F1372&amp;""=""),"سطر بلا مبلغ","")))</f>
        <v/>
      </c>
      <c r="I1372" s="19">
        <f>IF(B1372&amp;""="","",ROUND(SUMIFS($E$7:$E$3006,$B$7:$B$3006,B1372&amp;"")-SUMIFS($F$7:$F$3006,$B$7:$B$3006,B1372&amp;""),2))</f>
        <v/>
      </c>
      <c r="J1372" s="6">
        <f>IF(B1372&amp;""="",IF(AND(C1372&amp;""="",E1372&amp;""="",F1372&amp;""=""),"","رقم القيد ناقص"),IF(I1372=0,"","القيد غير متوازن"))</f>
        <v/>
      </c>
      <c r="K1372" s="21">
        <f>IF(C1372&amp;""="","",COUNTIF($C$7:C1372,C1372&amp;""))</f>
        <v/>
      </c>
      <c r="L1372" s="6">
        <f>IF(K1372="","",C1372&amp;"-"&amp;K1372)</f>
        <v/>
      </c>
      <c r="M1372" s="21">
        <f>IF(J1372&lt;&gt;"القيد غير متوازن","",IF(COUNTIF($B$7:B1372,B1372&amp;"")=1,1,""))</f>
        <v/>
      </c>
    </row>
    <row r="1373">
      <c r="A1373" s="20" t="n"/>
      <c r="B1373" s="16" t="n"/>
      <c r="C1373" s="16" t="n"/>
      <c r="D1373" s="5" t="n"/>
      <c r="E1373" s="17" t="n"/>
      <c r="F1373" s="17" t="n"/>
      <c r="G1373" s="6">
        <f>IF(AND(C1373&amp;""="",E1373&amp;""="",F1373&amp;""=""),"",IF(C1373&amp;""="","كود ناقص",IFERROR(INDEX('دليل الحسابات'!$B$6:$B$205,MATCH(C1373,'دليل الحسابات'!$A$6:$A$205,0)),"كود غير موجود")))</f>
        <v/>
      </c>
      <c r="H1373" s="6">
        <f>IF(AND(C1373&amp;""="",E1373&amp;""="",F1373&amp;""=""),"",IF(AND(E1373&amp;""&lt;&gt;"",F1373&amp;""&lt;&gt;""),"خطأ: مدين ودائن معًا",IF(AND(E1373&amp;""="",F1373&amp;""=""),"سطر بلا مبلغ","")))</f>
        <v/>
      </c>
      <c r="I1373" s="19">
        <f>IF(B1373&amp;""="","",ROUND(SUMIFS($E$7:$E$3006,$B$7:$B$3006,B1373&amp;"")-SUMIFS($F$7:$F$3006,$B$7:$B$3006,B1373&amp;""),2))</f>
        <v/>
      </c>
      <c r="J1373" s="6">
        <f>IF(B1373&amp;""="",IF(AND(C1373&amp;""="",E1373&amp;""="",F1373&amp;""=""),"","رقم القيد ناقص"),IF(I1373=0,"","القيد غير متوازن"))</f>
        <v/>
      </c>
      <c r="K1373" s="21">
        <f>IF(C1373&amp;""="","",COUNTIF($C$7:C1373,C1373&amp;""))</f>
        <v/>
      </c>
      <c r="L1373" s="6">
        <f>IF(K1373="","",C1373&amp;"-"&amp;K1373)</f>
        <v/>
      </c>
      <c r="M1373" s="21">
        <f>IF(J1373&lt;&gt;"القيد غير متوازن","",IF(COUNTIF($B$7:B1373,B1373&amp;"")=1,1,""))</f>
        <v/>
      </c>
    </row>
    <row r="1374">
      <c r="A1374" s="20" t="n"/>
      <c r="B1374" s="16" t="n"/>
      <c r="C1374" s="16" t="n"/>
      <c r="D1374" s="5" t="n"/>
      <c r="E1374" s="17" t="n"/>
      <c r="F1374" s="17" t="n"/>
      <c r="G1374" s="6">
        <f>IF(AND(C1374&amp;""="",E1374&amp;""="",F1374&amp;""=""),"",IF(C1374&amp;""="","كود ناقص",IFERROR(INDEX('دليل الحسابات'!$B$6:$B$205,MATCH(C1374,'دليل الحسابات'!$A$6:$A$205,0)),"كود غير موجود")))</f>
        <v/>
      </c>
      <c r="H1374" s="6">
        <f>IF(AND(C1374&amp;""="",E1374&amp;""="",F1374&amp;""=""),"",IF(AND(E1374&amp;""&lt;&gt;"",F1374&amp;""&lt;&gt;""),"خطأ: مدين ودائن معًا",IF(AND(E1374&amp;""="",F1374&amp;""=""),"سطر بلا مبلغ","")))</f>
        <v/>
      </c>
      <c r="I1374" s="19">
        <f>IF(B1374&amp;""="","",ROUND(SUMIFS($E$7:$E$3006,$B$7:$B$3006,B1374&amp;"")-SUMIFS($F$7:$F$3006,$B$7:$B$3006,B1374&amp;""),2))</f>
        <v/>
      </c>
      <c r="J1374" s="6">
        <f>IF(B1374&amp;""="",IF(AND(C1374&amp;""="",E1374&amp;""="",F1374&amp;""=""),"","رقم القيد ناقص"),IF(I1374=0,"","القيد غير متوازن"))</f>
        <v/>
      </c>
      <c r="K1374" s="21">
        <f>IF(C1374&amp;""="","",COUNTIF($C$7:C1374,C1374&amp;""))</f>
        <v/>
      </c>
      <c r="L1374" s="6">
        <f>IF(K1374="","",C1374&amp;"-"&amp;K1374)</f>
        <v/>
      </c>
      <c r="M1374" s="21">
        <f>IF(J1374&lt;&gt;"القيد غير متوازن","",IF(COUNTIF($B$7:B1374,B1374&amp;"")=1,1,""))</f>
        <v/>
      </c>
    </row>
    <row r="1375">
      <c r="A1375" s="20" t="n"/>
      <c r="B1375" s="16" t="n"/>
      <c r="C1375" s="16" t="n"/>
      <c r="D1375" s="5" t="n"/>
      <c r="E1375" s="17" t="n"/>
      <c r="F1375" s="17" t="n"/>
      <c r="G1375" s="6">
        <f>IF(AND(C1375&amp;""="",E1375&amp;""="",F1375&amp;""=""),"",IF(C1375&amp;""="","كود ناقص",IFERROR(INDEX('دليل الحسابات'!$B$6:$B$205,MATCH(C1375,'دليل الحسابات'!$A$6:$A$205,0)),"كود غير موجود")))</f>
        <v/>
      </c>
      <c r="H1375" s="6">
        <f>IF(AND(C1375&amp;""="",E1375&amp;""="",F1375&amp;""=""),"",IF(AND(E1375&amp;""&lt;&gt;"",F1375&amp;""&lt;&gt;""),"خطأ: مدين ودائن معًا",IF(AND(E1375&amp;""="",F1375&amp;""=""),"سطر بلا مبلغ","")))</f>
        <v/>
      </c>
      <c r="I1375" s="19">
        <f>IF(B1375&amp;""="","",ROUND(SUMIFS($E$7:$E$3006,$B$7:$B$3006,B1375&amp;"")-SUMIFS($F$7:$F$3006,$B$7:$B$3006,B1375&amp;""),2))</f>
        <v/>
      </c>
      <c r="J1375" s="6">
        <f>IF(B1375&amp;""="",IF(AND(C1375&amp;""="",E1375&amp;""="",F1375&amp;""=""),"","رقم القيد ناقص"),IF(I1375=0,"","القيد غير متوازن"))</f>
        <v/>
      </c>
      <c r="K1375" s="21">
        <f>IF(C1375&amp;""="","",COUNTIF($C$7:C1375,C1375&amp;""))</f>
        <v/>
      </c>
      <c r="L1375" s="6">
        <f>IF(K1375="","",C1375&amp;"-"&amp;K1375)</f>
        <v/>
      </c>
      <c r="M1375" s="21">
        <f>IF(J1375&lt;&gt;"القيد غير متوازن","",IF(COUNTIF($B$7:B1375,B1375&amp;"")=1,1,""))</f>
        <v/>
      </c>
    </row>
    <row r="1376">
      <c r="A1376" s="20" t="n"/>
      <c r="B1376" s="16" t="n"/>
      <c r="C1376" s="16" t="n"/>
      <c r="D1376" s="5" t="n"/>
      <c r="E1376" s="17" t="n"/>
      <c r="F1376" s="17" t="n"/>
      <c r="G1376" s="6">
        <f>IF(AND(C1376&amp;""="",E1376&amp;""="",F1376&amp;""=""),"",IF(C1376&amp;""="","كود ناقص",IFERROR(INDEX('دليل الحسابات'!$B$6:$B$205,MATCH(C1376,'دليل الحسابات'!$A$6:$A$205,0)),"كود غير موجود")))</f>
        <v/>
      </c>
      <c r="H1376" s="6">
        <f>IF(AND(C1376&amp;""="",E1376&amp;""="",F1376&amp;""=""),"",IF(AND(E1376&amp;""&lt;&gt;"",F1376&amp;""&lt;&gt;""),"خطأ: مدين ودائن معًا",IF(AND(E1376&amp;""="",F1376&amp;""=""),"سطر بلا مبلغ","")))</f>
        <v/>
      </c>
      <c r="I1376" s="19">
        <f>IF(B1376&amp;""="","",ROUND(SUMIFS($E$7:$E$3006,$B$7:$B$3006,B1376&amp;"")-SUMIFS($F$7:$F$3006,$B$7:$B$3006,B1376&amp;""),2))</f>
        <v/>
      </c>
      <c r="J1376" s="6">
        <f>IF(B1376&amp;""="",IF(AND(C1376&amp;""="",E1376&amp;""="",F1376&amp;""=""),"","رقم القيد ناقص"),IF(I1376=0,"","القيد غير متوازن"))</f>
        <v/>
      </c>
      <c r="K1376" s="21">
        <f>IF(C1376&amp;""="","",COUNTIF($C$7:C1376,C1376&amp;""))</f>
        <v/>
      </c>
      <c r="L1376" s="6">
        <f>IF(K1376="","",C1376&amp;"-"&amp;K1376)</f>
        <v/>
      </c>
      <c r="M1376" s="21">
        <f>IF(J1376&lt;&gt;"القيد غير متوازن","",IF(COUNTIF($B$7:B1376,B1376&amp;"")=1,1,""))</f>
        <v/>
      </c>
    </row>
    <row r="1377">
      <c r="A1377" s="20" t="n"/>
      <c r="B1377" s="16" t="n"/>
      <c r="C1377" s="16" t="n"/>
      <c r="D1377" s="5" t="n"/>
      <c r="E1377" s="17" t="n"/>
      <c r="F1377" s="17" t="n"/>
      <c r="G1377" s="6">
        <f>IF(AND(C1377&amp;""="",E1377&amp;""="",F1377&amp;""=""),"",IF(C1377&amp;""="","كود ناقص",IFERROR(INDEX('دليل الحسابات'!$B$6:$B$205,MATCH(C1377,'دليل الحسابات'!$A$6:$A$205,0)),"كود غير موجود")))</f>
        <v/>
      </c>
      <c r="H1377" s="6">
        <f>IF(AND(C1377&amp;""="",E1377&amp;""="",F1377&amp;""=""),"",IF(AND(E1377&amp;""&lt;&gt;"",F1377&amp;""&lt;&gt;""),"خطأ: مدين ودائن معًا",IF(AND(E1377&amp;""="",F1377&amp;""=""),"سطر بلا مبلغ","")))</f>
        <v/>
      </c>
      <c r="I1377" s="19">
        <f>IF(B1377&amp;""="","",ROUND(SUMIFS($E$7:$E$3006,$B$7:$B$3006,B1377&amp;"")-SUMIFS($F$7:$F$3006,$B$7:$B$3006,B1377&amp;""),2))</f>
        <v/>
      </c>
      <c r="J1377" s="6">
        <f>IF(B1377&amp;""="",IF(AND(C1377&amp;""="",E1377&amp;""="",F1377&amp;""=""),"","رقم القيد ناقص"),IF(I1377=0,"","القيد غير متوازن"))</f>
        <v/>
      </c>
      <c r="K1377" s="21">
        <f>IF(C1377&amp;""="","",COUNTIF($C$7:C1377,C1377&amp;""))</f>
        <v/>
      </c>
      <c r="L1377" s="6">
        <f>IF(K1377="","",C1377&amp;"-"&amp;K1377)</f>
        <v/>
      </c>
      <c r="M1377" s="21">
        <f>IF(J1377&lt;&gt;"القيد غير متوازن","",IF(COUNTIF($B$7:B1377,B1377&amp;"")=1,1,""))</f>
        <v/>
      </c>
    </row>
    <row r="1378">
      <c r="A1378" s="20" t="n"/>
      <c r="B1378" s="16" t="n"/>
      <c r="C1378" s="16" t="n"/>
      <c r="D1378" s="5" t="n"/>
      <c r="E1378" s="17" t="n"/>
      <c r="F1378" s="17" t="n"/>
      <c r="G1378" s="6">
        <f>IF(AND(C1378&amp;""="",E1378&amp;""="",F1378&amp;""=""),"",IF(C1378&amp;""="","كود ناقص",IFERROR(INDEX('دليل الحسابات'!$B$6:$B$205,MATCH(C1378,'دليل الحسابات'!$A$6:$A$205,0)),"كود غير موجود")))</f>
        <v/>
      </c>
      <c r="H1378" s="6">
        <f>IF(AND(C1378&amp;""="",E1378&amp;""="",F1378&amp;""=""),"",IF(AND(E1378&amp;""&lt;&gt;"",F1378&amp;""&lt;&gt;""),"خطأ: مدين ودائن معًا",IF(AND(E1378&amp;""="",F1378&amp;""=""),"سطر بلا مبلغ","")))</f>
        <v/>
      </c>
      <c r="I1378" s="19">
        <f>IF(B1378&amp;""="","",ROUND(SUMIFS($E$7:$E$3006,$B$7:$B$3006,B1378&amp;"")-SUMIFS($F$7:$F$3006,$B$7:$B$3006,B1378&amp;""),2))</f>
        <v/>
      </c>
      <c r="J1378" s="6">
        <f>IF(B1378&amp;""="",IF(AND(C1378&amp;""="",E1378&amp;""="",F1378&amp;""=""),"","رقم القيد ناقص"),IF(I1378=0,"","القيد غير متوازن"))</f>
        <v/>
      </c>
      <c r="K1378" s="21">
        <f>IF(C1378&amp;""="","",COUNTIF($C$7:C1378,C1378&amp;""))</f>
        <v/>
      </c>
      <c r="L1378" s="6">
        <f>IF(K1378="","",C1378&amp;"-"&amp;K1378)</f>
        <v/>
      </c>
      <c r="M1378" s="21">
        <f>IF(J1378&lt;&gt;"القيد غير متوازن","",IF(COUNTIF($B$7:B1378,B1378&amp;"")=1,1,""))</f>
        <v/>
      </c>
    </row>
    <row r="1379">
      <c r="A1379" s="20" t="n"/>
      <c r="B1379" s="16" t="n"/>
      <c r="C1379" s="16" t="n"/>
      <c r="D1379" s="5" t="n"/>
      <c r="E1379" s="17" t="n"/>
      <c r="F1379" s="17" t="n"/>
      <c r="G1379" s="6">
        <f>IF(AND(C1379&amp;""="",E1379&amp;""="",F1379&amp;""=""),"",IF(C1379&amp;""="","كود ناقص",IFERROR(INDEX('دليل الحسابات'!$B$6:$B$205,MATCH(C1379,'دليل الحسابات'!$A$6:$A$205,0)),"كود غير موجود")))</f>
        <v/>
      </c>
      <c r="H1379" s="6">
        <f>IF(AND(C1379&amp;""="",E1379&amp;""="",F1379&amp;""=""),"",IF(AND(E1379&amp;""&lt;&gt;"",F1379&amp;""&lt;&gt;""),"خطأ: مدين ودائن معًا",IF(AND(E1379&amp;""="",F1379&amp;""=""),"سطر بلا مبلغ","")))</f>
        <v/>
      </c>
      <c r="I1379" s="19">
        <f>IF(B1379&amp;""="","",ROUND(SUMIFS($E$7:$E$3006,$B$7:$B$3006,B1379&amp;"")-SUMIFS($F$7:$F$3006,$B$7:$B$3006,B1379&amp;""),2))</f>
        <v/>
      </c>
      <c r="J1379" s="6">
        <f>IF(B1379&amp;""="",IF(AND(C1379&amp;""="",E1379&amp;""="",F1379&amp;""=""),"","رقم القيد ناقص"),IF(I1379=0,"","القيد غير متوازن"))</f>
        <v/>
      </c>
      <c r="K1379" s="21">
        <f>IF(C1379&amp;""="","",COUNTIF($C$7:C1379,C1379&amp;""))</f>
        <v/>
      </c>
      <c r="L1379" s="6">
        <f>IF(K1379="","",C1379&amp;"-"&amp;K1379)</f>
        <v/>
      </c>
      <c r="M1379" s="21">
        <f>IF(J1379&lt;&gt;"القيد غير متوازن","",IF(COUNTIF($B$7:B1379,B1379&amp;"")=1,1,""))</f>
        <v/>
      </c>
    </row>
    <row r="1380">
      <c r="A1380" s="20" t="n"/>
      <c r="B1380" s="16" t="n"/>
      <c r="C1380" s="16" t="n"/>
      <c r="D1380" s="5" t="n"/>
      <c r="E1380" s="17" t="n"/>
      <c r="F1380" s="17" t="n"/>
      <c r="G1380" s="6">
        <f>IF(AND(C1380&amp;""="",E1380&amp;""="",F1380&amp;""=""),"",IF(C1380&amp;""="","كود ناقص",IFERROR(INDEX('دليل الحسابات'!$B$6:$B$205,MATCH(C1380,'دليل الحسابات'!$A$6:$A$205,0)),"كود غير موجود")))</f>
        <v/>
      </c>
      <c r="H1380" s="6">
        <f>IF(AND(C1380&amp;""="",E1380&amp;""="",F1380&amp;""=""),"",IF(AND(E1380&amp;""&lt;&gt;"",F1380&amp;""&lt;&gt;""),"خطأ: مدين ودائن معًا",IF(AND(E1380&amp;""="",F1380&amp;""=""),"سطر بلا مبلغ","")))</f>
        <v/>
      </c>
      <c r="I1380" s="19">
        <f>IF(B1380&amp;""="","",ROUND(SUMIFS($E$7:$E$3006,$B$7:$B$3006,B1380&amp;"")-SUMIFS($F$7:$F$3006,$B$7:$B$3006,B1380&amp;""),2))</f>
        <v/>
      </c>
      <c r="J1380" s="6">
        <f>IF(B1380&amp;""="",IF(AND(C1380&amp;""="",E1380&amp;""="",F1380&amp;""=""),"","رقم القيد ناقص"),IF(I1380=0,"","القيد غير متوازن"))</f>
        <v/>
      </c>
      <c r="K1380" s="21">
        <f>IF(C1380&amp;""="","",COUNTIF($C$7:C1380,C1380&amp;""))</f>
        <v/>
      </c>
      <c r="L1380" s="6">
        <f>IF(K1380="","",C1380&amp;"-"&amp;K1380)</f>
        <v/>
      </c>
      <c r="M1380" s="21">
        <f>IF(J1380&lt;&gt;"القيد غير متوازن","",IF(COUNTIF($B$7:B1380,B1380&amp;"")=1,1,""))</f>
        <v/>
      </c>
    </row>
    <row r="1381">
      <c r="A1381" s="20" t="n"/>
      <c r="B1381" s="16" t="n"/>
      <c r="C1381" s="16" t="n"/>
      <c r="D1381" s="5" t="n"/>
      <c r="E1381" s="17" t="n"/>
      <c r="F1381" s="17" t="n"/>
      <c r="G1381" s="6">
        <f>IF(AND(C1381&amp;""="",E1381&amp;""="",F1381&amp;""=""),"",IF(C1381&amp;""="","كود ناقص",IFERROR(INDEX('دليل الحسابات'!$B$6:$B$205,MATCH(C1381,'دليل الحسابات'!$A$6:$A$205,0)),"كود غير موجود")))</f>
        <v/>
      </c>
      <c r="H1381" s="6">
        <f>IF(AND(C1381&amp;""="",E1381&amp;""="",F1381&amp;""=""),"",IF(AND(E1381&amp;""&lt;&gt;"",F1381&amp;""&lt;&gt;""),"خطأ: مدين ودائن معًا",IF(AND(E1381&amp;""="",F1381&amp;""=""),"سطر بلا مبلغ","")))</f>
        <v/>
      </c>
      <c r="I1381" s="19">
        <f>IF(B1381&amp;""="","",ROUND(SUMIFS($E$7:$E$3006,$B$7:$B$3006,B1381&amp;"")-SUMIFS($F$7:$F$3006,$B$7:$B$3006,B1381&amp;""),2))</f>
        <v/>
      </c>
      <c r="J1381" s="6">
        <f>IF(B1381&amp;""="",IF(AND(C1381&amp;""="",E1381&amp;""="",F1381&amp;""=""),"","رقم القيد ناقص"),IF(I1381=0,"","القيد غير متوازن"))</f>
        <v/>
      </c>
      <c r="K1381" s="21">
        <f>IF(C1381&amp;""="","",COUNTIF($C$7:C1381,C1381&amp;""))</f>
        <v/>
      </c>
      <c r="L1381" s="6">
        <f>IF(K1381="","",C1381&amp;"-"&amp;K1381)</f>
        <v/>
      </c>
      <c r="M1381" s="21">
        <f>IF(J1381&lt;&gt;"القيد غير متوازن","",IF(COUNTIF($B$7:B1381,B1381&amp;"")=1,1,""))</f>
        <v/>
      </c>
    </row>
    <row r="1382">
      <c r="A1382" s="20" t="n"/>
      <c r="B1382" s="16" t="n"/>
      <c r="C1382" s="16" t="n"/>
      <c r="D1382" s="5" t="n"/>
      <c r="E1382" s="17" t="n"/>
      <c r="F1382" s="17" t="n"/>
      <c r="G1382" s="6">
        <f>IF(AND(C1382&amp;""="",E1382&amp;""="",F1382&amp;""=""),"",IF(C1382&amp;""="","كود ناقص",IFERROR(INDEX('دليل الحسابات'!$B$6:$B$205,MATCH(C1382,'دليل الحسابات'!$A$6:$A$205,0)),"كود غير موجود")))</f>
        <v/>
      </c>
      <c r="H1382" s="6">
        <f>IF(AND(C1382&amp;""="",E1382&amp;""="",F1382&amp;""=""),"",IF(AND(E1382&amp;""&lt;&gt;"",F1382&amp;""&lt;&gt;""),"خطأ: مدين ودائن معًا",IF(AND(E1382&amp;""="",F1382&amp;""=""),"سطر بلا مبلغ","")))</f>
        <v/>
      </c>
      <c r="I1382" s="19">
        <f>IF(B1382&amp;""="","",ROUND(SUMIFS($E$7:$E$3006,$B$7:$B$3006,B1382&amp;"")-SUMIFS($F$7:$F$3006,$B$7:$B$3006,B1382&amp;""),2))</f>
        <v/>
      </c>
      <c r="J1382" s="6">
        <f>IF(B1382&amp;""="",IF(AND(C1382&amp;""="",E1382&amp;""="",F1382&amp;""=""),"","رقم القيد ناقص"),IF(I1382=0,"","القيد غير متوازن"))</f>
        <v/>
      </c>
      <c r="K1382" s="21">
        <f>IF(C1382&amp;""="","",COUNTIF($C$7:C1382,C1382&amp;""))</f>
        <v/>
      </c>
      <c r="L1382" s="6">
        <f>IF(K1382="","",C1382&amp;"-"&amp;K1382)</f>
        <v/>
      </c>
      <c r="M1382" s="21">
        <f>IF(J1382&lt;&gt;"القيد غير متوازن","",IF(COUNTIF($B$7:B1382,B1382&amp;"")=1,1,""))</f>
        <v/>
      </c>
    </row>
    <row r="1383">
      <c r="A1383" s="20" t="n"/>
      <c r="B1383" s="16" t="n"/>
      <c r="C1383" s="16" t="n"/>
      <c r="D1383" s="5" t="n"/>
      <c r="E1383" s="17" t="n"/>
      <c r="F1383" s="17" t="n"/>
      <c r="G1383" s="6">
        <f>IF(AND(C1383&amp;""="",E1383&amp;""="",F1383&amp;""=""),"",IF(C1383&amp;""="","كود ناقص",IFERROR(INDEX('دليل الحسابات'!$B$6:$B$205,MATCH(C1383,'دليل الحسابات'!$A$6:$A$205,0)),"كود غير موجود")))</f>
        <v/>
      </c>
      <c r="H1383" s="6">
        <f>IF(AND(C1383&amp;""="",E1383&amp;""="",F1383&amp;""=""),"",IF(AND(E1383&amp;""&lt;&gt;"",F1383&amp;""&lt;&gt;""),"خطأ: مدين ودائن معًا",IF(AND(E1383&amp;""="",F1383&amp;""=""),"سطر بلا مبلغ","")))</f>
        <v/>
      </c>
      <c r="I1383" s="19">
        <f>IF(B1383&amp;""="","",ROUND(SUMIFS($E$7:$E$3006,$B$7:$B$3006,B1383&amp;"")-SUMIFS($F$7:$F$3006,$B$7:$B$3006,B1383&amp;""),2))</f>
        <v/>
      </c>
      <c r="J1383" s="6">
        <f>IF(B1383&amp;""="",IF(AND(C1383&amp;""="",E1383&amp;""="",F1383&amp;""=""),"","رقم القيد ناقص"),IF(I1383=0,"","القيد غير متوازن"))</f>
        <v/>
      </c>
      <c r="K1383" s="21">
        <f>IF(C1383&amp;""="","",COUNTIF($C$7:C1383,C1383&amp;""))</f>
        <v/>
      </c>
      <c r="L1383" s="6">
        <f>IF(K1383="","",C1383&amp;"-"&amp;K1383)</f>
        <v/>
      </c>
      <c r="M1383" s="21">
        <f>IF(J1383&lt;&gt;"القيد غير متوازن","",IF(COUNTIF($B$7:B1383,B1383&amp;"")=1,1,""))</f>
        <v/>
      </c>
    </row>
    <row r="1384">
      <c r="A1384" s="20" t="n"/>
      <c r="B1384" s="16" t="n"/>
      <c r="C1384" s="16" t="n"/>
      <c r="D1384" s="5" t="n"/>
      <c r="E1384" s="17" t="n"/>
      <c r="F1384" s="17" t="n"/>
      <c r="G1384" s="6">
        <f>IF(AND(C1384&amp;""="",E1384&amp;""="",F1384&amp;""=""),"",IF(C1384&amp;""="","كود ناقص",IFERROR(INDEX('دليل الحسابات'!$B$6:$B$205,MATCH(C1384,'دليل الحسابات'!$A$6:$A$205,0)),"كود غير موجود")))</f>
        <v/>
      </c>
      <c r="H1384" s="6">
        <f>IF(AND(C1384&amp;""="",E1384&amp;""="",F1384&amp;""=""),"",IF(AND(E1384&amp;""&lt;&gt;"",F1384&amp;""&lt;&gt;""),"خطأ: مدين ودائن معًا",IF(AND(E1384&amp;""="",F1384&amp;""=""),"سطر بلا مبلغ","")))</f>
        <v/>
      </c>
      <c r="I1384" s="19">
        <f>IF(B1384&amp;""="","",ROUND(SUMIFS($E$7:$E$3006,$B$7:$B$3006,B1384&amp;"")-SUMIFS($F$7:$F$3006,$B$7:$B$3006,B1384&amp;""),2))</f>
        <v/>
      </c>
      <c r="J1384" s="6">
        <f>IF(B1384&amp;""="",IF(AND(C1384&amp;""="",E1384&amp;""="",F1384&amp;""=""),"","رقم القيد ناقص"),IF(I1384=0,"","القيد غير متوازن"))</f>
        <v/>
      </c>
      <c r="K1384" s="21">
        <f>IF(C1384&amp;""="","",COUNTIF($C$7:C1384,C1384&amp;""))</f>
        <v/>
      </c>
      <c r="L1384" s="6">
        <f>IF(K1384="","",C1384&amp;"-"&amp;K1384)</f>
        <v/>
      </c>
      <c r="M1384" s="21">
        <f>IF(J1384&lt;&gt;"القيد غير متوازن","",IF(COUNTIF($B$7:B1384,B1384&amp;"")=1,1,""))</f>
        <v/>
      </c>
    </row>
    <row r="1385">
      <c r="A1385" s="20" t="n"/>
      <c r="B1385" s="16" t="n"/>
      <c r="C1385" s="16" t="n"/>
      <c r="D1385" s="5" t="n"/>
      <c r="E1385" s="17" t="n"/>
      <c r="F1385" s="17" t="n"/>
      <c r="G1385" s="6">
        <f>IF(AND(C1385&amp;""="",E1385&amp;""="",F1385&amp;""=""),"",IF(C1385&amp;""="","كود ناقص",IFERROR(INDEX('دليل الحسابات'!$B$6:$B$205,MATCH(C1385,'دليل الحسابات'!$A$6:$A$205,0)),"كود غير موجود")))</f>
        <v/>
      </c>
      <c r="H1385" s="6">
        <f>IF(AND(C1385&amp;""="",E1385&amp;""="",F1385&amp;""=""),"",IF(AND(E1385&amp;""&lt;&gt;"",F1385&amp;""&lt;&gt;""),"خطأ: مدين ودائن معًا",IF(AND(E1385&amp;""="",F1385&amp;""=""),"سطر بلا مبلغ","")))</f>
        <v/>
      </c>
      <c r="I1385" s="19">
        <f>IF(B1385&amp;""="","",ROUND(SUMIFS($E$7:$E$3006,$B$7:$B$3006,B1385&amp;"")-SUMIFS($F$7:$F$3006,$B$7:$B$3006,B1385&amp;""),2))</f>
        <v/>
      </c>
      <c r="J1385" s="6">
        <f>IF(B1385&amp;""="",IF(AND(C1385&amp;""="",E1385&amp;""="",F1385&amp;""=""),"","رقم القيد ناقص"),IF(I1385=0,"","القيد غير متوازن"))</f>
        <v/>
      </c>
      <c r="K1385" s="21">
        <f>IF(C1385&amp;""="","",COUNTIF($C$7:C1385,C1385&amp;""))</f>
        <v/>
      </c>
      <c r="L1385" s="6">
        <f>IF(K1385="","",C1385&amp;"-"&amp;K1385)</f>
        <v/>
      </c>
      <c r="M1385" s="21">
        <f>IF(J1385&lt;&gt;"القيد غير متوازن","",IF(COUNTIF($B$7:B1385,B1385&amp;"")=1,1,""))</f>
        <v/>
      </c>
    </row>
    <row r="1386">
      <c r="A1386" s="20" t="n"/>
      <c r="B1386" s="16" t="n"/>
      <c r="C1386" s="16" t="n"/>
      <c r="D1386" s="5" t="n"/>
      <c r="E1386" s="17" t="n"/>
      <c r="F1386" s="17" t="n"/>
      <c r="G1386" s="6">
        <f>IF(AND(C1386&amp;""="",E1386&amp;""="",F1386&amp;""=""),"",IF(C1386&amp;""="","كود ناقص",IFERROR(INDEX('دليل الحسابات'!$B$6:$B$205,MATCH(C1386,'دليل الحسابات'!$A$6:$A$205,0)),"كود غير موجود")))</f>
        <v/>
      </c>
      <c r="H1386" s="6">
        <f>IF(AND(C1386&amp;""="",E1386&amp;""="",F1386&amp;""=""),"",IF(AND(E1386&amp;""&lt;&gt;"",F1386&amp;""&lt;&gt;""),"خطأ: مدين ودائن معًا",IF(AND(E1386&amp;""="",F1386&amp;""=""),"سطر بلا مبلغ","")))</f>
        <v/>
      </c>
      <c r="I1386" s="19">
        <f>IF(B1386&amp;""="","",ROUND(SUMIFS($E$7:$E$3006,$B$7:$B$3006,B1386&amp;"")-SUMIFS($F$7:$F$3006,$B$7:$B$3006,B1386&amp;""),2))</f>
        <v/>
      </c>
      <c r="J1386" s="6">
        <f>IF(B1386&amp;""="",IF(AND(C1386&amp;""="",E1386&amp;""="",F1386&amp;""=""),"","رقم القيد ناقص"),IF(I1386=0,"","القيد غير متوازن"))</f>
        <v/>
      </c>
      <c r="K1386" s="21">
        <f>IF(C1386&amp;""="","",COUNTIF($C$7:C1386,C1386&amp;""))</f>
        <v/>
      </c>
      <c r="L1386" s="6">
        <f>IF(K1386="","",C1386&amp;"-"&amp;K1386)</f>
        <v/>
      </c>
      <c r="M1386" s="21">
        <f>IF(J1386&lt;&gt;"القيد غير متوازن","",IF(COUNTIF($B$7:B1386,B1386&amp;"")=1,1,""))</f>
        <v/>
      </c>
    </row>
    <row r="1387">
      <c r="A1387" s="20" t="n"/>
      <c r="B1387" s="16" t="n"/>
      <c r="C1387" s="16" t="n"/>
      <c r="D1387" s="5" t="n"/>
      <c r="E1387" s="17" t="n"/>
      <c r="F1387" s="17" t="n"/>
      <c r="G1387" s="6">
        <f>IF(AND(C1387&amp;""="",E1387&amp;""="",F1387&amp;""=""),"",IF(C1387&amp;""="","كود ناقص",IFERROR(INDEX('دليل الحسابات'!$B$6:$B$205,MATCH(C1387,'دليل الحسابات'!$A$6:$A$205,0)),"كود غير موجود")))</f>
        <v/>
      </c>
      <c r="H1387" s="6">
        <f>IF(AND(C1387&amp;""="",E1387&amp;""="",F1387&amp;""=""),"",IF(AND(E1387&amp;""&lt;&gt;"",F1387&amp;""&lt;&gt;""),"خطأ: مدين ودائن معًا",IF(AND(E1387&amp;""="",F1387&amp;""=""),"سطر بلا مبلغ","")))</f>
        <v/>
      </c>
      <c r="I1387" s="19">
        <f>IF(B1387&amp;""="","",ROUND(SUMIFS($E$7:$E$3006,$B$7:$B$3006,B1387&amp;"")-SUMIFS($F$7:$F$3006,$B$7:$B$3006,B1387&amp;""),2))</f>
        <v/>
      </c>
      <c r="J1387" s="6">
        <f>IF(B1387&amp;""="",IF(AND(C1387&amp;""="",E1387&amp;""="",F1387&amp;""=""),"","رقم القيد ناقص"),IF(I1387=0,"","القيد غير متوازن"))</f>
        <v/>
      </c>
      <c r="K1387" s="21">
        <f>IF(C1387&amp;""="","",COUNTIF($C$7:C1387,C1387&amp;""))</f>
        <v/>
      </c>
      <c r="L1387" s="6">
        <f>IF(K1387="","",C1387&amp;"-"&amp;K1387)</f>
        <v/>
      </c>
      <c r="M1387" s="21">
        <f>IF(J1387&lt;&gt;"القيد غير متوازن","",IF(COUNTIF($B$7:B1387,B1387&amp;"")=1,1,""))</f>
        <v/>
      </c>
    </row>
    <row r="1388">
      <c r="A1388" s="20" t="n"/>
      <c r="B1388" s="16" t="n"/>
      <c r="C1388" s="16" t="n"/>
      <c r="D1388" s="5" t="n"/>
      <c r="E1388" s="17" t="n"/>
      <c r="F1388" s="17" t="n"/>
      <c r="G1388" s="6">
        <f>IF(AND(C1388&amp;""="",E1388&amp;""="",F1388&amp;""=""),"",IF(C1388&amp;""="","كود ناقص",IFERROR(INDEX('دليل الحسابات'!$B$6:$B$205,MATCH(C1388,'دليل الحسابات'!$A$6:$A$205,0)),"كود غير موجود")))</f>
        <v/>
      </c>
      <c r="H1388" s="6">
        <f>IF(AND(C1388&amp;""="",E1388&amp;""="",F1388&amp;""=""),"",IF(AND(E1388&amp;""&lt;&gt;"",F1388&amp;""&lt;&gt;""),"خطأ: مدين ودائن معًا",IF(AND(E1388&amp;""="",F1388&amp;""=""),"سطر بلا مبلغ","")))</f>
        <v/>
      </c>
      <c r="I1388" s="19">
        <f>IF(B1388&amp;""="","",ROUND(SUMIFS($E$7:$E$3006,$B$7:$B$3006,B1388&amp;"")-SUMIFS($F$7:$F$3006,$B$7:$B$3006,B1388&amp;""),2))</f>
        <v/>
      </c>
      <c r="J1388" s="6">
        <f>IF(B1388&amp;""="",IF(AND(C1388&amp;""="",E1388&amp;""="",F1388&amp;""=""),"","رقم القيد ناقص"),IF(I1388=0,"","القيد غير متوازن"))</f>
        <v/>
      </c>
      <c r="K1388" s="21">
        <f>IF(C1388&amp;""="","",COUNTIF($C$7:C1388,C1388&amp;""))</f>
        <v/>
      </c>
      <c r="L1388" s="6">
        <f>IF(K1388="","",C1388&amp;"-"&amp;K1388)</f>
        <v/>
      </c>
      <c r="M1388" s="21">
        <f>IF(J1388&lt;&gt;"القيد غير متوازن","",IF(COUNTIF($B$7:B1388,B1388&amp;"")=1,1,""))</f>
        <v/>
      </c>
    </row>
    <row r="1389">
      <c r="A1389" s="20" t="n"/>
      <c r="B1389" s="16" t="n"/>
      <c r="C1389" s="16" t="n"/>
      <c r="D1389" s="5" t="n"/>
      <c r="E1389" s="17" t="n"/>
      <c r="F1389" s="17" t="n"/>
      <c r="G1389" s="6">
        <f>IF(AND(C1389&amp;""="",E1389&amp;""="",F1389&amp;""=""),"",IF(C1389&amp;""="","كود ناقص",IFERROR(INDEX('دليل الحسابات'!$B$6:$B$205,MATCH(C1389,'دليل الحسابات'!$A$6:$A$205,0)),"كود غير موجود")))</f>
        <v/>
      </c>
      <c r="H1389" s="6">
        <f>IF(AND(C1389&amp;""="",E1389&amp;""="",F1389&amp;""=""),"",IF(AND(E1389&amp;""&lt;&gt;"",F1389&amp;""&lt;&gt;""),"خطأ: مدين ودائن معًا",IF(AND(E1389&amp;""="",F1389&amp;""=""),"سطر بلا مبلغ","")))</f>
        <v/>
      </c>
      <c r="I1389" s="19">
        <f>IF(B1389&amp;""="","",ROUND(SUMIFS($E$7:$E$3006,$B$7:$B$3006,B1389&amp;"")-SUMIFS($F$7:$F$3006,$B$7:$B$3006,B1389&amp;""),2))</f>
        <v/>
      </c>
      <c r="J1389" s="6">
        <f>IF(B1389&amp;""="",IF(AND(C1389&amp;""="",E1389&amp;""="",F1389&amp;""=""),"","رقم القيد ناقص"),IF(I1389=0,"","القيد غير متوازن"))</f>
        <v/>
      </c>
      <c r="K1389" s="21">
        <f>IF(C1389&amp;""="","",COUNTIF($C$7:C1389,C1389&amp;""))</f>
        <v/>
      </c>
      <c r="L1389" s="6">
        <f>IF(K1389="","",C1389&amp;"-"&amp;K1389)</f>
        <v/>
      </c>
      <c r="M1389" s="21">
        <f>IF(J1389&lt;&gt;"القيد غير متوازن","",IF(COUNTIF($B$7:B1389,B1389&amp;"")=1,1,""))</f>
        <v/>
      </c>
    </row>
    <row r="1390">
      <c r="A1390" s="20" t="n"/>
      <c r="B1390" s="16" t="n"/>
      <c r="C1390" s="16" t="n"/>
      <c r="D1390" s="5" t="n"/>
      <c r="E1390" s="17" t="n"/>
      <c r="F1390" s="17" t="n"/>
      <c r="G1390" s="6">
        <f>IF(AND(C1390&amp;""="",E1390&amp;""="",F1390&amp;""=""),"",IF(C1390&amp;""="","كود ناقص",IFERROR(INDEX('دليل الحسابات'!$B$6:$B$205,MATCH(C1390,'دليل الحسابات'!$A$6:$A$205,0)),"كود غير موجود")))</f>
        <v/>
      </c>
      <c r="H1390" s="6">
        <f>IF(AND(C1390&amp;""="",E1390&amp;""="",F1390&amp;""=""),"",IF(AND(E1390&amp;""&lt;&gt;"",F1390&amp;""&lt;&gt;""),"خطأ: مدين ودائن معًا",IF(AND(E1390&amp;""="",F1390&amp;""=""),"سطر بلا مبلغ","")))</f>
        <v/>
      </c>
      <c r="I1390" s="19">
        <f>IF(B1390&amp;""="","",ROUND(SUMIFS($E$7:$E$3006,$B$7:$B$3006,B1390&amp;"")-SUMIFS($F$7:$F$3006,$B$7:$B$3006,B1390&amp;""),2))</f>
        <v/>
      </c>
      <c r="J1390" s="6">
        <f>IF(B1390&amp;""="",IF(AND(C1390&amp;""="",E1390&amp;""="",F1390&amp;""=""),"","رقم القيد ناقص"),IF(I1390=0,"","القيد غير متوازن"))</f>
        <v/>
      </c>
      <c r="K1390" s="21">
        <f>IF(C1390&amp;""="","",COUNTIF($C$7:C1390,C1390&amp;""))</f>
        <v/>
      </c>
      <c r="L1390" s="6">
        <f>IF(K1390="","",C1390&amp;"-"&amp;K1390)</f>
        <v/>
      </c>
      <c r="M1390" s="21">
        <f>IF(J1390&lt;&gt;"القيد غير متوازن","",IF(COUNTIF($B$7:B1390,B1390&amp;"")=1,1,""))</f>
        <v/>
      </c>
    </row>
    <row r="1391">
      <c r="A1391" s="20" t="n"/>
      <c r="B1391" s="16" t="n"/>
      <c r="C1391" s="16" t="n"/>
      <c r="D1391" s="5" t="n"/>
      <c r="E1391" s="17" t="n"/>
      <c r="F1391" s="17" t="n"/>
      <c r="G1391" s="6">
        <f>IF(AND(C1391&amp;""="",E1391&amp;""="",F1391&amp;""=""),"",IF(C1391&amp;""="","كود ناقص",IFERROR(INDEX('دليل الحسابات'!$B$6:$B$205,MATCH(C1391,'دليل الحسابات'!$A$6:$A$205,0)),"كود غير موجود")))</f>
        <v/>
      </c>
      <c r="H1391" s="6">
        <f>IF(AND(C1391&amp;""="",E1391&amp;""="",F1391&amp;""=""),"",IF(AND(E1391&amp;""&lt;&gt;"",F1391&amp;""&lt;&gt;""),"خطأ: مدين ودائن معًا",IF(AND(E1391&amp;""="",F1391&amp;""=""),"سطر بلا مبلغ","")))</f>
        <v/>
      </c>
      <c r="I1391" s="19">
        <f>IF(B1391&amp;""="","",ROUND(SUMIFS($E$7:$E$3006,$B$7:$B$3006,B1391&amp;"")-SUMIFS($F$7:$F$3006,$B$7:$B$3006,B1391&amp;""),2))</f>
        <v/>
      </c>
      <c r="J1391" s="6">
        <f>IF(B1391&amp;""="",IF(AND(C1391&amp;""="",E1391&amp;""="",F1391&amp;""=""),"","رقم القيد ناقص"),IF(I1391=0,"","القيد غير متوازن"))</f>
        <v/>
      </c>
      <c r="K1391" s="21">
        <f>IF(C1391&amp;""="","",COUNTIF($C$7:C1391,C1391&amp;""))</f>
        <v/>
      </c>
      <c r="L1391" s="6">
        <f>IF(K1391="","",C1391&amp;"-"&amp;K1391)</f>
        <v/>
      </c>
      <c r="M1391" s="21">
        <f>IF(J1391&lt;&gt;"القيد غير متوازن","",IF(COUNTIF($B$7:B1391,B1391&amp;"")=1,1,""))</f>
        <v/>
      </c>
    </row>
    <row r="1392">
      <c r="A1392" s="20" t="n"/>
      <c r="B1392" s="16" t="n"/>
      <c r="C1392" s="16" t="n"/>
      <c r="D1392" s="5" t="n"/>
      <c r="E1392" s="17" t="n"/>
      <c r="F1392" s="17" t="n"/>
      <c r="G1392" s="6">
        <f>IF(AND(C1392&amp;""="",E1392&amp;""="",F1392&amp;""=""),"",IF(C1392&amp;""="","كود ناقص",IFERROR(INDEX('دليل الحسابات'!$B$6:$B$205,MATCH(C1392,'دليل الحسابات'!$A$6:$A$205,0)),"كود غير موجود")))</f>
        <v/>
      </c>
      <c r="H1392" s="6">
        <f>IF(AND(C1392&amp;""="",E1392&amp;""="",F1392&amp;""=""),"",IF(AND(E1392&amp;""&lt;&gt;"",F1392&amp;""&lt;&gt;""),"خطأ: مدين ودائن معًا",IF(AND(E1392&amp;""="",F1392&amp;""=""),"سطر بلا مبلغ","")))</f>
        <v/>
      </c>
      <c r="I1392" s="19">
        <f>IF(B1392&amp;""="","",ROUND(SUMIFS($E$7:$E$3006,$B$7:$B$3006,B1392&amp;"")-SUMIFS($F$7:$F$3006,$B$7:$B$3006,B1392&amp;""),2))</f>
        <v/>
      </c>
      <c r="J1392" s="6">
        <f>IF(B1392&amp;""="",IF(AND(C1392&amp;""="",E1392&amp;""="",F1392&amp;""=""),"","رقم القيد ناقص"),IF(I1392=0,"","القيد غير متوازن"))</f>
        <v/>
      </c>
      <c r="K1392" s="21">
        <f>IF(C1392&amp;""="","",COUNTIF($C$7:C1392,C1392&amp;""))</f>
        <v/>
      </c>
      <c r="L1392" s="6">
        <f>IF(K1392="","",C1392&amp;"-"&amp;K1392)</f>
        <v/>
      </c>
      <c r="M1392" s="21">
        <f>IF(J1392&lt;&gt;"القيد غير متوازن","",IF(COUNTIF($B$7:B1392,B1392&amp;"")=1,1,""))</f>
        <v/>
      </c>
    </row>
    <row r="1393">
      <c r="A1393" s="20" t="n"/>
      <c r="B1393" s="16" t="n"/>
      <c r="C1393" s="16" t="n"/>
      <c r="D1393" s="5" t="n"/>
      <c r="E1393" s="17" t="n"/>
      <c r="F1393" s="17" t="n"/>
      <c r="G1393" s="6">
        <f>IF(AND(C1393&amp;""="",E1393&amp;""="",F1393&amp;""=""),"",IF(C1393&amp;""="","كود ناقص",IFERROR(INDEX('دليل الحسابات'!$B$6:$B$205,MATCH(C1393,'دليل الحسابات'!$A$6:$A$205,0)),"كود غير موجود")))</f>
        <v/>
      </c>
      <c r="H1393" s="6">
        <f>IF(AND(C1393&amp;""="",E1393&amp;""="",F1393&amp;""=""),"",IF(AND(E1393&amp;""&lt;&gt;"",F1393&amp;""&lt;&gt;""),"خطأ: مدين ودائن معًا",IF(AND(E1393&amp;""="",F1393&amp;""=""),"سطر بلا مبلغ","")))</f>
        <v/>
      </c>
      <c r="I1393" s="19">
        <f>IF(B1393&amp;""="","",ROUND(SUMIFS($E$7:$E$3006,$B$7:$B$3006,B1393&amp;"")-SUMIFS($F$7:$F$3006,$B$7:$B$3006,B1393&amp;""),2))</f>
        <v/>
      </c>
      <c r="J1393" s="6">
        <f>IF(B1393&amp;""="",IF(AND(C1393&amp;""="",E1393&amp;""="",F1393&amp;""=""),"","رقم القيد ناقص"),IF(I1393=0,"","القيد غير متوازن"))</f>
        <v/>
      </c>
      <c r="K1393" s="21">
        <f>IF(C1393&amp;""="","",COUNTIF($C$7:C1393,C1393&amp;""))</f>
        <v/>
      </c>
      <c r="L1393" s="6">
        <f>IF(K1393="","",C1393&amp;"-"&amp;K1393)</f>
        <v/>
      </c>
      <c r="M1393" s="21">
        <f>IF(J1393&lt;&gt;"القيد غير متوازن","",IF(COUNTIF($B$7:B1393,B1393&amp;"")=1,1,""))</f>
        <v/>
      </c>
    </row>
    <row r="1394">
      <c r="A1394" s="20" t="n"/>
      <c r="B1394" s="16" t="n"/>
      <c r="C1394" s="16" t="n"/>
      <c r="D1394" s="5" t="n"/>
      <c r="E1394" s="17" t="n"/>
      <c r="F1394" s="17" t="n"/>
      <c r="G1394" s="6">
        <f>IF(AND(C1394&amp;""="",E1394&amp;""="",F1394&amp;""=""),"",IF(C1394&amp;""="","كود ناقص",IFERROR(INDEX('دليل الحسابات'!$B$6:$B$205,MATCH(C1394,'دليل الحسابات'!$A$6:$A$205,0)),"كود غير موجود")))</f>
        <v/>
      </c>
      <c r="H1394" s="6">
        <f>IF(AND(C1394&amp;""="",E1394&amp;""="",F1394&amp;""=""),"",IF(AND(E1394&amp;""&lt;&gt;"",F1394&amp;""&lt;&gt;""),"خطأ: مدين ودائن معًا",IF(AND(E1394&amp;""="",F1394&amp;""=""),"سطر بلا مبلغ","")))</f>
        <v/>
      </c>
      <c r="I1394" s="19">
        <f>IF(B1394&amp;""="","",ROUND(SUMIFS($E$7:$E$3006,$B$7:$B$3006,B1394&amp;"")-SUMIFS($F$7:$F$3006,$B$7:$B$3006,B1394&amp;""),2))</f>
        <v/>
      </c>
      <c r="J1394" s="6">
        <f>IF(B1394&amp;""="",IF(AND(C1394&amp;""="",E1394&amp;""="",F1394&amp;""=""),"","رقم القيد ناقص"),IF(I1394=0,"","القيد غير متوازن"))</f>
        <v/>
      </c>
      <c r="K1394" s="21">
        <f>IF(C1394&amp;""="","",COUNTIF($C$7:C1394,C1394&amp;""))</f>
        <v/>
      </c>
      <c r="L1394" s="6">
        <f>IF(K1394="","",C1394&amp;"-"&amp;K1394)</f>
        <v/>
      </c>
      <c r="M1394" s="21">
        <f>IF(J1394&lt;&gt;"القيد غير متوازن","",IF(COUNTIF($B$7:B1394,B1394&amp;"")=1,1,""))</f>
        <v/>
      </c>
    </row>
    <row r="1395">
      <c r="A1395" s="20" t="n"/>
      <c r="B1395" s="16" t="n"/>
      <c r="C1395" s="16" t="n"/>
      <c r="D1395" s="5" t="n"/>
      <c r="E1395" s="17" t="n"/>
      <c r="F1395" s="17" t="n"/>
      <c r="G1395" s="6">
        <f>IF(AND(C1395&amp;""="",E1395&amp;""="",F1395&amp;""=""),"",IF(C1395&amp;""="","كود ناقص",IFERROR(INDEX('دليل الحسابات'!$B$6:$B$205,MATCH(C1395,'دليل الحسابات'!$A$6:$A$205,0)),"كود غير موجود")))</f>
        <v/>
      </c>
      <c r="H1395" s="6">
        <f>IF(AND(C1395&amp;""="",E1395&amp;""="",F1395&amp;""=""),"",IF(AND(E1395&amp;""&lt;&gt;"",F1395&amp;""&lt;&gt;""),"خطأ: مدين ودائن معًا",IF(AND(E1395&amp;""="",F1395&amp;""=""),"سطر بلا مبلغ","")))</f>
        <v/>
      </c>
      <c r="I1395" s="19">
        <f>IF(B1395&amp;""="","",ROUND(SUMIFS($E$7:$E$3006,$B$7:$B$3006,B1395&amp;"")-SUMIFS($F$7:$F$3006,$B$7:$B$3006,B1395&amp;""),2))</f>
        <v/>
      </c>
      <c r="J1395" s="6">
        <f>IF(B1395&amp;""="",IF(AND(C1395&amp;""="",E1395&amp;""="",F1395&amp;""=""),"","رقم القيد ناقص"),IF(I1395=0,"","القيد غير متوازن"))</f>
        <v/>
      </c>
      <c r="K1395" s="21">
        <f>IF(C1395&amp;""="","",COUNTIF($C$7:C1395,C1395&amp;""))</f>
        <v/>
      </c>
      <c r="L1395" s="6">
        <f>IF(K1395="","",C1395&amp;"-"&amp;K1395)</f>
        <v/>
      </c>
      <c r="M1395" s="21">
        <f>IF(J1395&lt;&gt;"القيد غير متوازن","",IF(COUNTIF($B$7:B1395,B1395&amp;"")=1,1,""))</f>
        <v/>
      </c>
    </row>
    <row r="1396">
      <c r="A1396" s="20" t="n"/>
      <c r="B1396" s="16" t="n"/>
      <c r="C1396" s="16" t="n"/>
      <c r="D1396" s="5" t="n"/>
      <c r="E1396" s="17" t="n"/>
      <c r="F1396" s="17" t="n"/>
      <c r="G1396" s="6">
        <f>IF(AND(C1396&amp;""="",E1396&amp;""="",F1396&amp;""=""),"",IF(C1396&amp;""="","كود ناقص",IFERROR(INDEX('دليل الحسابات'!$B$6:$B$205,MATCH(C1396,'دليل الحسابات'!$A$6:$A$205,0)),"كود غير موجود")))</f>
        <v/>
      </c>
      <c r="H1396" s="6">
        <f>IF(AND(C1396&amp;""="",E1396&amp;""="",F1396&amp;""=""),"",IF(AND(E1396&amp;""&lt;&gt;"",F1396&amp;""&lt;&gt;""),"خطأ: مدين ودائن معًا",IF(AND(E1396&amp;""="",F1396&amp;""=""),"سطر بلا مبلغ","")))</f>
        <v/>
      </c>
      <c r="I1396" s="19">
        <f>IF(B1396&amp;""="","",ROUND(SUMIFS($E$7:$E$3006,$B$7:$B$3006,B1396&amp;"")-SUMIFS($F$7:$F$3006,$B$7:$B$3006,B1396&amp;""),2))</f>
        <v/>
      </c>
      <c r="J1396" s="6">
        <f>IF(B1396&amp;""="",IF(AND(C1396&amp;""="",E1396&amp;""="",F1396&amp;""=""),"","رقم القيد ناقص"),IF(I1396=0,"","القيد غير متوازن"))</f>
        <v/>
      </c>
      <c r="K1396" s="21">
        <f>IF(C1396&amp;""="","",COUNTIF($C$7:C1396,C1396&amp;""))</f>
        <v/>
      </c>
      <c r="L1396" s="6">
        <f>IF(K1396="","",C1396&amp;"-"&amp;K1396)</f>
        <v/>
      </c>
      <c r="M1396" s="21">
        <f>IF(J1396&lt;&gt;"القيد غير متوازن","",IF(COUNTIF($B$7:B1396,B1396&amp;"")=1,1,""))</f>
        <v/>
      </c>
    </row>
    <row r="1397">
      <c r="A1397" s="20" t="n"/>
      <c r="B1397" s="16" t="n"/>
      <c r="C1397" s="16" t="n"/>
      <c r="D1397" s="5" t="n"/>
      <c r="E1397" s="17" t="n"/>
      <c r="F1397" s="17" t="n"/>
      <c r="G1397" s="6">
        <f>IF(AND(C1397&amp;""="",E1397&amp;""="",F1397&amp;""=""),"",IF(C1397&amp;""="","كود ناقص",IFERROR(INDEX('دليل الحسابات'!$B$6:$B$205,MATCH(C1397,'دليل الحسابات'!$A$6:$A$205,0)),"كود غير موجود")))</f>
        <v/>
      </c>
      <c r="H1397" s="6">
        <f>IF(AND(C1397&amp;""="",E1397&amp;""="",F1397&amp;""=""),"",IF(AND(E1397&amp;""&lt;&gt;"",F1397&amp;""&lt;&gt;""),"خطأ: مدين ودائن معًا",IF(AND(E1397&amp;""="",F1397&amp;""=""),"سطر بلا مبلغ","")))</f>
        <v/>
      </c>
      <c r="I1397" s="19">
        <f>IF(B1397&amp;""="","",ROUND(SUMIFS($E$7:$E$3006,$B$7:$B$3006,B1397&amp;"")-SUMIFS($F$7:$F$3006,$B$7:$B$3006,B1397&amp;""),2))</f>
        <v/>
      </c>
      <c r="J1397" s="6">
        <f>IF(B1397&amp;""="",IF(AND(C1397&amp;""="",E1397&amp;""="",F1397&amp;""=""),"","رقم القيد ناقص"),IF(I1397=0,"","القيد غير متوازن"))</f>
        <v/>
      </c>
      <c r="K1397" s="21">
        <f>IF(C1397&amp;""="","",COUNTIF($C$7:C1397,C1397&amp;""))</f>
        <v/>
      </c>
      <c r="L1397" s="6">
        <f>IF(K1397="","",C1397&amp;"-"&amp;K1397)</f>
        <v/>
      </c>
      <c r="M1397" s="21">
        <f>IF(J1397&lt;&gt;"القيد غير متوازن","",IF(COUNTIF($B$7:B1397,B1397&amp;"")=1,1,""))</f>
        <v/>
      </c>
    </row>
    <row r="1398">
      <c r="A1398" s="20" t="n"/>
      <c r="B1398" s="16" t="n"/>
      <c r="C1398" s="16" t="n"/>
      <c r="D1398" s="5" t="n"/>
      <c r="E1398" s="17" t="n"/>
      <c r="F1398" s="17" t="n"/>
      <c r="G1398" s="6">
        <f>IF(AND(C1398&amp;""="",E1398&amp;""="",F1398&amp;""=""),"",IF(C1398&amp;""="","كود ناقص",IFERROR(INDEX('دليل الحسابات'!$B$6:$B$205,MATCH(C1398,'دليل الحسابات'!$A$6:$A$205,0)),"كود غير موجود")))</f>
        <v/>
      </c>
      <c r="H1398" s="6">
        <f>IF(AND(C1398&amp;""="",E1398&amp;""="",F1398&amp;""=""),"",IF(AND(E1398&amp;""&lt;&gt;"",F1398&amp;""&lt;&gt;""),"خطأ: مدين ودائن معًا",IF(AND(E1398&amp;""="",F1398&amp;""=""),"سطر بلا مبلغ","")))</f>
        <v/>
      </c>
      <c r="I1398" s="19">
        <f>IF(B1398&amp;""="","",ROUND(SUMIFS($E$7:$E$3006,$B$7:$B$3006,B1398&amp;"")-SUMIFS($F$7:$F$3006,$B$7:$B$3006,B1398&amp;""),2))</f>
        <v/>
      </c>
      <c r="J1398" s="6">
        <f>IF(B1398&amp;""="",IF(AND(C1398&amp;""="",E1398&amp;""="",F1398&amp;""=""),"","رقم القيد ناقص"),IF(I1398=0,"","القيد غير متوازن"))</f>
        <v/>
      </c>
      <c r="K1398" s="21">
        <f>IF(C1398&amp;""="","",COUNTIF($C$7:C1398,C1398&amp;""))</f>
        <v/>
      </c>
      <c r="L1398" s="6">
        <f>IF(K1398="","",C1398&amp;"-"&amp;K1398)</f>
        <v/>
      </c>
      <c r="M1398" s="21">
        <f>IF(J1398&lt;&gt;"القيد غير متوازن","",IF(COUNTIF($B$7:B1398,B1398&amp;"")=1,1,""))</f>
        <v/>
      </c>
    </row>
    <row r="1399">
      <c r="A1399" s="20" t="n"/>
      <c r="B1399" s="16" t="n"/>
      <c r="C1399" s="16" t="n"/>
      <c r="D1399" s="5" t="n"/>
      <c r="E1399" s="17" t="n"/>
      <c r="F1399" s="17" t="n"/>
      <c r="G1399" s="6">
        <f>IF(AND(C1399&amp;""="",E1399&amp;""="",F1399&amp;""=""),"",IF(C1399&amp;""="","كود ناقص",IFERROR(INDEX('دليل الحسابات'!$B$6:$B$205,MATCH(C1399,'دليل الحسابات'!$A$6:$A$205,0)),"كود غير موجود")))</f>
        <v/>
      </c>
      <c r="H1399" s="6">
        <f>IF(AND(C1399&amp;""="",E1399&amp;""="",F1399&amp;""=""),"",IF(AND(E1399&amp;""&lt;&gt;"",F1399&amp;""&lt;&gt;""),"خطأ: مدين ودائن معًا",IF(AND(E1399&amp;""="",F1399&amp;""=""),"سطر بلا مبلغ","")))</f>
        <v/>
      </c>
      <c r="I1399" s="19">
        <f>IF(B1399&amp;""="","",ROUND(SUMIFS($E$7:$E$3006,$B$7:$B$3006,B1399&amp;"")-SUMIFS($F$7:$F$3006,$B$7:$B$3006,B1399&amp;""),2))</f>
        <v/>
      </c>
      <c r="J1399" s="6">
        <f>IF(B1399&amp;""="",IF(AND(C1399&amp;""="",E1399&amp;""="",F1399&amp;""=""),"","رقم القيد ناقص"),IF(I1399=0,"","القيد غير متوازن"))</f>
        <v/>
      </c>
      <c r="K1399" s="21">
        <f>IF(C1399&amp;""="","",COUNTIF($C$7:C1399,C1399&amp;""))</f>
        <v/>
      </c>
      <c r="L1399" s="6">
        <f>IF(K1399="","",C1399&amp;"-"&amp;K1399)</f>
        <v/>
      </c>
      <c r="M1399" s="21">
        <f>IF(J1399&lt;&gt;"القيد غير متوازن","",IF(COUNTIF($B$7:B1399,B1399&amp;"")=1,1,""))</f>
        <v/>
      </c>
    </row>
    <row r="1400">
      <c r="A1400" s="20" t="n"/>
      <c r="B1400" s="16" t="n"/>
      <c r="C1400" s="16" t="n"/>
      <c r="D1400" s="5" t="n"/>
      <c r="E1400" s="17" t="n"/>
      <c r="F1400" s="17" t="n"/>
      <c r="G1400" s="6">
        <f>IF(AND(C1400&amp;""="",E1400&amp;""="",F1400&amp;""=""),"",IF(C1400&amp;""="","كود ناقص",IFERROR(INDEX('دليل الحسابات'!$B$6:$B$205,MATCH(C1400,'دليل الحسابات'!$A$6:$A$205,0)),"كود غير موجود")))</f>
        <v/>
      </c>
      <c r="H1400" s="6">
        <f>IF(AND(C1400&amp;""="",E1400&amp;""="",F1400&amp;""=""),"",IF(AND(E1400&amp;""&lt;&gt;"",F1400&amp;""&lt;&gt;""),"خطأ: مدين ودائن معًا",IF(AND(E1400&amp;""="",F1400&amp;""=""),"سطر بلا مبلغ","")))</f>
        <v/>
      </c>
      <c r="I1400" s="19">
        <f>IF(B1400&amp;""="","",ROUND(SUMIFS($E$7:$E$3006,$B$7:$B$3006,B1400&amp;"")-SUMIFS($F$7:$F$3006,$B$7:$B$3006,B1400&amp;""),2))</f>
        <v/>
      </c>
      <c r="J1400" s="6">
        <f>IF(B1400&amp;""="",IF(AND(C1400&amp;""="",E1400&amp;""="",F1400&amp;""=""),"","رقم القيد ناقص"),IF(I1400=0,"","القيد غير متوازن"))</f>
        <v/>
      </c>
      <c r="K1400" s="21">
        <f>IF(C1400&amp;""="","",COUNTIF($C$7:C1400,C1400&amp;""))</f>
        <v/>
      </c>
      <c r="L1400" s="6">
        <f>IF(K1400="","",C1400&amp;"-"&amp;K1400)</f>
        <v/>
      </c>
      <c r="M1400" s="21">
        <f>IF(J1400&lt;&gt;"القيد غير متوازن","",IF(COUNTIF($B$7:B1400,B1400&amp;"")=1,1,""))</f>
        <v/>
      </c>
    </row>
    <row r="1401">
      <c r="A1401" s="20" t="n"/>
      <c r="B1401" s="16" t="n"/>
      <c r="C1401" s="16" t="n"/>
      <c r="D1401" s="5" t="n"/>
      <c r="E1401" s="17" t="n"/>
      <c r="F1401" s="17" t="n"/>
      <c r="G1401" s="6">
        <f>IF(AND(C1401&amp;""="",E1401&amp;""="",F1401&amp;""=""),"",IF(C1401&amp;""="","كود ناقص",IFERROR(INDEX('دليل الحسابات'!$B$6:$B$205,MATCH(C1401,'دليل الحسابات'!$A$6:$A$205,0)),"كود غير موجود")))</f>
        <v/>
      </c>
      <c r="H1401" s="6">
        <f>IF(AND(C1401&amp;""="",E1401&amp;""="",F1401&amp;""=""),"",IF(AND(E1401&amp;""&lt;&gt;"",F1401&amp;""&lt;&gt;""),"خطأ: مدين ودائن معًا",IF(AND(E1401&amp;""="",F1401&amp;""=""),"سطر بلا مبلغ","")))</f>
        <v/>
      </c>
      <c r="I1401" s="19">
        <f>IF(B1401&amp;""="","",ROUND(SUMIFS($E$7:$E$3006,$B$7:$B$3006,B1401&amp;"")-SUMIFS($F$7:$F$3006,$B$7:$B$3006,B1401&amp;""),2))</f>
        <v/>
      </c>
      <c r="J1401" s="6">
        <f>IF(B1401&amp;""="",IF(AND(C1401&amp;""="",E1401&amp;""="",F1401&amp;""=""),"","رقم القيد ناقص"),IF(I1401=0,"","القيد غير متوازن"))</f>
        <v/>
      </c>
      <c r="K1401" s="21">
        <f>IF(C1401&amp;""="","",COUNTIF($C$7:C1401,C1401&amp;""))</f>
        <v/>
      </c>
      <c r="L1401" s="6">
        <f>IF(K1401="","",C1401&amp;"-"&amp;K1401)</f>
        <v/>
      </c>
      <c r="M1401" s="21">
        <f>IF(J1401&lt;&gt;"القيد غير متوازن","",IF(COUNTIF($B$7:B1401,B1401&amp;"")=1,1,""))</f>
        <v/>
      </c>
    </row>
    <row r="1402">
      <c r="A1402" s="20" t="n"/>
      <c r="B1402" s="16" t="n"/>
      <c r="C1402" s="16" t="n"/>
      <c r="D1402" s="5" t="n"/>
      <c r="E1402" s="17" t="n"/>
      <c r="F1402" s="17" t="n"/>
      <c r="G1402" s="6">
        <f>IF(AND(C1402&amp;""="",E1402&amp;""="",F1402&amp;""=""),"",IF(C1402&amp;""="","كود ناقص",IFERROR(INDEX('دليل الحسابات'!$B$6:$B$205,MATCH(C1402,'دليل الحسابات'!$A$6:$A$205,0)),"كود غير موجود")))</f>
        <v/>
      </c>
      <c r="H1402" s="6">
        <f>IF(AND(C1402&amp;""="",E1402&amp;""="",F1402&amp;""=""),"",IF(AND(E1402&amp;""&lt;&gt;"",F1402&amp;""&lt;&gt;""),"خطأ: مدين ودائن معًا",IF(AND(E1402&amp;""="",F1402&amp;""=""),"سطر بلا مبلغ","")))</f>
        <v/>
      </c>
      <c r="I1402" s="19">
        <f>IF(B1402&amp;""="","",ROUND(SUMIFS($E$7:$E$3006,$B$7:$B$3006,B1402&amp;"")-SUMIFS($F$7:$F$3006,$B$7:$B$3006,B1402&amp;""),2))</f>
        <v/>
      </c>
      <c r="J1402" s="6">
        <f>IF(B1402&amp;""="",IF(AND(C1402&amp;""="",E1402&amp;""="",F1402&amp;""=""),"","رقم القيد ناقص"),IF(I1402=0,"","القيد غير متوازن"))</f>
        <v/>
      </c>
      <c r="K1402" s="21">
        <f>IF(C1402&amp;""="","",COUNTIF($C$7:C1402,C1402&amp;""))</f>
        <v/>
      </c>
      <c r="L1402" s="6">
        <f>IF(K1402="","",C1402&amp;"-"&amp;K1402)</f>
        <v/>
      </c>
      <c r="M1402" s="21">
        <f>IF(J1402&lt;&gt;"القيد غير متوازن","",IF(COUNTIF($B$7:B1402,B1402&amp;"")=1,1,""))</f>
        <v/>
      </c>
    </row>
    <row r="1403">
      <c r="A1403" s="20" t="n"/>
      <c r="B1403" s="16" t="n"/>
      <c r="C1403" s="16" t="n"/>
      <c r="D1403" s="5" t="n"/>
      <c r="E1403" s="17" t="n"/>
      <c r="F1403" s="17" t="n"/>
      <c r="G1403" s="6">
        <f>IF(AND(C1403&amp;""="",E1403&amp;""="",F1403&amp;""=""),"",IF(C1403&amp;""="","كود ناقص",IFERROR(INDEX('دليل الحسابات'!$B$6:$B$205,MATCH(C1403,'دليل الحسابات'!$A$6:$A$205,0)),"كود غير موجود")))</f>
        <v/>
      </c>
      <c r="H1403" s="6">
        <f>IF(AND(C1403&amp;""="",E1403&amp;""="",F1403&amp;""=""),"",IF(AND(E1403&amp;""&lt;&gt;"",F1403&amp;""&lt;&gt;""),"خطأ: مدين ودائن معًا",IF(AND(E1403&amp;""="",F1403&amp;""=""),"سطر بلا مبلغ","")))</f>
        <v/>
      </c>
      <c r="I1403" s="19">
        <f>IF(B1403&amp;""="","",ROUND(SUMIFS($E$7:$E$3006,$B$7:$B$3006,B1403&amp;"")-SUMIFS($F$7:$F$3006,$B$7:$B$3006,B1403&amp;""),2))</f>
        <v/>
      </c>
      <c r="J1403" s="6">
        <f>IF(B1403&amp;""="",IF(AND(C1403&amp;""="",E1403&amp;""="",F1403&amp;""=""),"","رقم القيد ناقص"),IF(I1403=0,"","القيد غير متوازن"))</f>
        <v/>
      </c>
      <c r="K1403" s="21">
        <f>IF(C1403&amp;""="","",COUNTIF($C$7:C1403,C1403&amp;""))</f>
        <v/>
      </c>
      <c r="L1403" s="6">
        <f>IF(K1403="","",C1403&amp;"-"&amp;K1403)</f>
        <v/>
      </c>
      <c r="M1403" s="21">
        <f>IF(J1403&lt;&gt;"القيد غير متوازن","",IF(COUNTIF($B$7:B1403,B1403&amp;"")=1,1,""))</f>
        <v/>
      </c>
    </row>
    <row r="1404">
      <c r="A1404" s="20" t="n"/>
      <c r="B1404" s="16" t="n"/>
      <c r="C1404" s="16" t="n"/>
      <c r="D1404" s="5" t="n"/>
      <c r="E1404" s="17" t="n"/>
      <c r="F1404" s="17" t="n"/>
      <c r="G1404" s="6">
        <f>IF(AND(C1404&amp;""="",E1404&amp;""="",F1404&amp;""=""),"",IF(C1404&amp;""="","كود ناقص",IFERROR(INDEX('دليل الحسابات'!$B$6:$B$205,MATCH(C1404,'دليل الحسابات'!$A$6:$A$205,0)),"كود غير موجود")))</f>
        <v/>
      </c>
      <c r="H1404" s="6">
        <f>IF(AND(C1404&amp;""="",E1404&amp;""="",F1404&amp;""=""),"",IF(AND(E1404&amp;""&lt;&gt;"",F1404&amp;""&lt;&gt;""),"خطأ: مدين ودائن معًا",IF(AND(E1404&amp;""="",F1404&amp;""=""),"سطر بلا مبلغ","")))</f>
        <v/>
      </c>
      <c r="I1404" s="19">
        <f>IF(B1404&amp;""="","",ROUND(SUMIFS($E$7:$E$3006,$B$7:$B$3006,B1404&amp;"")-SUMIFS($F$7:$F$3006,$B$7:$B$3006,B1404&amp;""),2))</f>
        <v/>
      </c>
      <c r="J1404" s="6">
        <f>IF(B1404&amp;""="",IF(AND(C1404&amp;""="",E1404&amp;""="",F1404&amp;""=""),"","رقم القيد ناقص"),IF(I1404=0,"","القيد غير متوازن"))</f>
        <v/>
      </c>
      <c r="K1404" s="21">
        <f>IF(C1404&amp;""="","",COUNTIF($C$7:C1404,C1404&amp;""))</f>
        <v/>
      </c>
      <c r="L1404" s="6">
        <f>IF(K1404="","",C1404&amp;"-"&amp;K1404)</f>
        <v/>
      </c>
      <c r="M1404" s="21">
        <f>IF(J1404&lt;&gt;"القيد غير متوازن","",IF(COUNTIF($B$7:B1404,B1404&amp;"")=1,1,""))</f>
        <v/>
      </c>
    </row>
    <row r="1405">
      <c r="A1405" s="20" t="n"/>
      <c r="B1405" s="16" t="n"/>
      <c r="C1405" s="16" t="n"/>
      <c r="D1405" s="5" t="n"/>
      <c r="E1405" s="17" t="n"/>
      <c r="F1405" s="17" t="n"/>
      <c r="G1405" s="6">
        <f>IF(AND(C1405&amp;""="",E1405&amp;""="",F1405&amp;""=""),"",IF(C1405&amp;""="","كود ناقص",IFERROR(INDEX('دليل الحسابات'!$B$6:$B$205,MATCH(C1405,'دليل الحسابات'!$A$6:$A$205,0)),"كود غير موجود")))</f>
        <v/>
      </c>
      <c r="H1405" s="6">
        <f>IF(AND(C1405&amp;""="",E1405&amp;""="",F1405&amp;""=""),"",IF(AND(E1405&amp;""&lt;&gt;"",F1405&amp;""&lt;&gt;""),"خطأ: مدين ودائن معًا",IF(AND(E1405&amp;""="",F1405&amp;""=""),"سطر بلا مبلغ","")))</f>
        <v/>
      </c>
      <c r="I1405" s="19">
        <f>IF(B1405&amp;""="","",ROUND(SUMIFS($E$7:$E$3006,$B$7:$B$3006,B1405&amp;"")-SUMIFS($F$7:$F$3006,$B$7:$B$3006,B1405&amp;""),2))</f>
        <v/>
      </c>
      <c r="J1405" s="6">
        <f>IF(B1405&amp;""="",IF(AND(C1405&amp;""="",E1405&amp;""="",F1405&amp;""=""),"","رقم القيد ناقص"),IF(I1405=0,"","القيد غير متوازن"))</f>
        <v/>
      </c>
      <c r="K1405" s="21">
        <f>IF(C1405&amp;""="","",COUNTIF($C$7:C1405,C1405&amp;""))</f>
        <v/>
      </c>
      <c r="L1405" s="6">
        <f>IF(K1405="","",C1405&amp;"-"&amp;K1405)</f>
        <v/>
      </c>
      <c r="M1405" s="21">
        <f>IF(J1405&lt;&gt;"القيد غير متوازن","",IF(COUNTIF($B$7:B1405,B1405&amp;"")=1,1,""))</f>
        <v/>
      </c>
    </row>
    <row r="1406">
      <c r="A1406" s="20" t="n"/>
      <c r="B1406" s="16" t="n"/>
      <c r="C1406" s="16" t="n"/>
      <c r="D1406" s="5" t="n"/>
      <c r="E1406" s="17" t="n"/>
      <c r="F1406" s="17" t="n"/>
      <c r="G1406" s="6">
        <f>IF(AND(C1406&amp;""="",E1406&amp;""="",F1406&amp;""=""),"",IF(C1406&amp;""="","كود ناقص",IFERROR(INDEX('دليل الحسابات'!$B$6:$B$205,MATCH(C1406,'دليل الحسابات'!$A$6:$A$205,0)),"كود غير موجود")))</f>
        <v/>
      </c>
      <c r="H1406" s="6">
        <f>IF(AND(C1406&amp;""="",E1406&amp;""="",F1406&amp;""=""),"",IF(AND(E1406&amp;""&lt;&gt;"",F1406&amp;""&lt;&gt;""),"خطأ: مدين ودائن معًا",IF(AND(E1406&amp;""="",F1406&amp;""=""),"سطر بلا مبلغ","")))</f>
        <v/>
      </c>
      <c r="I1406" s="19">
        <f>IF(B1406&amp;""="","",ROUND(SUMIFS($E$7:$E$3006,$B$7:$B$3006,B1406&amp;"")-SUMIFS($F$7:$F$3006,$B$7:$B$3006,B1406&amp;""),2))</f>
        <v/>
      </c>
      <c r="J1406" s="6">
        <f>IF(B1406&amp;""="",IF(AND(C1406&amp;""="",E1406&amp;""="",F1406&amp;""=""),"","رقم القيد ناقص"),IF(I1406=0,"","القيد غير متوازن"))</f>
        <v/>
      </c>
      <c r="K1406" s="21">
        <f>IF(C1406&amp;""="","",COUNTIF($C$7:C1406,C1406&amp;""))</f>
        <v/>
      </c>
      <c r="L1406" s="6">
        <f>IF(K1406="","",C1406&amp;"-"&amp;K1406)</f>
        <v/>
      </c>
      <c r="M1406" s="21">
        <f>IF(J1406&lt;&gt;"القيد غير متوازن","",IF(COUNTIF($B$7:B1406,B1406&amp;"")=1,1,""))</f>
        <v/>
      </c>
    </row>
    <row r="1407">
      <c r="A1407" s="20" t="n"/>
      <c r="B1407" s="16" t="n"/>
      <c r="C1407" s="16" t="n"/>
      <c r="D1407" s="5" t="n"/>
      <c r="E1407" s="17" t="n"/>
      <c r="F1407" s="17" t="n"/>
      <c r="G1407" s="6">
        <f>IF(AND(C1407&amp;""="",E1407&amp;""="",F1407&amp;""=""),"",IF(C1407&amp;""="","كود ناقص",IFERROR(INDEX('دليل الحسابات'!$B$6:$B$205,MATCH(C1407,'دليل الحسابات'!$A$6:$A$205,0)),"كود غير موجود")))</f>
        <v/>
      </c>
      <c r="H1407" s="6">
        <f>IF(AND(C1407&amp;""="",E1407&amp;""="",F1407&amp;""=""),"",IF(AND(E1407&amp;""&lt;&gt;"",F1407&amp;""&lt;&gt;""),"خطأ: مدين ودائن معًا",IF(AND(E1407&amp;""="",F1407&amp;""=""),"سطر بلا مبلغ","")))</f>
        <v/>
      </c>
      <c r="I1407" s="19">
        <f>IF(B1407&amp;""="","",ROUND(SUMIFS($E$7:$E$3006,$B$7:$B$3006,B1407&amp;"")-SUMIFS($F$7:$F$3006,$B$7:$B$3006,B1407&amp;""),2))</f>
        <v/>
      </c>
      <c r="J1407" s="6">
        <f>IF(B1407&amp;""="",IF(AND(C1407&amp;""="",E1407&amp;""="",F1407&amp;""=""),"","رقم القيد ناقص"),IF(I1407=0,"","القيد غير متوازن"))</f>
        <v/>
      </c>
      <c r="K1407" s="21">
        <f>IF(C1407&amp;""="","",COUNTIF($C$7:C1407,C1407&amp;""))</f>
        <v/>
      </c>
      <c r="L1407" s="6">
        <f>IF(K1407="","",C1407&amp;"-"&amp;K1407)</f>
        <v/>
      </c>
      <c r="M1407" s="21">
        <f>IF(J1407&lt;&gt;"القيد غير متوازن","",IF(COUNTIF($B$7:B1407,B1407&amp;"")=1,1,""))</f>
        <v/>
      </c>
    </row>
    <row r="1408">
      <c r="A1408" s="20" t="n"/>
      <c r="B1408" s="16" t="n"/>
      <c r="C1408" s="16" t="n"/>
      <c r="D1408" s="5" t="n"/>
      <c r="E1408" s="17" t="n"/>
      <c r="F1408" s="17" t="n"/>
      <c r="G1408" s="6">
        <f>IF(AND(C1408&amp;""="",E1408&amp;""="",F1408&amp;""=""),"",IF(C1408&amp;""="","كود ناقص",IFERROR(INDEX('دليل الحسابات'!$B$6:$B$205,MATCH(C1408,'دليل الحسابات'!$A$6:$A$205,0)),"كود غير موجود")))</f>
        <v/>
      </c>
      <c r="H1408" s="6">
        <f>IF(AND(C1408&amp;""="",E1408&amp;""="",F1408&amp;""=""),"",IF(AND(E1408&amp;""&lt;&gt;"",F1408&amp;""&lt;&gt;""),"خطأ: مدين ودائن معًا",IF(AND(E1408&amp;""="",F1408&amp;""=""),"سطر بلا مبلغ","")))</f>
        <v/>
      </c>
      <c r="I1408" s="19">
        <f>IF(B1408&amp;""="","",ROUND(SUMIFS($E$7:$E$3006,$B$7:$B$3006,B1408&amp;"")-SUMIFS($F$7:$F$3006,$B$7:$B$3006,B1408&amp;""),2))</f>
        <v/>
      </c>
      <c r="J1408" s="6">
        <f>IF(B1408&amp;""="",IF(AND(C1408&amp;""="",E1408&amp;""="",F1408&amp;""=""),"","رقم القيد ناقص"),IF(I1408=0,"","القيد غير متوازن"))</f>
        <v/>
      </c>
      <c r="K1408" s="21">
        <f>IF(C1408&amp;""="","",COUNTIF($C$7:C1408,C1408&amp;""))</f>
        <v/>
      </c>
      <c r="L1408" s="6">
        <f>IF(K1408="","",C1408&amp;"-"&amp;K1408)</f>
        <v/>
      </c>
      <c r="M1408" s="21">
        <f>IF(J1408&lt;&gt;"القيد غير متوازن","",IF(COUNTIF($B$7:B1408,B1408&amp;"")=1,1,""))</f>
        <v/>
      </c>
    </row>
    <row r="1409">
      <c r="A1409" s="20" t="n"/>
      <c r="B1409" s="16" t="n"/>
      <c r="C1409" s="16" t="n"/>
      <c r="D1409" s="5" t="n"/>
      <c r="E1409" s="17" t="n"/>
      <c r="F1409" s="17" t="n"/>
      <c r="G1409" s="6">
        <f>IF(AND(C1409&amp;""="",E1409&amp;""="",F1409&amp;""=""),"",IF(C1409&amp;""="","كود ناقص",IFERROR(INDEX('دليل الحسابات'!$B$6:$B$205,MATCH(C1409,'دليل الحسابات'!$A$6:$A$205,0)),"كود غير موجود")))</f>
        <v/>
      </c>
      <c r="H1409" s="6">
        <f>IF(AND(C1409&amp;""="",E1409&amp;""="",F1409&amp;""=""),"",IF(AND(E1409&amp;""&lt;&gt;"",F1409&amp;""&lt;&gt;""),"خطأ: مدين ودائن معًا",IF(AND(E1409&amp;""="",F1409&amp;""=""),"سطر بلا مبلغ","")))</f>
        <v/>
      </c>
      <c r="I1409" s="19">
        <f>IF(B1409&amp;""="","",ROUND(SUMIFS($E$7:$E$3006,$B$7:$B$3006,B1409&amp;"")-SUMIFS($F$7:$F$3006,$B$7:$B$3006,B1409&amp;""),2))</f>
        <v/>
      </c>
      <c r="J1409" s="6">
        <f>IF(B1409&amp;""="",IF(AND(C1409&amp;""="",E1409&amp;""="",F1409&amp;""=""),"","رقم القيد ناقص"),IF(I1409=0,"","القيد غير متوازن"))</f>
        <v/>
      </c>
      <c r="K1409" s="21">
        <f>IF(C1409&amp;""="","",COUNTIF($C$7:C1409,C1409&amp;""))</f>
        <v/>
      </c>
      <c r="L1409" s="6">
        <f>IF(K1409="","",C1409&amp;"-"&amp;K1409)</f>
        <v/>
      </c>
      <c r="M1409" s="21">
        <f>IF(J1409&lt;&gt;"القيد غير متوازن","",IF(COUNTIF($B$7:B1409,B1409&amp;"")=1,1,""))</f>
        <v/>
      </c>
    </row>
    <row r="1410">
      <c r="A1410" s="20" t="n"/>
      <c r="B1410" s="16" t="n"/>
      <c r="C1410" s="16" t="n"/>
      <c r="D1410" s="5" t="n"/>
      <c r="E1410" s="17" t="n"/>
      <c r="F1410" s="17" t="n"/>
      <c r="G1410" s="6">
        <f>IF(AND(C1410&amp;""="",E1410&amp;""="",F1410&amp;""=""),"",IF(C1410&amp;""="","كود ناقص",IFERROR(INDEX('دليل الحسابات'!$B$6:$B$205,MATCH(C1410,'دليل الحسابات'!$A$6:$A$205,0)),"كود غير موجود")))</f>
        <v/>
      </c>
      <c r="H1410" s="6">
        <f>IF(AND(C1410&amp;""="",E1410&amp;""="",F1410&amp;""=""),"",IF(AND(E1410&amp;""&lt;&gt;"",F1410&amp;""&lt;&gt;""),"خطأ: مدين ودائن معًا",IF(AND(E1410&amp;""="",F1410&amp;""=""),"سطر بلا مبلغ","")))</f>
        <v/>
      </c>
      <c r="I1410" s="19">
        <f>IF(B1410&amp;""="","",ROUND(SUMIFS($E$7:$E$3006,$B$7:$B$3006,B1410&amp;"")-SUMIFS($F$7:$F$3006,$B$7:$B$3006,B1410&amp;""),2))</f>
        <v/>
      </c>
      <c r="J1410" s="6">
        <f>IF(B1410&amp;""="",IF(AND(C1410&amp;""="",E1410&amp;""="",F1410&amp;""=""),"","رقم القيد ناقص"),IF(I1410=0,"","القيد غير متوازن"))</f>
        <v/>
      </c>
      <c r="K1410" s="21">
        <f>IF(C1410&amp;""="","",COUNTIF($C$7:C1410,C1410&amp;""))</f>
        <v/>
      </c>
      <c r="L1410" s="6">
        <f>IF(K1410="","",C1410&amp;"-"&amp;K1410)</f>
        <v/>
      </c>
      <c r="M1410" s="21">
        <f>IF(J1410&lt;&gt;"القيد غير متوازن","",IF(COUNTIF($B$7:B1410,B1410&amp;"")=1,1,""))</f>
        <v/>
      </c>
    </row>
    <row r="1411">
      <c r="A1411" s="20" t="n"/>
      <c r="B1411" s="16" t="n"/>
      <c r="C1411" s="16" t="n"/>
      <c r="D1411" s="5" t="n"/>
      <c r="E1411" s="17" t="n"/>
      <c r="F1411" s="17" t="n"/>
      <c r="G1411" s="6">
        <f>IF(AND(C1411&amp;""="",E1411&amp;""="",F1411&amp;""=""),"",IF(C1411&amp;""="","كود ناقص",IFERROR(INDEX('دليل الحسابات'!$B$6:$B$205,MATCH(C1411,'دليل الحسابات'!$A$6:$A$205,0)),"كود غير موجود")))</f>
        <v/>
      </c>
      <c r="H1411" s="6">
        <f>IF(AND(C1411&amp;""="",E1411&amp;""="",F1411&amp;""=""),"",IF(AND(E1411&amp;""&lt;&gt;"",F1411&amp;""&lt;&gt;""),"خطأ: مدين ودائن معًا",IF(AND(E1411&amp;""="",F1411&amp;""=""),"سطر بلا مبلغ","")))</f>
        <v/>
      </c>
      <c r="I1411" s="19">
        <f>IF(B1411&amp;""="","",ROUND(SUMIFS($E$7:$E$3006,$B$7:$B$3006,B1411&amp;"")-SUMIFS($F$7:$F$3006,$B$7:$B$3006,B1411&amp;""),2))</f>
        <v/>
      </c>
      <c r="J1411" s="6">
        <f>IF(B1411&amp;""="",IF(AND(C1411&amp;""="",E1411&amp;""="",F1411&amp;""=""),"","رقم القيد ناقص"),IF(I1411=0,"","القيد غير متوازن"))</f>
        <v/>
      </c>
      <c r="K1411" s="21">
        <f>IF(C1411&amp;""="","",COUNTIF($C$7:C1411,C1411&amp;""))</f>
        <v/>
      </c>
      <c r="L1411" s="6">
        <f>IF(K1411="","",C1411&amp;"-"&amp;K1411)</f>
        <v/>
      </c>
      <c r="M1411" s="21">
        <f>IF(J1411&lt;&gt;"القيد غير متوازن","",IF(COUNTIF($B$7:B1411,B1411&amp;"")=1,1,""))</f>
        <v/>
      </c>
    </row>
    <row r="1412">
      <c r="A1412" s="20" t="n"/>
      <c r="B1412" s="16" t="n"/>
      <c r="C1412" s="16" t="n"/>
      <c r="D1412" s="5" t="n"/>
      <c r="E1412" s="17" t="n"/>
      <c r="F1412" s="17" t="n"/>
      <c r="G1412" s="6">
        <f>IF(AND(C1412&amp;""="",E1412&amp;""="",F1412&amp;""=""),"",IF(C1412&amp;""="","كود ناقص",IFERROR(INDEX('دليل الحسابات'!$B$6:$B$205,MATCH(C1412,'دليل الحسابات'!$A$6:$A$205,0)),"كود غير موجود")))</f>
        <v/>
      </c>
      <c r="H1412" s="6">
        <f>IF(AND(C1412&amp;""="",E1412&amp;""="",F1412&amp;""=""),"",IF(AND(E1412&amp;""&lt;&gt;"",F1412&amp;""&lt;&gt;""),"خطأ: مدين ودائن معًا",IF(AND(E1412&amp;""="",F1412&amp;""=""),"سطر بلا مبلغ","")))</f>
        <v/>
      </c>
      <c r="I1412" s="19">
        <f>IF(B1412&amp;""="","",ROUND(SUMIFS($E$7:$E$3006,$B$7:$B$3006,B1412&amp;"")-SUMIFS($F$7:$F$3006,$B$7:$B$3006,B1412&amp;""),2))</f>
        <v/>
      </c>
      <c r="J1412" s="6">
        <f>IF(B1412&amp;""="",IF(AND(C1412&amp;""="",E1412&amp;""="",F1412&amp;""=""),"","رقم القيد ناقص"),IF(I1412=0,"","القيد غير متوازن"))</f>
        <v/>
      </c>
      <c r="K1412" s="21">
        <f>IF(C1412&amp;""="","",COUNTIF($C$7:C1412,C1412&amp;""))</f>
        <v/>
      </c>
      <c r="L1412" s="6">
        <f>IF(K1412="","",C1412&amp;"-"&amp;K1412)</f>
        <v/>
      </c>
      <c r="M1412" s="21">
        <f>IF(J1412&lt;&gt;"القيد غير متوازن","",IF(COUNTIF($B$7:B1412,B1412&amp;"")=1,1,""))</f>
        <v/>
      </c>
    </row>
    <row r="1413">
      <c r="A1413" s="20" t="n"/>
      <c r="B1413" s="16" t="n"/>
      <c r="C1413" s="16" t="n"/>
      <c r="D1413" s="5" t="n"/>
      <c r="E1413" s="17" t="n"/>
      <c r="F1413" s="17" t="n"/>
      <c r="G1413" s="6">
        <f>IF(AND(C1413&amp;""="",E1413&amp;""="",F1413&amp;""=""),"",IF(C1413&amp;""="","كود ناقص",IFERROR(INDEX('دليل الحسابات'!$B$6:$B$205,MATCH(C1413,'دليل الحسابات'!$A$6:$A$205,0)),"كود غير موجود")))</f>
        <v/>
      </c>
      <c r="H1413" s="6">
        <f>IF(AND(C1413&amp;""="",E1413&amp;""="",F1413&amp;""=""),"",IF(AND(E1413&amp;""&lt;&gt;"",F1413&amp;""&lt;&gt;""),"خطأ: مدين ودائن معًا",IF(AND(E1413&amp;""="",F1413&amp;""=""),"سطر بلا مبلغ","")))</f>
        <v/>
      </c>
      <c r="I1413" s="19">
        <f>IF(B1413&amp;""="","",ROUND(SUMIFS($E$7:$E$3006,$B$7:$B$3006,B1413&amp;"")-SUMIFS($F$7:$F$3006,$B$7:$B$3006,B1413&amp;""),2))</f>
        <v/>
      </c>
      <c r="J1413" s="6">
        <f>IF(B1413&amp;""="",IF(AND(C1413&amp;""="",E1413&amp;""="",F1413&amp;""=""),"","رقم القيد ناقص"),IF(I1413=0,"","القيد غير متوازن"))</f>
        <v/>
      </c>
      <c r="K1413" s="21">
        <f>IF(C1413&amp;""="","",COUNTIF($C$7:C1413,C1413&amp;""))</f>
        <v/>
      </c>
      <c r="L1413" s="6">
        <f>IF(K1413="","",C1413&amp;"-"&amp;K1413)</f>
        <v/>
      </c>
      <c r="M1413" s="21">
        <f>IF(J1413&lt;&gt;"القيد غير متوازن","",IF(COUNTIF($B$7:B1413,B1413&amp;"")=1,1,""))</f>
        <v/>
      </c>
    </row>
    <row r="1414">
      <c r="A1414" s="20" t="n"/>
      <c r="B1414" s="16" t="n"/>
      <c r="C1414" s="16" t="n"/>
      <c r="D1414" s="5" t="n"/>
      <c r="E1414" s="17" t="n"/>
      <c r="F1414" s="17" t="n"/>
      <c r="G1414" s="6">
        <f>IF(AND(C1414&amp;""="",E1414&amp;""="",F1414&amp;""=""),"",IF(C1414&amp;""="","كود ناقص",IFERROR(INDEX('دليل الحسابات'!$B$6:$B$205,MATCH(C1414,'دليل الحسابات'!$A$6:$A$205,0)),"كود غير موجود")))</f>
        <v/>
      </c>
      <c r="H1414" s="6">
        <f>IF(AND(C1414&amp;""="",E1414&amp;""="",F1414&amp;""=""),"",IF(AND(E1414&amp;""&lt;&gt;"",F1414&amp;""&lt;&gt;""),"خطأ: مدين ودائن معًا",IF(AND(E1414&amp;""="",F1414&amp;""=""),"سطر بلا مبلغ","")))</f>
        <v/>
      </c>
      <c r="I1414" s="19">
        <f>IF(B1414&amp;""="","",ROUND(SUMIFS($E$7:$E$3006,$B$7:$B$3006,B1414&amp;"")-SUMIFS($F$7:$F$3006,$B$7:$B$3006,B1414&amp;""),2))</f>
        <v/>
      </c>
      <c r="J1414" s="6">
        <f>IF(B1414&amp;""="",IF(AND(C1414&amp;""="",E1414&amp;""="",F1414&amp;""=""),"","رقم القيد ناقص"),IF(I1414=0,"","القيد غير متوازن"))</f>
        <v/>
      </c>
      <c r="K1414" s="21">
        <f>IF(C1414&amp;""="","",COUNTIF($C$7:C1414,C1414&amp;""))</f>
        <v/>
      </c>
      <c r="L1414" s="6">
        <f>IF(K1414="","",C1414&amp;"-"&amp;K1414)</f>
        <v/>
      </c>
      <c r="M1414" s="21">
        <f>IF(J1414&lt;&gt;"القيد غير متوازن","",IF(COUNTIF($B$7:B1414,B1414&amp;"")=1,1,""))</f>
        <v/>
      </c>
    </row>
    <row r="1415">
      <c r="A1415" s="20" t="n"/>
      <c r="B1415" s="16" t="n"/>
      <c r="C1415" s="16" t="n"/>
      <c r="D1415" s="5" t="n"/>
      <c r="E1415" s="17" t="n"/>
      <c r="F1415" s="17" t="n"/>
      <c r="G1415" s="6">
        <f>IF(AND(C1415&amp;""="",E1415&amp;""="",F1415&amp;""=""),"",IF(C1415&amp;""="","كود ناقص",IFERROR(INDEX('دليل الحسابات'!$B$6:$B$205,MATCH(C1415,'دليل الحسابات'!$A$6:$A$205,0)),"كود غير موجود")))</f>
        <v/>
      </c>
      <c r="H1415" s="6">
        <f>IF(AND(C1415&amp;""="",E1415&amp;""="",F1415&amp;""=""),"",IF(AND(E1415&amp;""&lt;&gt;"",F1415&amp;""&lt;&gt;""),"خطأ: مدين ودائن معًا",IF(AND(E1415&amp;""="",F1415&amp;""=""),"سطر بلا مبلغ","")))</f>
        <v/>
      </c>
      <c r="I1415" s="19">
        <f>IF(B1415&amp;""="","",ROUND(SUMIFS($E$7:$E$3006,$B$7:$B$3006,B1415&amp;"")-SUMIFS($F$7:$F$3006,$B$7:$B$3006,B1415&amp;""),2))</f>
        <v/>
      </c>
      <c r="J1415" s="6">
        <f>IF(B1415&amp;""="",IF(AND(C1415&amp;""="",E1415&amp;""="",F1415&amp;""=""),"","رقم القيد ناقص"),IF(I1415=0,"","القيد غير متوازن"))</f>
        <v/>
      </c>
      <c r="K1415" s="21">
        <f>IF(C1415&amp;""="","",COUNTIF($C$7:C1415,C1415&amp;""))</f>
        <v/>
      </c>
      <c r="L1415" s="6">
        <f>IF(K1415="","",C1415&amp;"-"&amp;K1415)</f>
        <v/>
      </c>
      <c r="M1415" s="21">
        <f>IF(J1415&lt;&gt;"القيد غير متوازن","",IF(COUNTIF($B$7:B1415,B1415&amp;"")=1,1,""))</f>
        <v/>
      </c>
    </row>
    <row r="1416">
      <c r="A1416" s="20" t="n"/>
      <c r="B1416" s="16" t="n"/>
      <c r="C1416" s="16" t="n"/>
      <c r="D1416" s="5" t="n"/>
      <c r="E1416" s="17" t="n"/>
      <c r="F1416" s="17" t="n"/>
      <c r="G1416" s="6">
        <f>IF(AND(C1416&amp;""="",E1416&amp;""="",F1416&amp;""=""),"",IF(C1416&amp;""="","كود ناقص",IFERROR(INDEX('دليل الحسابات'!$B$6:$B$205,MATCH(C1416,'دليل الحسابات'!$A$6:$A$205,0)),"كود غير موجود")))</f>
        <v/>
      </c>
      <c r="H1416" s="6">
        <f>IF(AND(C1416&amp;""="",E1416&amp;""="",F1416&amp;""=""),"",IF(AND(E1416&amp;""&lt;&gt;"",F1416&amp;""&lt;&gt;""),"خطأ: مدين ودائن معًا",IF(AND(E1416&amp;""="",F1416&amp;""=""),"سطر بلا مبلغ","")))</f>
        <v/>
      </c>
      <c r="I1416" s="19">
        <f>IF(B1416&amp;""="","",ROUND(SUMIFS($E$7:$E$3006,$B$7:$B$3006,B1416&amp;"")-SUMIFS($F$7:$F$3006,$B$7:$B$3006,B1416&amp;""),2))</f>
        <v/>
      </c>
      <c r="J1416" s="6">
        <f>IF(B1416&amp;""="",IF(AND(C1416&amp;""="",E1416&amp;""="",F1416&amp;""=""),"","رقم القيد ناقص"),IF(I1416=0,"","القيد غير متوازن"))</f>
        <v/>
      </c>
      <c r="K1416" s="21">
        <f>IF(C1416&amp;""="","",COUNTIF($C$7:C1416,C1416&amp;""))</f>
        <v/>
      </c>
      <c r="L1416" s="6">
        <f>IF(K1416="","",C1416&amp;"-"&amp;K1416)</f>
        <v/>
      </c>
      <c r="M1416" s="21">
        <f>IF(J1416&lt;&gt;"القيد غير متوازن","",IF(COUNTIF($B$7:B1416,B1416&amp;"")=1,1,""))</f>
        <v/>
      </c>
    </row>
    <row r="1417">
      <c r="A1417" s="20" t="n"/>
      <c r="B1417" s="16" t="n"/>
      <c r="C1417" s="16" t="n"/>
      <c r="D1417" s="5" t="n"/>
      <c r="E1417" s="17" t="n"/>
      <c r="F1417" s="17" t="n"/>
      <c r="G1417" s="6">
        <f>IF(AND(C1417&amp;""="",E1417&amp;""="",F1417&amp;""=""),"",IF(C1417&amp;""="","كود ناقص",IFERROR(INDEX('دليل الحسابات'!$B$6:$B$205,MATCH(C1417,'دليل الحسابات'!$A$6:$A$205,0)),"كود غير موجود")))</f>
        <v/>
      </c>
      <c r="H1417" s="6">
        <f>IF(AND(C1417&amp;""="",E1417&amp;""="",F1417&amp;""=""),"",IF(AND(E1417&amp;""&lt;&gt;"",F1417&amp;""&lt;&gt;""),"خطأ: مدين ودائن معًا",IF(AND(E1417&amp;""="",F1417&amp;""=""),"سطر بلا مبلغ","")))</f>
        <v/>
      </c>
      <c r="I1417" s="19">
        <f>IF(B1417&amp;""="","",ROUND(SUMIFS($E$7:$E$3006,$B$7:$B$3006,B1417&amp;"")-SUMIFS($F$7:$F$3006,$B$7:$B$3006,B1417&amp;""),2))</f>
        <v/>
      </c>
      <c r="J1417" s="6">
        <f>IF(B1417&amp;""="",IF(AND(C1417&amp;""="",E1417&amp;""="",F1417&amp;""=""),"","رقم القيد ناقص"),IF(I1417=0,"","القيد غير متوازن"))</f>
        <v/>
      </c>
      <c r="K1417" s="21">
        <f>IF(C1417&amp;""="","",COUNTIF($C$7:C1417,C1417&amp;""))</f>
        <v/>
      </c>
      <c r="L1417" s="6">
        <f>IF(K1417="","",C1417&amp;"-"&amp;K1417)</f>
        <v/>
      </c>
      <c r="M1417" s="21">
        <f>IF(J1417&lt;&gt;"القيد غير متوازن","",IF(COUNTIF($B$7:B1417,B1417&amp;"")=1,1,""))</f>
        <v/>
      </c>
    </row>
    <row r="1418">
      <c r="A1418" s="20" t="n"/>
      <c r="B1418" s="16" t="n"/>
      <c r="C1418" s="16" t="n"/>
      <c r="D1418" s="5" t="n"/>
      <c r="E1418" s="17" t="n"/>
      <c r="F1418" s="17" t="n"/>
      <c r="G1418" s="6">
        <f>IF(AND(C1418&amp;""="",E1418&amp;""="",F1418&amp;""=""),"",IF(C1418&amp;""="","كود ناقص",IFERROR(INDEX('دليل الحسابات'!$B$6:$B$205,MATCH(C1418,'دليل الحسابات'!$A$6:$A$205,0)),"كود غير موجود")))</f>
        <v/>
      </c>
      <c r="H1418" s="6">
        <f>IF(AND(C1418&amp;""="",E1418&amp;""="",F1418&amp;""=""),"",IF(AND(E1418&amp;""&lt;&gt;"",F1418&amp;""&lt;&gt;""),"خطأ: مدين ودائن معًا",IF(AND(E1418&amp;""="",F1418&amp;""=""),"سطر بلا مبلغ","")))</f>
        <v/>
      </c>
      <c r="I1418" s="19">
        <f>IF(B1418&amp;""="","",ROUND(SUMIFS($E$7:$E$3006,$B$7:$B$3006,B1418&amp;"")-SUMIFS($F$7:$F$3006,$B$7:$B$3006,B1418&amp;""),2))</f>
        <v/>
      </c>
      <c r="J1418" s="6">
        <f>IF(B1418&amp;""="",IF(AND(C1418&amp;""="",E1418&amp;""="",F1418&amp;""=""),"","رقم القيد ناقص"),IF(I1418=0,"","القيد غير متوازن"))</f>
        <v/>
      </c>
      <c r="K1418" s="21">
        <f>IF(C1418&amp;""="","",COUNTIF($C$7:C1418,C1418&amp;""))</f>
        <v/>
      </c>
      <c r="L1418" s="6">
        <f>IF(K1418="","",C1418&amp;"-"&amp;K1418)</f>
        <v/>
      </c>
      <c r="M1418" s="21">
        <f>IF(J1418&lt;&gt;"القيد غير متوازن","",IF(COUNTIF($B$7:B1418,B1418&amp;"")=1,1,""))</f>
        <v/>
      </c>
    </row>
    <row r="1419">
      <c r="A1419" s="20" t="n"/>
      <c r="B1419" s="16" t="n"/>
      <c r="C1419" s="16" t="n"/>
      <c r="D1419" s="5" t="n"/>
      <c r="E1419" s="17" t="n"/>
      <c r="F1419" s="17" t="n"/>
      <c r="G1419" s="6">
        <f>IF(AND(C1419&amp;""="",E1419&amp;""="",F1419&amp;""=""),"",IF(C1419&amp;""="","كود ناقص",IFERROR(INDEX('دليل الحسابات'!$B$6:$B$205,MATCH(C1419,'دليل الحسابات'!$A$6:$A$205,0)),"كود غير موجود")))</f>
        <v/>
      </c>
      <c r="H1419" s="6">
        <f>IF(AND(C1419&amp;""="",E1419&amp;""="",F1419&amp;""=""),"",IF(AND(E1419&amp;""&lt;&gt;"",F1419&amp;""&lt;&gt;""),"خطأ: مدين ودائن معًا",IF(AND(E1419&amp;""="",F1419&amp;""=""),"سطر بلا مبلغ","")))</f>
        <v/>
      </c>
      <c r="I1419" s="19">
        <f>IF(B1419&amp;""="","",ROUND(SUMIFS($E$7:$E$3006,$B$7:$B$3006,B1419&amp;"")-SUMIFS($F$7:$F$3006,$B$7:$B$3006,B1419&amp;""),2))</f>
        <v/>
      </c>
      <c r="J1419" s="6">
        <f>IF(B1419&amp;""="",IF(AND(C1419&amp;""="",E1419&amp;""="",F1419&amp;""=""),"","رقم القيد ناقص"),IF(I1419=0,"","القيد غير متوازن"))</f>
        <v/>
      </c>
      <c r="K1419" s="21">
        <f>IF(C1419&amp;""="","",COUNTIF($C$7:C1419,C1419&amp;""))</f>
        <v/>
      </c>
      <c r="L1419" s="6">
        <f>IF(K1419="","",C1419&amp;"-"&amp;K1419)</f>
        <v/>
      </c>
      <c r="M1419" s="21">
        <f>IF(J1419&lt;&gt;"القيد غير متوازن","",IF(COUNTIF($B$7:B1419,B1419&amp;"")=1,1,""))</f>
        <v/>
      </c>
    </row>
    <row r="1420">
      <c r="A1420" s="20" t="n"/>
      <c r="B1420" s="16" t="n"/>
      <c r="C1420" s="16" t="n"/>
      <c r="D1420" s="5" t="n"/>
      <c r="E1420" s="17" t="n"/>
      <c r="F1420" s="17" t="n"/>
      <c r="G1420" s="6">
        <f>IF(AND(C1420&amp;""="",E1420&amp;""="",F1420&amp;""=""),"",IF(C1420&amp;""="","كود ناقص",IFERROR(INDEX('دليل الحسابات'!$B$6:$B$205,MATCH(C1420,'دليل الحسابات'!$A$6:$A$205,0)),"كود غير موجود")))</f>
        <v/>
      </c>
      <c r="H1420" s="6">
        <f>IF(AND(C1420&amp;""="",E1420&amp;""="",F1420&amp;""=""),"",IF(AND(E1420&amp;""&lt;&gt;"",F1420&amp;""&lt;&gt;""),"خطأ: مدين ودائن معًا",IF(AND(E1420&amp;""="",F1420&amp;""=""),"سطر بلا مبلغ","")))</f>
        <v/>
      </c>
      <c r="I1420" s="19">
        <f>IF(B1420&amp;""="","",ROUND(SUMIFS($E$7:$E$3006,$B$7:$B$3006,B1420&amp;"")-SUMIFS($F$7:$F$3006,$B$7:$B$3006,B1420&amp;""),2))</f>
        <v/>
      </c>
      <c r="J1420" s="6">
        <f>IF(B1420&amp;""="",IF(AND(C1420&amp;""="",E1420&amp;""="",F1420&amp;""=""),"","رقم القيد ناقص"),IF(I1420=0,"","القيد غير متوازن"))</f>
        <v/>
      </c>
      <c r="K1420" s="21">
        <f>IF(C1420&amp;""="","",COUNTIF($C$7:C1420,C1420&amp;""))</f>
        <v/>
      </c>
      <c r="L1420" s="6">
        <f>IF(K1420="","",C1420&amp;"-"&amp;K1420)</f>
        <v/>
      </c>
      <c r="M1420" s="21">
        <f>IF(J1420&lt;&gt;"القيد غير متوازن","",IF(COUNTIF($B$7:B1420,B1420&amp;"")=1,1,""))</f>
        <v/>
      </c>
    </row>
    <row r="1421">
      <c r="A1421" s="20" t="n"/>
      <c r="B1421" s="16" t="n"/>
      <c r="C1421" s="16" t="n"/>
      <c r="D1421" s="5" t="n"/>
      <c r="E1421" s="17" t="n"/>
      <c r="F1421" s="17" t="n"/>
      <c r="G1421" s="6">
        <f>IF(AND(C1421&amp;""="",E1421&amp;""="",F1421&amp;""=""),"",IF(C1421&amp;""="","كود ناقص",IFERROR(INDEX('دليل الحسابات'!$B$6:$B$205,MATCH(C1421,'دليل الحسابات'!$A$6:$A$205,0)),"كود غير موجود")))</f>
        <v/>
      </c>
      <c r="H1421" s="6">
        <f>IF(AND(C1421&amp;""="",E1421&amp;""="",F1421&amp;""=""),"",IF(AND(E1421&amp;""&lt;&gt;"",F1421&amp;""&lt;&gt;""),"خطأ: مدين ودائن معًا",IF(AND(E1421&amp;""="",F1421&amp;""=""),"سطر بلا مبلغ","")))</f>
        <v/>
      </c>
      <c r="I1421" s="19">
        <f>IF(B1421&amp;""="","",ROUND(SUMIFS($E$7:$E$3006,$B$7:$B$3006,B1421&amp;"")-SUMIFS($F$7:$F$3006,$B$7:$B$3006,B1421&amp;""),2))</f>
        <v/>
      </c>
      <c r="J1421" s="6">
        <f>IF(B1421&amp;""="",IF(AND(C1421&amp;""="",E1421&amp;""="",F1421&amp;""=""),"","رقم القيد ناقص"),IF(I1421=0,"","القيد غير متوازن"))</f>
        <v/>
      </c>
      <c r="K1421" s="21">
        <f>IF(C1421&amp;""="","",COUNTIF($C$7:C1421,C1421&amp;""))</f>
        <v/>
      </c>
      <c r="L1421" s="6">
        <f>IF(K1421="","",C1421&amp;"-"&amp;K1421)</f>
        <v/>
      </c>
      <c r="M1421" s="21">
        <f>IF(J1421&lt;&gt;"القيد غير متوازن","",IF(COUNTIF($B$7:B1421,B1421&amp;"")=1,1,""))</f>
        <v/>
      </c>
    </row>
    <row r="1422">
      <c r="A1422" s="20" t="n"/>
      <c r="B1422" s="16" t="n"/>
      <c r="C1422" s="16" t="n"/>
      <c r="D1422" s="5" t="n"/>
      <c r="E1422" s="17" t="n"/>
      <c r="F1422" s="17" t="n"/>
      <c r="G1422" s="6">
        <f>IF(AND(C1422&amp;""="",E1422&amp;""="",F1422&amp;""=""),"",IF(C1422&amp;""="","كود ناقص",IFERROR(INDEX('دليل الحسابات'!$B$6:$B$205,MATCH(C1422,'دليل الحسابات'!$A$6:$A$205,0)),"كود غير موجود")))</f>
        <v/>
      </c>
      <c r="H1422" s="6">
        <f>IF(AND(C1422&amp;""="",E1422&amp;""="",F1422&amp;""=""),"",IF(AND(E1422&amp;""&lt;&gt;"",F1422&amp;""&lt;&gt;""),"خطأ: مدين ودائن معًا",IF(AND(E1422&amp;""="",F1422&amp;""=""),"سطر بلا مبلغ","")))</f>
        <v/>
      </c>
      <c r="I1422" s="19">
        <f>IF(B1422&amp;""="","",ROUND(SUMIFS($E$7:$E$3006,$B$7:$B$3006,B1422&amp;"")-SUMIFS($F$7:$F$3006,$B$7:$B$3006,B1422&amp;""),2))</f>
        <v/>
      </c>
      <c r="J1422" s="6">
        <f>IF(B1422&amp;""="",IF(AND(C1422&amp;""="",E1422&amp;""="",F1422&amp;""=""),"","رقم القيد ناقص"),IF(I1422=0,"","القيد غير متوازن"))</f>
        <v/>
      </c>
      <c r="K1422" s="21">
        <f>IF(C1422&amp;""="","",COUNTIF($C$7:C1422,C1422&amp;""))</f>
        <v/>
      </c>
      <c r="L1422" s="6">
        <f>IF(K1422="","",C1422&amp;"-"&amp;K1422)</f>
        <v/>
      </c>
      <c r="M1422" s="21">
        <f>IF(J1422&lt;&gt;"القيد غير متوازن","",IF(COUNTIF($B$7:B1422,B1422&amp;"")=1,1,""))</f>
        <v/>
      </c>
    </row>
    <row r="1423">
      <c r="A1423" s="20" t="n"/>
      <c r="B1423" s="16" t="n"/>
      <c r="C1423" s="16" t="n"/>
      <c r="D1423" s="5" t="n"/>
      <c r="E1423" s="17" t="n"/>
      <c r="F1423" s="17" t="n"/>
      <c r="G1423" s="6">
        <f>IF(AND(C1423&amp;""="",E1423&amp;""="",F1423&amp;""=""),"",IF(C1423&amp;""="","كود ناقص",IFERROR(INDEX('دليل الحسابات'!$B$6:$B$205,MATCH(C1423,'دليل الحسابات'!$A$6:$A$205,0)),"كود غير موجود")))</f>
        <v/>
      </c>
      <c r="H1423" s="6">
        <f>IF(AND(C1423&amp;""="",E1423&amp;""="",F1423&amp;""=""),"",IF(AND(E1423&amp;""&lt;&gt;"",F1423&amp;""&lt;&gt;""),"خطأ: مدين ودائن معًا",IF(AND(E1423&amp;""="",F1423&amp;""=""),"سطر بلا مبلغ","")))</f>
        <v/>
      </c>
      <c r="I1423" s="19">
        <f>IF(B1423&amp;""="","",ROUND(SUMIFS($E$7:$E$3006,$B$7:$B$3006,B1423&amp;"")-SUMIFS($F$7:$F$3006,$B$7:$B$3006,B1423&amp;""),2))</f>
        <v/>
      </c>
      <c r="J1423" s="6">
        <f>IF(B1423&amp;""="",IF(AND(C1423&amp;""="",E1423&amp;""="",F1423&amp;""=""),"","رقم القيد ناقص"),IF(I1423=0,"","القيد غير متوازن"))</f>
        <v/>
      </c>
      <c r="K1423" s="21">
        <f>IF(C1423&amp;""="","",COUNTIF($C$7:C1423,C1423&amp;""))</f>
        <v/>
      </c>
      <c r="L1423" s="6">
        <f>IF(K1423="","",C1423&amp;"-"&amp;K1423)</f>
        <v/>
      </c>
      <c r="M1423" s="21">
        <f>IF(J1423&lt;&gt;"القيد غير متوازن","",IF(COUNTIF($B$7:B1423,B1423&amp;"")=1,1,""))</f>
        <v/>
      </c>
    </row>
    <row r="1424">
      <c r="A1424" s="20" t="n"/>
      <c r="B1424" s="16" t="n"/>
      <c r="C1424" s="16" t="n"/>
      <c r="D1424" s="5" t="n"/>
      <c r="E1424" s="17" t="n"/>
      <c r="F1424" s="17" t="n"/>
      <c r="G1424" s="6">
        <f>IF(AND(C1424&amp;""="",E1424&amp;""="",F1424&amp;""=""),"",IF(C1424&amp;""="","كود ناقص",IFERROR(INDEX('دليل الحسابات'!$B$6:$B$205,MATCH(C1424,'دليل الحسابات'!$A$6:$A$205,0)),"كود غير موجود")))</f>
        <v/>
      </c>
      <c r="H1424" s="6">
        <f>IF(AND(C1424&amp;""="",E1424&amp;""="",F1424&amp;""=""),"",IF(AND(E1424&amp;""&lt;&gt;"",F1424&amp;""&lt;&gt;""),"خطأ: مدين ودائن معًا",IF(AND(E1424&amp;""="",F1424&amp;""=""),"سطر بلا مبلغ","")))</f>
        <v/>
      </c>
      <c r="I1424" s="19">
        <f>IF(B1424&amp;""="","",ROUND(SUMIFS($E$7:$E$3006,$B$7:$B$3006,B1424&amp;"")-SUMIFS($F$7:$F$3006,$B$7:$B$3006,B1424&amp;""),2))</f>
        <v/>
      </c>
      <c r="J1424" s="6">
        <f>IF(B1424&amp;""="",IF(AND(C1424&amp;""="",E1424&amp;""="",F1424&amp;""=""),"","رقم القيد ناقص"),IF(I1424=0,"","القيد غير متوازن"))</f>
        <v/>
      </c>
      <c r="K1424" s="21">
        <f>IF(C1424&amp;""="","",COUNTIF($C$7:C1424,C1424&amp;""))</f>
        <v/>
      </c>
      <c r="L1424" s="6">
        <f>IF(K1424="","",C1424&amp;"-"&amp;K1424)</f>
        <v/>
      </c>
      <c r="M1424" s="21">
        <f>IF(J1424&lt;&gt;"القيد غير متوازن","",IF(COUNTIF($B$7:B1424,B1424&amp;"")=1,1,""))</f>
        <v/>
      </c>
    </row>
    <row r="1425">
      <c r="A1425" s="20" t="n"/>
      <c r="B1425" s="16" t="n"/>
      <c r="C1425" s="16" t="n"/>
      <c r="D1425" s="5" t="n"/>
      <c r="E1425" s="17" t="n"/>
      <c r="F1425" s="17" t="n"/>
      <c r="G1425" s="6">
        <f>IF(AND(C1425&amp;""="",E1425&amp;""="",F1425&amp;""=""),"",IF(C1425&amp;""="","كود ناقص",IFERROR(INDEX('دليل الحسابات'!$B$6:$B$205,MATCH(C1425,'دليل الحسابات'!$A$6:$A$205,0)),"كود غير موجود")))</f>
        <v/>
      </c>
      <c r="H1425" s="6">
        <f>IF(AND(C1425&amp;""="",E1425&amp;""="",F1425&amp;""=""),"",IF(AND(E1425&amp;""&lt;&gt;"",F1425&amp;""&lt;&gt;""),"خطأ: مدين ودائن معًا",IF(AND(E1425&amp;""="",F1425&amp;""=""),"سطر بلا مبلغ","")))</f>
        <v/>
      </c>
      <c r="I1425" s="19">
        <f>IF(B1425&amp;""="","",ROUND(SUMIFS($E$7:$E$3006,$B$7:$B$3006,B1425&amp;"")-SUMIFS($F$7:$F$3006,$B$7:$B$3006,B1425&amp;""),2))</f>
        <v/>
      </c>
      <c r="J1425" s="6">
        <f>IF(B1425&amp;""="",IF(AND(C1425&amp;""="",E1425&amp;""="",F1425&amp;""=""),"","رقم القيد ناقص"),IF(I1425=0,"","القيد غير متوازن"))</f>
        <v/>
      </c>
      <c r="K1425" s="21">
        <f>IF(C1425&amp;""="","",COUNTIF($C$7:C1425,C1425&amp;""))</f>
        <v/>
      </c>
      <c r="L1425" s="6">
        <f>IF(K1425="","",C1425&amp;"-"&amp;K1425)</f>
        <v/>
      </c>
      <c r="M1425" s="21">
        <f>IF(J1425&lt;&gt;"القيد غير متوازن","",IF(COUNTIF($B$7:B1425,B1425&amp;"")=1,1,""))</f>
        <v/>
      </c>
    </row>
    <row r="1426">
      <c r="A1426" s="20" t="n"/>
      <c r="B1426" s="16" t="n"/>
      <c r="C1426" s="16" t="n"/>
      <c r="D1426" s="5" t="n"/>
      <c r="E1426" s="17" t="n"/>
      <c r="F1426" s="17" t="n"/>
      <c r="G1426" s="6">
        <f>IF(AND(C1426&amp;""="",E1426&amp;""="",F1426&amp;""=""),"",IF(C1426&amp;""="","كود ناقص",IFERROR(INDEX('دليل الحسابات'!$B$6:$B$205,MATCH(C1426,'دليل الحسابات'!$A$6:$A$205,0)),"كود غير موجود")))</f>
        <v/>
      </c>
      <c r="H1426" s="6">
        <f>IF(AND(C1426&amp;""="",E1426&amp;""="",F1426&amp;""=""),"",IF(AND(E1426&amp;""&lt;&gt;"",F1426&amp;""&lt;&gt;""),"خطأ: مدين ودائن معًا",IF(AND(E1426&amp;""="",F1426&amp;""=""),"سطر بلا مبلغ","")))</f>
        <v/>
      </c>
      <c r="I1426" s="19">
        <f>IF(B1426&amp;""="","",ROUND(SUMIFS($E$7:$E$3006,$B$7:$B$3006,B1426&amp;"")-SUMIFS($F$7:$F$3006,$B$7:$B$3006,B1426&amp;""),2))</f>
        <v/>
      </c>
      <c r="J1426" s="6">
        <f>IF(B1426&amp;""="",IF(AND(C1426&amp;""="",E1426&amp;""="",F1426&amp;""=""),"","رقم القيد ناقص"),IF(I1426=0,"","القيد غير متوازن"))</f>
        <v/>
      </c>
      <c r="K1426" s="21">
        <f>IF(C1426&amp;""="","",COUNTIF($C$7:C1426,C1426&amp;""))</f>
        <v/>
      </c>
      <c r="L1426" s="6">
        <f>IF(K1426="","",C1426&amp;"-"&amp;K1426)</f>
        <v/>
      </c>
      <c r="M1426" s="21">
        <f>IF(J1426&lt;&gt;"القيد غير متوازن","",IF(COUNTIF($B$7:B1426,B1426&amp;"")=1,1,""))</f>
        <v/>
      </c>
    </row>
    <row r="1427">
      <c r="A1427" s="20" t="n"/>
      <c r="B1427" s="16" t="n"/>
      <c r="C1427" s="16" t="n"/>
      <c r="D1427" s="5" t="n"/>
      <c r="E1427" s="17" t="n"/>
      <c r="F1427" s="17" t="n"/>
      <c r="G1427" s="6">
        <f>IF(AND(C1427&amp;""="",E1427&amp;""="",F1427&amp;""=""),"",IF(C1427&amp;""="","كود ناقص",IFERROR(INDEX('دليل الحسابات'!$B$6:$B$205,MATCH(C1427,'دليل الحسابات'!$A$6:$A$205,0)),"كود غير موجود")))</f>
        <v/>
      </c>
      <c r="H1427" s="6">
        <f>IF(AND(C1427&amp;""="",E1427&amp;""="",F1427&amp;""=""),"",IF(AND(E1427&amp;""&lt;&gt;"",F1427&amp;""&lt;&gt;""),"خطأ: مدين ودائن معًا",IF(AND(E1427&amp;""="",F1427&amp;""=""),"سطر بلا مبلغ","")))</f>
        <v/>
      </c>
      <c r="I1427" s="19">
        <f>IF(B1427&amp;""="","",ROUND(SUMIFS($E$7:$E$3006,$B$7:$B$3006,B1427&amp;"")-SUMIFS($F$7:$F$3006,$B$7:$B$3006,B1427&amp;""),2))</f>
        <v/>
      </c>
      <c r="J1427" s="6">
        <f>IF(B1427&amp;""="",IF(AND(C1427&amp;""="",E1427&amp;""="",F1427&amp;""=""),"","رقم القيد ناقص"),IF(I1427=0,"","القيد غير متوازن"))</f>
        <v/>
      </c>
      <c r="K1427" s="21">
        <f>IF(C1427&amp;""="","",COUNTIF($C$7:C1427,C1427&amp;""))</f>
        <v/>
      </c>
      <c r="L1427" s="6">
        <f>IF(K1427="","",C1427&amp;"-"&amp;K1427)</f>
        <v/>
      </c>
      <c r="M1427" s="21">
        <f>IF(J1427&lt;&gt;"القيد غير متوازن","",IF(COUNTIF($B$7:B1427,B1427&amp;"")=1,1,""))</f>
        <v/>
      </c>
    </row>
    <row r="1428">
      <c r="A1428" s="20" t="n"/>
      <c r="B1428" s="16" t="n"/>
      <c r="C1428" s="16" t="n"/>
      <c r="D1428" s="5" t="n"/>
      <c r="E1428" s="17" t="n"/>
      <c r="F1428" s="17" t="n"/>
      <c r="G1428" s="6">
        <f>IF(AND(C1428&amp;""="",E1428&amp;""="",F1428&amp;""=""),"",IF(C1428&amp;""="","كود ناقص",IFERROR(INDEX('دليل الحسابات'!$B$6:$B$205,MATCH(C1428,'دليل الحسابات'!$A$6:$A$205,0)),"كود غير موجود")))</f>
        <v/>
      </c>
      <c r="H1428" s="6">
        <f>IF(AND(C1428&amp;""="",E1428&amp;""="",F1428&amp;""=""),"",IF(AND(E1428&amp;""&lt;&gt;"",F1428&amp;""&lt;&gt;""),"خطأ: مدين ودائن معًا",IF(AND(E1428&amp;""="",F1428&amp;""=""),"سطر بلا مبلغ","")))</f>
        <v/>
      </c>
      <c r="I1428" s="19">
        <f>IF(B1428&amp;""="","",ROUND(SUMIFS($E$7:$E$3006,$B$7:$B$3006,B1428&amp;"")-SUMIFS($F$7:$F$3006,$B$7:$B$3006,B1428&amp;""),2))</f>
        <v/>
      </c>
      <c r="J1428" s="6">
        <f>IF(B1428&amp;""="",IF(AND(C1428&amp;""="",E1428&amp;""="",F1428&amp;""=""),"","رقم القيد ناقص"),IF(I1428=0,"","القيد غير متوازن"))</f>
        <v/>
      </c>
      <c r="K1428" s="21">
        <f>IF(C1428&amp;""="","",COUNTIF($C$7:C1428,C1428&amp;""))</f>
        <v/>
      </c>
      <c r="L1428" s="6">
        <f>IF(K1428="","",C1428&amp;"-"&amp;K1428)</f>
        <v/>
      </c>
      <c r="M1428" s="21">
        <f>IF(J1428&lt;&gt;"القيد غير متوازن","",IF(COUNTIF($B$7:B1428,B1428&amp;"")=1,1,""))</f>
        <v/>
      </c>
    </row>
    <row r="1429">
      <c r="A1429" s="20" t="n"/>
      <c r="B1429" s="16" t="n"/>
      <c r="C1429" s="16" t="n"/>
      <c r="D1429" s="5" t="n"/>
      <c r="E1429" s="17" t="n"/>
      <c r="F1429" s="17" t="n"/>
      <c r="G1429" s="6">
        <f>IF(AND(C1429&amp;""="",E1429&amp;""="",F1429&amp;""=""),"",IF(C1429&amp;""="","كود ناقص",IFERROR(INDEX('دليل الحسابات'!$B$6:$B$205,MATCH(C1429,'دليل الحسابات'!$A$6:$A$205,0)),"كود غير موجود")))</f>
        <v/>
      </c>
      <c r="H1429" s="6">
        <f>IF(AND(C1429&amp;""="",E1429&amp;""="",F1429&amp;""=""),"",IF(AND(E1429&amp;""&lt;&gt;"",F1429&amp;""&lt;&gt;""),"خطأ: مدين ودائن معًا",IF(AND(E1429&amp;""="",F1429&amp;""=""),"سطر بلا مبلغ","")))</f>
        <v/>
      </c>
      <c r="I1429" s="19">
        <f>IF(B1429&amp;""="","",ROUND(SUMIFS($E$7:$E$3006,$B$7:$B$3006,B1429&amp;"")-SUMIFS($F$7:$F$3006,$B$7:$B$3006,B1429&amp;""),2))</f>
        <v/>
      </c>
      <c r="J1429" s="6">
        <f>IF(B1429&amp;""="",IF(AND(C1429&amp;""="",E1429&amp;""="",F1429&amp;""=""),"","رقم القيد ناقص"),IF(I1429=0,"","القيد غير متوازن"))</f>
        <v/>
      </c>
      <c r="K1429" s="21">
        <f>IF(C1429&amp;""="","",COUNTIF($C$7:C1429,C1429&amp;""))</f>
        <v/>
      </c>
      <c r="L1429" s="6">
        <f>IF(K1429="","",C1429&amp;"-"&amp;K1429)</f>
        <v/>
      </c>
      <c r="M1429" s="21">
        <f>IF(J1429&lt;&gt;"القيد غير متوازن","",IF(COUNTIF($B$7:B1429,B1429&amp;"")=1,1,""))</f>
        <v/>
      </c>
    </row>
    <row r="1430">
      <c r="A1430" s="20" t="n"/>
      <c r="B1430" s="16" t="n"/>
      <c r="C1430" s="16" t="n"/>
      <c r="D1430" s="5" t="n"/>
      <c r="E1430" s="17" t="n"/>
      <c r="F1430" s="17" t="n"/>
      <c r="G1430" s="6">
        <f>IF(AND(C1430&amp;""="",E1430&amp;""="",F1430&amp;""=""),"",IF(C1430&amp;""="","كود ناقص",IFERROR(INDEX('دليل الحسابات'!$B$6:$B$205,MATCH(C1430,'دليل الحسابات'!$A$6:$A$205,0)),"كود غير موجود")))</f>
        <v/>
      </c>
      <c r="H1430" s="6">
        <f>IF(AND(C1430&amp;""="",E1430&amp;""="",F1430&amp;""=""),"",IF(AND(E1430&amp;""&lt;&gt;"",F1430&amp;""&lt;&gt;""),"خطأ: مدين ودائن معًا",IF(AND(E1430&amp;""="",F1430&amp;""=""),"سطر بلا مبلغ","")))</f>
        <v/>
      </c>
      <c r="I1430" s="19">
        <f>IF(B1430&amp;""="","",ROUND(SUMIFS($E$7:$E$3006,$B$7:$B$3006,B1430&amp;"")-SUMIFS($F$7:$F$3006,$B$7:$B$3006,B1430&amp;""),2))</f>
        <v/>
      </c>
      <c r="J1430" s="6">
        <f>IF(B1430&amp;""="",IF(AND(C1430&amp;""="",E1430&amp;""="",F1430&amp;""=""),"","رقم القيد ناقص"),IF(I1430=0,"","القيد غير متوازن"))</f>
        <v/>
      </c>
      <c r="K1430" s="21">
        <f>IF(C1430&amp;""="","",COUNTIF($C$7:C1430,C1430&amp;""))</f>
        <v/>
      </c>
      <c r="L1430" s="6">
        <f>IF(K1430="","",C1430&amp;"-"&amp;K1430)</f>
        <v/>
      </c>
      <c r="M1430" s="21">
        <f>IF(J1430&lt;&gt;"القيد غير متوازن","",IF(COUNTIF($B$7:B1430,B1430&amp;"")=1,1,""))</f>
        <v/>
      </c>
    </row>
    <row r="1431">
      <c r="A1431" s="20" t="n"/>
      <c r="B1431" s="16" t="n"/>
      <c r="C1431" s="16" t="n"/>
      <c r="D1431" s="5" t="n"/>
      <c r="E1431" s="17" t="n"/>
      <c r="F1431" s="17" t="n"/>
      <c r="G1431" s="6">
        <f>IF(AND(C1431&amp;""="",E1431&amp;""="",F1431&amp;""=""),"",IF(C1431&amp;""="","كود ناقص",IFERROR(INDEX('دليل الحسابات'!$B$6:$B$205,MATCH(C1431,'دليل الحسابات'!$A$6:$A$205,0)),"كود غير موجود")))</f>
        <v/>
      </c>
      <c r="H1431" s="6">
        <f>IF(AND(C1431&amp;""="",E1431&amp;""="",F1431&amp;""=""),"",IF(AND(E1431&amp;""&lt;&gt;"",F1431&amp;""&lt;&gt;""),"خطأ: مدين ودائن معًا",IF(AND(E1431&amp;""="",F1431&amp;""=""),"سطر بلا مبلغ","")))</f>
        <v/>
      </c>
      <c r="I1431" s="19">
        <f>IF(B1431&amp;""="","",ROUND(SUMIFS($E$7:$E$3006,$B$7:$B$3006,B1431&amp;"")-SUMIFS($F$7:$F$3006,$B$7:$B$3006,B1431&amp;""),2))</f>
        <v/>
      </c>
      <c r="J1431" s="6">
        <f>IF(B1431&amp;""="",IF(AND(C1431&amp;""="",E1431&amp;""="",F1431&amp;""=""),"","رقم القيد ناقص"),IF(I1431=0,"","القيد غير متوازن"))</f>
        <v/>
      </c>
      <c r="K1431" s="21">
        <f>IF(C1431&amp;""="","",COUNTIF($C$7:C1431,C1431&amp;""))</f>
        <v/>
      </c>
      <c r="L1431" s="6">
        <f>IF(K1431="","",C1431&amp;"-"&amp;K1431)</f>
        <v/>
      </c>
      <c r="M1431" s="21">
        <f>IF(J1431&lt;&gt;"القيد غير متوازن","",IF(COUNTIF($B$7:B1431,B1431&amp;"")=1,1,""))</f>
        <v/>
      </c>
    </row>
    <row r="1432">
      <c r="A1432" s="20" t="n"/>
      <c r="B1432" s="16" t="n"/>
      <c r="C1432" s="16" t="n"/>
      <c r="D1432" s="5" t="n"/>
      <c r="E1432" s="17" t="n"/>
      <c r="F1432" s="17" t="n"/>
      <c r="G1432" s="6">
        <f>IF(AND(C1432&amp;""="",E1432&amp;""="",F1432&amp;""=""),"",IF(C1432&amp;""="","كود ناقص",IFERROR(INDEX('دليل الحسابات'!$B$6:$B$205,MATCH(C1432,'دليل الحسابات'!$A$6:$A$205,0)),"كود غير موجود")))</f>
        <v/>
      </c>
      <c r="H1432" s="6">
        <f>IF(AND(C1432&amp;""="",E1432&amp;""="",F1432&amp;""=""),"",IF(AND(E1432&amp;""&lt;&gt;"",F1432&amp;""&lt;&gt;""),"خطأ: مدين ودائن معًا",IF(AND(E1432&amp;""="",F1432&amp;""=""),"سطر بلا مبلغ","")))</f>
        <v/>
      </c>
      <c r="I1432" s="19">
        <f>IF(B1432&amp;""="","",ROUND(SUMIFS($E$7:$E$3006,$B$7:$B$3006,B1432&amp;"")-SUMIFS($F$7:$F$3006,$B$7:$B$3006,B1432&amp;""),2))</f>
        <v/>
      </c>
      <c r="J1432" s="6">
        <f>IF(B1432&amp;""="",IF(AND(C1432&amp;""="",E1432&amp;""="",F1432&amp;""=""),"","رقم القيد ناقص"),IF(I1432=0,"","القيد غير متوازن"))</f>
        <v/>
      </c>
      <c r="K1432" s="21">
        <f>IF(C1432&amp;""="","",COUNTIF($C$7:C1432,C1432&amp;""))</f>
        <v/>
      </c>
      <c r="L1432" s="6">
        <f>IF(K1432="","",C1432&amp;"-"&amp;K1432)</f>
        <v/>
      </c>
      <c r="M1432" s="21">
        <f>IF(J1432&lt;&gt;"القيد غير متوازن","",IF(COUNTIF($B$7:B1432,B1432&amp;"")=1,1,""))</f>
        <v/>
      </c>
    </row>
    <row r="1433">
      <c r="A1433" s="20" t="n"/>
      <c r="B1433" s="16" t="n"/>
      <c r="C1433" s="16" t="n"/>
      <c r="D1433" s="5" t="n"/>
      <c r="E1433" s="17" t="n"/>
      <c r="F1433" s="17" t="n"/>
      <c r="G1433" s="6">
        <f>IF(AND(C1433&amp;""="",E1433&amp;""="",F1433&amp;""=""),"",IF(C1433&amp;""="","كود ناقص",IFERROR(INDEX('دليل الحسابات'!$B$6:$B$205,MATCH(C1433,'دليل الحسابات'!$A$6:$A$205,0)),"كود غير موجود")))</f>
        <v/>
      </c>
      <c r="H1433" s="6">
        <f>IF(AND(C1433&amp;""="",E1433&amp;""="",F1433&amp;""=""),"",IF(AND(E1433&amp;""&lt;&gt;"",F1433&amp;""&lt;&gt;""),"خطأ: مدين ودائن معًا",IF(AND(E1433&amp;""="",F1433&amp;""=""),"سطر بلا مبلغ","")))</f>
        <v/>
      </c>
      <c r="I1433" s="19">
        <f>IF(B1433&amp;""="","",ROUND(SUMIFS($E$7:$E$3006,$B$7:$B$3006,B1433&amp;"")-SUMIFS($F$7:$F$3006,$B$7:$B$3006,B1433&amp;""),2))</f>
        <v/>
      </c>
      <c r="J1433" s="6">
        <f>IF(B1433&amp;""="",IF(AND(C1433&amp;""="",E1433&amp;""="",F1433&amp;""=""),"","رقم القيد ناقص"),IF(I1433=0,"","القيد غير متوازن"))</f>
        <v/>
      </c>
      <c r="K1433" s="21">
        <f>IF(C1433&amp;""="","",COUNTIF($C$7:C1433,C1433&amp;""))</f>
        <v/>
      </c>
      <c r="L1433" s="6">
        <f>IF(K1433="","",C1433&amp;"-"&amp;K1433)</f>
        <v/>
      </c>
      <c r="M1433" s="21">
        <f>IF(J1433&lt;&gt;"القيد غير متوازن","",IF(COUNTIF($B$7:B1433,B1433&amp;"")=1,1,""))</f>
        <v/>
      </c>
    </row>
    <row r="1434">
      <c r="A1434" s="20" t="n"/>
      <c r="B1434" s="16" t="n"/>
      <c r="C1434" s="16" t="n"/>
      <c r="D1434" s="5" t="n"/>
      <c r="E1434" s="17" t="n"/>
      <c r="F1434" s="17" t="n"/>
      <c r="G1434" s="6">
        <f>IF(AND(C1434&amp;""="",E1434&amp;""="",F1434&amp;""=""),"",IF(C1434&amp;""="","كود ناقص",IFERROR(INDEX('دليل الحسابات'!$B$6:$B$205,MATCH(C1434,'دليل الحسابات'!$A$6:$A$205,0)),"كود غير موجود")))</f>
        <v/>
      </c>
      <c r="H1434" s="6">
        <f>IF(AND(C1434&amp;""="",E1434&amp;""="",F1434&amp;""=""),"",IF(AND(E1434&amp;""&lt;&gt;"",F1434&amp;""&lt;&gt;""),"خطأ: مدين ودائن معًا",IF(AND(E1434&amp;""="",F1434&amp;""=""),"سطر بلا مبلغ","")))</f>
        <v/>
      </c>
      <c r="I1434" s="19">
        <f>IF(B1434&amp;""="","",ROUND(SUMIFS($E$7:$E$3006,$B$7:$B$3006,B1434&amp;"")-SUMIFS($F$7:$F$3006,$B$7:$B$3006,B1434&amp;""),2))</f>
        <v/>
      </c>
      <c r="J1434" s="6">
        <f>IF(B1434&amp;""="",IF(AND(C1434&amp;""="",E1434&amp;""="",F1434&amp;""=""),"","رقم القيد ناقص"),IF(I1434=0,"","القيد غير متوازن"))</f>
        <v/>
      </c>
      <c r="K1434" s="21">
        <f>IF(C1434&amp;""="","",COUNTIF($C$7:C1434,C1434&amp;""))</f>
        <v/>
      </c>
      <c r="L1434" s="6">
        <f>IF(K1434="","",C1434&amp;"-"&amp;K1434)</f>
        <v/>
      </c>
      <c r="M1434" s="21">
        <f>IF(J1434&lt;&gt;"القيد غير متوازن","",IF(COUNTIF($B$7:B1434,B1434&amp;"")=1,1,""))</f>
        <v/>
      </c>
    </row>
    <row r="1435">
      <c r="A1435" s="20" t="n"/>
      <c r="B1435" s="16" t="n"/>
      <c r="C1435" s="16" t="n"/>
      <c r="D1435" s="5" t="n"/>
      <c r="E1435" s="17" t="n"/>
      <c r="F1435" s="17" t="n"/>
      <c r="G1435" s="6">
        <f>IF(AND(C1435&amp;""="",E1435&amp;""="",F1435&amp;""=""),"",IF(C1435&amp;""="","كود ناقص",IFERROR(INDEX('دليل الحسابات'!$B$6:$B$205,MATCH(C1435,'دليل الحسابات'!$A$6:$A$205,0)),"كود غير موجود")))</f>
        <v/>
      </c>
      <c r="H1435" s="6">
        <f>IF(AND(C1435&amp;""="",E1435&amp;""="",F1435&amp;""=""),"",IF(AND(E1435&amp;""&lt;&gt;"",F1435&amp;""&lt;&gt;""),"خطأ: مدين ودائن معًا",IF(AND(E1435&amp;""="",F1435&amp;""=""),"سطر بلا مبلغ","")))</f>
        <v/>
      </c>
      <c r="I1435" s="19">
        <f>IF(B1435&amp;""="","",ROUND(SUMIFS($E$7:$E$3006,$B$7:$B$3006,B1435&amp;"")-SUMIFS($F$7:$F$3006,$B$7:$B$3006,B1435&amp;""),2))</f>
        <v/>
      </c>
      <c r="J1435" s="6">
        <f>IF(B1435&amp;""="",IF(AND(C1435&amp;""="",E1435&amp;""="",F1435&amp;""=""),"","رقم القيد ناقص"),IF(I1435=0,"","القيد غير متوازن"))</f>
        <v/>
      </c>
      <c r="K1435" s="21">
        <f>IF(C1435&amp;""="","",COUNTIF($C$7:C1435,C1435&amp;""))</f>
        <v/>
      </c>
      <c r="L1435" s="6">
        <f>IF(K1435="","",C1435&amp;"-"&amp;K1435)</f>
        <v/>
      </c>
      <c r="M1435" s="21">
        <f>IF(J1435&lt;&gt;"القيد غير متوازن","",IF(COUNTIF($B$7:B1435,B1435&amp;"")=1,1,""))</f>
        <v/>
      </c>
    </row>
    <row r="1436">
      <c r="A1436" s="20" t="n"/>
      <c r="B1436" s="16" t="n"/>
      <c r="C1436" s="16" t="n"/>
      <c r="D1436" s="5" t="n"/>
      <c r="E1436" s="17" t="n"/>
      <c r="F1436" s="17" t="n"/>
      <c r="G1436" s="6">
        <f>IF(AND(C1436&amp;""="",E1436&amp;""="",F1436&amp;""=""),"",IF(C1436&amp;""="","كود ناقص",IFERROR(INDEX('دليل الحسابات'!$B$6:$B$205,MATCH(C1436,'دليل الحسابات'!$A$6:$A$205,0)),"كود غير موجود")))</f>
        <v/>
      </c>
      <c r="H1436" s="6">
        <f>IF(AND(C1436&amp;""="",E1436&amp;""="",F1436&amp;""=""),"",IF(AND(E1436&amp;""&lt;&gt;"",F1436&amp;""&lt;&gt;""),"خطأ: مدين ودائن معًا",IF(AND(E1436&amp;""="",F1436&amp;""=""),"سطر بلا مبلغ","")))</f>
        <v/>
      </c>
      <c r="I1436" s="19">
        <f>IF(B1436&amp;""="","",ROUND(SUMIFS($E$7:$E$3006,$B$7:$B$3006,B1436&amp;"")-SUMIFS($F$7:$F$3006,$B$7:$B$3006,B1436&amp;""),2))</f>
        <v/>
      </c>
      <c r="J1436" s="6">
        <f>IF(B1436&amp;""="",IF(AND(C1436&amp;""="",E1436&amp;""="",F1436&amp;""=""),"","رقم القيد ناقص"),IF(I1436=0,"","القيد غير متوازن"))</f>
        <v/>
      </c>
      <c r="K1436" s="21">
        <f>IF(C1436&amp;""="","",COUNTIF($C$7:C1436,C1436&amp;""))</f>
        <v/>
      </c>
      <c r="L1436" s="6">
        <f>IF(K1436="","",C1436&amp;"-"&amp;K1436)</f>
        <v/>
      </c>
      <c r="M1436" s="21">
        <f>IF(J1436&lt;&gt;"القيد غير متوازن","",IF(COUNTIF($B$7:B1436,B1436&amp;"")=1,1,""))</f>
        <v/>
      </c>
    </row>
    <row r="1437">
      <c r="A1437" s="20" t="n"/>
      <c r="B1437" s="16" t="n"/>
      <c r="C1437" s="16" t="n"/>
      <c r="D1437" s="5" t="n"/>
      <c r="E1437" s="17" t="n"/>
      <c r="F1437" s="17" t="n"/>
      <c r="G1437" s="6">
        <f>IF(AND(C1437&amp;""="",E1437&amp;""="",F1437&amp;""=""),"",IF(C1437&amp;""="","كود ناقص",IFERROR(INDEX('دليل الحسابات'!$B$6:$B$205,MATCH(C1437,'دليل الحسابات'!$A$6:$A$205,0)),"كود غير موجود")))</f>
        <v/>
      </c>
      <c r="H1437" s="6">
        <f>IF(AND(C1437&amp;""="",E1437&amp;""="",F1437&amp;""=""),"",IF(AND(E1437&amp;""&lt;&gt;"",F1437&amp;""&lt;&gt;""),"خطأ: مدين ودائن معًا",IF(AND(E1437&amp;""="",F1437&amp;""=""),"سطر بلا مبلغ","")))</f>
        <v/>
      </c>
      <c r="I1437" s="19">
        <f>IF(B1437&amp;""="","",ROUND(SUMIFS($E$7:$E$3006,$B$7:$B$3006,B1437&amp;"")-SUMIFS($F$7:$F$3006,$B$7:$B$3006,B1437&amp;""),2))</f>
        <v/>
      </c>
      <c r="J1437" s="6">
        <f>IF(B1437&amp;""="",IF(AND(C1437&amp;""="",E1437&amp;""="",F1437&amp;""=""),"","رقم القيد ناقص"),IF(I1437=0,"","القيد غير متوازن"))</f>
        <v/>
      </c>
      <c r="K1437" s="21">
        <f>IF(C1437&amp;""="","",COUNTIF($C$7:C1437,C1437&amp;""))</f>
        <v/>
      </c>
      <c r="L1437" s="6">
        <f>IF(K1437="","",C1437&amp;"-"&amp;K1437)</f>
        <v/>
      </c>
      <c r="M1437" s="21">
        <f>IF(J1437&lt;&gt;"القيد غير متوازن","",IF(COUNTIF($B$7:B1437,B1437&amp;"")=1,1,""))</f>
        <v/>
      </c>
    </row>
    <row r="1438">
      <c r="A1438" s="20" t="n"/>
      <c r="B1438" s="16" t="n"/>
      <c r="C1438" s="16" t="n"/>
      <c r="D1438" s="5" t="n"/>
      <c r="E1438" s="17" t="n"/>
      <c r="F1438" s="17" t="n"/>
      <c r="G1438" s="6">
        <f>IF(AND(C1438&amp;""="",E1438&amp;""="",F1438&amp;""=""),"",IF(C1438&amp;""="","كود ناقص",IFERROR(INDEX('دليل الحسابات'!$B$6:$B$205,MATCH(C1438,'دليل الحسابات'!$A$6:$A$205,0)),"كود غير موجود")))</f>
        <v/>
      </c>
      <c r="H1438" s="6">
        <f>IF(AND(C1438&amp;""="",E1438&amp;""="",F1438&amp;""=""),"",IF(AND(E1438&amp;""&lt;&gt;"",F1438&amp;""&lt;&gt;""),"خطأ: مدين ودائن معًا",IF(AND(E1438&amp;""="",F1438&amp;""=""),"سطر بلا مبلغ","")))</f>
        <v/>
      </c>
      <c r="I1438" s="19">
        <f>IF(B1438&amp;""="","",ROUND(SUMIFS($E$7:$E$3006,$B$7:$B$3006,B1438&amp;"")-SUMIFS($F$7:$F$3006,$B$7:$B$3006,B1438&amp;""),2))</f>
        <v/>
      </c>
      <c r="J1438" s="6">
        <f>IF(B1438&amp;""="",IF(AND(C1438&amp;""="",E1438&amp;""="",F1438&amp;""=""),"","رقم القيد ناقص"),IF(I1438=0,"","القيد غير متوازن"))</f>
        <v/>
      </c>
      <c r="K1438" s="21">
        <f>IF(C1438&amp;""="","",COUNTIF($C$7:C1438,C1438&amp;""))</f>
        <v/>
      </c>
      <c r="L1438" s="6">
        <f>IF(K1438="","",C1438&amp;"-"&amp;K1438)</f>
        <v/>
      </c>
      <c r="M1438" s="21">
        <f>IF(J1438&lt;&gt;"القيد غير متوازن","",IF(COUNTIF($B$7:B1438,B1438&amp;"")=1,1,""))</f>
        <v/>
      </c>
    </row>
    <row r="1439">
      <c r="A1439" s="20" t="n"/>
      <c r="B1439" s="16" t="n"/>
      <c r="C1439" s="16" t="n"/>
      <c r="D1439" s="5" t="n"/>
      <c r="E1439" s="17" t="n"/>
      <c r="F1439" s="17" t="n"/>
      <c r="G1439" s="6">
        <f>IF(AND(C1439&amp;""="",E1439&amp;""="",F1439&amp;""=""),"",IF(C1439&amp;""="","كود ناقص",IFERROR(INDEX('دليل الحسابات'!$B$6:$B$205,MATCH(C1439,'دليل الحسابات'!$A$6:$A$205,0)),"كود غير موجود")))</f>
        <v/>
      </c>
      <c r="H1439" s="6">
        <f>IF(AND(C1439&amp;""="",E1439&amp;""="",F1439&amp;""=""),"",IF(AND(E1439&amp;""&lt;&gt;"",F1439&amp;""&lt;&gt;""),"خطأ: مدين ودائن معًا",IF(AND(E1439&amp;""="",F1439&amp;""=""),"سطر بلا مبلغ","")))</f>
        <v/>
      </c>
      <c r="I1439" s="19">
        <f>IF(B1439&amp;""="","",ROUND(SUMIFS($E$7:$E$3006,$B$7:$B$3006,B1439&amp;"")-SUMIFS($F$7:$F$3006,$B$7:$B$3006,B1439&amp;""),2))</f>
        <v/>
      </c>
      <c r="J1439" s="6">
        <f>IF(B1439&amp;""="",IF(AND(C1439&amp;""="",E1439&amp;""="",F1439&amp;""=""),"","رقم القيد ناقص"),IF(I1439=0,"","القيد غير متوازن"))</f>
        <v/>
      </c>
      <c r="K1439" s="21">
        <f>IF(C1439&amp;""="","",COUNTIF($C$7:C1439,C1439&amp;""))</f>
        <v/>
      </c>
      <c r="L1439" s="6">
        <f>IF(K1439="","",C1439&amp;"-"&amp;K1439)</f>
        <v/>
      </c>
      <c r="M1439" s="21">
        <f>IF(J1439&lt;&gt;"القيد غير متوازن","",IF(COUNTIF($B$7:B1439,B1439&amp;"")=1,1,""))</f>
        <v/>
      </c>
    </row>
    <row r="1440">
      <c r="A1440" s="20" t="n"/>
      <c r="B1440" s="16" t="n"/>
      <c r="C1440" s="16" t="n"/>
      <c r="D1440" s="5" t="n"/>
      <c r="E1440" s="17" t="n"/>
      <c r="F1440" s="17" t="n"/>
      <c r="G1440" s="6">
        <f>IF(AND(C1440&amp;""="",E1440&amp;""="",F1440&amp;""=""),"",IF(C1440&amp;""="","كود ناقص",IFERROR(INDEX('دليل الحسابات'!$B$6:$B$205,MATCH(C1440,'دليل الحسابات'!$A$6:$A$205,0)),"كود غير موجود")))</f>
        <v/>
      </c>
      <c r="H1440" s="6">
        <f>IF(AND(C1440&amp;""="",E1440&amp;""="",F1440&amp;""=""),"",IF(AND(E1440&amp;""&lt;&gt;"",F1440&amp;""&lt;&gt;""),"خطأ: مدين ودائن معًا",IF(AND(E1440&amp;""="",F1440&amp;""=""),"سطر بلا مبلغ","")))</f>
        <v/>
      </c>
      <c r="I1440" s="19">
        <f>IF(B1440&amp;""="","",ROUND(SUMIFS($E$7:$E$3006,$B$7:$B$3006,B1440&amp;"")-SUMIFS($F$7:$F$3006,$B$7:$B$3006,B1440&amp;""),2))</f>
        <v/>
      </c>
      <c r="J1440" s="6">
        <f>IF(B1440&amp;""="",IF(AND(C1440&amp;""="",E1440&amp;""="",F1440&amp;""=""),"","رقم القيد ناقص"),IF(I1440=0,"","القيد غير متوازن"))</f>
        <v/>
      </c>
      <c r="K1440" s="21">
        <f>IF(C1440&amp;""="","",COUNTIF($C$7:C1440,C1440&amp;""))</f>
        <v/>
      </c>
      <c r="L1440" s="6">
        <f>IF(K1440="","",C1440&amp;"-"&amp;K1440)</f>
        <v/>
      </c>
      <c r="M1440" s="21">
        <f>IF(J1440&lt;&gt;"القيد غير متوازن","",IF(COUNTIF($B$7:B1440,B1440&amp;"")=1,1,""))</f>
        <v/>
      </c>
    </row>
    <row r="1441">
      <c r="A1441" s="20" t="n"/>
      <c r="B1441" s="16" t="n"/>
      <c r="C1441" s="16" t="n"/>
      <c r="D1441" s="5" t="n"/>
      <c r="E1441" s="17" t="n"/>
      <c r="F1441" s="17" t="n"/>
      <c r="G1441" s="6">
        <f>IF(AND(C1441&amp;""="",E1441&amp;""="",F1441&amp;""=""),"",IF(C1441&amp;""="","كود ناقص",IFERROR(INDEX('دليل الحسابات'!$B$6:$B$205,MATCH(C1441,'دليل الحسابات'!$A$6:$A$205,0)),"كود غير موجود")))</f>
        <v/>
      </c>
      <c r="H1441" s="6">
        <f>IF(AND(C1441&amp;""="",E1441&amp;""="",F1441&amp;""=""),"",IF(AND(E1441&amp;""&lt;&gt;"",F1441&amp;""&lt;&gt;""),"خطأ: مدين ودائن معًا",IF(AND(E1441&amp;""="",F1441&amp;""=""),"سطر بلا مبلغ","")))</f>
        <v/>
      </c>
      <c r="I1441" s="19">
        <f>IF(B1441&amp;""="","",ROUND(SUMIFS($E$7:$E$3006,$B$7:$B$3006,B1441&amp;"")-SUMIFS($F$7:$F$3006,$B$7:$B$3006,B1441&amp;""),2))</f>
        <v/>
      </c>
      <c r="J1441" s="6">
        <f>IF(B1441&amp;""="",IF(AND(C1441&amp;""="",E1441&amp;""="",F1441&amp;""=""),"","رقم القيد ناقص"),IF(I1441=0,"","القيد غير متوازن"))</f>
        <v/>
      </c>
      <c r="K1441" s="21">
        <f>IF(C1441&amp;""="","",COUNTIF($C$7:C1441,C1441&amp;""))</f>
        <v/>
      </c>
      <c r="L1441" s="6">
        <f>IF(K1441="","",C1441&amp;"-"&amp;K1441)</f>
        <v/>
      </c>
      <c r="M1441" s="21">
        <f>IF(J1441&lt;&gt;"القيد غير متوازن","",IF(COUNTIF($B$7:B1441,B1441&amp;"")=1,1,""))</f>
        <v/>
      </c>
    </row>
    <row r="1442">
      <c r="A1442" s="20" t="n"/>
      <c r="B1442" s="16" t="n"/>
      <c r="C1442" s="16" t="n"/>
      <c r="D1442" s="5" t="n"/>
      <c r="E1442" s="17" t="n"/>
      <c r="F1442" s="17" t="n"/>
      <c r="G1442" s="6">
        <f>IF(AND(C1442&amp;""="",E1442&amp;""="",F1442&amp;""=""),"",IF(C1442&amp;""="","كود ناقص",IFERROR(INDEX('دليل الحسابات'!$B$6:$B$205,MATCH(C1442,'دليل الحسابات'!$A$6:$A$205,0)),"كود غير موجود")))</f>
        <v/>
      </c>
      <c r="H1442" s="6">
        <f>IF(AND(C1442&amp;""="",E1442&amp;""="",F1442&amp;""=""),"",IF(AND(E1442&amp;""&lt;&gt;"",F1442&amp;""&lt;&gt;""),"خطأ: مدين ودائن معًا",IF(AND(E1442&amp;""="",F1442&amp;""=""),"سطر بلا مبلغ","")))</f>
        <v/>
      </c>
      <c r="I1442" s="19">
        <f>IF(B1442&amp;""="","",ROUND(SUMIFS($E$7:$E$3006,$B$7:$B$3006,B1442&amp;"")-SUMIFS($F$7:$F$3006,$B$7:$B$3006,B1442&amp;""),2))</f>
        <v/>
      </c>
      <c r="J1442" s="6">
        <f>IF(B1442&amp;""="",IF(AND(C1442&amp;""="",E1442&amp;""="",F1442&amp;""=""),"","رقم القيد ناقص"),IF(I1442=0,"","القيد غير متوازن"))</f>
        <v/>
      </c>
      <c r="K1442" s="21">
        <f>IF(C1442&amp;""="","",COUNTIF($C$7:C1442,C1442&amp;""))</f>
        <v/>
      </c>
      <c r="L1442" s="6">
        <f>IF(K1442="","",C1442&amp;"-"&amp;K1442)</f>
        <v/>
      </c>
      <c r="M1442" s="21">
        <f>IF(J1442&lt;&gt;"القيد غير متوازن","",IF(COUNTIF($B$7:B1442,B1442&amp;"")=1,1,""))</f>
        <v/>
      </c>
    </row>
    <row r="1443">
      <c r="A1443" s="20" t="n"/>
      <c r="B1443" s="16" t="n"/>
      <c r="C1443" s="16" t="n"/>
      <c r="D1443" s="5" t="n"/>
      <c r="E1443" s="17" t="n"/>
      <c r="F1443" s="17" t="n"/>
      <c r="G1443" s="6">
        <f>IF(AND(C1443&amp;""="",E1443&amp;""="",F1443&amp;""=""),"",IF(C1443&amp;""="","كود ناقص",IFERROR(INDEX('دليل الحسابات'!$B$6:$B$205,MATCH(C1443,'دليل الحسابات'!$A$6:$A$205,0)),"كود غير موجود")))</f>
        <v/>
      </c>
      <c r="H1443" s="6">
        <f>IF(AND(C1443&amp;""="",E1443&amp;""="",F1443&amp;""=""),"",IF(AND(E1443&amp;""&lt;&gt;"",F1443&amp;""&lt;&gt;""),"خطأ: مدين ودائن معًا",IF(AND(E1443&amp;""="",F1443&amp;""=""),"سطر بلا مبلغ","")))</f>
        <v/>
      </c>
      <c r="I1443" s="19">
        <f>IF(B1443&amp;""="","",ROUND(SUMIFS($E$7:$E$3006,$B$7:$B$3006,B1443&amp;"")-SUMIFS($F$7:$F$3006,$B$7:$B$3006,B1443&amp;""),2))</f>
        <v/>
      </c>
      <c r="J1443" s="6">
        <f>IF(B1443&amp;""="",IF(AND(C1443&amp;""="",E1443&amp;""="",F1443&amp;""=""),"","رقم القيد ناقص"),IF(I1443=0,"","القيد غير متوازن"))</f>
        <v/>
      </c>
      <c r="K1443" s="21">
        <f>IF(C1443&amp;""="","",COUNTIF($C$7:C1443,C1443&amp;""))</f>
        <v/>
      </c>
      <c r="L1443" s="6">
        <f>IF(K1443="","",C1443&amp;"-"&amp;K1443)</f>
        <v/>
      </c>
      <c r="M1443" s="21">
        <f>IF(J1443&lt;&gt;"القيد غير متوازن","",IF(COUNTIF($B$7:B1443,B1443&amp;"")=1,1,""))</f>
        <v/>
      </c>
    </row>
    <row r="1444">
      <c r="A1444" s="20" t="n"/>
      <c r="B1444" s="16" t="n"/>
      <c r="C1444" s="16" t="n"/>
      <c r="D1444" s="5" t="n"/>
      <c r="E1444" s="17" t="n"/>
      <c r="F1444" s="17" t="n"/>
      <c r="G1444" s="6">
        <f>IF(AND(C1444&amp;""="",E1444&amp;""="",F1444&amp;""=""),"",IF(C1444&amp;""="","كود ناقص",IFERROR(INDEX('دليل الحسابات'!$B$6:$B$205,MATCH(C1444,'دليل الحسابات'!$A$6:$A$205,0)),"كود غير موجود")))</f>
        <v/>
      </c>
      <c r="H1444" s="6">
        <f>IF(AND(C1444&amp;""="",E1444&amp;""="",F1444&amp;""=""),"",IF(AND(E1444&amp;""&lt;&gt;"",F1444&amp;""&lt;&gt;""),"خطأ: مدين ودائن معًا",IF(AND(E1444&amp;""="",F1444&amp;""=""),"سطر بلا مبلغ","")))</f>
        <v/>
      </c>
      <c r="I1444" s="19">
        <f>IF(B1444&amp;""="","",ROUND(SUMIFS($E$7:$E$3006,$B$7:$B$3006,B1444&amp;"")-SUMIFS($F$7:$F$3006,$B$7:$B$3006,B1444&amp;""),2))</f>
        <v/>
      </c>
      <c r="J1444" s="6">
        <f>IF(B1444&amp;""="",IF(AND(C1444&amp;""="",E1444&amp;""="",F1444&amp;""=""),"","رقم القيد ناقص"),IF(I1444=0,"","القيد غير متوازن"))</f>
        <v/>
      </c>
      <c r="K1444" s="21">
        <f>IF(C1444&amp;""="","",COUNTIF($C$7:C1444,C1444&amp;""))</f>
        <v/>
      </c>
      <c r="L1444" s="6">
        <f>IF(K1444="","",C1444&amp;"-"&amp;K1444)</f>
        <v/>
      </c>
      <c r="M1444" s="21">
        <f>IF(J1444&lt;&gt;"القيد غير متوازن","",IF(COUNTIF($B$7:B1444,B1444&amp;"")=1,1,""))</f>
        <v/>
      </c>
    </row>
    <row r="1445">
      <c r="A1445" s="20" t="n"/>
      <c r="B1445" s="16" t="n"/>
      <c r="C1445" s="16" t="n"/>
      <c r="D1445" s="5" t="n"/>
      <c r="E1445" s="17" t="n"/>
      <c r="F1445" s="17" t="n"/>
      <c r="G1445" s="6">
        <f>IF(AND(C1445&amp;""="",E1445&amp;""="",F1445&amp;""=""),"",IF(C1445&amp;""="","كود ناقص",IFERROR(INDEX('دليل الحسابات'!$B$6:$B$205,MATCH(C1445,'دليل الحسابات'!$A$6:$A$205,0)),"كود غير موجود")))</f>
        <v/>
      </c>
      <c r="H1445" s="6">
        <f>IF(AND(C1445&amp;""="",E1445&amp;""="",F1445&amp;""=""),"",IF(AND(E1445&amp;""&lt;&gt;"",F1445&amp;""&lt;&gt;""),"خطأ: مدين ودائن معًا",IF(AND(E1445&amp;""="",F1445&amp;""=""),"سطر بلا مبلغ","")))</f>
        <v/>
      </c>
      <c r="I1445" s="19">
        <f>IF(B1445&amp;""="","",ROUND(SUMIFS($E$7:$E$3006,$B$7:$B$3006,B1445&amp;"")-SUMIFS($F$7:$F$3006,$B$7:$B$3006,B1445&amp;""),2))</f>
        <v/>
      </c>
      <c r="J1445" s="6">
        <f>IF(B1445&amp;""="",IF(AND(C1445&amp;""="",E1445&amp;""="",F1445&amp;""=""),"","رقم القيد ناقص"),IF(I1445=0,"","القيد غير متوازن"))</f>
        <v/>
      </c>
      <c r="K1445" s="21">
        <f>IF(C1445&amp;""="","",COUNTIF($C$7:C1445,C1445&amp;""))</f>
        <v/>
      </c>
      <c r="L1445" s="6">
        <f>IF(K1445="","",C1445&amp;"-"&amp;K1445)</f>
        <v/>
      </c>
      <c r="M1445" s="21">
        <f>IF(J1445&lt;&gt;"القيد غير متوازن","",IF(COUNTIF($B$7:B1445,B1445&amp;"")=1,1,""))</f>
        <v/>
      </c>
    </row>
    <row r="1446">
      <c r="A1446" s="20" t="n"/>
      <c r="B1446" s="16" t="n"/>
      <c r="C1446" s="16" t="n"/>
      <c r="D1446" s="5" t="n"/>
      <c r="E1446" s="17" t="n"/>
      <c r="F1446" s="17" t="n"/>
      <c r="G1446" s="6">
        <f>IF(AND(C1446&amp;""="",E1446&amp;""="",F1446&amp;""=""),"",IF(C1446&amp;""="","كود ناقص",IFERROR(INDEX('دليل الحسابات'!$B$6:$B$205,MATCH(C1446,'دليل الحسابات'!$A$6:$A$205,0)),"كود غير موجود")))</f>
        <v/>
      </c>
      <c r="H1446" s="6">
        <f>IF(AND(C1446&amp;""="",E1446&amp;""="",F1446&amp;""=""),"",IF(AND(E1446&amp;""&lt;&gt;"",F1446&amp;""&lt;&gt;""),"خطأ: مدين ودائن معًا",IF(AND(E1446&amp;""="",F1446&amp;""=""),"سطر بلا مبلغ","")))</f>
        <v/>
      </c>
      <c r="I1446" s="19">
        <f>IF(B1446&amp;""="","",ROUND(SUMIFS($E$7:$E$3006,$B$7:$B$3006,B1446&amp;"")-SUMIFS($F$7:$F$3006,$B$7:$B$3006,B1446&amp;""),2))</f>
        <v/>
      </c>
      <c r="J1446" s="6">
        <f>IF(B1446&amp;""="",IF(AND(C1446&amp;""="",E1446&amp;""="",F1446&amp;""=""),"","رقم القيد ناقص"),IF(I1446=0,"","القيد غير متوازن"))</f>
        <v/>
      </c>
      <c r="K1446" s="21">
        <f>IF(C1446&amp;""="","",COUNTIF($C$7:C1446,C1446&amp;""))</f>
        <v/>
      </c>
      <c r="L1446" s="6">
        <f>IF(K1446="","",C1446&amp;"-"&amp;K1446)</f>
        <v/>
      </c>
      <c r="M1446" s="21">
        <f>IF(J1446&lt;&gt;"القيد غير متوازن","",IF(COUNTIF($B$7:B1446,B1446&amp;"")=1,1,""))</f>
        <v/>
      </c>
    </row>
    <row r="1447">
      <c r="A1447" s="20" t="n"/>
      <c r="B1447" s="16" t="n"/>
      <c r="C1447" s="16" t="n"/>
      <c r="D1447" s="5" t="n"/>
      <c r="E1447" s="17" t="n"/>
      <c r="F1447" s="17" t="n"/>
      <c r="G1447" s="6">
        <f>IF(AND(C1447&amp;""="",E1447&amp;""="",F1447&amp;""=""),"",IF(C1447&amp;""="","كود ناقص",IFERROR(INDEX('دليل الحسابات'!$B$6:$B$205,MATCH(C1447,'دليل الحسابات'!$A$6:$A$205,0)),"كود غير موجود")))</f>
        <v/>
      </c>
      <c r="H1447" s="6">
        <f>IF(AND(C1447&amp;""="",E1447&amp;""="",F1447&amp;""=""),"",IF(AND(E1447&amp;""&lt;&gt;"",F1447&amp;""&lt;&gt;""),"خطأ: مدين ودائن معًا",IF(AND(E1447&amp;""="",F1447&amp;""=""),"سطر بلا مبلغ","")))</f>
        <v/>
      </c>
      <c r="I1447" s="19">
        <f>IF(B1447&amp;""="","",ROUND(SUMIFS($E$7:$E$3006,$B$7:$B$3006,B1447&amp;"")-SUMIFS($F$7:$F$3006,$B$7:$B$3006,B1447&amp;""),2))</f>
        <v/>
      </c>
      <c r="J1447" s="6">
        <f>IF(B1447&amp;""="",IF(AND(C1447&amp;""="",E1447&amp;""="",F1447&amp;""=""),"","رقم القيد ناقص"),IF(I1447=0,"","القيد غير متوازن"))</f>
        <v/>
      </c>
      <c r="K1447" s="21">
        <f>IF(C1447&amp;""="","",COUNTIF($C$7:C1447,C1447&amp;""))</f>
        <v/>
      </c>
      <c r="L1447" s="6">
        <f>IF(K1447="","",C1447&amp;"-"&amp;K1447)</f>
        <v/>
      </c>
      <c r="M1447" s="21">
        <f>IF(J1447&lt;&gt;"القيد غير متوازن","",IF(COUNTIF($B$7:B1447,B1447&amp;"")=1,1,""))</f>
        <v/>
      </c>
    </row>
    <row r="1448">
      <c r="A1448" s="20" t="n"/>
      <c r="B1448" s="16" t="n"/>
      <c r="C1448" s="16" t="n"/>
      <c r="D1448" s="5" t="n"/>
      <c r="E1448" s="17" t="n"/>
      <c r="F1448" s="17" t="n"/>
      <c r="G1448" s="6">
        <f>IF(AND(C1448&amp;""="",E1448&amp;""="",F1448&amp;""=""),"",IF(C1448&amp;""="","كود ناقص",IFERROR(INDEX('دليل الحسابات'!$B$6:$B$205,MATCH(C1448,'دليل الحسابات'!$A$6:$A$205,0)),"كود غير موجود")))</f>
        <v/>
      </c>
      <c r="H1448" s="6">
        <f>IF(AND(C1448&amp;""="",E1448&amp;""="",F1448&amp;""=""),"",IF(AND(E1448&amp;""&lt;&gt;"",F1448&amp;""&lt;&gt;""),"خطأ: مدين ودائن معًا",IF(AND(E1448&amp;""="",F1448&amp;""=""),"سطر بلا مبلغ","")))</f>
        <v/>
      </c>
      <c r="I1448" s="19">
        <f>IF(B1448&amp;""="","",ROUND(SUMIFS($E$7:$E$3006,$B$7:$B$3006,B1448&amp;"")-SUMIFS($F$7:$F$3006,$B$7:$B$3006,B1448&amp;""),2))</f>
        <v/>
      </c>
      <c r="J1448" s="6">
        <f>IF(B1448&amp;""="",IF(AND(C1448&amp;""="",E1448&amp;""="",F1448&amp;""=""),"","رقم القيد ناقص"),IF(I1448=0,"","القيد غير متوازن"))</f>
        <v/>
      </c>
      <c r="K1448" s="21">
        <f>IF(C1448&amp;""="","",COUNTIF($C$7:C1448,C1448&amp;""))</f>
        <v/>
      </c>
      <c r="L1448" s="6">
        <f>IF(K1448="","",C1448&amp;"-"&amp;K1448)</f>
        <v/>
      </c>
      <c r="M1448" s="21">
        <f>IF(J1448&lt;&gt;"القيد غير متوازن","",IF(COUNTIF($B$7:B1448,B1448&amp;"")=1,1,""))</f>
        <v/>
      </c>
    </row>
    <row r="1449">
      <c r="A1449" s="20" t="n"/>
      <c r="B1449" s="16" t="n"/>
      <c r="C1449" s="16" t="n"/>
      <c r="D1449" s="5" t="n"/>
      <c r="E1449" s="17" t="n"/>
      <c r="F1449" s="17" t="n"/>
      <c r="G1449" s="6">
        <f>IF(AND(C1449&amp;""="",E1449&amp;""="",F1449&amp;""=""),"",IF(C1449&amp;""="","كود ناقص",IFERROR(INDEX('دليل الحسابات'!$B$6:$B$205,MATCH(C1449,'دليل الحسابات'!$A$6:$A$205,0)),"كود غير موجود")))</f>
        <v/>
      </c>
      <c r="H1449" s="6">
        <f>IF(AND(C1449&amp;""="",E1449&amp;""="",F1449&amp;""=""),"",IF(AND(E1449&amp;""&lt;&gt;"",F1449&amp;""&lt;&gt;""),"خطأ: مدين ودائن معًا",IF(AND(E1449&amp;""="",F1449&amp;""=""),"سطر بلا مبلغ","")))</f>
        <v/>
      </c>
      <c r="I1449" s="19">
        <f>IF(B1449&amp;""="","",ROUND(SUMIFS($E$7:$E$3006,$B$7:$B$3006,B1449&amp;"")-SUMIFS($F$7:$F$3006,$B$7:$B$3006,B1449&amp;""),2))</f>
        <v/>
      </c>
      <c r="J1449" s="6">
        <f>IF(B1449&amp;""="",IF(AND(C1449&amp;""="",E1449&amp;""="",F1449&amp;""=""),"","رقم القيد ناقص"),IF(I1449=0,"","القيد غير متوازن"))</f>
        <v/>
      </c>
      <c r="K1449" s="21">
        <f>IF(C1449&amp;""="","",COUNTIF($C$7:C1449,C1449&amp;""))</f>
        <v/>
      </c>
      <c r="L1449" s="6">
        <f>IF(K1449="","",C1449&amp;"-"&amp;K1449)</f>
        <v/>
      </c>
      <c r="M1449" s="21">
        <f>IF(J1449&lt;&gt;"القيد غير متوازن","",IF(COUNTIF($B$7:B1449,B1449&amp;"")=1,1,""))</f>
        <v/>
      </c>
    </row>
    <row r="1450">
      <c r="A1450" s="20" t="n"/>
      <c r="B1450" s="16" t="n"/>
      <c r="C1450" s="16" t="n"/>
      <c r="D1450" s="5" t="n"/>
      <c r="E1450" s="17" t="n"/>
      <c r="F1450" s="17" t="n"/>
      <c r="G1450" s="6">
        <f>IF(AND(C1450&amp;""="",E1450&amp;""="",F1450&amp;""=""),"",IF(C1450&amp;""="","كود ناقص",IFERROR(INDEX('دليل الحسابات'!$B$6:$B$205,MATCH(C1450,'دليل الحسابات'!$A$6:$A$205,0)),"كود غير موجود")))</f>
        <v/>
      </c>
      <c r="H1450" s="6">
        <f>IF(AND(C1450&amp;""="",E1450&amp;""="",F1450&amp;""=""),"",IF(AND(E1450&amp;""&lt;&gt;"",F1450&amp;""&lt;&gt;""),"خطأ: مدين ودائن معًا",IF(AND(E1450&amp;""="",F1450&amp;""=""),"سطر بلا مبلغ","")))</f>
        <v/>
      </c>
      <c r="I1450" s="19">
        <f>IF(B1450&amp;""="","",ROUND(SUMIFS($E$7:$E$3006,$B$7:$B$3006,B1450&amp;"")-SUMIFS($F$7:$F$3006,$B$7:$B$3006,B1450&amp;""),2))</f>
        <v/>
      </c>
      <c r="J1450" s="6">
        <f>IF(B1450&amp;""="",IF(AND(C1450&amp;""="",E1450&amp;""="",F1450&amp;""=""),"","رقم القيد ناقص"),IF(I1450=0,"","القيد غير متوازن"))</f>
        <v/>
      </c>
      <c r="K1450" s="21">
        <f>IF(C1450&amp;""="","",COUNTIF($C$7:C1450,C1450&amp;""))</f>
        <v/>
      </c>
      <c r="L1450" s="6">
        <f>IF(K1450="","",C1450&amp;"-"&amp;K1450)</f>
        <v/>
      </c>
      <c r="M1450" s="21">
        <f>IF(J1450&lt;&gt;"القيد غير متوازن","",IF(COUNTIF($B$7:B1450,B1450&amp;"")=1,1,""))</f>
        <v/>
      </c>
    </row>
    <row r="1451">
      <c r="A1451" s="20" t="n"/>
      <c r="B1451" s="16" t="n"/>
      <c r="C1451" s="16" t="n"/>
      <c r="D1451" s="5" t="n"/>
      <c r="E1451" s="17" t="n"/>
      <c r="F1451" s="17" t="n"/>
      <c r="G1451" s="6">
        <f>IF(AND(C1451&amp;""="",E1451&amp;""="",F1451&amp;""=""),"",IF(C1451&amp;""="","كود ناقص",IFERROR(INDEX('دليل الحسابات'!$B$6:$B$205,MATCH(C1451,'دليل الحسابات'!$A$6:$A$205,0)),"كود غير موجود")))</f>
        <v/>
      </c>
      <c r="H1451" s="6">
        <f>IF(AND(C1451&amp;""="",E1451&amp;""="",F1451&amp;""=""),"",IF(AND(E1451&amp;""&lt;&gt;"",F1451&amp;""&lt;&gt;""),"خطأ: مدين ودائن معًا",IF(AND(E1451&amp;""="",F1451&amp;""=""),"سطر بلا مبلغ","")))</f>
        <v/>
      </c>
      <c r="I1451" s="19">
        <f>IF(B1451&amp;""="","",ROUND(SUMIFS($E$7:$E$3006,$B$7:$B$3006,B1451&amp;"")-SUMIFS($F$7:$F$3006,$B$7:$B$3006,B1451&amp;""),2))</f>
        <v/>
      </c>
      <c r="J1451" s="6">
        <f>IF(B1451&amp;""="",IF(AND(C1451&amp;""="",E1451&amp;""="",F1451&amp;""=""),"","رقم القيد ناقص"),IF(I1451=0,"","القيد غير متوازن"))</f>
        <v/>
      </c>
      <c r="K1451" s="21">
        <f>IF(C1451&amp;""="","",COUNTIF($C$7:C1451,C1451&amp;""))</f>
        <v/>
      </c>
      <c r="L1451" s="6">
        <f>IF(K1451="","",C1451&amp;"-"&amp;K1451)</f>
        <v/>
      </c>
      <c r="M1451" s="21">
        <f>IF(J1451&lt;&gt;"القيد غير متوازن","",IF(COUNTIF($B$7:B1451,B1451&amp;"")=1,1,""))</f>
        <v/>
      </c>
    </row>
    <row r="1452">
      <c r="A1452" s="20" t="n"/>
      <c r="B1452" s="16" t="n"/>
      <c r="C1452" s="16" t="n"/>
      <c r="D1452" s="5" t="n"/>
      <c r="E1452" s="17" t="n"/>
      <c r="F1452" s="17" t="n"/>
      <c r="G1452" s="6">
        <f>IF(AND(C1452&amp;""="",E1452&amp;""="",F1452&amp;""=""),"",IF(C1452&amp;""="","كود ناقص",IFERROR(INDEX('دليل الحسابات'!$B$6:$B$205,MATCH(C1452,'دليل الحسابات'!$A$6:$A$205,0)),"كود غير موجود")))</f>
        <v/>
      </c>
      <c r="H1452" s="6">
        <f>IF(AND(C1452&amp;""="",E1452&amp;""="",F1452&amp;""=""),"",IF(AND(E1452&amp;""&lt;&gt;"",F1452&amp;""&lt;&gt;""),"خطأ: مدين ودائن معًا",IF(AND(E1452&amp;""="",F1452&amp;""=""),"سطر بلا مبلغ","")))</f>
        <v/>
      </c>
      <c r="I1452" s="19">
        <f>IF(B1452&amp;""="","",ROUND(SUMIFS($E$7:$E$3006,$B$7:$B$3006,B1452&amp;"")-SUMIFS($F$7:$F$3006,$B$7:$B$3006,B1452&amp;""),2))</f>
        <v/>
      </c>
      <c r="J1452" s="6">
        <f>IF(B1452&amp;""="",IF(AND(C1452&amp;""="",E1452&amp;""="",F1452&amp;""=""),"","رقم القيد ناقص"),IF(I1452=0,"","القيد غير متوازن"))</f>
        <v/>
      </c>
      <c r="K1452" s="21">
        <f>IF(C1452&amp;""="","",COUNTIF($C$7:C1452,C1452&amp;""))</f>
        <v/>
      </c>
      <c r="L1452" s="6">
        <f>IF(K1452="","",C1452&amp;"-"&amp;K1452)</f>
        <v/>
      </c>
      <c r="M1452" s="21">
        <f>IF(J1452&lt;&gt;"القيد غير متوازن","",IF(COUNTIF($B$7:B1452,B1452&amp;"")=1,1,""))</f>
        <v/>
      </c>
    </row>
    <row r="1453">
      <c r="A1453" s="20" t="n"/>
      <c r="B1453" s="16" t="n"/>
      <c r="C1453" s="16" t="n"/>
      <c r="D1453" s="5" t="n"/>
      <c r="E1453" s="17" t="n"/>
      <c r="F1453" s="17" t="n"/>
      <c r="G1453" s="6">
        <f>IF(AND(C1453&amp;""="",E1453&amp;""="",F1453&amp;""=""),"",IF(C1453&amp;""="","كود ناقص",IFERROR(INDEX('دليل الحسابات'!$B$6:$B$205,MATCH(C1453,'دليل الحسابات'!$A$6:$A$205,0)),"كود غير موجود")))</f>
        <v/>
      </c>
      <c r="H1453" s="6">
        <f>IF(AND(C1453&amp;""="",E1453&amp;""="",F1453&amp;""=""),"",IF(AND(E1453&amp;""&lt;&gt;"",F1453&amp;""&lt;&gt;""),"خطأ: مدين ودائن معًا",IF(AND(E1453&amp;""="",F1453&amp;""=""),"سطر بلا مبلغ","")))</f>
        <v/>
      </c>
      <c r="I1453" s="19">
        <f>IF(B1453&amp;""="","",ROUND(SUMIFS($E$7:$E$3006,$B$7:$B$3006,B1453&amp;"")-SUMIFS($F$7:$F$3006,$B$7:$B$3006,B1453&amp;""),2))</f>
        <v/>
      </c>
      <c r="J1453" s="6">
        <f>IF(B1453&amp;""="",IF(AND(C1453&amp;""="",E1453&amp;""="",F1453&amp;""=""),"","رقم القيد ناقص"),IF(I1453=0,"","القيد غير متوازن"))</f>
        <v/>
      </c>
      <c r="K1453" s="21">
        <f>IF(C1453&amp;""="","",COUNTIF($C$7:C1453,C1453&amp;""))</f>
        <v/>
      </c>
      <c r="L1453" s="6">
        <f>IF(K1453="","",C1453&amp;"-"&amp;K1453)</f>
        <v/>
      </c>
      <c r="M1453" s="21">
        <f>IF(J1453&lt;&gt;"القيد غير متوازن","",IF(COUNTIF($B$7:B1453,B1453&amp;"")=1,1,""))</f>
        <v/>
      </c>
    </row>
    <row r="1454">
      <c r="A1454" s="20" t="n"/>
      <c r="B1454" s="16" t="n"/>
      <c r="C1454" s="16" t="n"/>
      <c r="D1454" s="5" t="n"/>
      <c r="E1454" s="17" t="n"/>
      <c r="F1454" s="17" t="n"/>
      <c r="G1454" s="6">
        <f>IF(AND(C1454&amp;""="",E1454&amp;""="",F1454&amp;""=""),"",IF(C1454&amp;""="","كود ناقص",IFERROR(INDEX('دليل الحسابات'!$B$6:$B$205,MATCH(C1454,'دليل الحسابات'!$A$6:$A$205,0)),"كود غير موجود")))</f>
        <v/>
      </c>
      <c r="H1454" s="6">
        <f>IF(AND(C1454&amp;""="",E1454&amp;""="",F1454&amp;""=""),"",IF(AND(E1454&amp;""&lt;&gt;"",F1454&amp;""&lt;&gt;""),"خطأ: مدين ودائن معًا",IF(AND(E1454&amp;""="",F1454&amp;""=""),"سطر بلا مبلغ","")))</f>
        <v/>
      </c>
      <c r="I1454" s="19">
        <f>IF(B1454&amp;""="","",ROUND(SUMIFS($E$7:$E$3006,$B$7:$B$3006,B1454&amp;"")-SUMIFS($F$7:$F$3006,$B$7:$B$3006,B1454&amp;""),2))</f>
        <v/>
      </c>
      <c r="J1454" s="6">
        <f>IF(B1454&amp;""="",IF(AND(C1454&amp;""="",E1454&amp;""="",F1454&amp;""=""),"","رقم القيد ناقص"),IF(I1454=0,"","القيد غير متوازن"))</f>
        <v/>
      </c>
      <c r="K1454" s="21">
        <f>IF(C1454&amp;""="","",COUNTIF($C$7:C1454,C1454&amp;""))</f>
        <v/>
      </c>
      <c r="L1454" s="6">
        <f>IF(K1454="","",C1454&amp;"-"&amp;K1454)</f>
        <v/>
      </c>
      <c r="M1454" s="21">
        <f>IF(J1454&lt;&gt;"القيد غير متوازن","",IF(COUNTIF($B$7:B1454,B1454&amp;"")=1,1,""))</f>
        <v/>
      </c>
    </row>
    <row r="1455">
      <c r="A1455" s="20" t="n"/>
      <c r="B1455" s="16" t="n"/>
      <c r="C1455" s="16" t="n"/>
      <c r="D1455" s="5" t="n"/>
      <c r="E1455" s="17" t="n"/>
      <c r="F1455" s="17" t="n"/>
      <c r="G1455" s="6">
        <f>IF(AND(C1455&amp;""="",E1455&amp;""="",F1455&amp;""=""),"",IF(C1455&amp;""="","كود ناقص",IFERROR(INDEX('دليل الحسابات'!$B$6:$B$205,MATCH(C1455,'دليل الحسابات'!$A$6:$A$205,0)),"كود غير موجود")))</f>
        <v/>
      </c>
      <c r="H1455" s="6">
        <f>IF(AND(C1455&amp;""="",E1455&amp;""="",F1455&amp;""=""),"",IF(AND(E1455&amp;""&lt;&gt;"",F1455&amp;""&lt;&gt;""),"خطأ: مدين ودائن معًا",IF(AND(E1455&amp;""="",F1455&amp;""=""),"سطر بلا مبلغ","")))</f>
        <v/>
      </c>
      <c r="I1455" s="19">
        <f>IF(B1455&amp;""="","",ROUND(SUMIFS($E$7:$E$3006,$B$7:$B$3006,B1455&amp;"")-SUMIFS($F$7:$F$3006,$B$7:$B$3006,B1455&amp;""),2))</f>
        <v/>
      </c>
      <c r="J1455" s="6">
        <f>IF(B1455&amp;""="",IF(AND(C1455&amp;""="",E1455&amp;""="",F1455&amp;""=""),"","رقم القيد ناقص"),IF(I1455=0,"","القيد غير متوازن"))</f>
        <v/>
      </c>
      <c r="K1455" s="21">
        <f>IF(C1455&amp;""="","",COUNTIF($C$7:C1455,C1455&amp;""))</f>
        <v/>
      </c>
      <c r="L1455" s="6">
        <f>IF(K1455="","",C1455&amp;"-"&amp;K1455)</f>
        <v/>
      </c>
      <c r="M1455" s="21">
        <f>IF(J1455&lt;&gt;"القيد غير متوازن","",IF(COUNTIF($B$7:B1455,B1455&amp;"")=1,1,""))</f>
        <v/>
      </c>
    </row>
    <row r="1456">
      <c r="A1456" s="20" t="n"/>
      <c r="B1456" s="16" t="n"/>
      <c r="C1456" s="16" t="n"/>
      <c r="D1456" s="5" t="n"/>
      <c r="E1456" s="17" t="n"/>
      <c r="F1456" s="17" t="n"/>
      <c r="G1456" s="6">
        <f>IF(AND(C1456&amp;""="",E1456&amp;""="",F1456&amp;""=""),"",IF(C1456&amp;""="","كود ناقص",IFERROR(INDEX('دليل الحسابات'!$B$6:$B$205,MATCH(C1456,'دليل الحسابات'!$A$6:$A$205,0)),"كود غير موجود")))</f>
        <v/>
      </c>
      <c r="H1456" s="6">
        <f>IF(AND(C1456&amp;""="",E1456&amp;""="",F1456&amp;""=""),"",IF(AND(E1456&amp;""&lt;&gt;"",F1456&amp;""&lt;&gt;""),"خطأ: مدين ودائن معًا",IF(AND(E1456&amp;""="",F1456&amp;""=""),"سطر بلا مبلغ","")))</f>
        <v/>
      </c>
      <c r="I1456" s="19">
        <f>IF(B1456&amp;""="","",ROUND(SUMIFS($E$7:$E$3006,$B$7:$B$3006,B1456&amp;"")-SUMIFS($F$7:$F$3006,$B$7:$B$3006,B1456&amp;""),2))</f>
        <v/>
      </c>
      <c r="J1456" s="6">
        <f>IF(B1456&amp;""="",IF(AND(C1456&amp;""="",E1456&amp;""="",F1456&amp;""=""),"","رقم القيد ناقص"),IF(I1456=0,"","القيد غير متوازن"))</f>
        <v/>
      </c>
      <c r="K1456" s="21">
        <f>IF(C1456&amp;""="","",COUNTIF($C$7:C1456,C1456&amp;""))</f>
        <v/>
      </c>
      <c r="L1456" s="6">
        <f>IF(K1456="","",C1456&amp;"-"&amp;K1456)</f>
        <v/>
      </c>
      <c r="M1456" s="21">
        <f>IF(J1456&lt;&gt;"القيد غير متوازن","",IF(COUNTIF($B$7:B1456,B1456&amp;"")=1,1,""))</f>
        <v/>
      </c>
    </row>
    <row r="1457">
      <c r="A1457" s="20" t="n"/>
      <c r="B1457" s="16" t="n"/>
      <c r="C1457" s="16" t="n"/>
      <c r="D1457" s="5" t="n"/>
      <c r="E1457" s="17" t="n"/>
      <c r="F1457" s="17" t="n"/>
      <c r="G1457" s="6">
        <f>IF(AND(C1457&amp;""="",E1457&amp;""="",F1457&amp;""=""),"",IF(C1457&amp;""="","كود ناقص",IFERROR(INDEX('دليل الحسابات'!$B$6:$B$205,MATCH(C1457,'دليل الحسابات'!$A$6:$A$205,0)),"كود غير موجود")))</f>
        <v/>
      </c>
      <c r="H1457" s="6">
        <f>IF(AND(C1457&amp;""="",E1457&amp;""="",F1457&amp;""=""),"",IF(AND(E1457&amp;""&lt;&gt;"",F1457&amp;""&lt;&gt;""),"خطأ: مدين ودائن معًا",IF(AND(E1457&amp;""="",F1457&amp;""=""),"سطر بلا مبلغ","")))</f>
        <v/>
      </c>
      <c r="I1457" s="19">
        <f>IF(B1457&amp;""="","",ROUND(SUMIFS($E$7:$E$3006,$B$7:$B$3006,B1457&amp;"")-SUMIFS($F$7:$F$3006,$B$7:$B$3006,B1457&amp;""),2))</f>
        <v/>
      </c>
      <c r="J1457" s="6">
        <f>IF(B1457&amp;""="",IF(AND(C1457&amp;""="",E1457&amp;""="",F1457&amp;""=""),"","رقم القيد ناقص"),IF(I1457=0,"","القيد غير متوازن"))</f>
        <v/>
      </c>
      <c r="K1457" s="21">
        <f>IF(C1457&amp;""="","",COUNTIF($C$7:C1457,C1457&amp;""))</f>
        <v/>
      </c>
      <c r="L1457" s="6">
        <f>IF(K1457="","",C1457&amp;"-"&amp;K1457)</f>
        <v/>
      </c>
      <c r="M1457" s="21">
        <f>IF(J1457&lt;&gt;"القيد غير متوازن","",IF(COUNTIF($B$7:B1457,B1457&amp;"")=1,1,""))</f>
        <v/>
      </c>
    </row>
    <row r="1458">
      <c r="A1458" s="20" t="n"/>
      <c r="B1458" s="16" t="n"/>
      <c r="C1458" s="16" t="n"/>
      <c r="D1458" s="5" t="n"/>
      <c r="E1458" s="17" t="n"/>
      <c r="F1458" s="17" t="n"/>
      <c r="G1458" s="6">
        <f>IF(AND(C1458&amp;""="",E1458&amp;""="",F1458&amp;""=""),"",IF(C1458&amp;""="","كود ناقص",IFERROR(INDEX('دليل الحسابات'!$B$6:$B$205,MATCH(C1458,'دليل الحسابات'!$A$6:$A$205,0)),"كود غير موجود")))</f>
        <v/>
      </c>
      <c r="H1458" s="6">
        <f>IF(AND(C1458&amp;""="",E1458&amp;""="",F1458&amp;""=""),"",IF(AND(E1458&amp;""&lt;&gt;"",F1458&amp;""&lt;&gt;""),"خطأ: مدين ودائن معًا",IF(AND(E1458&amp;""="",F1458&amp;""=""),"سطر بلا مبلغ","")))</f>
        <v/>
      </c>
      <c r="I1458" s="19">
        <f>IF(B1458&amp;""="","",ROUND(SUMIFS($E$7:$E$3006,$B$7:$B$3006,B1458&amp;"")-SUMIFS($F$7:$F$3006,$B$7:$B$3006,B1458&amp;""),2))</f>
        <v/>
      </c>
      <c r="J1458" s="6">
        <f>IF(B1458&amp;""="",IF(AND(C1458&amp;""="",E1458&amp;""="",F1458&amp;""=""),"","رقم القيد ناقص"),IF(I1458=0,"","القيد غير متوازن"))</f>
        <v/>
      </c>
      <c r="K1458" s="21">
        <f>IF(C1458&amp;""="","",COUNTIF($C$7:C1458,C1458&amp;""))</f>
        <v/>
      </c>
      <c r="L1458" s="6">
        <f>IF(K1458="","",C1458&amp;"-"&amp;K1458)</f>
        <v/>
      </c>
      <c r="M1458" s="21">
        <f>IF(J1458&lt;&gt;"القيد غير متوازن","",IF(COUNTIF($B$7:B1458,B1458&amp;"")=1,1,""))</f>
        <v/>
      </c>
    </row>
    <row r="1459">
      <c r="A1459" s="20" t="n"/>
      <c r="B1459" s="16" t="n"/>
      <c r="C1459" s="16" t="n"/>
      <c r="D1459" s="5" t="n"/>
      <c r="E1459" s="17" t="n"/>
      <c r="F1459" s="17" t="n"/>
      <c r="G1459" s="6">
        <f>IF(AND(C1459&amp;""="",E1459&amp;""="",F1459&amp;""=""),"",IF(C1459&amp;""="","كود ناقص",IFERROR(INDEX('دليل الحسابات'!$B$6:$B$205,MATCH(C1459,'دليل الحسابات'!$A$6:$A$205,0)),"كود غير موجود")))</f>
        <v/>
      </c>
      <c r="H1459" s="6">
        <f>IF(AND(C1459&amp;""="",E1459&amp;""="",F1459&amp;""=""),"",IF(AND(E1459&amp;""&lt;&gt;"",F1459&amp;""&lt;&gt;""),"خطأ: مدين ودائن معًا",IF(AND(E1459&amp;""="",F1459&amp;""=""),"سطر بلا مبلغ","")))</f>
        <v/>
      </c>
      <c r="I1459" s="19">
        <f>IF(B1459&amp;""="","",ROUND(SUMIFS($E$7:$E$3006,$B$7:$B$3006,B1459&amp;"")-SUMIFS($F$7:$F$3006,$B$7:$B$3006,B1459&amp;""),2))</f>
        <v/>
      </c>
      <c r="J1459" s="6">
        <f>IF(B1459&amp;""="",IF(AND(C1459&amp;""="",E1459&amp;""="",F1459&amp;""=""),"","رقم القيد ناقص"),IF(I1459=0,"","القيد غير متوازن"))</f>
        <v/>
      </c>
      <c r="K1459" s="21">
        <f>IF(C1459&amp;""="","",COUNTIF($C$7:C1459,C1459&amp;""))</f>
        <v/>
      </c>
      <c r="L1459" s="6">
        <f>IF(K1459="","",C1459&amp;"-"&amp;K1459)</f>
        <v/>
      </c>
      <c r="M1459" s="21">
        <f>IF(J1459&lt;&gt;"القيد غير متوازن","",IF(COUNTIF($B$7:B1459,B1459&amp;"")=1,1,""))</f>
        <v/>
      </c>
    </row>
    <row r="1460">
      <c r="A1460" s="20" t="n"/>
      <c r="B1460" s="16" t="n"/>
      <c r="C1460" s="16" t="n"/>
      <c r="D1460" s="5" t="n"/>
      <c r="E1460" s="17" t="n"/>
      <c r="F1460" s="17" t="n"/>
      <c r="G1460" s="6">
        <f>IF(AND(C1460&amp;""="",E1460&amp;""="",F1460&amp;""=""),"",IF(C1460&amp;""="","كود ناقص",IFERROR(INDEX('دليل الحسابات'!$B$6:$B$205,MATCH(C1460,'دليل الحسابات'!$A$6:$A$205,0)),"كود غير موجود")))</f>
        <v/>
      </c>
      <c r="H1460" s="6">
        <f>IF(AND(C1460&amp;""="",E1460&amp;""="",F1460&amp;""=""),"",IF(AND(E1460&amp;""&lt;&gt;"",F1460&amp;""&lt;&gt;""),"خطأ: مدين ودائن معًا",IF(AND(E1460&amp;""="",F1460&amp;""=""),"سطر بلا مبلغ","")))</f>
        <v/>
      </c>
      <c r="I1460" s="19">
        <f>IF(B1460&amp;""="","",ROUND(SUMIFS($E$7:$E$3006,$B$7:$B$3006,B1460&amp;"")-SUMIFS($F$7:$F$3006,$B$7:$B$3006,B1460&amp;""),2))</f>
        <v/>
      </c>
      <c r="J1460" s="6">
        <f>IF(B1460&amp;""="",IF(AND(C1460&amp;""="",E1460&amp;""="",F1460&amp;""=""),"","رقم القيد ناقص"),IF(I1460=0,"","القيد غير متوازن"))</f>
        <v/>
      </c>
      <c r="K1460" s="21">
        <f>IF(C1460&amp;""="","",COUNTIF($C$7:C1460,C1460&amp;""))</f>
        <v/>
      </c>
      <c r="L1460" s="6">
        <f>IF(K1460="","",C1460&amp;"-"&amp;K1460)</f>
        <v/>
      </c>
      <c r="M1460" s="21">
        <f>IF(J1460&lt;&gt;"القيد غير متوازن","",IF(COUNTIF($B$7:B1460,B1460&amp;"")=1,1,""))</f>
        <v/>
      </c>
    </row>
    <row r="1461">
      <c r="A1461" s="20" t="n"/>
      <c r="B1461" s="16" t="n"/>
      <c r="C1461" s="16" t="n"/>
      <c r="D1461" s="5" t="n"/>
      <c r="E1461" s="17" t="n"/>
      <c r="F1461" s="17" t="n"/>
      <c r="G1461" s="6">
        <f>IF(AND(C1461&amp;""="",E1461&amp;""="",F1461&amp;""=""),"",IF(C1461&amp;""="","كود ناقص",IFERROR(INDEX('دليل الحسابات'!$B$6:$B$205,MATCH(C1461,'دليل الحسابات'!$A$6:$A$205,0)),"كود غير موجود")))</f>
        <v/>
      </c>
      <c r="H1461" s="6">
        <f>IF(AND(C1461&amp;""="",E1461&amp;""="",F1461&amp;""=""),"",IF(AND(E1461&amp;""&lt;&gt;"",F1461&amp;""&lt;&gt;""),"خطأ: مدين ودائن معًا",IF(AND(E1461&amp;""="",F1461&amp;""=""),"سطر بلا مبلغ","")))</f>
        <v/>
      </c>
      <c r="I1461" s="19">
        <f>IF(B1461&amp;""="","",ROUND(SUMIFS($E$7:$E$3006,$B$7:$B$3006,B1461&amp;"")-SUMIFS($F$7:$F$3006,$B$7:$B$3006,B1461&amp;""),2))</f>
        <v/>
      </c>
      <c r="J1461" s="6">
        <f>IF(B1461&amp;""="",IF(AND(C1461&amp;""="",E1461&amp;""="",F1461&amp;""=""),"","رقم القيد ناقص"),IF(I1461=0,"","القيد غير متوازن"))</f>
        <v/>
      </c>
      <c r="K1461" s="21">
        <f>IF(C1461&amp;""="","",COUNTIF($C$7:C1461,C1461&amp;""))</f>
        <v/>
      </c>
      <c r="L1461" s="6">
        <f>IF(K1461="","",C1461&amp;"-"&amp;K1461)</f>
        <v/>
      </c>
      <c r="M1461" s="21">
        <f>IF(J1461&lt;&gt;"القيد غير متوازن","",IF(COUNTIF($B$7:B1461,B1461&amp;"")=1,1,""))</f>
        <v/>
      </c>
    </row>
    <row r="1462">
      <c r="A1462" s="20" t="n"/>
      <c r="B1462" s="16" t="n"/>
      <c r="C1462" s="16" t="n"/>
      <c r="D1462" s="5" t="n"/>
      <c r="E1462" s="17" t="n"/>
      <c r="F1462" s="17" t="n"/>
      <c r="G1462" s="6">
        <f>IF(AND(C1462&amp;""="",E1462&amp;""="",F1462&amp;""=""),"",IF(C1462&amp;""="","كود ناقص",IFERROR(INDEX('دليل الحسابات'!$B$6:$B$205,MATCH(C1462,'دليل الحسابات'!$A$6:$A$205,0)),"كود غير موجود")))</f>
        <v/>
      </c>
      <c r="H1462" s="6">
        <f>IF(AND(C1462&amp;""="",E1462&amp;""="",F1462&amp;""=""),"",IF(AND(E1462&amp;""&lt;&gt;"",F1462&amp;""&lt;&gt;""),"خطأ: مدين ودائن معًا",IF(AND(E1462&amp;""="",F1462&amp;""=""),"سطر بلا مبلغ","")))</f>
        <v/>
      </c>
      <c r="I1462" s="19">
        <f>IF(B1462&amp;""="","",ROUND(SUMIFS($E$7:$E$3006,$B$7:$B$3006,B1462&amp;"")-SUMIFS($F$7:$F$3006,$B$7:$B$3006,B1462&amp;""),2))</f>
        <v/>
      </c>
      <c r="J1462" s="6">
        <f>IF(B1462&amp;""="",IF(AND(C1462&amp;""="",E1462&amp;""="",F1462&amp;""=""),"","رقم القيد ناقص"),IF(I1462=0,"","القيد غير متوازن"))</f>
        <v/>
      </c>
      <c r="K1462" s="21">
        <f>IF(C1462&amp;""="","",COUNTIF($C$7:C1462,C1462&amp;""))</f>
        <v/>
      </c>
      <c r="L1462" s="6">
        <f>IF(K1462="","",C1462&amp;"-"&amp;K1462)</f>
        <v/>
      </c>
      <c r="M1462" s="21">
        <f>IF(J1462&lt;&gt;"القيد غير متوازن","",IF(COUNTIF($B$7:B1462,B1462&amp;"")=1,1,""))</f>
        <v/>
      </c>
    </row>
    <row r="1463">
      <c r="A1463" s="20" t="n"/>
      <c r="B1463" s="16" t="n"/>
      <c r="C1463" s="16" t="n"/>
      <c r="D1463" s="5" t="n"/>
      <c r="E1463" s="17" t="n"/>
      <c r="F1463" s="17" t="n"/>
      <c r="G1463" s="6">
        <f>IF(AND(C1463&amp;""="",E1463&amp;""="",F1463&amp;""=""),"",IF(C1463&amp;""="","كود ناقص",IFERROR(INDEX('دليل الحسابات'!$B$6:$B$205,MATCH(C1463,'دليل الحسابات'!$A$6:$A$205,0)),"كود غير موجود")))</f>
        <v/>
      </c>
      <c r="H1463" s="6">
        <f>IF(AND(C1463&amp;""="",E1463&amp;""="",F1463&amp;""=""),"",IF(AND(E1463&amp;""&lt;&gt;"",F1463&amp;""&lt;&gt;""),"خطأ: مدين ودائن معًا",IF(AND(E1463&amp;""="",F1463&amp;""=""),"سطر بلا مبلغ","")))</f>
        <v/>
      </c>
      <c r="I1463" s="19">
        <f>IF(B1463&amp;""="","",ROUND(SUMIFS($E$7:$E$3006,$B$7:$B$3006,B1463&amp;"")-SUMIFS($F$7:$F$3006,$B$7:$B$3006,B1463&amp;""),2))</f>
        <v/>
      </c>
      <c r="J1463" s="6">
        <f>IF(B1463&amp;""="",IF(AND(C1463&amp;""="",E1463&amp;""="",F1463&amp;""=""),"","رقم القيد ناقص"),IF(I1463=0,"","القيد غير متوازن"))</f>
        <v/>
      </c>
      <c r="K1463" s="21">
        <f>IF(C1463&amp;""="","",COUNTIF($C$7:C1463,C1463&amp;""))</f>
        <v/>
      </c>
      <c r="L1463" s="6">
        <f>IF(K1463="","",C1463&amp;"-"&amp;K1463)</f>
        <v/>
      </c>
      <c r="M1463" s="21">
        <f>IF(J1463&lt;&gt;"القيد غير متوازن","",IF(COUNTIF($B$7:B1463,B1463&amp;"")=1,1,""))</f>
        <v/>
      </c>
    </row>
    <row r="1464">
      <c r="A1464" s="20" t="n"/>
      <c r="B1464" s="16" t="n"/>
      <c r="C1464" s="16" t="n"/>
      <c r="D1464" s="5" t="n"/>
      <c r="E1464" s="17" t="n"/>
      <c r="F1464" s="17" t="n"/>
      <c r="G1464" s="6">
        <f>IF(AND(C1464&amp;""="",E1464&amp;""="",F1464&amp;""=""),"",IF(C1464&amp;""="","كود ناقص",IFERROR(INDEX('دليل الحسابات'!$B$6:$B$205,MATCH(C1464,'دليل الحسابات'!$A$6:$A$205,0)),"كود غير موجود")))</f>
        <v/>
      </c>
      <c r="H1464" s="6">
        <f>IF(AND(C1464&amp;""="",E1464&amp;""="",F1464&amp;""=""),"",IF(AND(E1464&amp;""&lt;&gt;"",F1464&amp;""&lt;&gt;""),"خطأ: مدين ودائن معًا",IF(AND(E1464&amp;""="",F1464&amp;""=""),"سطر بلا مبلغ","")))</f>
        <v/>
      </c>
      <c r="I1464" s="19">
        <f>IF(B1464&amp;""="","",ROUND(SUMIFS($E$7:$E$3006,$B$7:$B$3006,B1464&amp;"")-SUMIFS($F$7:$F$3006,$B$7:$B$3006,B1464&amp;""),2))</f>
        <v/>
      </c>
      <c r="J1464" s="6">
        <f>IF(B1464&amp;""="",IF(AND(C1464&amp;""="",E1464&amp;""="",F1464&amp;""=""),"","رقم القيد ناقص"),IF(I1464=0,"","القيد غير متوازن"))</f>
        <v/>
      </c>
      <c r="K1464" s="21">
        <f>IF(C1464&amp;""="","",COUNTIF($C$7:C1464,C1464&amp;""))</f>
        <v/>
      </c>
      <c r="L1464" s="6">
        <f>IF(K1464="","",C1464&amp;"-"&amp;K1464)</f>
        <v/>
      </c>
      <c r="M1464" s="21">
        <f>IF(J1464&lt;&gt;"القيد غير متوازن","",IF(COUNTIF($B$7:B1464,B1464&amp;"")=1,1,""))</f>
        <v/>
      </c>
    </row>
    <row r="1465">
      <c r="A1465" s="20" t="n"/>
      <c r="B1465" s="16" t="n"/>
      <c r="C1465" s="16" t="n"/>
      <c r="D1465" s="5" t="n"/>
      <c r="E1465" s="17" t="n"/>
      <c r="F1465" s="17" t="n"/>
      <c r="G1465" s="6">
        <f>IF(AND(C1465&amp;""="",E1465&amp;""="",F1465&amp;""=""),"",IF(C1465&amp;""="","كود ناقص",IFERROR(INDEX('دليل الحسابات'!$B$6:$B$205,MATCH(C1465,'دليل الحسابات'!$A$6:$A$205,0)),"كود غير موجود")))</f>
        <v/>
      </c>
      <c r="H1465" s="6">
        <f>IF(AND(C1465&amp;""="",E1465&amp;""="",F1465&amp;""=""),"",IF(AND(E1465&amp;""&lt;&gt;"",F1465&amp;""&lt;&gt;""),"خطأ: مدين ودائن معًا",IF(AND(E1465&amp;""="",F1465&amp;""=""),"سطر بلا مبلغ","")))</f>
        <v/>
      </c>
      <c r="I1465" s="19">
        <f>IF(B1465&amp;""="","",ROUND(SUMIFS($E$7:$E$3006,$B$7:$B$3006,B1465&amp;"")-SUMIFS($F$7:$F$3006,$B$7:$B$3006,B1465&amp;""),2))</f>
        <v/>
      </c>
      <c r="J1465" s="6">
        <f>IF(B1465&amp;""="",IF(AND(C1465&amp;""="",E1465&amp;""="",F1465&amp;""=""),"","رقم القيد ناقص"),IF(I1465=0,"","القيد غير متوازن"))</f>
        <v/>
      </c>
      <c r="K1465" s="21">
        <f>IF(C1465&amp;""="","",COUNTIF($C$7:C1465,C1465&amp;""))</f>
        <v/>
      </c>
      <c r="L1465" s="6">
        <f>IF(K1465="","",C1465&amp;"-"&amp;K1465)</f>
        <v/>
      </c>
      <c r="M1465" s="21">
        <f>IF(J1465&lt;&gt;"القيد غير متوازن","",IF(COUNTIF($B$7:B1465,B1465&amp;"")=1,1,""))</f>
        <v/>
      </c>
    </row>
    <row r="1466">
      <c r="A1466" s="20" t="n"/>
      <c r="B1466" s="16" t="n"/>
      <c r="C1466" s="16" t="n"/>
      <c r="D1466" s="5" t="n"/>
      <c r="E1466" s="17" t="n"/>
      <c r="F1466" s="17" t="n"/>
      <c r="G1466" s="6">
        <f>IF(AND(C1466&amp;""="",E1466&amp;""="",F1466&amp;""=""),"",IF(C1466&amp;""="","كود ناقص",IFERROR(INDEX('دليل الحسابات'!$B$6:$B$205,MATCH(C1466,'دليل الحسابات'!$A$6:$A$205,0)),"كود غير موجود")))</f>
        <v/>
      </c>
      <c r="H1466" s="6">
        <f>IF(AND(C1466&amp;""="",E1466&amp;""="",F1466&amp;""=""),"",IF(AND(E1466&amp;""&lt;&gt;"",F1466&amp;""&lt;&gt;""),"خطأ: مدين ودائن معًا",IF(AND(E1466&amp;""="",F1466&amp;""=""),"سطر بلا مبلغ","")))</f>
        <v/>
      </c>
      <c r="I1466" s="19">
        <f>IF(B1466&amp;""="","",ROUND(SUMIFS($E$7:$E$3006,$B$7:$B$3006,B1466&amp;"")-SUMIFS($F$7:$F$3006,$B$7:$B$3006,B1466&amp;""),2))</f>
        <v/>
      </c>
      <c r="J1466" s="6">
        <f>IF(B1466&amp;""="",IF(AND(C1466&amp;""="",E1466&amp;""="",F1466&amp;""=""),"","رقم القيد ناقص"),IF(I1466=0,"","القيد غير متوازن"))</f>
        <v/>
      </c>
      <c r="K1466" s="21">
        <f>IF(C1466&amp;""="","",COUNTIF($C$7:C1466,C1466&amp;""))</f>
        <v/>
      </c>
      <c r="L1466" s="6">
        <f>IF(K1466="","",C1466&amp;"-"&amp;K1466)</f>
        <v/>
      </c>
      <c r="M1466" s="21">
        <f>IF(J1466&lt;&gt;"القيد غير متوازن","",IF(COUNTIF($B$7:B1466,B1466&amp;"")=1,1,""))</f>
        <v/>
      </c>
    </row>
    <row r="1467">
      <c r="A1467" s="20" t="n"/>
      <c r="B1467" s="16" t="n"/>
      <c r="C1467" s="16" t="n"/>
      <c r="D1467" s="5" t="n"/>
      <c r="E1467" s="17" t="n"/>
      <c r="F1467" s="17" t="n"/>
      <c r="G1467" s="6">
        <f>IF(AND(C1467&amp;""="",E1467&amp;""="",F1467&amp;""=""),"",IF(C1467&amp;""="","كود ناقص",IFERROR(INDEX('دليل الحسابات'!$B$6:$B$205,MATCH(C1467,'دليل الحسابات'!$A$6:$A$205,0)),"كود غير موجود")))</f>
        <v/>
      </c>
      <c r="H1467" s="6">
        <f>IF(AND(C1467&amp;""="",E1467&amp;""="",F1467&amp;""=""),"",IF(AND(E1467&amp;""&lt;&gt;"",F1467&amp;""&lt;&gt;""),"خطأ: مدين ودائن معًا",IF(AND(E1467&amp;""="",F1467&amp;""=""),"سطر بلا مبلغ","")))</f>
        <v/>
      </c>
      <c r="I1467" s="19">
        <f>IF(B1467&amp;""="","",ROUND(SUMIFS($E$7:$E$3006,$B$7:$B$3006,B1467&amp;"")-SUMIFS($F$7:$F$3006,$B$7:$B$3006,B1467&amp;""),2))</f>
        <v/>
      </c>
      <c r="J1467" s="6">
        <f>IF(B1467&amp;""="",IF(AND(C1467&amp;""="",E1467&amp;""="",F1467&amp;""=""),"","رقم القيد ناقص"),IF(I1467=0,"","القيد غير متوازن"))</f>
        <v/>
      </c>
      <c r="K1467" s="21">
        <f>IF(C1467&amp;""="","",COUNTIF($C$7:C1467,C1467&amp;""))</f>
        <v/>
      </c>
      <c r="L1467" s="6">
        <f>IF(K1467="","",C1467&amp;"-"&amp;K1467)</f>
        <v/>
      </c>
      <c r="M1467" s="21">
        <f>IF(J1467&lt;&gt;"القيد غير متوازن","",IF(COUNTIF($B$7:B1467,B1467&amp;"")=1,1,""))</f>
        <v/>
      </c>
    </row>
    <row r="1468">
      <c r="A1468" s="20" t="n"/>
      <c r="B1468" s="16" t="n"/>
      <c r="C1468" s="16" t="n"/>
      <c r="D1468" s="5" t="n"/>
      <c r="E1468" s="17" t="n"/>
      <c r="F1468" s="17" t="n"/>
      <c r="G1468" s="6">
        <f>IF(AND(C1468&amp;""="",E1468&amp;""="",F1468&amp;""=""),"",IF(C1468&amp;""="","كود ناقص",IFERROR(INDEX('دليل الحسابات'!$B$6:$B$205,MATCH(C1468,'دليل الحسابات'!$A$6:$A$205,0)),"كود غير موجود")))</f>
        <v/>
      </c>
      <c r="H1468" s="6">
        <f>IF(AND(C1468&amp;""="",E1468&amp;""="",F1468&amp;""=""),"",IF(AND(E1468&amp;""&lt;&gt;"",F1468&amp;""&lt;&gt;""),"خطأ: مدين ودائن معًا",IF(AND(E1468&amp;""="",F1468&amp;""=""),"سطر بلا مبلغ","")))</f>
        <v/>
      </c>
      <c r="I1468" s="19">
        <f>IF(B1468&amp;""="","",ROUND(SUMIFS($E$7:$E$3006,$B$7:$B$3006,B1468&amp;"")-SUMIFS($F$7:$F$3006,$B$7:$B$3006,B1468&amp;""),2))</f>
        <v/>
      </c>
      <c r="J1468" s="6">
        <f>IF(B1468&amp;""="",IF(AND(C1468&amp;""="",E1468&amp;""="",F1468&amp;""=""),"","رقم القيد ناقص"),IF(I1468=0,"","القيد غير متوازن"))</f>
        <v/>
      </c>
      <c r="K1468" s="21">
        <f>IF(C1468&amp;""="","",COUNTIF($C$7:C1468,C1468&amp;""))</f>
        <v/>
      </c>
      <c r="L1468" s="6">
        <f>IF(K1468="","",C1468&amp;"-"&amp;K1468)</f>
        <v/>
      </c>
      <c r="M1468" s="21">
        <f>IF(J1468&lt;&gt;"القيد غير متوازن","",IF(COUNTIF($B$7:B1468,B1468&amp;"")=1,1,""))</f>
        <v/>
      </c>
    </row>
    <row r="1469">
      <c r="A1469" s="20" t="n"/>
      <c r="B1469" s="16" t="n"/>
      <c r="C1469" s="16" t="n"/>
      <c r="D1469" s="5" t="n"/>
      <c r="E1469" s="17" t="n"/>
      <c r="F1469" s="17" t="n"/>
      <c r="G1469" s="6">
        <f>IF(AND(C1469&amp;""="",E1469&amp;""="",F1469&amp;""=""),"",IF(C1469&amp;""="","كود ناقص",IFERROR(INDEX('دليل الحسابات'!$B$6:$B$205,MATCH(C1469,'دليل الحسابات'!$A$6:$A$205,0)),"كود غير موجود")))</f>
        <v/>
      </c>
      <c r="H1469" s="6">
        <f>IF(AND(C1469&amp;""="",E1469&amp;""="",F1469&amp;""=""),"",IF(AND(E1469&amp;""&lt;&gt;"",F1469&amp;""&lt;&gt;""),"خطأ: مدين ودائن معًا",IF(AND(E1469&amp;""="",F1469&amp;""=""),"سطر بلا مبلغ","")))</f>
        <v/>
      </c>
      <c r="I1469" s="19">
        <f>IF(B1469&amp;""="","",ROUND(SUMIFS($E$7:$E$3006,$B$7:$B$3006,B1469&amp;"")-SUMIFS($F$7:$F$3006,$B$7:$B$3006,B1469&amp;""),2))</f>
        <v/>
      </c>
      <c r="J1469" s="6">
        <f>IF(B1469&amp;""="",IF(AND(C1469&amp;""="",E1469&amp;""="",F1469&amp;""=""),"","رقم القيد ناقص"),IF(I1469=0,"","القيد غير متوازن"))</f>
        <v/>
      </c>
      <c r="K1469" s="21">
        <f>IF(C1469&amp;""="","",COUNTIF($C$7:C1469,C1469&amp;""))</f>
        <v/>
      </c>
      <c r="L1469" s="6">
        <f>IF(K1469="","",C1469&amp;"-"&amp;K1469)</f>
        <v/>
      </c>
      <c r="M1469" s="21">
        <f>IF(J1469&lt;&gt;"القيد غير متوازن","",IF(COUNTIF($B$7:B1469,B1469&amp;"")=1,1,""))</f>
        <v/>
      </c>
    </row>
    <row r="1470">
      <c r="A1470" s="20" t="n"/>
      <c r="B1470" s="16" t="n"/>
      <c r="C1470" s="16" t="n"/>
      <c r="D1470" s="5" t="n"/>
      <c r="E1470" s="17" t="n"/>
      <c r="F1470" s="17" t="n"/>
      <c r="G1470" s="6">
        <f>IF(AND(C1470&amp;""="",E1470&amp;""="",F1470&amp;""=""),"",IF(C1470&amp;""="","كود ناقص",IFERROR(INDEX('دليل الحسابات'!$B$6:$B$205,MATCH(C1470,'دليل الحسابات'!$A$6:$A$205,0)),"كود غير موجود")))</f>
        <v/>
      </c>
      <c r="H1470" s="6">
        <f>IF(AND(C1470&amp;""="",E1470&amp;""="",F1470&amp;""=""),"",IF(AND(E1470&amp;""&lt;&gt;"",F1470&amp;""&lt;&gt;""),"خطأ: مدين ودائن معًا",IF(AND(E1470&amp;""="",F1470&amp;""=""),"سطر بلا مبلغ","")))</f>
        <v/>
      </c>
      <c r="I1470" s="19">
        <f>IF(B1470&amp;""="","",ROUND(SUMIFS($E$7:$E$3006,$B$7:$B$3006,B1470&amp;"")-SUMIFS($F$7:$F$3006,$B$7:$B$3006,B1470&amp;""),2))</f>
        <v/>
      </c>
      <c r="J1470" s="6">
        <f>IF(B1470&amp;""="",IF(AND(C1470&amp;""="",E1470&amp;""="",F1470&amp;""=""),"","رقم القيد ناقص"),IF(I1470=0,"","القيد غير متوازن"))</f>
        <v/>
      </c>
      <c r="K1470" s="21">
        <f>IF(C1470&amp;""="","",COUNTIF($C$7:C1470,C1470&amp;""))</f>
        <v/>
      </c>
      <c r="L1470" s="6">
        <f>IF(K1470="","",C1470&amp;"-"&amp;K1470)</f>
        <v/>
      </c>
      <c r="M1470" s="21">
        <f>IF(J1470&lt;&gt;"القيد غير متوازن","",IF(COUNTIF($B$7:B1470,B1470&amp;"")=1,1,""))</f>
        <v/>
      </c>
    </row>
    <row r="1471">
      <c r="A1471" s="20" t="n"/>
      <c r="B1471" s="16" t="n"/>
      <c r="C1471" s="16" t="n"/>
      <c r="D1471" s="5" t="n"/>
      <c r="E1471" s="17" t="n"/>
      <c r="F1471" s="17" t="n"/>
      <c r="G1471" s="6">
        <f>IF(AND(C1471&amp;""="",E1471&amp;""="",F1471&amp;""=""),"",IF(C1471&amp;""="","كود ناقص",IFERROR(INDEX('دليل الحسابات'!$B$6:$B$205,MATCH(C1471,'دليل الحسابات'!$A$6:$A$205,0)),"كود غير موجود")))</f>
        <v/>
      </c>
      <c r="H1471" s="6">
        <f>IF(AND(C1471&amp;""="",E1471&amp;""="",F1471&amp;""=""),"",IF(AND(E1471&amp;""&lt;&gt;"",F1471&amp;""&lt;&gt;""),"خطأ: مدين ودائن معًا",IF(AND(E1471&amp;""="",F1471&amp;""=""),"سطر بلا مبلغ","")))</f>
        <v/>
      </c>
      <c r="I1471" s="19">
        <f>IF(B1471&amp;""="","",ROUND(SUMIFS($E$7:$E$3006,$B$7:$B$3006,B1471&amp;"")-SUMIFS($F$7:$F$3006,$B$7:$B$3006,B1471&amp;""),2))</f>
        <v/>
      </c>
      <c r="J1471" s="6">
        <f>IF(B1471&amp;""="",IF(AND(C1471&amp;""="",E1471&amp;""="",F1471&amp;""=""),"","رقم القيد ناقص"),IF(I1471=0,"","القيد غير متوازن"))</f>
        <v/>
      </c>
      <c r="K1471" s="21">
        <f>IF(C1471&amp;""="","",COUNTIF($C$7:C1471,C1471&amp;""))</f>
        <v/>
      </c>
      <c r="L1471" s="6">
        <f>IF(K1471="","",C1471&amp;"-"&amp;K1471)</f>
        <v/>
      </c>
      <c r="M1471" s="21">
        <f>IF(J1471&lt;&gt;"القيد غير متوازن","",IF(COUNTIF($B$7:B1471,B1471&amp;"")=1,1,""))</f>
        <v/>
      </c>
    </row>
    <row r="1472">
      <c r="A1472" s="20" t="n"/>
      <c r="B1472" s="16" t="n"/>
      <c r="C1472" s="16" t="n"/>
      <c r="D1472" s="5" t="n"/>
      <c r="E1472" s="17" t="n"/>
      <c r="F1472" s="17" t="n"/>
      <c r="G1472" s="6">
        <f>IF(AND(C1472&amp;""="",E1472&amp;""="",F1472&amp;""=""),"",IF(C1472&amp;""="","كود ناقص",IFERROR(INDEX('دليل الحسابات'!$B$6:$B$205,MATCH(C1472,'دليل الحسابات'!$A$6:$A$205,0)),"كود غير موجود")))</f>
        <v/>
      </c>
      <c r="H1472" s="6">
        <f>IF(AND(C1472&amp;""="",E1472&amp;""="",F1472&amp;""=""),"",IF(AND(E1472&amp;""&lt;&gt;"",F1472&amp;""&lt;&gt;""),"خطأ: مدين ودائن معًا",IF(AND(E1472&amp;""="",F1472&amp;""=""),"سطر بلا مبلغ","")))</f>
        <v/>
      </c>
      <c r="I1472" s="19">
        <f>IF(B1472&amp;""="","",ROUND(SUMIFS($E$7:$E$3006,$B$7:$B$3006,B1472&amp;"")-SUMIFS($F$7:$F$3006,$B$7:$B$3006,B1472&amp;""),2))</f>
        <v/>
      </c>
      <c r="J1472" s="6">
        <f>IF(B1472&amp;""="",IF(AND(C1472&amp;""="",E1472&amp;""="",F1472&amp;""=""),"","رقم القيد ناقص"),IF(I1472=0,"","القيد غير متوازن"))</f>
        <v/>
      </c>
      <c r="K1472" s="21">
        <f>IF(C1472&amp;""="","",COUNTIF($C$7:C1472,C1472&amp;""))</f>
        <v/>
      </c>
      <c r="L1472" s="6">
        <f>IF(K1472="","",C1472&amp;"-"&amp;K1472)</f>
        <v/>
      </c>
      <c r="M1472" s="21">
        <f>IF(J1472&lt;&gt;"القيد غير متوازن","",IF(COUNTIF($B$7:B1472,B1472&amp;"")=1,1,""))</f>
        <v/>
      </c>
    </row>
    <row r="1473">
      <c r="A1473" s="20" t="n"/>
      <c r="B1473" s="16" t="n"/>
      <c r="C1473" s="16" t="n"/>
      <c r="D1473" s="5" t="n"/>
      <c r="E1473" s="17" t="n"/>
      <c r="F1473" s="17" t="n"/>
      <c r="G1473" s="6">
        <f>IF(AND(C1473&amp;""="",E1473&amp;""="",F1473&amp;""=""),"",IF(C1473&amp;""="","كود ناقص",IFERROR(INDEX('دليل الحسابات'!$B$6:$B$205,MATCH(C1473,'دليل الحسابات'!$A$6:$A$205,0)),"كود غير موجود")))</f>
        <v/>
      </c>
      <c r="H1473" s="6">
        <f>IF(AND(C1473&amp;""="",E1473&amp;""="",F1473&amp;""=""),"",IF(AND(E1473&amp;""&lt;&gt;"",F1473&amp;""&lt;&gt;""),"خطأ: مدين ودائن معًا",IF(AND(E1473&amp;""="",F1473&amp;""=""),"سطر بلا مبلغ","")))</f>
        <v/>
      </c>
      <c r="I1473" s="19">
        <f>IF(B1473&amp;""="","",ROUND(SUMIFS($E$7:$E$3006,$B$7:$B$3006,B1473&amp;"")-SUMIFS($F$7:$F$3006,$B$7:$B$3006,B1473&amp;""),2))</f>
        <v/>
      </c>
      <c r="J1473" s="6">
        <f>IF(B1473&amp;""="",IF(AND(C1473&amp;""="",E1473&amp;""="",F1473&amp;""=""),"","رقم القيد ناقص"),IF(I1473=0,"","القيد غير متوازن"))</f>
        <v/>
      </c>
      <c r="K1473" s="21">
        <f>IF(C1473&amp;""="","",COUNTIF($C$7:C1473,C1473&amp;""))</f>
        <v/>
      </c>
      <c r="L1473" s="6">
        <f>IF(K1473="","",C1473&amp;"-"&amp;K1473)</f>
        <v/>
      </c>
      <c r="M1473" s="21">
        <f>IF(J1473&lt;&gt;"القيد غير متوازن","",IF(COUNTIF($B$7:B1473,B1473&amp;"")=1,1,""))</f>
        <v/>
      </c>
    </row>
    <row r="1474">
      <c r="A1474" s="20" t="n"/>
      <c r="B1474" s="16" t="n"/>
      <c r="C1474" s="16" t="n"/>
      <c r="D1474" s="5" t="n"/>
      <c r="E1474" s="17" t="n"/>
      <c r="F1474" s="17" t="n"/>
      <c r="G1474" s="6">
        <f>IF(AND(C1474&amp;""="",E1474&amp;""="",F1474&amp;""=""),"",IF(C1474&amp;""="","كود ناقص",IFERROR(INDEX('دليل الحسابات'!$B$6:$B$205,MATCH(C1474,'دليل الحسابات'!$A$6:$A$205,0)),"كود غير موجود")))</f>
        <v/>
      </c>
      <c r="H1474" s="6">
        <f>IF(AND(C1474&amp;""="",E1474&amp;""="",F1474&amp;""=""),"",IF(AND(E1474&amp;""&lt;&gt;"",F1474&amp;""&lt;&gt;""),"خطأ: مدين ودائن معًا",IF(AND(E1474&amp;""="",F1474&amp;""=""),"سطر بلا مبلغ","")))</f>
        <v/>
      </c>
      <c r="I1474" s="19">
        <f>IF(B1474&amp;""="","",ROUND(SUMIFS($E$7:$E$3006,$B$7:$B$3006,B1474&amp;"")-SUMIFS($F$7:$F$3006,$B$7:$B$3006,B1474&amp;""),2))</f>
        <v/>
      </c>
      <c r="J1474" s="6">
        <f>IF(B1474&amp;""="",IF(AND(C1474&amp;""="",E1474&amp;""="",F1474&amp;""=""),"","رقم القيد ناقص"),IF(I1474=0,"","القيد غير متوازن"))</f>
        <v/>
      </c>
      <c r="K1474" s="21">
        <f>IF(C1474&amp;""="","",COUNTIF($C$7:C1474,C1474&amp;""))</f>
        <v/>
      </c>
      <c r="L1474" s="6">
        <f>IF(K1474="","",C1474&amp;"-"&amp;K1474)</f>
        <v/>
      </c>
      <c r="M1474" s="21">
        <f>IF(J1474&lt;&gt;"القيد غير متوازن","",IF(COUNTIF($B$7:B1474,B1474&amp;"")=1,1,""))</f>
        <v/>
      </c>
    </row>
    <row r="1475">
      <c r="A1475" s="20" t="n"/>
      <c r="B1475" s="16" t="n"/>
      <c r="C1475" s="16" t="n"/>
      <c r="D1475" s="5" t="n"/>
      <c r="E1475" s="17" t="n"/>
      <c r="F1475" s="17" t="n"/>
      <c r="G1475" s="6">
        <f>IF(AND(C1475&amp;""="",E1475&amp;""="",F1475&amp;""=""),"",IF(C1475&amp;""="","كود ناقص",IFERROR(INDEX('دليل الحسابات'!$B$6:$B$205,MATCH(C1475,'دليل الحسابات'!$A$6:$A$205,0)),"كود غير موجود")))</f>
        <v/>
      </c>
      <c r="H1475" s="6">
        <f>IF(AND(C1475&amp;""="",E1475&amp;""="",F1475&amp;""=""),"",IF(AND(E1475&amp;""&lt;&gt;"",F1475&amp;""&lt;&gt;""),"خطأ: مدين ودائن معًا",IF(AND(E1475&amp;""="",F1475&amp;""=""),"سطر بلا مبلغ","")))</f>
        <v/>
      </c>
      <c r="I1475" s="19">
        <f>IF(B1475&amp;""="","",ROUND(SUMIFS($E$7:$E$3006,$B$7:$B$3006,B1475&amp;"")-SUMIFS($F$7:$F$3006,$B$7:$B$3006,B1475&amp;""),2))</f>
        <v/>
      </c>
      <c r="J1475" s="6">
        <f>IF(B1475&amp;""="",IF(AND(C1475&amp;""="",E1475&amp;""="",F1475&amp;""=""),"","رقم القيد ناقص"),IF(I1475=0,"","القيد غير متوازن"))</f>
        <v/>
      </c>
      <c r="K1475" s="21">
        <f>IF(C1475&amp;""="","",COUNTIF($C$7:C1475,C1475&amp;""))</f>
        <v/>
      </c>
      <c r="L1475" s="6">
        <f>IF(K1475="","",C1475&amp;"-"&amp;K1475)</f>
        <v/>
      </c>
      <c r="M1475" s="21">
        <f>IF(J1475&lt;&gt;"القيد غير متوازن","",IF(COUNTIF($B$7:B1475,B1475&amp;"")=1,1,""))</f>
        <v/>
      </c>
    </row>
    <row r="1476">
      <c r="A1476" s="20" t="n"/>
      <c r="B1476" s="16" t="n"/>
      <c r="C1476" s="16" t="n"/>
      <c r="D1476" s="5" t="n"/>
      <c r="E1476" s="17" t="n"/>
      <c r="F1476" s="17" t="n"/>
      <c r="G1476" s="6">
        <f>IF(AND(C1476&amp;""="",E1476&amp;""="",F1476&amp;""=""),"",IF(C1476&amp;""="","كود ناقص",IFERROR(INDEX('دليل الحسابات'!$B$6:$B$205,MATCH(C1476,'دليل الحسابات'!$A$6:$A$205,0)),"كود غير موجود")))</f>
        <v/>
      </c>
      <c r="H1476" s="6">
        <f>IF(AND(C1476&amp;""="",E1476&amp;""="",F1476&amp;""=""),"",IF(AND(E1476&amp;""&lt;&gt;"",F1476&amp;""&lt;&gt;""),"خطأ: مدين ودائن معًا",IF(AND(E1476&amp;""="",F1476&amp;""=""),"سطر بلا مبلغ","")))</f>
        <v/>
      </c>
      <c r="I1476" s="19">
        <f>IF(B1476&amp;""="","",ROUND(SUMIFS($E$7:$E$3006,$B$7:$B$3006,B1476&amp;"")-SUMIFS($F$7:$F$3006,$B$7:$B$3006,B1476&amp;""),2))</f>
        <v/>
      </c>
      <c r="J1476" s="6">
        <f>IF(B1476&amp;""="",IF(AND(C1476&amp;""="",E1476&amp;""="",F1476&amp;""=""),"","رقم القيد ناقص"),IF(I1476=0,"","القيد غير متوازن"))</f>
        <v/>
      </c>
      <c r="K1476" s="21">
        <f>IF(C1476&amp;""="","",COUNTIF($C$7:C1476,C1476&amp;""))</f>
        <v/>
      </c>
      <c r="L1476" s="6">
        <f>IF(K1476="","",C1476&amp;"-"&amp;K1476)</f>
        <v/>
      </c>
      <c r="M1476" s="21">
        <f>IF(J1476&lt;&gt;"القيد غير متوازن","",IF(COUNTIF($B$7:B1476,B1476&amp;"")=1,1,""))</f>
        <v/>
      </c>
    </row>
    <row r="1477">
      <c r="A1477" s="20" t="n"/>
      <c r="B1477" s="16" t="n"/>
      <c r="C1477" s="16" t="n"/>
      <c r="D1477" s="5" t="n"/>
      <c r="E1477" s="17" t="n"/>
      <c r="F1477" s="17" t="n"/>
      <c r="G1477" s="6">
        <f>IF(AND(C1477&amp;""="",E1477&amp;""="",F1477&amp;""=""),"",IF(C1477&amp;""="","كود ناقص",IFERROR(INDEX('دليل الحسابات'!$B$6:$B$205,MATCH(C1477,'دليل الحسابات'!$A$6:$A$205,0)),"كود غير موجود")))</f>
        <v/>
      </c>
      <c r="H1477" s="6">
        <f>IF(AND(C1477&amp;""="",E1477&amp;""="",F1477&amp;""=""),"",IF(AND(E1477&amp;""&lt;&gt;"",F1477&amp;""&lt;&gt;""),"خطأ: مدين ودائن معًا",IF(AND(E1477&amp;""="",F1477&amp;""=""),"سطر بلا مبلغ","")))</f>
        <v/>
      </c>
      <c r="I1477" s="19">
        <f>IF(B1477&amp;""="","",ROUND(SUMIFS($E$7:$E$3006,$B$7:$B$3006,B1477&amp;"")-SUMIFS($F$7:$F$3006,$B$7:$B$3006,B1477&amp;""),2))</f>
        <v/>
      </c>
      <c r="J1477" s="6">
        <f>IF(B1477&amp;""="",IF(AND(C1477&amp;""="",E1477&amp;""="",F1477&amp;""=""),"","رقم القيد ناقص"),IF(I1477=0,"","القيد غير متوازن"))</f>
        <v/>
      </c>
      <c r="K1477" s="21">
        <f>IF(C1477&amp;""="","",COUNTIF($C$7:C1477,C1477&amp;""))</f>
        <v/>
      </c>
      <c r="L1477" s="6">
        <f>IF(K1477="","",C1477&amp;"-"&amp;K1477)</f>
        <v/>
      </c>
      <c r="M1477" s="21">
        <f>IF(J1477&lt;&gt;"القيد غير متوازن","",IF(COUNTIF($B$7:B1477,B1477&amp;"")=1,1,""))</f>
        <v/>
      </c>
    </row>
    <row r="1478">
      <c r="A1478" s="20" t="n"/>
      <c r="B1478" s="16" t="n"/>
      <c r="C1478" s="16" t="n"/>
      <c r="D1478" s="5" t="n"/>
      <c r="E1478" s="17" t="n"/>
      <c r="F1478" s="17" t="n"/>
      <c r="G1478" s="6">
        <f>IF(AND(C1478&amp;""="",E1478&amp;""="",F1478&amp;""=""),"",IF(C1478&amp;""="","كود ناقص",IFERROR(INDEX('دليل الحسابات'!$B$6:$B$205,MATCH(C1478,'دليل الحسابات'!$A$6:$A$205,0)),"كود غير موجود")))</f>
        <v/>
      </c>
      <c r="H1478" s="6">
        <f>IF(AND(C1478&amp;""="",E1478&amp;""="",F1478&amp;""=""),"",IF(AND(E1478&amp;""&lt;&gt;"",F1478&amp;""&lt;&gt;""),"خطأ: مدين ودائن معًا",IF(AND(E1478&amp;""="",F1478&amp;""=""),"سطر بلا مبلغ","")))</f>
        <v/>
      </c>
      <c r="I1478" s="19">
        <f>IF(B1478&amp;""="","",ROUND(SUMIFS($E$7:$E$3006,$B$7:$B$3006,B1478&amp;"")-SUMIFS($F$7:$F$3006,$B$7:$B$3006,B1478&amp;""),2))</f>
        <v/>
      </c>
      <c r="J1478" s="6">
        <f>IF(B1478&amp;""="",IF(AND(C1478&amp;""="",E1478&amp;""="",F1478&amp;""=""),"","رقم القيد ناقص"),IF(I1478=0,"","القيد غير متوازن"))</f>
        <v/>
      </c>
      <c r="K1478" s="21">
        <f>IF(C1478&amp;""="","",COUNTIF($C$7:C1478,C1478&amp;""))</f>
        <v/>
      </c>
      <c r="L1478" s="6">
        <f>IF(K1478="","",C1478&amp;"-"&amp;K1478)</f>
        <v/>
      </c>
      <c r="M1478" s="21">
        <f>IF(J1478&lt;&gt;"القيد غير متوازن","",IF(COUNTIF($B$7:B1478,B1478&amp;"")=1,1,""))</f>
        <v/>
      </c>
    </row>
    <row r="1479">
      <c r="A1479" s="20" t="n"/>
      <c r="B1479" s="16" t="n"/>
      <c r="C1479" s="16" t="n"/>
      <c r="D1479" s="5" t="n"/>
      <c r="E1479" s="17" t="n"/>
      <c r="F1479" s="17" t="n"/>
      <c r="G1479" s="6">
        <f>IF(AND(C1479&amp;""="",E1479&amp;""="",F1479&amp;""=""),"",IF(C1479&amp;""="","كود ناقص",IFERROR(INDEX('دليل الحسابات'!$B$6:$B$205,MATCH(C1479,'دليل الحسابات'!$A$6:$A$205,0)),"كود غير موجود")))</f>
        <v/>
      </c>
      <c r="H1479" s="6">
        <f>IF(AND(C1479&amp;""="",E1479&amp;""="",F1479&amp;""=""),"",IF(AND(E1479&amp;""&lt;&gt;"",F1479&amp;""&lt;&gt;""),"خطأ: مدين ودائن معًا",IF(AND(E1479&amp;""="",F1479&amp;""=""),"سطر بلا مبلغ","")))</f>
        <v/>
      </c>
      <c r="I1479" s="19">
        <f>IF(B1479&amp;""="","",ROUND(SUMIFS($E$7:$E$3006,$B$7:$B$3006,B1479&amp;"")-SUMIFS($F$7:$F$3006,$B$7:$B$3006,B1479&amp;""),2))</f>
        <v/>
      </c>
      <c r="J1479" s="6">
        <f>IF(B1479&amp;""="",IF(AND(C1479&amp;""="",E1479&amp;""="",F1479&amp;""=""),"","رقم القيد ناقص"),IF(I1479=0,"","القيد غير متوازن"))</f>
        <v/>
      </c>
      <c r="K1479" s="21">
        <f>IF(C1479&amp;""="","",COUNTIF($C$7:C1479,C1479&amp;""))</f>
        <v/>
      </c>
      <c r="L1479" s="6">
        <f>IF(K1479="","",C1479&amp;"-"&amp;K1479)</f>
        <v/>
      </c>
      <c r="M1479" s="21">
        <f>IF(J1479&lt;&gt;"القيد غير متوازن","",IF(COUNTIF($B$7:B1479,B1479&amp;"")=1,1,""))</f>
        <v/>
      </c>
    </row>
    <row r="1480">
      <c r="A1480" s="20" t="n"/>
      <c r="B1480" s="16" t="n"/>
      <c r="C1480" s="16" t="n"/>
      <c r="D1480" s="5" t="n"/>
      <c r="E1480" s="17" t="n"/>
      <c r="F1480" s="17" t="n"/>
      <c r="G1480" s="6">
        <f>IF(AND(C1480&amp;""="",E1480&amp;""="",F1480&amp;""=""),"",IF(C1480&amp;""="","كود ناقص",IFERROR(INDEX('دليل الحسابات'!$B$6:$B$205,MATCH(C1480,'دليل الحسابات'!$A$6:$A$205,0)),"كود غير موجود")))</f>
        <v/>
      </c>
      <c r="H1480" s="6">
        <f>IF(AND(C1480&amp;""="",E1480&amp;""="",F1480&amp;""=""),"",IF(AND(E1480&amp;""&lt;&gt;"",F1480&amp;""&lt;&gt;""),"خطأ: مدين ودائن معًا",IF(AND(E1480&amp;""="",F1480&amp;""=""),"سطر بلا مبلغ","")))</f>
        <v/>
      </c>
      <c r="I1480" s="19">
        <f>IF(B1480&amp;""="","",ROUND(SUMIFS($E$7:$E$3006,$B$7:$B$3006,B1480&amp;"")-SUMIFS($F$7:$F$3006,$B$7:$B$3006,B1480&amp;""),2))</f>
        <v/>
      </c>
      <c r="J1480" s="6">
        <f>IF(B1480&amp;""="",IF(AND(C1480&amp;""="",E1480&amp;""="",F1480&amp;""=""),"","رقم القيد ناقص"),IF(I1480=0,"","القيد غير متوازن"))</f>
        <v/>
      </c>
      <c r="K1480" s="21">
        <f>IF(C1480&amp;""="","",COUNTIF($C$7:C1480,C1480&amp;""))</f>
        <v/>
      </c>
      <c r="L1480" s="6">
        <f>IF(K1480="","",C1480&amp;"-"&amp;K1480)</f>
        <v/>
      </c>
      <c r="M1480" s="21">
        <f>IF(J1480&lt;&gt;"القيد غير متوازن","",IF(COUNTIF($B$7:B1480,B1480&amp;"")=1,1,""))</f>
        <v/>
      </c>
    </row>
    <row r="1481">
      <c r="A1481" s="20" t="n"/>
      <c r="B1481" s="16" t="n"/>
      <c r="C1481" s="16" t="n"/>
      <c r="D1481" s="5" t="n"/>
      <c r="E1481" s="17" t="n"/>
      <c r="F1481" s="17" t="n"/>
      <c r="G1481" s="6">
        <f>IF(AND(C1481&amp;""="",E1481&amp;""="",F1481&amp;""=""),"",IF(C1481&amp;""="","كود ناقص",IFERROR(INDEX('دليل الحسابات'!$B$6:$B$205,MATCH(C1481,'دليل الحسابات'!$A$6:$A$205,0)),"كود غير موجود")))</f>
        <v/>
      </c>
      <c r="H1481" s="6">
        <f>IF(AND(C1481&amp;""="",E1481&amp;""="",F1481&amp;""=""),"",IF(AND(E1481&amp;""&lt;&gt;"",F1481&amp;""&lt;&gt;""),"خطأ: مدين ودائن معًا",IF(AND(E1481&amp;""="",F1481&amp;""=""),"سطر بلا مبلغ","")))</f>
        <v/>
      </c>
      <c r="I1481" s="19">
        <f>IF(B1481&amp;""="","",ROUND(SUMIFS($E$7:$E$3006,$B$7:$B$3006,B1481&amp;"")-SUMIFS($F$7:$F$3006,$B$7:$B$3006,B1481&amp;""),2))</f>
        <v/>
      </c>
      <c r="J1481" s="6">
        <f>IF(B1481&amp;""="",IF(AND(C1481&amp;""="",E1481&amp;""="",F1481&amp;""=""),"","رقم القيد ناقص"),IF(I1481=0,"","القيد غير متوازن"))</f>
        <v/>
      </c>
      <c r="K1481" s="21">
        <f>IF(C1481&amp;""="","",COUNTIF($C$7:C1481,C1481&amp;""))</f>
        <v/>
      </c>
      <c r="L1481" s="6">
        <f>IF(K1481="","",C1481&amp;"-"&amp;K1481)</f>
        <v/>
      </c>
      <c r="M1481" s="21">
        <f>IF(J1481&lt;&gt;"القيد غير متوازن","",IF(COUNTIF($B$7:B1481,B1481&amp;"")=1,1,""))</f>
        <v/>
      </c>
    </row>
    <row r="1482">
      <c r="A1482" s="20" t="n"/>
      <c r="B1482" s="16" t="n"/>
      <c r="C1482" s="16" t="n"/>
      <c r="D1482" s="5" t="n"/>
      <c r="E1482" s="17" t="n"/>
      <c r="F1482" s="17" t="n"/>
      <c r="G1482" s="6">
        <f>IF(AND(C1482&amp;""="",E1482&amp;""="",F1482&amp;""=""),"",IF(C1482&amp;""="","كود ناقص",IFERROR(INDEX('دليل الحسابات'!$B$6:$B$205,MATCH(C1482,'دليل الحسابات'!$A$6:$A$205,0)),"كود غير موجود")))</f>
        <v/>
      </c>
      <c r="H1482" s="6">
        <f>IF(AND(C1482&amp;""="",E1482&amp;""="",F1482&amp;""=""),"",IF(AND(E1482&amp;""&lt;&gt;"",F1482&amp;""&lt;&gt;""),"خطأ: مدين ودائن معًا",IF(AND(E1482&amp;""="",F1482&amp;""=""),"سطر بلا مبلغ","")))</f>
        <v/>
      </c>
      <c r="I1482" s="19">
        <f>IF(B1482&amp;""="","",ROUND(SUMIFS($E$7:$E$3006,$B$7:$B$3006,B1482&amp;"")-SUMIFS($F$7:$F$3006,$B$7:$B$3006,B1482&amp;""),2))</f>
        <v/>
      </c>
      <c r="J1482" s="6">
        <f>IF(B1482&amp;""="",IF(AND(C1482&amp;""="",E1482&amp;""="",F1482&amp;""=""),"","رقم القيد ناقص"),IF(I1482=0,"","القيد غير متوازن"))</f>
        <v/>
      </c>
      <c r="K1482" s="21">
        <f>IF(C1482&amp;""="","",COUNTIF($C$7:C1482,C1482&amp;""))</f>
        <v/>
      </c>
      <c r="L1482" s="6">
        <f>IF(K1482="","",C1482&amp;"-"&amp;K1482)</f>
        <v/>
      </c>
      <c r="M1482" s="21">
        <f>IF(J1482&lt;&gt;"القيد غير متوازن","",IF(COUNTIF($B$7:B1482,B1482&amp;"")=1,1,""))</f>
        <v/>
      </c>
    </row>
    <row r="1483">
      <c r="A1483" s="20" t="n"/>
      <c r="B1483" s="16" t="n"/>
      <c r="C1483" s="16" t="n"/>
      <c r="D1483" s="5" t="n"/>
      <c r="E1483" s="17" t="n"/>
      <c r="F1483" s="17" t="n"/>
      <c r="G1483" s="6">
        <f>IF(AND(C1483&amp;""="",E1483&amp;""="",F1483&amp;""=""),"",IF(C1483&amp;""="","كود ناقص",IFERROR(INDEX('دليل الحسابات'!$B$6:$B$205,MATCH(C1483,'دليل الحسابات'!$A$6:$A$205,0)),"كود غير موجود")))</f>
        <v/>
      </c>
      <c r="H1483" s="6">
        <f>IF(AND(C1483&amp;""="",E1483&amp;""="",F1483&amp;""=""),"",IF(AND(E1483&amp;""&lt;&gt;"",F1483&amp;""&lt;&gt;""),"خطأ: مدين ودائن معًا",IF(AND(E1483&amp;""="",F1483&amp;""=""),"سطر بلا مبلغ","")))</f>
        <v/>
      </c>
      <c r="I1483" s="19">
        <f>IF(B1483&amp;""="","",ROUND(SUMIFS($E$7:$E$3006,$B$7:$B$3006,B1483&amp;"")-SUMIFS($F$7:$F$3006,$B$7:$B$3006,B1483&amp;""),2))</f>
        <v/>
      </c>
      <c r="J1483" s="6">
        <f>IF(B1483&amp;""="",IF(AND(C1483&amp;""="",E1483&amp;""="",F1483&amp;""=""),"","رقم القيد ناقص"),IF(I1483=0,"","القيد غير متوازن"))</f>
        <v/>
      </c>
      <c r="K1483" s="21">
        <f>IF(C1483&amp;""="","",COUNTIF($C$7:C1483,C1483&amp;""))</f>
        <v/>
      </c>
      <c r="L1483" s="6">
        <f>IF(K1483="","",C1483&amp;"-"&amp;K1483)</f>
        <v/>
      </c>
      <c r="M1483" s="21">
        <f>IF(J1483&lt;&gt;"القيد غير متوازن","",IF(COUNTIF($B$7:B1483,B1483&amp;"")=1,1,""))</f>
        <v/>
      </c>
    </row>
    <row r="1484">
      <c r="A1484" s="20" t="n"/>
      <c r="B1484" s="16" t="n"/>
      <c r="C1484" s="16" t="n"/>
      <c r="D1484" s="5" t="n"/>
      <c r="E1484" s="17" t="n"/>
      <c r="F1484" s="17" t="n"/>
      <c r="G1484" s="6">
        <f>IF(AND(C1484&amp;""="",E1484&amp;""="",F1484&amp;""=""),"",IF(C1484&amp;""="","كود ناقص",IFERROR(INDEX('دليل الحسابات'!$B$6:$B$205,MATCH(C1484,'دليل الحسابات'!$A$6:$A$205,0)),"كود غير موجود")))</f>
        <v/>
      </c>
      <c r="H1484" s="6">
        <f>IF(AND(C1484&amp;""="",E1484&amp;""="",F1484&amp;""=""),"",IF(AND(E1484&amp;""&lt;&gt;"",F1484&amp;""&lt;&gt;""),"خطأ: مدين ودائن معًا",IF(AND(E1484&amp;""="",F1484&amp;""=""),"سطر بلا مبلغ","")))</f>
        <v/>
      </c>
      <c r="I1484" s="19">
        <f>IF(B1484&amp;""="","",ROUND(SUMIFS($E$7:$E$3006,$B$7:$B$3006,B1484&amp;"")-SUMIFS($F$7:$F$3006,$B$7:$B$3006,B1484&amp;""),2))</f>
        <v/>
      </c>
      <c r="J1484" s="6">
        <f>IF(B1484&amp;""="",IF(AND(C1484&amp;""="",E1484&amp;""="",F1484&amp;""=""),"","رقم القيد ناقص"),IF(I1484=0,"","القيد غير متوازن"))</f>
        <v/>
      </c>
      <c r="K1484" s="21">
        <f>IF(C1484&amp;""="","",COUNTIF($C$7:C1484,C1484&amp;""))</f>
        <v/>
      </c>
      <c r="L1484" s="6">
        <f>IF(K1484="","",C1484&amp;"-"&amp;K1484)</f>
        <v/>
      </c>
      <c r="M1484" s="21">
        <f>IF(J1484&lt;&gt;"القيد غير متوازن","",IF(COUNTIF($B$7:B1484,B1484&amp;"")=1,1,""))</f>
        <v/>
      </c>
    </row>
    <row r="1485">
      <c r="A1485" s="20" t="n"/>
      <c r="B1485" s="16" t="n"/>
      <c r="C1485" s="16" t="n"/>
      <c r="D1485" s="5" t="n"/>
      <c r="E1485" s="17" t="n"/>
      <c r="F1485" s="17" t="n"/>
      <c r="G1485" s="6">
        <f>IF(AND(C1485&amp;""="",E1485&amp;""="",F1485&amp;""=""),"",IF(C1485&amp;""="","كود ناقص",IFERROR(INDEX('دليل الحسابات'!$B$6:$B$205,MATCH(C1485,'دليل الحسابات'!$A$6:$A$205,0)),"كود غير موجود")))</f>
        <v/>
      </c>
      <c r="H1485" s="6">
        <f>IF(AND(C1485&amp;""="",E1485&amp;""="",F1485&amp;""=""),"",IF(AND(E1485&amp;""&lt;&gt;"",F1485&amp;""&lt;&gt;""),"خطأ: مدين ودائن معًا",IF(AND(E1485&amp;""="",F1485&amp;""=""),"سطر بلا مبلغ","")))</f>
        <v/>
      </c>
      <c r="I1485" s="19">
        <f>IF(B1485&amp;""="","",ROUND(SUMIFS($E$7:$E$3006,$B$7:$B$3006,B1485&amp;"")-SUMIFS($F$7:$F$3006,$B$7:$B$3006,B1485&amp;""),2))</f>
        <v/>
      </c>
      <c r="J1485" s="6">
        <f>IF(B1485&amp;""="",IF(AND(C1485&amp;""="",E1485&amp;""="",F1485&amp;""=""),"","رقم القيد ناقص"),IF(I1485=0,"","القيد غير متوازن"))</f>
        <v/>
      </c>
      <c r="K1485" s="21">
        <f>IF(C1485&amp;""="","",COUNTIF($C$7:C1485,C1485&amp;""))</f>
        <v/>
      </c>
      <c r="L1485" s="6">
        <f>IF(K1485="","",C1485&amp;"-"&amp;K1485)</f>
        <v/>
      </c>
      <c r="M1485" s="21">
        <f>IF(J1485&lt;&gt;"القيد غير متوازن","",IF(COUNTIF($B$7:B1485,B1485&amp;"")=1,1,""))</f>
        <v/>
      </c>
    </row>
    <row r="1486">
      <c r="A1486" s="20" t="n"/>
      <c r="B1486" s="16" t="n"/>
      <c r="C1486" s="16" t="n"/>
      <c r="D1486" s="5" t="n"/>
      <c r="E1486" s="17" t="n"/>
      <c r="F1486" s="17" t="n"/>
      <c r="G1486" s="6">
        <f>IF(AND(C1486&amp;""="",E1486&amp;""="",F1486&amp;""=""),"",IF(C1486&amp;""="","كود ناقص",IFERROR(INDEX('دليل الحسابات'!$B$6:$B$205,MATCH(C1486,'دليل الحسابات'!$A$6:$A$205,0)),"كود غير موجود")))</f>
        <v/>
      </c>
      <c r="H1486" s="6">
        <f>IF(AND(C1486&amp;""="",E1486&amp;""="",F1486&amp;""=""),"",IF(AND(E1486&amp;""&lt;&gt;"",F1486&amp;""&lt;&gt;""),"خطأ: مدين ودائن معًا",IF(AND(E1486&amp;""="",F1486&amp;""=""),"سطر بلا مبلغ","")))</f>
        <v/>
      </c>
      <c r="I1486" s="19">
        <f>IF(B1486&amp;""="","",ROUND(SUMIFS($E$7:$E$3006,$B$7:$B$3006,B1486&amp;"")-SUMIFS($F$7:$F$3006,$B$7:$B$3006,B1486&amp;""),2))</f>
        <v/>
      </c>
      <c r="J1486" s="6">
        <f>IF(B1486&amp;""="",IF(AND(C1486&amp;""="",E1486&amp;""="",F1486&amp;""=""),"","رقم القيد ناقص"),IF(I1486=0,"","القيد غير متوازن"))</f>
        <v/>
      </c>
      <c r="K1486" s="21">
        <f>IF(C1486&amp;""="","",COUNTIF($C$7:C1486,C1486&amp;""))</f>
        <v/>
      </c>
      <c r="L1486" s="6">
        <f>IF(K1486="","",C1486&amp;"-"&amp;K1486)</f>
        <v/>
      </c>
      <c r="M1486" s="21">
        <f>IF(J1486&lt;&gt;"القيد غير متوازن","",IF(COUNTIF($B$7:B1486,B1486&amp;"")=1,1,""))</f>
        <v/>
      </c>
    </row>
    <row r="1487">
      <c r="A1487" s="20" t="n"/>
      <c r="B1487" s="16" t="n"/>
      <c r="C1487" s="16" t="n"/>
      <c r="D1487" s="5" t="n"/>
      <c r="E1487" s="17" t="n"/>
      <c r="F1487" s="17" t="n"/>
      <c r="G1487" s="6">
        <f>IF(AND(C1487&amp;""="",E1487&amp;""="",F1487&amp;""=""),"",IF(C1487&amp;""="","كود ناقص",IFERROR(INDEX('دليل الحسابات'!$B$6:$B$205,MATCH(C1487,'دليل الحسابات'!$A$6:$A$205,0)),"كود غير موجود")))</f>
        <v/>
      </c>
      <c r="H1487" s="6">
        <f>IF(AND(C1487&amp;""="",E1487&amp;""="",F1487&amp;""=""),"",IF(AND(E1487&amp;""&lt;&gt;"",F1487&amp;""&lt;&gt;""),"خطأ: مدين ودائن معًا",IF(AND(E1487&amp;""="",F1487&amp;""=""),"سطر بلا مبلغ","")))</f>
        <v/>
      </c>
      <c r="I1487" s="19">
        <f>IF(B1487&amp;""="","",ROUND(SUMIFS($E$7:$E$3006,$B$7:$B$3006,B1487&amp;"")-SUMIFS($F$7:$F$3006,$B$7:$B$3006,B1487&amp;""),2))</f>
        <v/>
      </c>
      <c r="J1487" s="6">
        <f>IF(B1487&amp;""="",IF(AND(C1487&amp;""="",E1487&amp;""="",F1487&amp;""=""),"","رقم القيد ناقص"),IF(I1487=0,"","القيد غير متوازن"))</f>
        <v/>
      </c>
      <c r="K1487" s="21">
        <f>IF(C1487&amp;""="","",COUNTIF($C$7:C1487,C1487&amp;""))</f>
        <v/>
      </c>
      <c r="L1487" s="6">
        <f>IF(K1487="","",C1487&amp;"-"&amp;K1487)</f>
        <v/>
      </c>
      <c r="M1487" s="21">
        <f>IF(J1487&lt;&gt;"القيد غير متوازن","",IF(COUNTIF($B$7:B1487,B1487&amp;"")=1,1,""))</f>
        <v/>
      </c>
    </row>
    <row r="1488">
      <c r="A1488" s="20" t="n"/>
      <c r="B1488" s="16" t="n"/>
      <c r="C1488" s="16" t="n"/>
      <c r="D1488" s="5" t="n"/>
      <c r="E1488" s="17" t="n"/>
      <c r="F1488" s="17" t="n"/>
      <c r="G1488" s="6">
        <f>IF(AND(C1488&amp;""="",E1488&amp;""="",F1488&amp;""=""),"",IF(C1488&amp;""="","كود ناقص",IFERROR(INDEX('دليل الحسابات'!$B$6:$B$205,MATCH(C1488,'دليل الحسابات'!$A$6:$A$205,0)),"كود غير موجود")))</f>
        <v/>
      </c>
      <c r="H1488" s="6">
        <f>IF(AND(C1488&amp;""="",E1488&amp;""="",F1488&amp;""=""),"",IF(AND(E1488&amp;""&lt;&gt;"",F1488&amp;""&lt;&gt;""),"خطأ: مدين ودائن معًا",IF(AND(E1488&amp;""="",F1488&amp;""=""),"سطر بلا مبلغ","")))</f>
        <v/>
      </c>
      <c r="I1488" s="19">
        <f>IF(B1488&amp;""="","",ROUND(SUMIFS($E$7:$E$3006,$B$7:$B$3006,B1488&amp;"")-SUMIFS($F$7:$F$3006,$B$7:$B$3006,B1488&amp;""),2))</f>
        <v/>
      </c>
      <c r="J1488" s="6">
        <f>IF(B1488&amp;""="",IF(AND(C1488&amp;""="",E1488&amp;""="",F1488&amp;""=""),"","رقم القيد ناقص"),IF(I1488=0,"","القيد غير متوازن"))</f>
        <v/>
      </c>
      <c r="K1488" s="21">
        <f>IF(C1488&amp;""="","",COUNTIF($C$7:C1488,C1488&amp;""))</f>
        <v/>
      </c>
      <c r="L1488" s="6">
        <f>IF(K1488="","",C1488&amp;"-"&amp;K1488)</f>
        <v/>
      </c>
      <c r="M1488" s="21">
        <f>IF(J1488&lt;&gt;"القيد غير متوازن","",IF(COUNTIF($B$7:B1488,B1488&amp;"")=1,1,""))</f>
        <v/>
      </c>
    </row>
    <row r="1489">
      <c r="A1489" s="20" t="n"/>
      <c r="B1489" s="16" t="n"/>
      <c r="C1489" s="16" t="n"/>
      <c r="D1489" s="5" t="n"/>
      <c r="E1489" s="17" t="n"/>
      <c r="F1489" s="17" t="n"/>
      <c r="G1489" s="6">
        <f>IF(AND(C1489&amp;""="",E1489&amp;""="",F1489&amp;""=""),"",IF(C1489&amp;""="","كود ناقص",IFERROR(INDEX('دليل الحسابات'!$B$6:$B$205,MATCH(C1489,'دليل الحسابات'!$A$6:$A$205,0)),"كود غير موجود")))</f>
        <v/>
      </c>
      <c r="H1489" s="6">
        <f>IF(AND(C1489&amp;""="",E1489&amp;""="",F1489&amp;""=""),"",IF(AND(E1489&amp;""&lt;&gt;"",F1489&amp;""&lt;&gt;""),"خطأ: مدين ودائن معًا",IF(AND(E1489&amp;""="",F1489&amp;""=""),"سطر بلا مبلغ","")))</f>
        <v/>
      </c>
      <c r="I1489" s="19">
        <f>IF(B1489&amp;""="","",ROUND(SUMIFS($E$7:$E$3006,$B$7:$B$3006,B1489&amp;"")-SUMIFS($F$7:$F$3006,$B$7:$B$3006,B1489&amp;""),2))</f>
        <v/>
      </c>
      <c r="J1489" s="6">
        <f>IF(B1489&amp;""="",IF(AND(C1489&amp;""="",E1489&amp;""="",F1489&amp;""=""),"","رقم القيد ناقص"),IF(I1489=0,"","القيد غير متوازن"))</f>
        <v/>
      </c>
      <c r="K1489" s="21">
        <f>IF(C1489&amp;""="","",COUNTIF($C$7:C1489,C1489&amp;""))</f>
        <v/>
      </c>
      <c r="L1489" s="6">
        <f>IF(K1489="","",C1489&amp;"-"&amp;K1489)</f>
        <v/>
      </c>
      <c r="M1489" s="21">
        <f>IF(J1489&lt;&gt;"القيد غير متوازن","",IF(COUNTIF($B$7:B1489,B1489&amp;"")=1,1,""))</f>
        <v/>
      </c>
    </row>
    <row r="1490">
      <c r="A1490" s="20" t="n"/>
      <c r="B1490" s="16" t="n"/>
      <c r="C1490" s="16" t="n"/>
      <c r="D1490" s="5" t="n"/>
      <c r="E1490" s="17" t="n"/>
      <c r="F1490" s="17" t="n"/>
      <c r="G1490" s="6">
        <f>IF(AND(C1490&amp;""="",E1490&amp;""="",F1490&amp;""=""),"",IF(C1490&amp;""="","كود ناقص",IFERROR(INDEX('دليل الحسابات'!$B$6:$B$205,MATCH(C1490,'دليل الحسابات'!$A$6:$A$205,0)),"كود غير موجود")))</f>
        <v/>
      </c>
      <c r="H1490" s="6">
        <f>IF(AND(C1490&amp;""="",E1490&amp;""="",F1490&amp;""=""),"",IF(AND(E1490&amp;""&lt;&gt;"",F1490&amp;""&lt;&gt;""),"خطأ: مدين ودائن معًا",IF(AND(E1490&amp;""="",F1490&amp;""=""),"سطر بلا مبلغ","")))</f>
        <v/>
      </c>
      <c r="I1490" s="19">
        <f>IF(B1490&amp;""="","",ROUND(SUMIFS($E$7:$E$3006,$B$7:$B$3006,B1490&amp;"")-SUMIFS($F$7:$F$3006,$B$7:$B$3006,B1490&amp;""),2))</f>
        <v/>
      </c>
      <c r="J1490" s="6">
        <f>IF(B1490&amp;""="",IF(AND(C1490&amp;""="",E1490&amp;""="",F1490&amp;""=""),"","رقم القيد ناقص"),IF(I1490=0,"","القيد غير متوازن"))</f>
        <v/>
      </c>
      <c r="K1490" s="21">
        <f>IF(C1490&amp;""="","",COUNTIF($C$7:C1490,C1490&amp;""))</f>
        <v/>
      </c>
      <c r="L1490" s="6">
        <f>IF(K1490="","",C1490&amp;"-"&amp;K1490)</f>
        <v/>
      </c>
      <c r="M1490" s="21">
        <f>IF(J1490&lt;&gt;"القيد غير متوازن","",IF(COUNTIF($B$7:B1490,B1490&amp;"")=1,1,""))</f>
        <v/>
      </c>
    </row>
    <row r="1491">
      <c r="A1491" s="20" t="n"/>
      <c r="B1491" s="16" t="n"/>
      <c r="C1491" s="16" t="n"/>
      <c r="D1491" s="5" t="n"/>
      <c r="E1491" s="17" t="n"/>
      <c r="F1491" s="17" t="n"/>
      <c r="G1491" s="6">
        <f>IF(AND(C1491&amp;""="",E1491&amp;""="",F1491&amp;""=""),"",IF(C1491&amp;""="","كود ناقص",IFERROR(INDEX('دليل الحسابات'!$B$6:$B$205,MATCH(C1491,'دليل الحسابات'!$A$6:$A$205,0)),"كود غير موجود")))</f>
        <v/>
      </c>
      <c r="H1491" s="6">
        <f>IF(AND(C1491&amp;""="",E1491&amp;""="",F1491&amp;""=""),"",IF(AND(E1491&amp;""&lt;&gt;"",F1491&amp;""&lt;&gt;""),"خطأ: مدين ودائن معًا",IF(AND(E1491&amp;""="",F1491&amp;""=""),"سطر بلا مبلغ","")))</f>
        <v/>
      </c>
      <c r="I1491" s="19">
        <f>IF(B1491&amp;""="","",ROUND(SUMIFS($E$7:$E$3006,$B$7:$B$3006,B1491&amp;"")-SUMIFS($F$7:$F$3006,$B$7:$B$3006,B1491&amp;""),2))</f>
        <v/>
      </c>
      <c r="J1491" s="6">
        <f>IF(B1491&amp;""="",IF(AND(C1491&amp;""="",E1491&amp;""="",F1491&amp;""=""),"","رقم القيد ناقص"),IF(I1491=0,"","القيد غير متوازن"))</f>
        <v/>
      </c>
      <c r="K1491" s="21">
        <f>IF(C1491&amp;""="","",COUNTIF($C$7:C1491,C1491&amp;""))</f>
        <v/>
      </c>
      <c r="L1491" s="6">
        <f>IF(K1491="","",C1491&amp;"-"&amp;K1491)</f>
        <v/>
      </c>
      <c r="M1491" s="21">
        <f>IF(J1491&lt;&gt;"القيد غير متوازن","",IF(COUNTIF($B$7:B1491,B1491&amp;"")=1,1,""))</f>
        <v/>
      </c>
    </row>
    <row r="1492">
      <c r="A1492" s="20" t="n"/>
      <c r="B1492" s="16" t="n"/>
      <c r="C1492" s="16" t="n"/>
      <c r="D1492" s="5" t="n"/>
      <c r="E1492" s="17" t="n"/>
      <c r="F1492" s="17" t="n"/>
      <c r="G1492" s="6">
        <f>IF(AND(C1492&amp;""="",E1492&amp;""="",F1492&amp;""=""),"",IF(C1492&amp;""="","كود ناقص",IFERROR(INDEX('دليل الحسابات'!$B$6:$B$205,MATCH(C1492,'دليل الحسابات'!$A$6:$A$205,0)),"كود غير موجود")))</f>
        <v/>
      </c>
      <c r="H1492" s="6">
        <f>IF(AND(C1492&amp;""="",E1492&amp;""="",F1492&amp;""=""),"",IF(AND(E1492&amp;""&lt;&gt;"",F1492&amp;""&lt;&gt;""),"خطأ: مدين ودائن معًا",IF(AND(E1492&amp;""="",F1492&amp;""=""),"سطر بلا مبلغ","")))</f>
        <v/>
      </c>
      <c r="I1492" s="19">
        <f>IF(B1492&amp;""="","",ROUND(SUMIFS($E$7:$E$3006,$B$7:$B$3006,B1492&amp;"")-SUMIFS($F$7:$F$3006,$B$7:$B$3006,B1492&amp;""),2))</f>
        <v/>
      </c>
      <c r="J1492" s="6">
        <f>IF(B1492&amp;""="",IF(AND(C1492&amp;""="",E1492&amp;""="",F1492&amp;""=""),"","رقم القيد ناقص"),IF(I1492=0,"","القيد غير متوازن"))</f>
        <v/>
      </c>
      <c r="K1492" s="21">
        <f>IF(C1492&amp;""="","",COUNTIF($C$7:C1492,C1492&amp;""))</f>
        <v/>
      </c>
      <c r="L1492" s="6">
        <f>IF(K1492="","",C1492&amp;"-"&amp;K1492)</f>
        <v/>
      </c>
      <c r="M1492" s="21">
        <f>IF(J1492&lt;&gt;"القيد غير متوازن","",IF(COUNTIF($B$7:B1492,B1492&amp;"")=1,1,""))</f>
        <v/>
      </c>
    </row>
    <row r="1493">
      <c r="A1493" s="20" t="n"/>
      <c r="B1493" s="16" t="n"/>
      <c r="C1493" s="16" t="n"/>
      <c r="D1493" s="5" t="n"/>
      <c r="E1493" s="17" t="n"/>
      <c r="F1493" s="17" t="n"/>
      <c r="G1493" s="6">
        <f>IF(AND(C1493&amp;""="",E1493&amp;""="",F1493&amp;""=""),"",IF(C1493&amp;""="","كود ناقص",IFERROR(INDEX('دليل الحسابات'!$B$6:$B$205,MATCH(C1493,'دليل الحسابات'!$A$6:$A$205,0)),"كود غير موجود")))</f>
        <v/>
      </c>
      <c r="H1493" s="6">
        <f>IF(AND(C1493&amp;""="",E1493&amp;""="",F1493&amp;""=""),"",IF(AND(E1493&amp;""&lt;&gt;"",F1493&amp;""&lt;&gt;""),"خطأ: مدين ودائن معًا",IF(AND(E1493&amp;""="",F1493&amp;""=""),"سطر بلا مبلغ","")))</f>
        <v/>
      </c>
      <c r="I1493" s="19">
        <f>IF(B1493&amp;""="","",ROUND(SUMIFS($E$7:$E$3006,$B$7:$B$3006,B1493&amp;"")-SUMIFS($F$7:$F$3006,$B$7:$B$3006,B1493&amp;""),2))</f>
        <v/>
      </c>
      <c r="J1493" s="6">
        <f>IF(B1493&amp;""="",IF(AND(C1493&amp;""="",E1493&amp;""="",F1493&amp;""=""),"","رقم القيد ناقص"),IF(I1493=0,"","القيد غير متوازن"))</f>
        <v/>
      </c>
      <c r="K1493" s="21">
        <f>IF(C1493&amp;""="","",COUNTIF($C$7:C1493,C1493&amp;""))</f>
        <v/>
      </c>
      <c r="L1493" s="6">
        <f>IF(K1493="","",C1493&amp;"-"&amp;K1493)</f>
        <v/>
      </c>
      <c r="M1493" s="21">
        <f>IF(J1493&lt;&gt;"القيد غير متوازن","",IF(COUNTIF($B$7:B1493,B1493&amp;"")=1,1,""))</f>
        <v/>
      </c>
    </row>
    <row r="1494">
      <c r="A1494" s="20" t="n"/>
      <c r="B1494" s="16" t="n"/>
      <c r="C1494" s="16" t="n"/>
      <c r="D1494" s="5" t="n"/>
      <c r="E1494" s="17" t="n"/>
      <c r="F1494" s="17" t="n"/>
      <c r="G1494" s="6">
        <f>IF(AND(C1494&amp;""="",E1494&amp;""="",F1494&amp;""=""),"",IF(C1494&amp;""="","كود ناقص",IFERROR(INDEX('دليل الحسابات'!$B$6:$B$205,MATCH(C1494,'دليل الحسابات'!$A$6:$A$205,0)),"كود غير موجود")))</f>
        <v/>
      </c>
      <c r="H1494" s="6">
        <f>IF(AND(C1494&amp;""="",E1494&amp;""="",F1494&amp;""=""),"",IF(AND(E1494&amp;""&lt;&gt;"",F1494&amp;""&lt;&gt;""),"خطأ: مدين ودائن معًا",IF(AND(E1494&amp;""="",F1494&amp;""=""),"سطر بلا مبلغ","")))</f>
        <v/>
      </c>
      <c r="I1494" s="19">
        <f>IF(B1494&amp;""="","",ROUND(SUMIFS($E$7:$E$3006,$B$7:$B$3006,B1494&amp;"")-SUMIFS($F$7:$F$3006,$B$7:$B$3006,B1494&amp;""),2))</f>
        <v/>
      </c>
      <c r="J1494" s="6">
        <f>IF(B1494&amp;""="",IF(AND(C1494&amp;""="",E1494&amp;""="",F1494&amp;""=""),"","رقم القيد ناقص"),IF(I1494=0,"","القيد غير متوازن"))</f>
        <v/>
      </c>
      <c r="K1494" s="21">
        <f>IF(C1494&amp;""="","",COUNTIF($C$7:C1494,C1494&amp;""))</f>
        <v/>
      </c>
      <c r="L1494" s="6">
        <f>IF(K1494="","",C1494&amp;"-"&amp;K1494)</f>
        <v/>
      </c>
      <c r="M1494" s="21">
        <f>IF(J1494&lt;&gt;"القيد غير متوازن","",IF(COUNTIF($B$7:B1494,B1494&amp;"")=1,1,""))</f>
        <v/>
      </c>
    </row>
    <row r="1495">
      <c r="A1495" s="20" t="n"/>
      <c r="B1495" s="16" t="n"/>
      <c r="C1495" s="16" t="n"/>
      <c r="D1495" s="5" t="n"/>
      <c r="E1495" s="17" t="n"/>
      <c r="F1495" s="17" t="n"/>
      <c r="G1495" s="6">
        <f>IF(AND(C1495&amp;""="",E1495&amp;""="",F1495&amp;""=""),"",IF(C1495&amp;""="","كود ناقص",IFERROR(INDEX('دليل الحسابات'!$B$6:$B$205,MATCH(C1495,'دليل الحسابات'!$A$6:$A$205,0)),"كود غير موجود")))</f>
        <v/>
      </c>
      <c r="H1495" s="6">
        <f>IF(AND(C1495&amp;""="",E1495&amp;""="",F1495&amp;""=""),"",IF(AND(E1495&amp;""&lt;&gt;"",F1495&amp;""&lt;&gt;""),"خطأ: مدين ودائن معًا",IF(AND(E1495&amp;""="",F1495&amp;""=""),"سطر بلا مبلغ","")))</f>
        <v/>
      </c>
      <c r="I1495" s="19">
        <f>IF(B1495&amp;""="","",ROUND(SUMIFS($E$7:$E$3006,$B$7:$B$3006,B1495&amp;"")-SUMIFS($F$7:$F$3006,$B$7:$B$3006,B1495&amp;""),2))</f>
        <v/>
      </c>
      <c r="J1495" s="6">
        <f>IF(B1495&amp;""="",IF(AND(C1495&amp;""="",E1495&amp;""="",F1495&amp;""=""),"","رقم القيد ناقص"),IF(I1495=0,"","القيد غير متوازن"))</f>
        <v/>
      </c>
      <c r="K1495" s="21">
        <f>IF(C1495&amp;""="","",COUNTIF($C$7:C1495,C1495&amp;""))</f>
        <v/>
      </c>
      <c r="L1495" s="6">
        <f>IF(K1495="","",C1495&amp;"-"&amp;K1495)</f>
        <v/>
      </c>
      <c r="M1495" s="21">
        <f>IF(J1495&lt;&gt;"القيد غير متوازن","",IF(COUNTIF($B$7:B1495,B1495&amp;"")=1,1,""))</f>
        <v/>
      </c>
    </row>
    <row r="1496">
      <c r="A1496" s="20" t="n"/>
      <c r="B1496" s="16" t="n"/>
      <c r="C1496" s="16" t="n"/>
      <c r="D1496" s="5" t="n"/>
      <c r="E1496" s="17" t="n"/>
      <c r="F1496" s="17" t="n"/>
      <c r="G1496" s="6">
        <f>IF(AND(C1496&amp;""="",E1496&amp;""="",F1496&amp;""=""),"",IF(C1496&amp;""="","كود ناقص",IFERROR(INDEX('دليل الحسابات'!$B$6:$B$205,MATCH(C1496,'دليل الحسابات'!$A$6:$A$205,0)),"كود غير موجود")))</f>
        <v/>
      </c>
      <c r="H1496" s="6">
        <f>IF(AND(C1496&amp;""="",E1496&amp;""="",F1496&amp;""=""),"",IF(AND(E1496&amp;""&lt;&gt;"",F1496&amp;""&lt;&gt;""),"خطأ: مدين ودائن معًا",IF(AND(E1496&amp;""="",F1496&amp;""=""),"سطر بلا مبلغ","")))</f>
        <v/>
      </c>
      <c r="I1496" s="19">
        <f>IF(B1496&amp;""="","",ROUND(SUMIFS($E$7:$E$3006,$B$7:$B$3006,B1496&amp;"")-SUMIFS($F$7:$F$3006,$B$7:$B$3006,B1496&amp;""),2))</f>
        <v/>
      </c>
      <c r="J1496" s="6">
        <f>IF(B1496&amp;""="",IF(AND(C1496&amp;""="",E1496&amp;""="",F1496&amp;""=""),"","رقم القيد ناقص"),IF(I1496=0,"","القيد غير متوازن"))</f>
        <v/>
      </c>
      <c r="K1496" s="21">
        <f>IF(C1496&amp;""="","",COUNTIF($C$7:C1496,C1496&amp;""))</f>
        <v/>
      </c>
      <c r="L1496" s="6">
        <f>IF(K1496="","",C1496&amp;"-"&amp;K1496)</f>
        <v/>
      </c>
      <c r="M1496" s="21">
        <f>IF(J1496&lt;&gt;"القيد غير متوازن","",IF(COUNTIF($B$7:B1496,B1496&amp;"")=1,1,""))</f>
        <v/>
      </c>
    </row>
    <row r="1497">
      <c r="A1497" s="20" t="n"/>
      <c r="B1497" s="16" t="n"/>
      <c r="C1497" s="16" t="n"/>
      <c r="D1497" s="5" t="n"/>
      <c r="E1497" s="17" t="n"/>
      <c r="F1497" s="17" t="n"/>
      <c r="G1497" s="6">
        <f>IF(AND(C1497&amp;""="",E1497&amp;""="",F1497&amp;""=""),"",IF(C1497&amp;""="","كود ناقص",IFERROR(INDEX('دليل الحسابات'!$B$6:$B$205,MATCH(C1497,'دليل الحسابات'!$A$6:$A$205,0)),"كود غير موجود")))</f>
        <v/>
      </c>
      <c r="H1497" s="6">
        <f>IF(AND(C1497&amp;""="",E1497&amp;""="",F1497&amp;""=""),"",IF(AND(E1497&amp;""&lt;&gt;"",F1497&amp;""&lt;&gt;""),"خطأ: مدين ودائن معًا",IF(AND(E1497&amp;""="",F1497&amp;""=""),"سطر بلا مبلغ","")))</f>
        <v/>
      </c>
      <c r="I1497" s="19">
        <f>IF(B1497&amp;""="","",ROUND(SUMIFS($E$7:$E$3006,$B$7:$B$3006,B1497&amp;"")-SUMIFS($F$7:$F$3006,$B$7:$B$3006,B1497&amp;""),2))</f>
        <v/>
      </c>
      <c r="J1497" s="6">
        <f>IF(B1497&amp;""="",IF(AND(C1497&amp;""="",E1497&amp;""="",F1497&amp;""=""),"","رقم القيد ناقص"),IF(I1497=0,"","القيد غير متوازن"))</f>
        <v/>
      </c>
      <c r="K1497" s="21">
        <f>IF(C1497&amp;""="","",COUNTIF($C$7:C1497,C1497&amp;""))</f>
        <v/>
      </c>
      <c r="L1497" s="6">
        <f>IF(K1497="","",C1497&amp;"-"&amp;K1497)</f>
        <v/>
      </c>
      <c r="M1497" s="21">
        <f>IF(J1497&lt;&gt;"القيد غير متوازن","",IF(COUNTIF($B$7:B1497,B1497&amp;"")=1,1,""))</f>
        <v/>
      </c>
    </row>
    <row r="1498">
      <c r="A1498" s="20" t="n"/>
      <c r="B1498" s="16" t="n"/>
      <c r="C1498" s="16" t="n"/>
      <c r="D1498" s="5" t="n"/>
      <c r="E1498" s="17" t="n"/>
      <c r="F1498" s="17" t="n"/>
      <c r="G1498" s="6">
        <f>IF(AND(C1498&amp;""="",E1498&amp;""="",F1498&amp;""=""),"",IF(C1498&amp;""="","كود ناقص",IFERROR(INDEX('دليل الحسابات'!$B$6:$B$205,MATCH(C1498,'دليل الحسابات'!$A$6:$A$205,0)),"كود غير موجود")))</f>
        <v/>
      </c>
      <c r="H1498" s="6">
        <f>IF(AND(C1498&amp;""="",E1498&amp;""="",F1498&amp;""=""),"",IF(AND(E1498&amp;""&lt;&gt;"",F1498&amp;""&lt;&gt;""),"خطأ: مدين ودائن معًا",IF(AND(E1498&amp;""="",F1498&amp;""=""),"سطر بلا مبلغ","")))</f>
        <v/>
      </c>
      <c r="I1498" s="19">
        <f>IF(B1498&amp;""="","",ROUND(SUMIFS($E$7:$E$3006,$B$7:$B$3006,B1498&amp;"")-SUMIFS($F$7:$F$3006,$B$7:$B$3006,B1498&amp;""),2))</f>
        <v/>
      </c>
      <c r="J1498" s="6">
        <f>IF(B1498&amp;""="",IF(AND(C1498&amp;""="",E1498&amp;""="",F1498&amp;""=""),"","رقم القيد ناقص"),IF(I1498=0,"","القيد غير متوازن"))</f>
        <v/>
      </c>
      <c r="K1498" s="21">
        <f>IF(C1498&amp;""="","",COUNTIF($C$7:C1498,C1498&amp;""))</f>
        <v/>
      </c>
      <c r="L1498" s="6">
        <f>IF(K1498="","",C1498&amp;"-"&amp;K1498)</f>
        <v/>
      </c>
      <c r="M1498" s="21">
        <f>IF(J1498&lt;&gt;"القيد غير متوازن","",IF(COUNTIF($B$7:B1498,B1498&amp;"")=1,1,""))</f>
        <v/>
      </c>
    </row>
    <row r="1499">
      <c r="A1499" s="20" t="n"/>
      <c r="B1499" s="16" t="n"/>
      <c r="C1499" s="16" t="n"/>
      <c r="D1499" s="5" t="n"/>
      <c r="E1499" s="17" t="n"/>
      <c r="F1499" s="17" t="n"/>
      <c r="G1499" s="6">
        <f>IF(AND(C1499&amp;""="",E1499&amp;""="",F1499&amp;""=""),"",IF(C1499&amp;""="","كود ناقص",IFERROR(INDEX('دليل الحسابات'!$B$6:$B$205,MATCH(C1499,'دليل الحسابات'!$A$6:$A$205,0)),"كود غير موجود")))</f>
        <v/>
      </c>
      <c r="H1499" s="6">
        <f>IF(AND(C1499&amp;""="",E1499&amp;""="",F1499&amp;""=""),"",IF(AND(E1499&amp;""&lt;&gt;"",F1499&amp;""&lt;&gt;""),"خطأ: مدين ودائن معًا",IF(AND(E1499&amp;""="",F1499&amp;""=""),"سطر بلا مبلغ","")))</f>
        <v/>
      </c>
      <c r="I1499" s="19">
        <f>IF(B1499&amp;""="","",ROUND(SUMIFS($E$7:$E$3006,$B$7:$B$3006,B1499&amp;"")-SUMIFS($F$7:$F$3006,$B$7:$B$3006,B1499&amp;""),2))</f>
        <v/>
      </c>
      <c r="J1499" s="6">
        <f>IF(B1499&amp;""="",IF(AND(C1499&amp;""="",E1499&amp;""="",F1499&amp;""=""),"","رقم القيد ناقص"),IF(I1499=0,"","القيد غير متوازن"))</f>
        <v/>
      </c>
      <c r="K1499" s="21">
        <f>IF(C1499&amp;""="","",COUNTIF($C$7:C1499,C1499&amp;""))</f>
        <v/>
      </c>
      <c r="L1499" s="6">
        <f>IF(K1499="","",C1499&amp;"-"&amp;K1499)</f>
        <v/>
      </c>
      <c r="M1499" s="21">
        <f>IF(J1499&lt;&gt;"القيد غير متوازن","",IF(COUNTIF($B$7:B1499,B1499&amp;"")=1,1,""))</f>
        <v/>
      </c>
    </row>
    <row r="1500">
      <c r="A1500" s="20" t="n"/>
      <c r="B1500" s="16" t="n"/>
      <c r="C1500" s="16" t="n"/>
      <c r="D1500" s="5" t="n"/>
      <c r="E1500" s="17" t="n"/>
      <c r="F1500" s="17" t="n"/>
      <c r="G1500" s="6">
        <f>IF(AND(C1500&amp;""="",E1500&amp;""="",F1500&amp;""=""),"",IF(C1500&amp;""="","كود ناقص",IFERROR(INDEX('دليل الحسابات'!$B$6:$B$205,MATCH(C1500,'دليل الحسابات'!$A$6:$A$205,0)),"كود غير موجود")))</f>
        <v/>
      </c>
      <c r="H1500" s="6">
        <f>IF(AND(C1500&amp;""="",E1500&amp;""="",F1500&amp;""=""),"",IF(AND(E1500&amp;""&lt;&gt;"",F1500&amp;""&lt;&gt;""),"خطأ: مدين ودائن معًا",IF(AND(E1500&amp;""="",F1500&amp;""=""),"سطر بلا مبلغ","")))</f>
        <v/>
      </c>
      <c r="I1500" s="19">
        <f>IF(B1500&amp;""="","",ROUND(SUMIFS($E$7:$E$3006,$B$7:$B$3006,B1500&amp;"")-SUMIFS($F$7:$F$3006,$B$7:$B$3006,B1500&amp;""),2))</f>
        <v/>
      </c>
      <c r="J1500" s="6">
        <f>IF(B1500&amp;""="",IF(AND(C1500&amp;""="",E1500&amp;""="",F1500&amp;""=""),"","رقم القيد ناقص"),IF(I1500=0,"","القيد غير متوازن"))</f>
        <v/>
      </c>
      <c r="K1500" s="21">
        <f>IF(C1500&amp;""="","",COUNTIF($C$7:C1500,C1500&amp;""))</f>
        <v/>
      </c>
      <c r="L1500" s="6">
        <f>IF(K1500="","",C1500&amp;"-"&amp;K1500)</f>
        <v/>
      </c>
      <c r="M1500" s="21">
        <f>IF(J1500&lt;&gt;"القيد غير متوازن","",IF(COUNTIF($B$7:B1500,B1500&amp;"")=1,1,""))</f>
        <v/>
      </c>
    </row>
    <row r="1501">
      <c r="A1501" s="20" t="n"/>
      <c r="B1501" s="16" t="n"/>
      <c r="C1501" s="16" t="n"/>
      <c r="D1501" s="5" t="n"/>
      <c r="E1501" s="17" t="n"/>
      <c r="F1501" s="17" t="n"/>
      <c r="G1501" s="6">
        <f>IF(AND(C1501&amp;""="",E1501&amp;""="",F1501&amp;""=""),"",IF(C1501&amp;""="","كود ناقص",IFERROR(INDEX('دليل الحسابات'!$B$6:$B$205,MATCH(C1501,'دليل الحسابات'!$A$6:$A$205,0)),"كود غير موجود")))</f>
        <v/>
      </c>
      <c r="H1501" s="6">
        <f>IF(AND(C1501&amp;""="",E1501&amp;""="",F1501&amp;""=""),"",IF(AND(E1501&amp;""&lt;&gt;"",F1501&amp;""&lt;&gt;""),"خطأ: مدين ودائن معًا",IF(AND(E1501&amp;""="",F1501&amp;""=""),"سطر بلا مبلغ","")))</f>
        <v/>
      </c>
      <c r="I1501" s="19">
        <f>IF(B1501&amp;""="","",ROUND(SUMIFS($E$7:$E$3006,$B$7:$B$3006,B1501&amp;"")-SUMIFS($F$7:$F$3006,$B$7:$B$3006,B1501&amp;""),2))</f>
        <v/>
      </c>
      <c r="J1501" s="6">
        <f>IF(B1501&amp;""="",IF(AND(C1501&amp;""="",E1501&amp;""="",F1501&amp;""=""),"","رقم القيد ناقص"),IF(I1501=0,"","القيد غير متوازن"))</f>
        <v/>
      </c>
      <c r="K1501" s="21">
        <f>IF(C1501&amp;""="","",COUNTIF($C$7:C1501,C1501&amp;""))</f>
        <v/>
      </c>
      <c r="L1501" s="6">
        <f>IF(K1501="","",C1501&amp;"-"&amp;K1501)</f>
        <v/>
      </c>
      <c r="M1501" s="21">
        <f>IF(J1501&lt;&gt;"القيد غير متوازن","",IF(COUNTIF($B$7:B1501,B1501&amp;"")=1,1,""))</f>
        <v/>
      </c>
    </row>
    <row r="1502">
      <c r="A1502" s="20" t="n"/>
      <c r="B1502" s="16" t="n"/>
      <c r="C1502" s="16" t="n"/>
      <c r="D1502" s="5" t="n"/>
      <c r="E1502" s="17" t="n"/>
      <c r="F1502" s="17" t="n"/>
      <c r="G1502" s="6">
        <f>IF(AND(C1502&amp;""="",E1502&amp;""="",F1502&amp;""=""),"",IF(C1502&amp;""="","كود ناقص",IFERROR(INDEX('دليل الحسابات'!$B$6:$B$205,MATCH(C1502,'دليل الحسابات'!$A$6:$A$205,0)),"كود غير موجود")))</f>
        <v/>
      </c>
      <c r="H1502" s="6">
        <f>IF(AND(C1502&amp;""="",E1502&amp;""="",F1502&amp;""=""),"",IF(AND(E1502&amp;""&lt;&gt;"",F1502&amp;""&lt;&gt;""),"خطأ: مدين ودائن معًا",IF(AND(E1502&amp;""="",F1502&amp;""=""),"سطر بلا مبلغ","")))</f>
        <v/>
      </c>
      <c r="I1502" s="19">
        <f>IF(B1502&amp;""="","",ROUND(SUMIFS($E$7:$E$3006,$B$7:$B$3006,B1502&amp;"")-SUMIFS($F$7:$F$3006,$B$7:$B$3006,B1502&amp;""),2))</f>
        <v/>
      </c>
      <c r="J1502" s="6">
        <f>IF(B1502&amp;""="",IF(AND(C1502&amp;""="",E1502&amp;""="",F1502&amp;""=""),"","رقم القيد ناقص"),IF(I1502=0,"","القيد غير متوازن"))</f>
        <v/>
      </c>
      <c r="K1502" s="21">
        <f>IF(C1502&amp;""="","",COUNTIF($C$7:C1502,C1502&amp;""))</f>
        <v/>
      </c>
      <c r="L1502" s="6">
        <f>IF(K1502="","",C1502&amp;"-"&amp;K1502)</f>
        <v/>
      </c>
      <c r="M1502" s="21">
        <f>IF(J1502&lt;&gt;"القيد غير متوازن","",IF(COUNTIF($B$7:B1502,B1502&amp;"")=1,1,""))</f>
        <v/>
      </c>
    </row>
    <row r="1503">
      <c r="A1503" s="20" t="n"/>
      <c r="B1503" s="16" t="n"/>
      <c r="C1503" s="16" t="n"/>
      <c r="D1503" s="5" t="n"/>
      <c r="E1503" s="17" t="n"/>
      <c r="F1503" s="17" t="n"/>
      <c r="G1503" s="6">
        <f>IF(AND(C1503&amp;""="",E1503&amp;""="",F1503&amp;""=""),"",IF(C1503&amp;""="","كود ناقص",IFERROR(INDEX('دليل الحسابات'!$B$6:$B$205,MATCH(C1503,'دليل الحسابات'!$A$6:$A$205,0)),"كود غير موجود")))</f>
        <v/>
      </c>
      <c r="H1503" s="6">
        <f>IF(AND(C1503&amp;""="",E1503&amp;""="",F1503&amp;""=""),"",IF(AND(E1503&amp;""&lt;&gt;"",F1503&amp;""&lt;&gt;""),"خطأ: مدين ودائن معًا",IF(AND(E1503&amp;""="",F1503&amp;""=""),"سطر بلا مبلغ","")))</f>
        <v/>
      </c>
      <c r="I1503" s="19">
        <f>IF(B1503&amp;""="","",ROUND(SUMIFS($E$7:$E$3006,$B$7:$B$3006,B1503&amp;"")-SUMIFS($F$7:$F$3006,$B$7:$B$3006,B1503&amp;""),2))</f>
        <v/>
      </c>
      <c r="J1503" s="6">
        <f>IF(B1503&amp;""="",IF(AND(C1503&amp;""="",E1503&amp;""="",F1503&amp;""=""),"","رقم القيد ناقص"),IF(I1503=0,"","القيد غير متوازن"))</f>
        <v/>
      </c>
      <c r="K1503" s="21">
        <f>IF(C1503&amp;""="","",COUNTIF($C$7:C1503,C1503&amp;""))</f>
        <v/>
      </c>
      <c r="L1503" s="6">
        <f>IF(K1503="","",C1503&amp;"-"&amp;K1503)</f>
        <v/>
      </c>
      <c r="M1503" s="21">
        <f>IF(J1503&lt;&gt;"القيد غير متوازن","",IF(COUNTIF($B$7:B1503,B1503&amp;"")=1,1,""))</f>
        <v/>
      </c>
    </row>
    <row r="1504">
      <c r="A1504" s="20" t="n"/>
      <c r="B1504" s="16" t="n"/>
      <c r="C1504" s="16" t="n"/>
      <c r="D1504" s="5" t="n"/>
      <c r="E1504" s="17" t="n"/>
      <c r="F1504" s="17" t="n"/>
      <c r="G1504" s="6">
        <f>IF(AND(C1504&amp;""="",E1504&amp;""="",F1504&amp;""=""),"",IF(C1504&amp;""="","كود ناقص",IFERROR(INDEX('دليل الحسابات'!$B$6:$B$205,MATCH(C1504,'دليل الحسابات'!$A$6:$A$205,0)),"كود غير موجود")))</f>
        <v/>
      </c>
      <c r="H1504" s="6">
        <f>IF(AND(C1504&amp;""="",E1504&amp;""="",F1504&amp;""=""),"",IF(AND(E1504&amp;""&lt;&gt;"",F1504&amp;""&lt;&gt;""),"خطأ: مدين ودائن معًا",IF(AND(E1504&amp;""="",F1504&amp;""=""),"سطر بلا مبلغ","")))</f>
        <v/>
      </c>
      <c r="I1504" s="19">
        <f>IF(B1504&amp;""="","",ROUND(SUMIFS($E$7:$E$3006,$B$7:$B$3006,B1504&amp;"")-SUMIFS($F$7:$F$3006,$B$7:$B$3006,B1504&amp;""),2))</f>
        <v/>
      </c>
      <c r="J1504" s="6">
        <f>IF(B1504&amp;""="",IF(AND(C1504&amp;""="",E1504&amp;""="",F1504&amp;""=""),"","رقم القيد ناقص"),IF(I1504=0,"","القيد غير متوازن"))</f>
        <v/>
      </c>
      <c r="K1504" s="21">
        <f>IF(C1504&amp;""="","",COUNTIF($C$7:C1504,C1504&amp;""))</f>
        <v/>
      </c>
      <c r="L1504" s="6">
        <f>IF(K1504="","",C1504&amp;"-"&amp;K1504)</f>
        <v/>
      </c>
      <c r="M1504" s="21">
        <f>IF(J1504&lt;&gt;"القيد غير متوازن","",IF(COUNTIF($B$7:B1504,B1504&amp;"")=1,1,""))</f>
        <v/>
      </c>
    </row>
    <row r="1505">
      <c r="A1505" s="20" t="n"/>
      <c r="B1505" s="16" t="n"/>
      <c r="C1505" s="16" t="n"/>
      <c r="D1505" s="5" t="n"/>
      <c r="E1505" s="17" t="n"/>
      <c r="F1505" s="17" t="n"/>
      <c r="G1505" s="6">
        <f>IF(AND(C1505&amp;""="",E1505&amp;""="",F1505&amp;""=""),"",IF(C1505&amp;""="","كود ناقص",IFERROR(INDEX('دليل الحسابات'!$B$6:$B$205,MATCH(C1505,'دليل الحسابات'!$A$6:$A$205,0)),"كود غير موجود")))</f>
        <v/>
      </c>
      <c r="H1505" s="6">
        <f>IF(AND(C1505&amp;""="",E1505&amp;""="",F1505&amp;""=""),"",IF(AND(E1505&amp;""&lt;&gt;"",F1505&amp;""&lt;&gt;""),"خطأ: مدين ودائن معًا",IF(AND(E1505&amp;""="",F1505&amp;""=""),"سطر بلا مبلغ","")))</f>
        <v/>
      </c>
      <c r="I1505" s="19">
        <f>IF(B1505&amp;""="","",ROUND(SUMIFS($E$7:$E$3006,$B$7:$B$3006,B1505&amp;"")-SUMIFS($F$7:$F$3006,$B$7:$B$3006,B1505&amp;""),2))</f>
        <v/>
      </c>
      <c r="J1505" s="6">
        <f>IF(B1505&amp;""="",IF(AND(C1505&amp;""="",E1505&amp;""="",F1505&amp;""=""),"","رقم القيد ناقص"),IF(I1505=0,"","القيد غير متوازن"))</f>
        <v/>
      </c>
      <c r="K1505" s="21">
        <f>IF(C1505&amp;""="","",COUNTIF($C$7:C1505,C1505&amp;""))</f>
        <v/>
      </c>
      <c r="L1505" s="6">
        <f>IF(K1505="","",C1505&amp;"-"&amp;K1505)</f>
        <v/>
      </c>
      <c r="M1505" s="21">
        <f>IF(J1505&lt;&gt;"القيد غير متوازن","",IF(COUNTIF($B$7:B1505,B1505&amp;"")=1,1,""))</f>
        <v/>
      </c>
    </row>
    <row r="1506">
      <c r="A1506" s="20" t="n"/>
      <c r="B1506" s="16" t="n"/>
      <c r="C1506" s="16" t="n"/>
      <c r="D1506" s="5" t="n"/>
      <c r="E1506" s="17" t="n"/>
      <c r="F1506" s="17" t="n"/>
      <c r="G1506" s="6">
        <f>IF(AND(C1506&amp;""="",E1506&amp;""="",F1506&amp;""=""),"",IF(C1506&amp;""="","كود ناقص",IFERROR(INDEX('دليل الحسابات'!$B$6:$B$205,MATCH(C1506,'دليل الحسابات'!$A$6:$A$205,0)),"كود غير موجود")))</f>
        <v/>
      </c>
      <c r="H1506" s="6">
        <f>IF(AND(C1506&amp;""="",E1506&amp;""="",F1506&amp;""=""),"",IF(AND(E1506&amp;""&lt;&gt;"",F1506&amp;""&lt;&gt;""),"خطأ: مدين ودائن معًا",IF(AND(E1506&amp;""="",F1506&amp;""=""),"سطر بلا مبلغ","")))</f>
        <v/>
      </c>
      <c r="I1506" s="19">
        <f>IF(B1506&amp;""="","",ROUND(SUMIFS($E$7:$E$3006,$B$7:$B$3006,B1506&amp;"")-SUMIFS($F$7:$F$3006,$B$7:$B$3006,B1506&amp;""),2))</f>
        <v/>
      </c>
      <c r="J1506" s="6">
        <f>IF(B1506&amp;""="",IF(AND(C1506&amp;""="",E1506&amp;""="",F1506&amp;""=""),"","رقم القيد ناقص"),IF(I1506=0,"","القيد غير متوازن"))</f>
        <v/>
      </c>
      <c r="K1506" s="21">
        <f>IF(C1506&amp;""="","",COUNTIF($C$7:C1506,C1506&amp;""))</f>
        <v/>
      </c>
      <c r="L1506" s="6">
        <f>IF(K1506="","",C1506&amp;"-"&amp;K1506)</f>
        <v/>
      </c>
      <c r="M1506" s="21">
        <f>IF(J1506&lt;&gt;"القيد غير متوازن","",IF(COUNTIF($B$7:B1506,B1506&amp;"")=1,1,""))</f>
        <v/>
      </c>
    </row>
    <row r="1507">
      <c r="A1507" s="20" t="n"/>
      <c r="B1507" s="16" t="n"/>
      <c r="C1507" s="16" t="n"/>
      <c r="D1507" s="5" t="n"/>
      <c r="E1507" s="17" t="n"/>
      <c r="F1507" s="17" t="n"/>
      <c r="G1507" s="6">
        <f>IF(AND(C1507&amp;""="",E1507&amp;""="",F1507&amp;""=""),"",IF(C1507&amp;""="","كود ناقص",IFERROR(INDEX('دليل الحسابات'!$B$6:$B$205,MATCH(C1507,'دليل الحسابات'!$A$6:$A$205,0)),"كود غير موجود")))</f>
        <v/>
      </c>
      <c r="H1507" s="6">
        <f>IF(AND(C1507&amp;""="",E1507&amp;""="",F1507&amp;""=""),"",IF(AND(E1507&amp;""&lt;&gt;"",F1507&amp;""&lt;&gt;""),"خطأ: مدين ودائن معًا",IF(AND(E1507&amp;""="",F1507&amp;""=""),"سطر بلا مبلغ","")))</f>
        <v/>
      </c>
      <c r="I1507" s="19">
        <f>IF(B1507&amp;""="","",ROUND(SUMIFS($E$7:$E$3006,$B$7:$B$3006,B1507&amp;"")-SUMIFS($F$7:$F$3006,$B$7:$B$3006,B1507&amp;""),2))</f>
        <v/>
      </c>
      <c r="J1507" s="6">
        <f>IF(B1507&amp;""="",IF(AND(C1507&amp;""="",E1507&amp;""="",F1507&amp;""=""),"","رقم القيد ناقص"),IF(I1507=0,"","القيد غير متوازن"))</f>
        <v/>
      </c>
      <c r="K1507" s="21">
        <f>IF(C1507&amp;""="","",COUNTIF($C$7:C1507,C1507&amp;""))</f>
        <v/>
      </c>
      <c r="L1507" s="6">
        <f>IF(K1507="","",C1507&amp;"-"&amp;K1507)</f>
        <v/>
      </c>
      <c r="M1507" s="21">
        <f>IF(J1507&lt;&gt;"القيد غير متوازن","",IF(COUNTIF($B$7:B1507,B1507&amp;"")=1,1,""))</f>
        <v/>
      </c>
    </row>
    <row r="1508">
      <c r="A1508" s="20" t="n"/>
      <c r="B1508" s="16" t="n"/>
      <c r="C1508" s="16" t="n"/>
      <c r="D1508" s="5" t="n"/>
      <c r="E1508" s="17" t="n"/>
      <c r="F1508" s="17" t="n"/>
      <c r="G1508" s="6">
        <f>IF(AND(C1508&amp;""="",E1508&amp;""="",F1508&amp;""=""),"",IF(C1508&amp;""="","كود ناقص",IFERROR(INDEX('دليل الحسابات'!$B$6:$B$205,MATCH(C1508,'دليل الحسابات'!$A$6:$A$205,0)),"كود غير موجود")))</f>
        <v/>
      </c>
      <c r="H1508" s="6">
        <f>IF(AND(C1508&amp;""="",E1508&amp;""="",F1508&amp;""=""),"",IF(AND(E1508&amp;""&lt;&gt;"",F1508&amp;""&lt;&gt;""),"خطأ: مدين ودائن معًا",IF(AND(E1508&amp;""="",F1508&amp;""=""),"سطر بلا مبلغ","")))</f>
        <v/>
      </c>
      <c r="I1508" s="19">
        <f>IF(B1508&amp;""="","",ROUND(SUMIFS($E$7:$E$3006,$B$7:$B$3006,B1508&amp;"")-SUMIFS($F$7:$F$3006,$B$7:$B$3006,B1508&amp;""),2))</f>
        <v/>
      </c>
      <c r="J1508" s="6">
        <f>IF(B1508&amp;""="",IF(AND(C1508&amp;""="",E1508&amp;""="",F1508&amp;""=""),"","رقم القيد ناقص"),IF(I1508=0,"","القيد غير متوازن"))</f>
        <v/>
      </c>
      <c r="K1508" s="21">
        <f>IF(C1508&amp;""="","",COUNTIF($C$7:C1508,C1508&amp;""))</f>
        <v/>
      </c>
      <c r="L1508" s="6">
        <f>IF(K1508="","",C1508&amp;"-"&amp;K1508)</f>
        <v/>
      </c>
      <c r="M1508" s="21">
        <f>IF(J1508&lt;&gt;"القيد غير متوازن","",IF(COUNTIF($B$7:B1508,B1508&amp;"")=1,1,""))</f>
        <v/>
      </c>
    </row>
    <row r="1509">
      <c r="A1509" s="20" t="n"/>
      <c r="B1509" s="16" t="n"/>
      <c r="C1509" s="16" t="n"/>
      <c r="D1509" s="5" t="n"/>
      <c r="E1509" s="17" t="n"/>
      <c r="F1509" s="17" t="n"/>
      <c r="G1509" s="6">
        <f>IF(AND(C1509&amp;""="",E1509&amp;""="",F1509&amp;""=""),"",IF(C1509&amp;""="","كود ناقص",IFERROR(INDEX('دليل الحسابات'!$B$6:$B$205,MATCH(C1509,'دليل الحسابات'!$A$6:$A$205,0)),"كود غير موجود")))</f>
        <v/>
      </c>
      <c r="H1509" s="6">
        <f>IF(AND(C1509&amp;""="",E1509&amp;""="",F1509&amp;""=""),"",IF(AND(E1509&amp;""&lt;&gt;"",F1509&amp;""&lt;&gt;""),"خطأ: مدين ودائن معًا",IF(AND(E1509&amp;""="",F1509&amp;""=""),"سطر بلا مبلغ","")))</f>
        <v/>
      </c>
      <c r="I1509" s="19">
        <f>IF(B1509&amp;""="","",ROUND(SUMIFS($E$7:$E$3006,$B$7:$B$3006,B1509&amp;"")-SUMIFS($F$7:$F$3006,$B$7:$B$3006,B1509&amp;""),2))</f>
        <v/>
      </c>
      <c r="J1509" s="6">
        <f>IF(B1509&amp;""="",IF(AND(C1509&amp;""="",E1509&amp;""="",F1509&amp;""=""),"","رقم القيد ناقص"),IF(I1509=0,"","القيد غير متوازن"))</f>
        <v/>
      </c>
      <c r="K1509" s="21">
        <f>IF(C1509&amp;""="","",COUNTIF($C$7:C1509,C1509&amp;""))</f>
        <v/>
      </c>
      <c r="L1509" s="6">
        <f>IF(K1509="","",C1509&amp;"-"&amp;K1509)</f>
        <v/>
      </c>
      <c r="M1509" s="21">
        <f>IF(J1509&lt;&gt;"القيد غير متوازن","",IF(COUNTIF($B$7:B1509,B1509&amp;"")=1,1,""))</f>
        <v/>
      </c>
    </row>
    <row r="1510">
      <c r="A1510" s="20" t="n"/>
      <c r="B1510" s="16" t="n"/>
      <c r="C1510" s="16" t="n"/>
      <c r="D1510" s="5" t="n"/>
      <c r="E1510" s="17" t="n"/>
      <c r="F1510" s="17" t="n"/>
      <c r="G1510" s="6">
        <f>IF(AND(C1510&amp;""="",E1510&amp;""="",F1510&amp;""=""),"",IF(C1510&amp;""="","كود ناقص",IFERROR(INDEX('دليل الحسابات'!$B$6:$B$205,MATCH(C1510,'دليل الحسابات'!$A$6:$A$205,0)),"كود غير موجود")))</f>
        <v/>
      </c>
      <c r="H1510" s="6">
        <f>IF(AND(C1510&amp;""="",E1510&amp;""="",F1510&amp;""=""),"",IF(AND(E1510&amp;""&lt;&gt;"",F1510&amp;""&lt;&gt;""),"خطأ: مدين ودائن معًا",IF(AND(E1510&amp;""="",F1510&amp;""=""),"سطر بلا مبلغ","")))</f>
        <v/>
      </c>
      <c r="I1510" s="19">
        <f>IF(B1510&amp;""="","",ROUND(SUMIFS($E$7:$E$3006,$B$7:$B$3006,B1510&amp;"")-SUMIFS($F$7:$F$3006,$B$7:$B$3006,B1510&amp;""),2))</f>
        <v/>
      </c>
      <c r="J1510" s="6">
        <f>IF(B1510&amp;""="",IF(AND(C1510&amp;""="",E1510&amp;""="",F1510&amp;""=""),"","رقم القيد ناقص"),IF(I1510=0,"","القيد غير متوازن"))</f>
        <v/>
      </c>
      <c r="K1510" s="21">
        <f>IF(C1510&amp;""="","",COUNTIF($C$7:C1510,C1510&amp;""))</f>
        <v/>
      </c>
      <c r="L1510" s="6">
        <f>IF(K1510="","",C1510&amp;"-"&amp;K1510)</f>
        <v/>
      </c>
      <c r="M1510" s="21">
        <f>IF(J1510&lt;&gt;"القيد غير متوازن","",IF(COUNTIF($B$7:B1510,B1510&amp;"")=1,1,""))</f>
        <v/>
      </c>
    </row>
    <row r="1511">
      <c r="A1511" s="20" t="n"/>
      <c r="B1511" s="16" t="n"/>
      <c r="C1511" s="16" t="n"/>
      <c r="D1511" s="5" t="n"/>
      <c r="E1511" s="17" t="n"/>
      <c r="F1511" s="17" t="n"/>
      <c r="G1511" s="6">
        <f>IF(AND(C1511&amp;""="",E1511&amp;""="",F1511&amp;""=""),"",IF(C1511&amp;""="","كود ناقص",IFERROR(INDEX('دليل الحسابات'!$B$6:$B$205,MATCH(C1511,'دليل الحسابات'!$A$6:$A$205,0)),"كود غير موجود")))</f>
        <v/>
      </c>
      <c r="H1511" s="6">
        <f>IF(AND(C1511&amp;""="",E1511&amp;""="",F1511&amp;""=""),"",IF(AND(E1511&amp;""&lt;&gt;"",F1511&amp;""&lt;&gt;""),"خطأ: مدين ودائن معًا",IF(AND(E1511&amp;""="",F1511&amp;""=""),"سطر بلا مبلغ","")))</f>
        <v/>
      </c>
      <c r="I1511" s="19">
        <f>IF(B1511&amp;""="","",ROUND(SUMIFS($E$7:$E$3006,$B$7:$B$3006,B1511&amp;"")-SUMIFS($F$7:$F$3006,$B$7:$B$3006,B1511&amp;""),2))</f>
        <v/>
      </c>
      <c r="J1511" s="6">
        <f>IF(B1511&amp;""="",IF(AND(C1511&amp;""="",E1511&amp;""="",F1511&amp;""=""),"","رقم القيد ناقص"),IF(I1511=0,"","القيد غير متوازن"))</f>
        <v/>
      </c>
      <c r="K1511" s="21">
        <f>IF(C1511&amp;""="","",COUNTIF($C$7:C1511,C1511&amp;""))</f>
        <v/>
      </c>
      <c r="L1511" s="6">
        <f>IF(K1511="","",C1511&amp;"-"&amp;K1511)</f>
        <v/>
      </c>
      <c r="M1511" s="21">
        <f>IF(J1511&lt;&gt;"القيد غير متوازن","",IF(COUNTIF($B$7:B1511,B1511&amp;"")=1,1,""))</f>
        <v/>
      </c>
    </row>
    <row r="1512">
      <c r="A1512" s="20" t="n"/>
      <c r="B1512" s="16" t="n"/>
      <c r="C1512" s="16" t="n"/>
      <c r="D1512" s="5" t="n"/>
      <c r="E1512" s="17" t="n"/>
      <c r="F1512" s="17" t="n"/>
      <c r="G1512" s="6">
        <f>IF(AND(C1512&amp;""="",E1512&amp;""="",F1512&amp;""=""),"",IF(C1512&amp;""="","كود ناقص",IFERROR(INDEX('دليل الحسابات'!$B$6:$B$205,MATCH(C1512,'دليل الحسابات'!$A$6:$A$205,0)),"كود غير موجود")))</f>
        <v/>
      </c>
      <c r="H1512" s="6">
        <f>IF(AND(C1512&amp;""="",E1512&amp;""="",F1512&amp;""=""),"",IF(AND(E1512&amp;""&lt;&gt;"",F1512&amp;""&lt;&gt;""),"خطأ: مدين ودائن معًا",IF(AND(E1512&amp;""="",F1512&amp;""=""),"سطر بلا مبلغ","")))</f>
        <v/>
      </c>
      <c r="I1512" s="19">
        <f>IF(B1512&amp;""="","",ROUND(SUMIFS($E$7:$E$3006,$B$7:$B$3006,B1512&amp;"")-SUMIFS($F$7:$F$3006,$B$7:$B$3006,B1512&amp;""),2))</f>
        <v/>
      </c>
      <c r="J1512" s="6">
        <f>IF(B1512&amp;""="",IF(AND(C1512&amp;""="",E1512&amp;""="",F1512&amp;""=""),"","رقم القيد ناقص"),IF(I1512=0,"","القيد غير متوازن"))</f>
        <v/>
      </c>
      <c r="K1512" s="21">
        <f>IF(C1512&amp;""="","",COUNTIF($C$7:C1512,C1512&amp;""))</f>
        <v/>
      </c>
      <c r="L1512" s="6">
        <f>IF(K1512="","",C1512&amp;"-"&amp;K1512)</f>
        <v/>
      </c>
      <c r="M1512" s="21">
        <f>IF(J1512&lt;&gt;"القيد غير متوازن","",IF(COUNTIF($B$7:B1512,B1512&amp;"")=1,1,""))</f>
        <v/>
      </c>
    </row>
    <row r="1513">
      <c r="A1513" s="20" t="n"/>
      <c r="B1513" s="16" t="n"/>
      <c r="C1513" s="16" t="n"/>
      <c r="D1513" s="5" t="n"/>
      <c r="E1513" s="17" t="n"/>
      <c r="F1513" s="17" t="n"/>
      <c r="G1513" s="6">
        <f>IF(AND(C1513&amp;""="",E1513&amp;""="",F1513&amp;""=""),"",IF(C1513&amp;""="","كود ناقص",IFERROR(INDEX('دليل الحسابات'!$B$6:$B$205,MATCH(C1513,'دليل الحسابات'!$A$6:$A$205,0)),"كود غير موجود")))</f>
        <v/>
      </c>
      <c r="H1513" s="6">
        <f>IF(AND(C1513&amp;""="",E1513&amp;""="",F1513&amp;""=""),"",IF(AND(E1513&amp;""&lt;&gt;"",F1513&amp;""&lt;&gt;""),"خطأ: مدين ودائن معًا",IF(AND(E1513&amp;""="",F1513&amp;""=""),"سطر بلا مبلغ","")))</f>
        <v/>
      </c>
      <c r="I1513" s="19">
        <f>IF(B1513&amp;""="","",ROUND(SUMIFS($E$7:$E$3006,$B$7:$B$3006,B1513&amp;"")-SUMIFS($F$7:$F$3006,$B$7:$B$3006,B1513&amp;""),2))</f>
        <v/>
      </c>
      <c r="J1513" s="6">
        <f>IF(B1513&amp;""="",IF(AND(C1513&amp;""="",E1513&amp;""="",F1513&amp;""=""),"","رقم القيد ناقص"),IF(I1513=0,"","القيد غير متوازن"))</f>
        <v/>
      </c>
      <c r="K1513" s="21">
        <f>IF(C1513&amp;""="","",COUNTIF($C$7:C1513,C1513&amp;""))</f>
        <v/>
      </c>
      <c r="L1513" s="6">
        <f>IF(K1513="","",C1513&amp;"-"&amp;K1513)</f>
        <v/>
      </c>
      <c r="M1513" s="21">
        <f>IF(J1513&lt;&gt;"القيد غير متوازن","",IF(COUNTIF($B$7:B1513,B1513&amp;"")=1,1,""))</f>
        <v/>
      </c>
    </row>
    <row r="1514">
      <c r="A1514" s="20" t="n"/>
      <c r="B1514" s="16" t="n"/>
      <c r="C1514" s="16" t="n"/>
      <c r="D1514" s="5" t="n"/>
      <c r="E1514" s="17" t="n"/>
      <c r="F1514" s="17" t="n"/>
      <c r="G1514" s="6">
        <f>IF(AND(C1514&amp;""="",E1514&amp;""="",F1514&amp;""=""),"",IF(C1514&amp;""="","كود ناقص",IFERROR(INDEX('دليل الحسابات'!$B$6:$B$205,MATCH(C1514,'دليل الحسابات'!$A$6:$A$205,0)),"كود غير موجود")))</f>
        <v/>
      </c>
      <c r="H1514" s="6">
        <f>IF(AND(C1514&amp;""="",E1514&amp;""="",F1514&amp;""=""),"",IF(AND(E1514&amp;""&lt;&gt;"",F1514&amp;""&lt;&gt;""),"خطأ: مدين ودائن معًا",IF(AND(E1514&amp;""="",F1514&amp;""=""),"سطر بلا مبلغ","")))</f>
        <v/>
      </c>
      <c r="I1514" s="19">
        <f>IF(B1514&amp;""="","",ROUND(SUMIFS($E$7:$E$3006,$B$7:$B$3006,B1514&amp;"")-SUMIFS($F$7:$F$3006,$B$7:$B$3006,B1514&amp;""),2))</f>
        <v/>
      </c>
      <c r="J1514" s="6">
        <f>IF(B1514&amp;""="",IF(AND(C1514&amp;""="",E1514&amp;""="",F1514&amp;""=""),"","رقم القيد ناقص"),IF(I1514=0,"","القيد غير متوازن"))</f>
        <v/>
      </c>
      <c r="K1514" s="21">
        <f>IF(C1514&amp;""="","",COUNTIF($C$7:C1514,C1514&amp;""))</f>
        <v/>
      </c>
      <c r="L1514" s="6">
        <f>IF(K1514="","",C1514&amp;"-"&amp;K1514)</f>
        <v/>
      </c>
      <c r="M1514" s="21">
        <f>IF(J1514&lt;&gt;"القيد غير متوازن","",IF(COUNTIF($B$7:B1514,B1514&amp;"")=1,1,""))</f>
        <v/>
      </c>
    </row>
    <row r="1515">
      <c r="A1515" s="20" t="n"/>
      <c r="B1515" s="16" t="n"/>
      <c r="C1515" s="16" t="n"/>
      <c r="D1515" s="5" t="n"/>
      <c r="E1515" s="17" t="n"/>
      <c r="F1515" s="17" t="n"/>
      <c r="G1515" s="6">
        <f>IF(AND(C1515&amp;""="",E1515&amp;""="",F1515&amp;""=""),"",IF(C1515&amp;""="","كود ناقص",IFERROR(INDEX('دليل الحسابات'!$B$6:$B$205,MATCH(C1515,'دليل الحسابات'!$A$6:$A$205,0)),"كود غير موجود")))</f>
        <v/>
      </c>
      <c r="H1515" s="6">
        <f>IF(AND(C1515&amp;""="",E1515&amp;""="",F1515&amp;""=""),"",IF(AND(E1515&amp;""&lt;&gt;"",F1515&amp;""&lt;&gt;""),"خطأ: مدين ودائن معًا",IF(AND(E1515&amp;""="",F1515&amp;""=""),"سطر بلا مبلغ","")))</f>
        <v/>
      </c>
      <c r="I1515" s="19">
        <f>IF(B1515&amp;""="","",ROUND(SUMIFS($E$7:$E$3006,$B$7:$B$3006,B1515&amp;"")-SUMIFS($F$7:$F$3006,$B$7:$B$3006,B1515&amp;""),2))</f>
        <v/>
      </c>
      <c r="J1515" s="6">
        <f>IF(B1515&amp;""="",IF(AND(C1515&amp;""="",E1515&amp;""="",F1515&amp;""=""),"","رقم القيد ناقص"),IF(I1515=0,"","القيد غير متوازن"))</f>
        <v/>
      </c>
      <c r="K1515" s="21">
        <f>IF(C1515&amp;""="","",COUNTIF($C$7:C1515,C1515&amp;""))</f>
        <v/>
      </c>
      <c r="L1515" s="6">
        <f>IF(K1515="","",C1515&amp;"-"&amp;K1515)</f>
        <v/>
      </c>
      <c r="M1515" s="21">
        <f>IF(J1515&lt;&gt;"القيد غير متوازن","",IF(COUNTIF($B$7:B1515,B1515&amp;"")=1,1,""))</f>
        <v/>
      </c>
    </row>
    <row r="1516">
      <c r="A1516" s="20" t="n"/>
      <c r="B1516" s="16" t="n"/>
      <c r="C1516" s="16" t="n"/>
      <c r="D1516" s="5" t="n"/>
      <c r="E1516" s="17" t="n"/>
      <c r="F1516" s="17" t="n"/>
      <c r="G1516" s="6">
        <f>IF(AND(C1516&amp;""="",E1516&amp;""="",F1516&amp;""=""),"",IF(C1516&amp;""="","كود ناقص",IFERROR(INDEX('دليل الحسابات'!$B$6:$B$205,MATCH(C1516,'دليل الحسابات'!$A$6:$A$205,0)),"كود غير موجود")))</f>
        <v/>
      </c>
      <c r="H1516" s="6">
        <f>IF(AND(C1516&amp;""="",E1516&amp;""="",F1516&amp;""=""),"",IF(AND(E1516&amp;""&lt;&gt;"",F1516&amp;""&lt;&gt;""),"خطأ: مدين ودائن معًا",IF(AND(E1516&amp;""="",F1516&amp;""=""),"سطر بلا مبلغ","")))</f>
        <v/>
      </c>
      <c r="I1516" s="19">
        <f>IF(B1516&amp;""="","",ROUND(SUMIFS($E$7:$E$3006,$B$7:$B$3006,B1516&amp;"")-SUMIFS($F$7:$F$3006,$B$7:$B$3006,B1516&amp;""),2))</f>
        <v/>
      </c>
      <c r="J1516" s="6">
        <f>IF(B1516&amp;""="",IF(AND(C1516&amp;""="",E1516&amp;""="",F1516&amp;""=""),"","رقم القيد ناقص"),IF(I1516=0,"","القيد غير متوازن"))</f>
        <v/>
      </c>
      <c r="K1516" s="21">
        <f>IF(C1516&amp;""="","",COUNTIF($C$7:C1516,C1516&amp;""))</f>
        <v/>
      </c>
      <c r="L1516" s="6">
        <f>IF(K1516="","",C1516&amp;"-"&amp;K1516)</f>
        <v/>
      </c>
      <c r="M1516" s="21">
        <f>IF(J1516&lt;&gt;"القيد غير متوازن","",IF(COUNTIF($B$7:B1516,B1516&amp;"")=1,1,""))</f>
        <v/>
      </c>
    </row>
    <row r="1517">
      <c r="A1517" s="20" t="n"/>
      <c r="B1517" s="16" t="n"/>
      <c r="C1517" s="16" t="n"/>
      <c r="D1517" s="5" t="n"/>
      <c r="E1517" s="17" t="n"/>
      <c r="F1517" s="17" t="n"/>
      <c r="G1517" s="6">
        <f>IF(AND(C1517&amp;""="",E1517&amp;""="",F1517&amp;""=""),"",IF(C1517&amp;""="","كود ناقص",IFERROR(INDEX('دليل الحسابات'!$B$6:$B$205,MATCH(C1517,'دليل الحسابات'!$A$6:$A$205,0)),"كود غير موجود")))</f>
        <v/>
      </c>
      <c r="H1517" s="6">
        <f>IF(AND(C1517&amp;""="",E1517&amp;""="",F1517&amp;""=""),"",IF(AND(E1517&amp;""&lt;&gt;"",F1517&amp;""&lt;&gt;""),"خطأ: مدين ودائن معًا",IF(AND(E1517&amp;""="",F1517&amp;""=""),"سطر بلا مبلغ","")))</f>
        <v/>
      </c>
      <c r="I1517" s="19">
        <f>IF(B1517&amp;""="","",ROUND(SUMIFS($E$7:$E$3006,$B$7:$B$3006,B1517&amp;"")-SUMIFS($F$7:$F$3006,$B$7:$B$3006,B1517&amp;""),2))</f>
        <v/>
      </c>
      <c r="J1517" s="6">
        <f>IF(B1517&amp;""="",IF(AND(C1517&amp;""="",E1517&amp;""="",F1517&amp;""=""),"","رقم القيد ناقص"),IF(I1517=0,"","القيد غير متوازن"))</f>
        <v/>
      </c>
      <c r="K1517" s="21">
        <f>IF(C1517&amp;""="","",COUNTIF($C$7:C1517,C1517&amp;""))</f>
        <v/>
      </c>
      <c r="L1517" s="6">
        <f>IF(K1517="","",C1517&amp;"-"&amp;K1517)</f>
        <v/>
      </c>
      <c r="M1517" s="21">
        <f>IF(J1517&lt;&gt;"القيد غير متوازن","",IF(COUNTIF($B$7:B1517,B1517&amp;"")=1,1,""))</f>
        <v/>
      </c>
    </row>
    <row r="1518">
      <c r="A1518" s="20" t="n"/>
      <c r="B1518" s="16" t="n"/>
      <c r="C1518" s="16" t="n"/>
      <c r="D1518" s="5" t="n"/>
      <c r="E1518" s="17" t="n"/>
      <c r="F1518" s="17" t="n"/>
      <c r="G1518" s="6">
        <f>IF(AND(C1518&amp;""="",E1518&amp;""="",F1518&amp;""=""),"",IF(C1518&amp;""="","كود ناقص",IFERROR(INDEX('دليل الحسابات'!$B$6:$B$205,MATCH(C1518,'دليل الحسابات'!$A$6:$A$205,0)),"كود غير موجود")))</f>
        <v/>
      </c>
      <c r="H1518" s="6">
        <f>IF(AND(C1518&amp;""="",E1518&amp;""="",F1518&amp;""=""),"",IF(AND(E1518&amp;""&lt;&gt;"",F1518&amp;""&lt;&gt;""),"خطأ: مدين ودائن معًا",IF(AND(E1518&amp;""="",F1518&amp;""=""),"سطر بلا مبلغ","")))</f>
        <v/>
      </c>
      <c r="I1518" s="19">
        <f>IF(B1518&amp;""="","",ROUND(SUMIFS($E$7:$E$3006,$B$7:$B$3006,B1518&amp;"")-SUMIFS($F$7:$F$3006,$B$7:$B$3006,B1518&amp;""),2))</f>
        <v/>
      </c>
      <c r="J1518" s="6">
        <f>IF(B1518&amp;""="",IF(AND(C1518&amp;""="",E1518&amp;""="",F1518&amp;""=""),"","رقم القيد ناقص"),IF(I1518=0,"","القيد غير متوازن"))</f>
        <v/>
      </c>
      <c r="K1518" s="21">
        <f>IF(C1518&amp;""="","",COUNTIF($C$7:C1518,C1518&amp;""))</f>
        <v/>
      </c>
      <c r="L1518" s="6">
        <f>IF(K1518="","",C1518&amp;"-"&amp;K1518)</f>
        <v/>
      </c>
      <c r="M1518" s="21">
        <f>IF(J1518&lt;&gt;"القيد غير متوازن","",IF(COUNTIF($B$7:B1518,B1518&amp;"")=1,1,""))</f>
        <v/>
      </c>
    </row>
    <row r="1519">
      <c r="A1519" s="20" t="n"/>
      <c r="B1519" s="16" t="n"/>
      <c r="C1519" s="16" t="n"/>
      <c r="D1519" s="5" t="n"/>
      <c r="E1519" s="17" t="n"/>
      <c r="F1519" s="17" t="n"/>
      <c r="G1519" s="6">
        <f>IF(AND(C1519&amp;""="",E1519&amp;""="",F1519&amp;""=""),"",IF(C1519&amp;""="","كود ناقص",IFERROR(INDEX('دليل الحسابات'!$B$6:$B$205,MATCH(C1519,'دليل الحسابات'!$A$6:$A$205,0)),"كود غير موجود")))</f>
        <v/>
      </c>
      <c r="H1519" s="6">
        <f>IF(AND(C1519&amp;""="",E1519&amp;""="",F1519&amp;""=""),"",IF(AND(E1519&amp;""&lt;&gt;"",F1519&amp;""&lt;&gt;""),"خطأ: مدين ودائن معًا",IF(AND(E1519&amp;""="",F1519&amp;""=""),"سطر بلا مبلغ","")))</f>
        <v/>
      </c>
      <c r="I1519" s="19">
        <f>IF(B1519&amp;""="","",ROUND(SUMIFS($E$7:$E$3006,$B$7:$B$3006,B1519&amp;"")-SUMIFS($F$7:$F$3006,$B$7:$B$3006,B1519&amp;""),2))</f>
        <v/>
      </c>
      <c r="J1519" s="6">
        <f>IF(B1519&amp;""="",IF(AND(C1519&amp;""="",E1519&amp;""="",F1519&amp;""=""),"","رقم القيد ناقص"),IF(I1519=0,"","القيد غير متوازن"))</f>
        <v/>
      </c>
      <c r="K1519" s="21">
        <f>IF(C1519&amp;""="","",COUNTIF($C$7:C1519,C1519&amp;""))</f>
        <v/>
      </c>
      <c r="L1519" s="6">
        <f>IF(K1519="","",C1519&amp;"-"&amp;K1519)</f>
        <v/>
      </c>
      <c r="M1519" s="21">
        <f>IF(J1519&lt;&gt;"القيد غير متوازن","",IF(COUNTIF($B$7:B1519,B1519&amp;"")=1,1,""))</f>
        <v/>
      </c>
    </row>
    <row r="1520">
      <c r="A1520" s="20" t="n"/>
      <c r="B1520" s="16" t="n"/>
      <c r="C1520" s="16" t="n"/>
      <c r="D1520" s="5" t="n"/>
      <c r="E1520" s="17" t="n"/>
      <c r="F1520" s="17" t="n"/>
      <c r="G1520" s="6">
        <f>IF(AND(C1520&amp;""="",E1520&amp;""="",F1520&amp;""=""),"",IF(C1520&amp;""="","كود ناقص",IFERROR(INDEX('دليل الحسابات'!$B$6:$B$205,MATCH(C1520,'دليل الحسابات'!$A$6:$A$205,0)),"كود غير موجود")))</f>
        <v/>
      </c>
      <c r="H1520" s="6">
        <f>IF(AND(C1520&amp;""="",E1520&amp;""="",F1520&amp;""=""),"",IF(AND(E1520&amp;""&lt;&gt;"",F1520&amp;""&lt;&gt;""),"خطأ: مدين ودائن معًا",IF(AND(E1520&amp;""="",F1520&amp;""=""),"سطر بلا مبلغ","")))</f>
        <v/>
      </c>
      <c r="I1520" s="19">
        <f>IF(B1520&amp;""="","",ROUND(SUMIFS($E$7:$E$3006,$B$7:$B$3006,B1520&amp;"")-SUMIFS($F$7:$F$3006,$B$7:$B$3006,B1520&amp;""),2))</f>
        <v/>
      </c>
      <c r="J1520" s="6">
        <f>IF(B1520&amp;""="",IF(AND(C1520&amp;""="",E1520&amp;""="",F1520&amp;""=""),"","رقم القيد ناقص"),IF(I1520=0,"","القيد غير متوازن"))</f>
        <v/>
      </c>
      <c r="K1520" s="21">
        <f>IF(C1520&amp;""="","",COUNTIF($C$7:C1520,C1520&amp;""))</f>
        <v/>
      </c>
      <c r="L1520" s="6">
        <f>IF(K1520="","",C1520&amp;"-"&amp;K1520)</f>
        <v/>
      </c>
      <c r="M1520" s="21">
        <f>IF(J1520&lt;&gt;"القيد غير متوازن","",IF(COUNTIF($B$7:B1520,B1520&amp;"")=1,1,""))</f>
        <v/>
      </c>
    </row>
    <row r="1521">
      <c r="A1521" s="20" t="n"/>
      <c r="B1521" s="16" t="n"/>
      <c r="C1521" s="16" t="n"/>
      <c r="D1521" s="5" t="n"/>
      <c r="E1521" s="17" t="n"/>
      <c r="F1521" s="17" t="n"/>
      <c r="G1521" s="6">
        <f>IF(AND(C1521&amp;""="",E1521&amp;""="",F1521&amp;""=""),"",IF(C1521&amp;""="","كود ناقص",IFERROR(INDEX('دليل الحسابات'!$B$6:$B$205,MATCH(C1521,'دليل الحسابات'!$A$6:$A$205,0)),"كود غير موجود")))</f>
        <v/>
      </c>
      <c r="H1521" s="6">
        <f>IF(AND(C1521&amp;""="",E1521&amp;""="",F1521&amp;""=""),"",IF(AND(E1521&amp;""&lt;&gt;"",F1521&amp;""&lt;&gt;""),"خطأ: مدين ودائن معًا",IF(AND(E1521&amp;""="",F1521&amp;""=""),"سطر بلا مبلغ","")))</f>
        <v/>
      </c>
      <c r="I1521" s="19">
        <f>IF(B1521&amp;""="","",ROUND(SUMIFS($E$7:$E$3006,$B$7:$B$3006,B1521&amp;"")-SUMIFS($F$7:$F$3006,$B$7:$B$3006,B1521&amp;""),2))</f>
        <v/>
      </c>
      <c r="J1521" s="6">
        <f>IF(B1521&amp;""="",IF(AND(C1521&amp;""="",E1521&amp;""="",F1521&amp;""=""),"","رقم القيد ناقص"),IF(I1521=0,"","القيد غير متوازن"))</f>
        <v/>
      </c>
      <c r="K1521" s="21">
        <f>IF(C1521&amp;""="","",COUNTIF($C$7:C1521,C1521&amp;""))</f>
        <v/>
      </c>
      <c r="L1521" s="6">
        <f>IF(K1521="","",C1521&amp;"-"&amp;K1521)</f>
        <v/>
      </c>
      <c r="M1521" s="21">
        <f>IF(J1521&lt;&gt;"القيد غير متوازن","",IF(COUNTIF($B$7:B1521,B1521&amp;"")=1,1,""))</f>
        <v/>
      </c>
    </row>
    <row r="1522">
      <c r="A1522" s="20" t="n"/>
      <c r="B1522" s="16" t="n"/>
      <c r="C1522" s="16" t="n"/>
      <c r="D1522" s="5" t="n"/>
      <c r="E1522" s="17" t="n"/>
      <c r="F1522" s="17" t="n"/>
      <c r="G1522" s="6">
        <f>IF(AND(C1522&amp;""="",E1522&amp;""="",F1522&amp;""=""),"",IF(C1522&amp;""="","كود ناقص",IFERROR(INDEX('دليل الحسابات'!$B$6:$B$205,MATCH(C1522,'دليل الحسابات'!$A$6:$A$205,0)),"كود غير موجود")))</f>
        <v/>
      </c>
      <c r="H1522" s="6">
        <f>IF(AND(C1522&amp;""="",E1522&amp;""="",F1522&amp;""=""),"",IF(AND(E1522&amp;""&lt;&gt;"",F1522&amp;""&lt;&gt;""),"خطأ: مدين ودائن معًا",IF(AND(E1522&amp;""="",F1522&amp;""=""),"سطر بلا مبلغ","")))</f>
        <v/>
      </c>
      <c r="I1522" s="19">
        <f>IF(B1522&amp;""="","",ROUND(SUMIFS($E$7:$E$3006,$B$7:$B$3006,B1522&amp;"")-SUMIFS($F$7:$F$3006,$B$7:$B$3006,B1522&amp;""),2))</f>
        <v/>
      </c>
      <c r="J1522" s="6">
        <f>IF(B1522&amp;""="",IF(AND(C1522&amp;""="",E1522&amp;""="",F1522&amp;""=""),"","رقم القيد ناقص"),IF(I1522=0,"","القيد غير متوازن"))</f>
        <v/>
      </c>
      <c r="K1522" s="21">
        <f>IF(C1522&amp;""="","",COUNTIF($C$7:C1522,C1522&amp;""))</f>
        <v/>
      </c>
      <c r="L1522" s="6">
        <f>IF(K1522="","",C1522&amp;"-"&amp;K1522)</f>
        <v/>
      </c>
      <c r="M1522" s="21">
        <f>IF(J1522&lt;&gt;"القيد غير متوازن","",IF(COUNTIF($B$7:B1522,B1522&amp;"")=1,1,""))</f>
        <v/>
      </c>
    </row>
    <row r="1523">
      <c r="A1523" s="20" t="n"/>
      <c r="B1523" s="16" t="n"/>
      <c r="C1523" s="16" t="n"/>
      <c r="D1523" s="5" t="n"/>
      <c r="E1523" s="17" t="n"/>
      <c r="F1523" s="17" t="n"/>
      <c r="G1523" s="6">
        <f>IF(AND(C1523&amp;""="",E1523&amp;""="",F1523&amp;""=""),"",IF(C1523&amp;""="","كود ناقص",IFERROR(INDEX('دليل الحسابات'!$B$6:$B$205,MATCH(C1523,'دليل الحسابات'!$A$6:$A$205,0)),"كود غير موجود")))</f>
        <v/>
      </c>
      <c r="H1523" s="6">
        <f>IF(AND(C1523&amp;""="",E1523&amp;""="",F1523&amp;""=""),"",IF(AND(E1523&amp;""&lt;&gt;"",F1523&amp;""&lt;&gt;""),"خطأ: مدين ودائن معًا",IF(AND(E1523&amp;""="",F1523&amp;""=""),"سطر بلا مبلغ","")))</f>
        <v/>
      </c>
      <c r="I1523" s="19">
        <f>IF(B1523&amp;""="","",ROUND(SUMIFS($E$7:$E$3006,$B$7:$B$3006,B1523&amp;"")-SUMIFS($F$7:$F$3006,$B$7:$B$3006,B1523&amp;""),2))</f>
        <v/>
      </c>
      <c r="J1523" s="6">
        <f>IF(B1523&amp;""="",IF(AND(C1523&amp;""="",E1523&amp;""="",F1523&amp;""=""),"","رقم القيد ناقص"),IF(I1523=0,"","القيد غير متوازن"))</f>
        <v/>
      </c>
      <c r="K1523" s="21">
        <f>IF(C1523&amp;""="","",COUNTIF($C$7:C1523,C1523&amp;""))</f>
        <v/>
      </c>
      <c r="L1523" s="6">
        <f>IF(K1523="","",C1523&amp;"-"&amp;K1523)</f>
        <v/>
      </c>
      <c r="M1523" s="21">
        <f>IF(J1523&lt;&gt;"القيد غير متوازن","",IF(COUNTIF($B$7:B1523,B1523&amp;"")=1,1,""))</f>
        <v/>
      </c>
    </row>
    <row r="1524">
      <c r="A1524" s="20" t="n"/>
      <c r="B1524" s="16" t="n"/>
      <c r="C1524" s="16" t="n"/>
      <c r="D1524" s="5" t="n"/>
      <c r="E1524" s="17" t="n"/>
      <c r="F1524" s="17" t="n"/>
      <c r="G1524" s="6">
        <f>IF(AND(C1524&amp;""="",E1524&amp;""="",F1524&amp;""=""),"",IF(C1524&amp;""="","كود ناقص",IFERROR(INDEX('دليل الحسابات'!$B$6:$B$205,MATCH(C1524,'دليل الحسابات'!$A$6:$A$205,0)),"كود غير موجود")))</f>
        <v/>
      </c>
      <c r="H1524" s="6">
        <f>IF(AND(C1524&amp;""="",E1524&amp;""="",F1524&amp;""=""),"",IF(AND(E1524&amp;""&lt;&gt;"",F1524&amp;""&lt;&gt;""),"خطأ: مدين ودائن معًا",IF(AND(E1524&amp;""="",F1524&amp;""=""),"سطر بلا مبلغ","")))</f>
        <v/>
      </c>
      <c r="I1524" s="19">
        <f>IF(B1524&amp;""="","",ROUND(SUMIFS($E$7:$E$3006,$B$7:$B$3006,B1524&amp;"")-SUMIFS($F$7:$F$3006,$B$7:$B$3006,B1524&amp;""),2))</f>
        <v/>
      </c>
      <c r="J1524" s="6">
        <f>IF(B1524&amp;""="",IF(AND(C1524&amp;""="",E1524&amp;""="",F1524&amp;""=""),"","رقم القيد ناقص"),IF(I1524=0,"","القيد غير متوازن"))</f>
        <v/>
      </c>
      <c r="K1524" s="21">
        <f>IF(C1524&amp;""="","",COUNTIF($C$7:C1524,C1524&amp;""))</f>
        <v/>
      </c>
      <c r="L1524" s="6">
        <f>IF(K1524="","",C1524&amp;"-"&amp;K1524)</f>
        <v/>
      </c>
      <c r="M1524" s="21">
        <f>IF(J1524&lt;&gt;"القيد غير متوازن","",IF(COUNTIF($B$7:B1524,B1524&amp;"")=1,1,""))</f>
        <v/>
      </c>
    </row>
    <row r="1525">
      <c r="A1525" s="20" t="n"/>
      <c r="B1525" s="16" t="n"/>
      <c r="C1525" s="16" t="n"/>
      <c r="D1525" s="5" t="n"/>
      <c r="E1525" s="17" t="n"/>
      <c r="F1525" s="17" t="n"/>
      <c r="G1525" s="6">
        <f>IF(AND(C1525&amp;""="",E1525&amp;""="",F1525&amp;""=""),"",IF(C1525&amp;""="","كود ناقص",IFERROR(INDEX('دليل الحسابات'!$B$6:$B$205,MATCH(C1525,'دليل الحسابات'!$A$6:$A$205,0)),"كود غير موجود")))</f>
        <v/>
      </c>
      <c r="H1525" s="6">
        <f>IF(AND(C1525&amp;""="",E1525&amp;""="",F1525&amp;""=""),"",IF(AND(E1525&amp;""&lt;&gt;"",F1525&amp;""&lt;&gt;""),"خطأ: مدين ودائن معًا",IF(AND(E1525&amp;""="",F1525&amp;""=""),"سطر بلا مبلغ","")))</f>
        <v/>
      </c>
      <c r="I1525" s="19">
        <f>IF(B1525&amp;""="","",ROUND(SUMIFS($E$7:$E$3006,$B$7:$B$3006,B1525&amp;"")-SUMIFS($F$7:$F$3006,$B$7:$B$3006,B1525&amp;""),2))</f>
        <v/>
      </c>
      <c r="J1525" s="6">
        <f>IF(B1525&amp;""="",IF(AND(C1525&amp;""="",E1525&amp;""="",F1525&amp;""=""),"","رقم القيد ناقص"),IF(I1525=0,"","القيد غير متوازن"))</f>
        <v/>
      </c>
      <c r="K1525" s="21">
        <f>IF(C1525&amp;""="","",COUNTIF($C$7:C1525,C1525&amp;""))</f>
        <v/>
      </c>
      <c r="L1525" s="6">
        <f>IF(K1525="","",C1525&amp;"-"&amp;K1525)</f>
        <v/>
      </c>
      <c r="M1525" s="21">
        <f>IF(J1525&lt;&gt;"القيد غير متوازن","",IF(COUNTIF($B$7:B1525,B1525&amp;"")=1,1,""))</f>
        <v/>
      </c>
    </row>
    <row r="1526">
      <c r="A1526" s="20" t="n"/>
      <c r="B1526" s="16" t="n"/>
      <c r="C1526" s="16" t="n"/>
      <c r="D1526" s="5" t="n"/>
      <c r="E1526" s="17" t="n"/>
      <c r="F1526" s="17" t="n"/>
      <c r="G1526" s="6">
        <f>IF(AND(C1526&amp;""="",E1526&amp;""="",F1526&amp;""=""),"",IF(C1526&amp;""="","كود ناقص",IFERROR(INDEX('دليل الحسابات'!$B$6:$B$205,MATCH(C1526,'دليل الحسابات'!$A$6:$A$205,0)),"كود غير موجود")))</f>
        <v/>
      </c>
      <c r="H1526" s="6">
        <f>IF(AND(C1526&amp;""="",E1526&amp;""="",F1526&amp;""=""),"",IF(AND(E1526&amp;""&lt;&gt;"",F1526&amp;""&lt;&gt;""),"خطأ: مدين ودائن معًا",IF(AND(E1526&amp;""="",F1526&amp;""=""),"سطر بلا مبلغ","")))</f>
        <v/>
      </c>
      <c r="I1526" s="19">
        <f>IF(B1526&amp;""="","",ROUND(SUMIFS($E$7:$E$3006,$B$7:$B$3006,B1526&amp;"")-SUMIFS($F$7:$F$3006,$B$7:$B$3006,B1526&amp;""),2))</f>
        <v/>
      </c>
      <c r="J1526" s="6">
        <f>IF(B1526&amp;""="",IF(AND(C1526&amp;""="",E1526&amp;""="",F1526&amp;""=""),"","رقم القيد ناقص"),IF(I1526=0,"","القيد غير متوازن"))</f>
        <v/>
      </c>
      <c r="K1526" s="21">
        <f>IF(C1526&amp;""="","",COUNTIF($C$7:C1526,C1526&amp;""))</f>
        <v/>
      </c>
      <c r="L1526" s="6">
        <f>IF(K1526="","",C1526&amp;"-"&amp;K1526)</f>
        <v/>
      </c>
      <c r="M1526" s="21">
        <f>IF(J1526&lt;&gt;"القيد غير متوازن","",IF(COUNTIF($B$7:B1526,B1526&amp;"")=1,1,""))</f>
        <v/>
      </c>
    </row>
    <row r="1527">
      <c r="A1527" s="20" t="n"/>
      <c r="B1527" s="16" t="n"/>
      <c r="C1527" s="16" t="n"/>
      <c r="D1527" s="5" t="n"/>
      <c r="E1527" s="17" t="n"/>
      <c r="F1527" s="17" t="n"/>
      <c r="G1527" s="6">
        <f>IF(AND(C1527&amp;""="",E1527&amp;""="",F1527&amp;""=""),"",IF(C1527&amp;""="","كود ناقص",IFERROR(INDEX('دليل الحسابات'!$B$6:$B$205,MATCH(C1527,'دليل الحسابات'!$A$6:$A$205,0)),"كود غير موجود")))</f>
        <v/>
      </c>
      <c r="H1527" s="6">
        <f>IF(AND(C1527&amp;""="",E1527&amp;""="",F1527&amp;""=""),"",IF(AND(E1527&amp;""&lt;&gt;"",F1527&amp;""&lt;&gt;""),"خطأ: مدين ودائن معًا",IF(AND(E1527&amp;""="",F1527&amp;""=""),"سطر بلا مبلغ","")))</f>
        <v/>
      </c>
      <c r="I1527" s="19">
        <f>IF(B1527&amp;""="","",ROUND(SUMIFS($E$7:$E$3006,$B$7:$B$3006,B1527&amp;"")-SUMIFS($F$7:$F$3006,$B$7:$B$3006,B1527&amp;""),2))</f>
        <v/>
      </c>
      <c r="J1527" s="6">
        <f>IF(B1527&amp;""="",IF(AND(C1527&amp;""="",E1527&amp;""="",F1527&amp;""=""),"","رقم القيد ناقص"),IF(I1527=0,"","القيد غير متوازن"))</f>
        <v/>
      </c>
      <c r="K1527" s="21">
        <f>IF(C1527&amp;""="","",COUNTIF($C$7:C1527,C1527&amp;""))</f>
        <v/>
      </c>
      <c r="L1527" s="6">
        <f>IF(K1527="","",C1527&amp;"-"&amp;K1527)</f>
        <v/>
      </c>
      <c r="M1527" s="21">
        <f>IF(J1527&lt;&gt;"القيد غير متوازن","",IF(COUNTIF($B$7:B1527,B1527&amp;"")=1,1,""))</f>
        <v/>
      </c>
    </row>
    <row r="1528">
      <c r="A1528" s="20" t="n"/>
      <c r="B1528" s="16" t="n"/>
      <c r="C1528" s="16" t="n"/>
      <c r="D1528" s="5" t="n"/>
      <c r="E1528" s="17" t="n"/>
      <c r="F1528" s="17" t="n"/>
      <c r="G1528" s="6">
        <f>IF(AND(C1528&amp;""="",E1528&amp;""="",F1528&amp;""=""),"",IF(C1528&amp;""="","كود ناقص",IFERROR(INDEX('دليل الحسابات'!$B$6:$B$205,MATCH(C1528,'دليل الحسابات'!$A$6:$A$205,0)),"كود غير موجود")))</f>
        <v/>
      </c>
      <c r="H1528" s="6">
        <f>IF(AND(C1528&amp;""="",E1528&amp;""="",F1528&amp;""=""),"",IF(AND(E1528&amp;""&lt;&gt;"",F1528&amp;""&lt;&gt;""),"خطأ: مدين ودائن معًا",IF(AND(E1528&amp;""="",F1528&amp;""=""),"سطر بلا مبلغ","")))</f>
        <v/>
      </c>
      <c r="I1528" s="19">
        <f>IF(B1528&amp;""="","",ROUND(SUMIFS($E$7:$E$3006,$B$7:$B$3006,B1528&amp;"")-SUMIFS($F$7:$F$3006,$B$7:$B$3006,B1528&amp;""),2))</f>
        <v/>
      </c>
      <c r="J1528" s="6">
        <f>IF(B1528&amp;""="",IF(AND(C1528&amp;""="",E1528&amp;""="",F1528&amp;""=""),"","رقم القيد ناقص"),IF(I1528=0,"","القيد غير متوازن"))</f>
        <v/>
      </c>
      <c r="K1528" s="21">
        <f>IF(C1528&amp;""="","",COUNTIF($C$7:C1528,C1528&amp;""))</f>
        <v/>
      </c>
      <c r="L1528" s="6">
        <f>IF(K1528="","",C1528&amp;"-"&amp;K1528)</f>
        <v/>
      </c>
      <c r="M1528" s="21">
        <f>IF(J1528&lt;&gt;"القيد غير متوازن","",IF(COUNTIF($B$7:B1528,B1528&amp;"")=1,1,""))</f>
        <v/>
      </c>
    </row>
    <row r="1529">
      <c r="A1529" s="20" t="n"/>
      <c r="B1529" s="16" t="n"/>
      <c r="C1529" s="16" t="n"/>
      <c r="D1529" s="5" t="n"/>
      <c r="E1529" s="17" t="n"/>
      <c r="F1529" s="17" t="n"/>
      <c r="G1529" s="6">
        <f>IF(AND(C1529&amp;""="",E1529&amp;""="",F1529&amp;""=""),"",IF(C1529&amp;""="","كود ناقص",IFERROR(INDEX('دليل الحسابات'!$B$6:$B$205,MATCH(C1529,'دليل الحسابات'!$A$6:$A$205,0)),"كود غير موجود")))</f>
        <v/>
      </c>
      <c r="H1529" s="6">
        <f>IF(AND(C1529&amp;""="",E1529&amp;""="",F1529&amp;""=""),"",IF(AND(E1529&amp;""&lt;&gt;"",F1529&amp;""&lt;&gt;""),"خطأ: مدين ودائن معًا",IF(AND(E1529&amp;""="",F1529&amp;""=""),"سطر بلا مبلغ","")))</f>
        <v/>
      </c>
      <c r="I1529" s="19">
        <f>IF(B1529&amp;""="","",ROUND(SUMIFS($E$7:$E$3006,$B$7:$B$3006,B1529&amp;"")-SUMIFS($F$7:$F$3006,$B$7:$B$3006,B1529&amp;""),2))</f>
        <v/>
      </c>
      <c r="J1529" s="6">
        <f>IF(B1529&amp;""="",IF(AND(C1529&amp;""="",E1529&amp;""="",F1529&amp;""=""),"","رقم القيد ناقص"),IF(I1529=0,"","القيد غير متوازن"))</f>
        <v/>
      </c>
      <c r="K1529" s="21">
        <f>IF(C1529&amp;""="","",COUNTIF($C$7:C1529,C1529&amp;""))</f>
        <v/>
      </c>
      <c r="L1529" s="6">
        <f>IF(K1529="","",C1529&amp;"-"&amp;K1529)</f>
        <v/>
      </c>
      <c r="M1529" s="21">
        <f>IF(J1529&lt;&gt;"القيد غير متوازن","",IF(COUNTIF($B$7:B1529,B1529&amp;"")=1,1,""))</f>
        <v/>
      </c>
    </row>
    <row r="1530">
      <c r="A1530" s="20" t="n"/>
      <c r="B1530" s="16" t="n"/>
      <c r="C1530" s="16" t="n"/>
      <c r="D1530" s="5" t="n"/>
      <c r="E1530" s="17" t="n"/>
      <c r="F1530" s="17" t="n"/>
      <c r="G1530" s="6">
        <f>IF(AND(C1530&amp;""="",E1530&amp;""="",F1530&amp;""=""),"",IF(C1530&amp;""="","كود ناقص",IFERROR(INDEX('دليل الحسابات'!$B$6:$B$205,MATCH(C1530,'دليل الحسابات'!$A$6:$A$205,0)),"كود غير موجود")))</f>
        <v/>
      </c>
      <c r="H1530" s="6">
        <f>IF(AND(C1530&amp;""="",E1530&amp;""="",F1530&amp;""=""),"",IF(AND(E1530&amp;""&lt;&gt;"",F1530&amp;""&lt;&gt;""),"خطأ: مدين ودائن معًا",IF(AND(E1530&amp;""="",F1530&amp;""=""),"سطر بلا مبلغ","")))</f>
        <v/>
      </c>
      <c r="I1530" s="19">
        <f>IF(B1530&amp;""="","",ROUND(SUMIFS($E$7:$E$3006,$B$7:$B$3006,B1530&amp;"")-SUMIFS($F$7:$F$3006,$B$7:$B$3006,B1530&amp;""),2))</f>
        <v/>
      </c>
      <c r="J1530" s="6">
        <f>IF(B1530&amp;""="",IF(AND(C1530&amp;""="",E1530&amp;""="",F1530&amp;""=""),"","رقم القيد ناقص"),IF(I1530=0,"","القيد غير متوازن"))</f>
        <v/>
      </c>
      <c r="K1530" s="21">
        <f>IF(C1530&amp;""="","",COUNTIF($C$7:C1530,C1530&amp;""))</f>
        <v/>
      </c>
      <c r="L1530" s="6">
        <f>IF(K1530="","",C1530&amp;"-"&amp;K1530)</f>
        <v/>
      </c>
      <c r="M1530" s="21">
        <f>IF(J1530&lt;&gt;"القيد غير متوازن","",IF(COUNTIF($B$7:B1530,B1530&amp;"")=1,1,""))</f>
        <v/>
      </c>
    </row>
    <row r="1531">
      <c r="A1531" s="20" t="n"/>
      <c r="B1531" s="16" t="n"/>
      <c r="C1531" s="16" t="n"/>
      <c r="D1531" s="5" t="n"/>
      <c r="E1531" s="17" t="n"/>
      <c r="F1531" s="17" t="n"/>
      <c r="G1531" s="6">
        <f>IF(AND(C1531&amp;""="",E1531&amp;""="",F1531&amp;""=""),"",IF(C1531&amp;""="","كود ناقص",IFERROR(INDEX('دليل الحسابات'!$B$6:$B$205,MATCH(C1531,'دليل الحسابات'!$A$6:$A$205,0)),"كود غير موجود")))</f>
        <v/>
      </c>
      <c r="H1531" s="6">
        <f>IF(AND(C1531&amp;""="",E1531&amp;""="",F1531&amp;""=""),"",IF(AND(E1531&amp;""&lt;&gt;"",F1531&amp;""&lt;&gt;""),"خطأ: مدين ودائن معًا",IF(AND(E1531&amp;""="",F1531&amp;""=""),"سطر بلا مبلغ","")))</f>
        <v/>
      </c>
      <c r="I1531" s="19">
        <f>IF(B1531&amp;""="","",ROUND(SUMIFS($E$7:$E$3006,$B$7:$B$3006,B1531&amp;"")-SUMIFS($F$7:$F$3006,$B$7:$B$3006,B1531&amp;""),2))</f>
        <v/>
      </c>
      <c r="J1531" s="6">
        <f>IF(B1531&amp;""="",IF(AND(C1531&amp;""="",E1531&amp;""="",F1531&amp;""=""),"","رقم القيد ناقص"),IF(I1531=0,"","القيد غير متوازن"))</f>
        <v/>
      </c>
      <c r="K1531" s="21">
        <f>IF(C1531&amp;""="","",COUNTIF($C$7:C1531,C1531&amp;""))</f>
        <v/>
      </c>
      <c r="L1531" s="6">
        <f>IF(K1531="","",C1531&amp;"-"&amp;K1531)</f>
        <v/>
      </c>
      <c r="M1531" s="21">
        <f>IF(J1531&lt;&gt;"القيد غير متوازن","",IF(COUNTIF($B$7:B1531,B1531&amp;"")=1,1,""))</f>
        <v/>
      </c>
    </row>
    <row r="1532">
      <c r="A1532" s="20" t="n"/>
      <c r="B1532" s="16" t="n"/>
      <c r="C1532" s="16" t="n"/>
      <c r="D1532" s="5" t="n"/>
      <c r="E1532" s="17" t="n"/>
      <c r="F1532" s="17" t="n"/>
      <c r="G1532" s="6">
        <f>IF(AND(C1532&amp;""="",E1532&amp;""="",F1532&amp;""=""),"",IF(C1532&amp;""="","كود ناقص",IFERROR(INDEX('دليل الحسابات'!$B$6:$B$205,MATCH(C1532,'دليل الحسابات'!$A$6:$A$205,0)),"كود غير موجود")))</f>
        <v/>
      </c>
      <c r="H1532" s="6">
        <f>IF(AND(C1532&amp;""="",E1532&amp;""="",F1532&amp;""=""),"",IF(AND(E1532&amp;""&lt;&gt;"",F1532&amp;""&lt;&gt;""),"خطأ: مدين ودائن معًا",IF(AND(E1532&amp;""="",F1532&amp;""=""),"سطر بلا مبلغ","")))</f>
        <v/>
      </c>
      <c r="I1532" s="19">
        <f>IF(B1532&amp;""="","",ROUND(SUMIFS($E$7:$E$3006,$B$7:$B$3006,B1532&amp;"")-SUMIFS($F$7:$F$3006,$B$7:$B$3006,B1532&amp;""),2))</f>
        <v/>
      </c>
      <c r="J1532" s="6">
        <f>IF(B1532&amp;""="",IF(AND(C1532&amp;""="",E1532&amp;""="",F1532&amp;""=""),"","رقم القيد ناقص"),IF(I1532=0,"","القيد غير متوازن"))</f>
        <v/>
      </c>
      <c r="K1532" s="21">
        <f>IF(C1532&amp;""="","",COUNTIF($C$7:C1532,C1532&amp;""))</f>
        <v/>
      </c>
      <c r="L1532" s="6">
        <f>IF(K1532="","",C1532&amp;"-"&amp;K1532)</f>
        <v/>
      </c>
      <c r="M1532" s="21">
        <f>IF(J1532&lt;&gt;"القيد غير متوازن","",IF(COUNTIF($B$7:B1532,B1532&amp;"")=1,1,""))</f>
        <v/>
      </c>
    </row>
    <row r="1533">
      <c r="A1533" s="20" t="n"/>
      <c r="B1533" s="16" t="n"/>
      <c r="C1533" s="16" t="n"/>
      <c r="D1533" s="5" t="n"/>
      <c r="E1533" s="17" t="n"/>
      <c r="F1533" s="17" t="n"/>
      <c r="G1533" s="6">
        <f>IF(AND(C1533&amp;""="",E1533&amp;""="",F1533&amp;""=""),"",IF(C1533&amp;""="","كود ناقص",IFERROR(INDEX('دليل الحسابات'!$B$6:$B$205,MATCH(C1533,'دليل الحسابات'!$A$6:$A$205,0)),"كود غير موجود")))</f>
        <v/>
      </c>
      <c r="H1533" s="6">
        <f>IF(AND(C1533&amp;""="",E1533&amp;""="",F1533&amp;""=""),"",IF(AND(E1533&amp;""&lt;&gt;"",F1533&amp;""&lt;&gt;""),"خطأ: مدين ودائن معًا",IF(AND(E1533&amp;""="",F1533&amp;""=""),"سطر بلا مبلغ","")))</f>
        <v/>
      </c>
      <c r="I1533" s="19">
        <f>IF(B1533&amp;""="","",ROUND(SUMIFS($E$7:$E$3006,$B$7:$B$3006,B1533&amp;"")-SUMIFS($F$7:$F$3006,$B$7:$B$3006,B1533&amp;""),2))</f>
        <v/>
      </c>
      <c r="J1533" s="6">
        <f>IF(B1533&amp;""="",IF(AND(C1533&amp;""="",E1533&amp;""="",F1533&amp;""=""),"","رقم القيد ناقص"),IF(I1533=0,"","القيد غير متوازن"))</f>
        <v/>
      </c>
      <c r="K1533" s="21">
        <f>IF(C1533&amp;""="","",COUNTIF($C$7:C1533,C1533&amp;""))</f>
        <v/>
      </c>
      <c r="L1533" s="6">
        <f>IF(K1533="","",C1533&amp;"-"&amp;K1533)</f>
        <v/>
      </c>
      <c r="M1533" s="21">
        <f>IF(J1533&lt;&gt;"القيد غير متوازن","",IF(COUNTIF($B$7:B1533,B1533&amp;"")=1,1,""))</f>
        <v/>
      </c>
    </row>
    <row r="1534">
      <c r="A1534" s="20" t="n"/>
      <c r="B1534" s="16" t="n"/>
      <c r="C1534" s="16" t="n"/>
      <c r="D1534" s="5" t="n"/>
      <c r="E1534" s="17" t="n"/>
      <c r="F1534" s="17" t="n"/>
      <c r="G1534" s="6">
        <f>IF(AND(C1534&amp;""="",E1534&amp;""="",F1534&amp;""=""),"",IF(C1534&amp;""="","كود ناقص",IFERROR(INDEX('دليل الحسابات'!$B$6:$B$205,MATCH(C1534,'دليل الحسابات'!$A$6:$A$205,0)),"كود غير موجود")))</f>
        <v/>
      </c>
      <c r="H1534" s="6">
        <f>IF(AND(C1534&amp;""="",E1534&amp;""="",F1534&amp;""=""),"",IF(AND(E1534&amp;""&lt;&gt;"",F1534&amp;""&lt;&gt;""),"خطأ: مدين ودائن معًا",IF(AND(E1534&amp;""="",F1534&amp;""=""),"سطر بلا مبلغ","")))</f>
        <v/>
      </c>
      <c r="I1534" s="19">
        <f>IF(B1534&amp;""="","",ROUND(SUMIFS($E$7:$E$3006,$B$7:$B$3006,B1534&amp;"")-SUMIFS($F$7:$F$3006,$B$7:$B$3006,B1534&amp;""),2))</f>
        <v/>
      </c>
      <c r="J1534" s="6">
        <f>IF(B1534&amp;""="",IF(AND(C1534&amp;""="",E1534&amp;""="",F1534&amp;""=""),"","رقم القيد ناقص"),IF(I1534=0,"","القيد غير متوازن"))</f>
        <v/>
      </c>
      <c r="K1534" s="21">
        <f>IF(C1534&amp;""="","",COUNTIF($C$7:C1534,C1534&amp;""))</f>
        <v/>
      </c>
      <c r="L1534" s="6">
        <f>IF(K1534="","",C1534&amp;"-"&amp;K1534)</f>
        <v/>
      </c>
      <c r="M1534" s="21">
        <f>IF(J1534&lt;&gt;"القيد غير متوازن","",IF(COUNTIF($B$7:B1534,B1534&amp;"")=1,1,""))</f>
        <v/>
      </c>
    </row>
    <row r="1535">
      <c r="A1535" s="20" t="n"/>
      <c r="B1535" s="16" t="n"/>
      <c r="C1535" s="16" t="n"/>
      <c r="D1535" s="5" t="n"/>
      <c r="E1535" s="17" t="n"/>
      <c r="F1535" s="17" t="n"/>
      <c r="G1535" s="6">
        <f>IF(AND(C1535&amp;""="",E1535&amp;""="",F1535&amp;""=""),"",IF(C1535&amp;""="","كود ناقص",IFERROR(INDEX('دليل الحسابات'!$B$6:$B$205,MATCH(C1535,'دليل الحسابات'!$A$6:$A$205,0)),"كود غير موجود")))</f>
        <v/>
      </c>
      <c r="H1535" s="6">
        <f>IF(AND(C1535&amp;""="",E1535&amp;""="",F1535&amp;""=""),"",IF(AND(E1535&amp;""&lt;&gt;"",F1535&amp;""&lt;&gt;""),"خطأ: مدين ودائن معًا",IF(AND(E1535&amp;""="",F1535&amp;""=""),"سطر بلا مبلغ","")))</f>
        <v/>
      </c>
      <c r="I1535" s="19">
        <f>IF(B1535&amp;""="","",ROUND(SUMIFS($E$7:$E$3006,$B$7:$B$3006,B1535&amp;"")-SUMIFS($F$7:$F$3006,$B$7:$B$3006,B1535&amp;""),2))</f>
        <v/>
      </c>
      <c r="J1535" s="6">
        <f>IF(B1535&amp;""="",IF(AND(C1535&amp;""="",E1535&amp;""="",F1535&amp;""=""),"","رقم القيد ناقص"),IF(I1535=0,"","القيد غير متوازن"))</f>
        <v/>
      </c>
      <c r="K1535" s="21">
        <f>IF(C1535&amp;""="","",COUNTIF($C$7:C1535,C1535&amp;""))</f>
        <v/>
      </c>
      <c r="L1535" s="6">
        <f>IF(K1535="","",C1535&amp;"-"&amp;K1535)</f>
        <v/>
      </c>
      <c r="M1535" s="21">
        <f>IF(J1535&lt;&gt;"القيد غير متوازن","",IF(COUNTIF($B$7:B1535,B1535&amp;"")=1,1,""))</f>
        <v/>
      </c>
    </row>
    <row r="1536">
      <c r="A1536" s="20" t="n"/>
      <c r="B1536" s="16" t="n"/>
      <c r="C1536" s="16" t="n"/>
      <c r="D1536" s="5" t="n"/>
      <c r="E1536" s="17" t="n"/>
      <c r="F1536" s="17" t="n"/>
      <c r="G1536" s="6">
        <f>IF(AND(C1536&amp;""="",E1536&amp;""="",F1536&amp;""=""),"",IF(C1536&amp;""="","كود ناقص",IFERROR(INDEX('دليل الحسابات'!$B$6:$B$205,MATCH(C1536,'دليل الحسابات'!$A$6:$A$205,0)),"كود غير موجود")))</f>
        <v/>
      </c>
      <c r="H1536" s="6">
        <f>IF(AND(C1536&amp;""="",E1536&amp;""="",F1536&amp;""=""),"",IF(AND(E1536&amp;""&lt;&gt;"",F1536&amp;""&lt;&gt;""),"خطأ: مدين ودائن معًا",IF(AND(E1536&amp;""="",F1536&amp;""=""),"سطر بلا مبلغ","")))</f>
        <v/>
      </c>
      <c r="I1536" s="19">
        <f>IF(B1536&amp;""="","",ROUND(SUMIFS($E$7:$E$3006,$B$7:$B$3006,B1536&amp;"")-SUMIFS($F$7:$F$3006,$B$7:$B$3006,B1536&amp;""),2))</f>
        <v/>
      </c>
      <c r="J1536" s="6">
        <f>IF(B1536&amp;""="",IF(AND(C1536&amp;""="",E1536&amp;""="",F1536&amp;""=""),"","رقم القيد ناقص"),IF(I1536=0,"","القيد غير متوازن"))</f>
        <v/>
      </c>
      <c r="K1536" s="21">
        <f>IF(C1536&amp;""="","",COUNTIF($C$7:C1536,C1536&amp;""))</f>
        <v/>
      </c>
      <c r="L1536" s="6">
        <f>IF(K1536="","",C1536&amp;"-"&amp;K1536)</f>
        <v/>
      </c>
      <c r="M1536" s="21">
        <f>IF(J1536&lt;&gt;"القيد غير متوازن","",IF(COUNTIF($B$7:B1536,B1536&amp;"")=1,1,""))</f>
        <v/>
      </c>
    </row>
    <row r="1537">
      <c r="A1537" s="20" t="n"/>
      <c r="B1537" s="16" t="n"/>
      <c r="C1537" s="16" t="n"/>
      <c r="D1537" s="5" t="n"/>
      <c r="E1537" s="17" t="n"/>
      <c r="F1537" s="17" t="n"/>
      <c r="G1537" s="6">
        <f>IF(AND(C1537&amp;""="",E1537&amp;""="",F1537&amp;""=""),"",IF(C1537&amp;""="","كود ناقص",IFERROR(INDEX('دليل الحسابات'!$B$6:$B$205,MATCH(C1537,'دليل الحسابات'!$A$6:$A$205,0)),"كود غير موجود")))</f>
        <v/>
      </c>
      <c r="H1537" s="6">
        <f>IF(AND(C1537&amp;""="",E1537&amp;""="",F1537&amp;""=""),"",IF(AND(E1537&amp;""&lt;&gt;"",F1537&amp;""&lt;&gt;""),"خطأ: مدين ودائن معًا",IF(AND(E1537&amp;""="",F1537&amp;""=""),"سطر بلا مبلغ","")))</f>
        <v/>
      </c>
      <c r="I1537" s="19">
        <f>IF(B1537&amp;""="","",ROUND(SUMIFS($E$7:$E$3006,$B$7:$B$3006,B1537&amp;"")-SUMIFS($F$7:$F$3006,$B$7:$B$3006,B1537&amp;""),2))</f>
        <v/>
      </c>
      <c r="J1537" s="6">
        <f>IF(B1537&amp;""="",IF(AND(C1537&amp;""="",E1537&amp;""="",F1537&amp;""=""),"","رقم القيد ناقص"),IF(I1537=0,"","القيد غير متوازن"))</f>
        <v/>
      </c>
      <c r="K1537" s="21">
        <f>IF(C1537&amp;""="","",COUNTIF($C$7:C1537,C1537&amp;""))</f>
        <v/>
      </c>
      <c r="L1537" s="6">
        <f>IF(K1537="","",C1537&amp;"-"&amp;K1537)</f>
        <v/>
      </c>
      <c r="M1537" s="21">
        <f>IF(J1537&lt;&gt;"القيد غير متوازن","",IF(COUNTIF($B$7:B1537,B1537&amp;"")=1,1,""))</f>
        <v/>
      </c>
    </row>
    <row r="1538">
      <c r="A1538" s="20" t="n"/>
      <c r="B1538" s="16" t="n"/>
      <c r="C1538" s="16" t="n"/>
      <c r="D1538" s="5" t="n"/>
      <c r="E1538" s="17" t="n"/>
      <c r="F1538" s="17" t="n"/>
      <c r="G1538" s="6">
        <f>IF(AND(C1538&amp;""="",E1538&amp;""="",F1538&amp;""=""),"",IF(C1538&amp;""="","كود ناقص",IFERROR(INDEX('دليل الحسابات'!$B$6:$B$205,MATCH(C1538,'دليل الحسابات'!$A$6:$A$205,0)),"كود غير موجود")))</f>
        <v/>
      </c>
      <c r="H1538" s="6">
        <f>IF(AND(C1538&amp;""="",E1538&amp;""="",F1538&amp;""=""),"",IF(AND(E1538&amp;""&lt;&gt;"",F1538&amp;""&lt;&gt;""),"خطأ: مدين ودائن معًا",IF(AND(E1538&amp;""="",F1538&amp;""=""),"سطر بلا مبلغ","")))</f>
        <v/>
      </c>
      <c r="I1538" s="19">
        <f>IF(B1538&amp;""="","",ROUND(SUMIFS($E$7:$E$3006,$B$7:$B$3006,B1538&amp;"")-SUMIFS($F$7:$F$3006,$B$7:$B$3006,B1538&amp;""),2))</f>
        <v/>
      </c>
      <c r="J1538" s="6">
        <f>IF(B1538&amp;""="",IF(AND(C1538&amp;""="",E1538&amp;""="",F1538&amp;""=""),"","رقم القيد ناقص"),IF(I1538=0,"","القيد غير متوازن"))</f>
        <v/>
      </c>
      <c r="K1538" s="21">
        <f>IF(C1538&amp;""="","",COUNTIF($C$7:C1538,C1538&amp;""))</f>
        <v/>
      </c>
      <c r="L1538" s="6">
        <f>IF(K1538="","",C1538&amp;"-"&amp;K1538)</f>
        <v/>
      </c>
      <c r="M1538" s="21">
        <f>IF(J1538&lt;&gt;"القيد غير متوازن","",IF(COUNTIF($B$7:B1538,B1538&amp;"")=1,1,""))</f>
        <v/>
      </c>
    </row>
    <row r="1539">
      <c r="A1539" s="20" t="n"/>
      <c r="B1539" s="16" t="n"/>
      <c r="C1539" s="16" t="n"/>
      <c r="D1539" s="5" t="n"/>
      <c r="E1539" s="17" t="n"/>
      <c r="F1539" s="17" t="n"/>
      <c r="G1539" s="6">
        <f>IF(AND(C1539&amp;""="",E1539&amp;""="",F1539&amp;""=""),"",IF(C1539&amp;""="","كود ناقص",IFERROR(INDEX('دليل الحسابات'!$B$6:$B$205,MATCH(C1539,'دليل الحسابات'!$A$6:$A$205,0)),"كود غير موجود")))</f>
        <v/>
      </c>
      <c r="H1539" s="6">
        <f>IF(AND(C1539&amp;""="",E1539&amp;""="",F1539&amp;""=""),"",IF(AND(E1539&amp;""&lt;&gt;"",F1539&amp;""&lt;&gt;""),"خطأ: مدين ودائن معًا",IF(AND(E1539&amp;""="",F1539&amp;""=""),"سطر بلا مبلغ","")))</f>
        <v/>
      </c>
      <c r="I1539" s="19">
        <f>IF(B1539&amp;""="","",ROUND(SUMIFS($E$7:$E$3006,$B$7:$B$3006,B1539&amp;"")-SUMIFS($F$7:$F$3006,$B$7:$B$3006,B1539&amp;""),2))</f>
        <v/>
      </c>
      <c r="J1539" s="6">
        <f>IF(B1539&amp;""="",IF(AND(C1539&amp;""="",E1539&amp;""="",F1539&amp;""=""),"","رقم القيد ناقص"),IF(I1539=0,"","القيد غير متوازن"))</f>
        <v/>
      </c>
      <c r="K1539" s="21">
        <f>IF(C1539&amp;""="","",COUNTIF($C$7:C1539,C1539&amp;""))</f>
        <v/>
      </c>
      <c r="L1539" s="6">
        <f>IF(K1539="","",C1539&amp;"-"&amp;K1539)</f>
        <v/>
      </c>
      <c r="M1539" s="21">
        <f>IF(J1539&lt;&gt;"القيد غير متوازن","",IF(COUNTIF($B$7:B1539,B1539&amp;"")=1,1,""))</f>
        <v/>
      </c>
    </row>
    <row r="1540">
      <c r="A1540" s="20" t="n"/>
      <c r="B1540" s="16" t="n"/>
      <c r="C1540" s="16" t="n"/>
      <c r="D1540" s="5" t="n"/>
      <c r="E1540" s="17" t="n"/>
      <c r="F1540" s="17" t="n"/>
      <c r="G1540" s="6">
        <f>IF(AND(C1540&amp;""="",E1540&amp;""="",F1540&amp;""=""),"",IF(C1540&amp;""="","كود ناقص",IFERROR(INDEX('دليل الحسابات'!$B$6:$B$205,MATCH(C1540,'دليل الحسابات'!$A$6:$A$205,0)),"كود غير موجود")))</f>
        <v/>
      </c>
      <c r="H1540" s="6">
        <f>IF(AND(C1540&amp;""="",E1540&amp;""="",F1540&amp;""=""),"",IF(AND(E1540&amp;""&lt;&gt;"",F1540&amp;""&lt;&gt;""),"خطأ: مدين ودائن معًا",IF(AND(E1540&amp;""="",F1540&amp;""=""),"سطر بلا مبلغ","")))</f>
        <v/>
      </c>
      <c r="I1540" s="19">
        <f>IF(B1540&amp;""="","",ROUND(SUMIFS($E$7:$E$3006,$B$7:$B$3006,B1540&amp;"")-SUMIFS($F$7:$F$3006,$B$7:$B$3006,B1540&amp;""),2))</f>
        <v/>
      </c>
      <c r="J1540" s="6">
        <f>IF(B1540&amp;""="",IF(AND(C1540&amp;""="",E1540&amp;""="",F1540&amp;""=""),"","رقم القيد ناقص"),IF(I1540=0,"","القيد غير متوازن"))</f>
        <v/>
      </c>
      <c r="K1540" s="21">
        <f>IF(C1540&amp;""="","",COUNTIF($C$7:C1540,C1540&amp;""))</f>
        <v/>
      </c>
      <c r="L1540" s="6">
        <f>IF(K1540="","",C1540&amp;"-"&amp;K1540)</f>
        <v/>
      </c>
      <c r="M1540" s="21">
        <f>IF(J1540&lt;&gt;"القيد غير متوازن","",IF(COUNTIF($B$7:B1540,B1540&amp;"")=1,1,""))</f>
        <v/>
      </c>
    </row>
    <row r="1541">
      <c r="A1541" s="20" t="n"/>
      <c r="B1541" s="16" t="n"/>
      <c r="C1541" s="16" t="n"/>
      <c r="D1541" s="5" t="n"/>
      <c r="E1541" s="17" t="n"/>
      <c r="F1541" s="17" t="n"/>
      <c r="G1541" s="6">
        <f>IF(AND(C1541&amp;""="",E1541&amp;""="",F1541&amp;""=""),"",IF(C1541&amp;""="","كود ناقص",IFERROR(INDEX('دليل الحسابات'!$B$6:$B$205,MATCH(C1541,'دليل الحسابات'!$A$6:$A$205,0)),"كود غير موجود")))</f>
        <v/>
      </c>
      <c r="H1541" s="6">
        <f>IF(AND(C1541&amp;""="",E1541&amp;""="",F1541&amp;""=""),"",IF(AND(E1541&amp;""&lt;&gt;"",F1541&amp;""&lt;&gt;""),"خطأ: مدين ودائن معًا",IF(AND(E1541&amp;""="",F1541&amp;""=""),"سطر بلا مبلغ","")))</f>
        <v/>
      </c>
      <c r="I1541" s="19">
        <f>IF(B1541&amp;""="","",ROUND(SUMIFS($E$7:$E$3006,$B$7:$B$3006,B1541&amp;"")-SUMIFS($F$7:$F$3006,$B$7:$B$3006,B1541&amp;""),2))</f>
        <v/>
      </c>
      <c r="J1541" s="6">
        <f>IF(B1541&amp;""="",IF(AND(C1541&amp;""="",E1541&amp;""="",F1541&amp;""=""),"","رقم القيد ناقص"),IF(I1541=0,"","القيد غير متوازن"))</f>
        <v/>
      </c>
      <c r="K1541" s="21">
        <f>IF(C1541&amp;""="","",COUNTIF($C$7:C1541,C1541&amp;""))</f>
        <v/>
      </c>
      <c r="L1541" s="6">
        <f>IF(K1541="","",C1541&amp;"-"&amp;K1541)</f>
        <v/>
      </c>
      <c r="M1541" s="21">
        <f>IF(J1541&lt;&gt;"القيد غير متوازن","",IF(COUNTIF($B$7:B1541,B1541&amp;"")=1,1,""))</f>
        <v/>
      </c>
    </row>
    <row r="1542">
      <c r="A1542" s="20" t="n"/>
      <c r="B1542" s="16" t="n"/>
      <c r="C1542" s="16" t="n"/>
      <c r="D1542" s="5" t="n"/>
      <c r="E1542" s="17" t="n"/>
      <c r="F1542" s="17" t="n"/>
      <c r="G1542" s="6">
        <f>IF(AND(C1542&amp;""="",E1542&amp;""="",F1542&amp;""=""),"",IF(C1542&amp;""="","كود ناقص",IFERROR(INDEX('دليل الحسابات'!$B$6:$B$205,MATCH(C1542,'دليل الحسابات'!$A$6:$A$205,0)),"كود غير موجود")))</f>
        <v/>
      </c>
      <c r="H1542" s="6">
        <f>IF(AND(C1542&amp;""="",E1542&amp;""="",F1542&amp;""=""),"",IF(AND(E1542&amp;""&lt;&gt;"",F1542&amp;""&lt;&gt;""),"خطأ: مدين ودائن معًا",IF(AND(E1542&amp;""="",F1542&amp;""=""),"سطر بلا مبلغ","")))</f>
        <v/>
      </c>
      <c r="I1542" s="19">
        <f>IF(B1542&amp;""="","",ROUND(SUMIFS($E$7:$E$3006,$B$7:$B$3006,B1542&amp;"")-SUMIFS($F$7:$F$3006,$B$7:$B$3006,B1542&amp;""),2))</f>
        <v/>
      </c>
      <c r="J1542" s="6">
        <f>IF(B1542&amp;""="",IF(AND(C1542&amp;""="",E1542&amp;""="",F1542&amp;""=""),"","رقم القيد ناقص"),IF(I1542=0,"","القيد غير متوازن"))</f>
        <v/>
      </c>
      <c r="K1542" s="21">
        <f>IF(C1542&amp;""="","",COUNTIF($C$7:C1542,C1542&amp;""))</f>
        <v/>
      </c>
      <c r="L1542" s="6">
        <f>IF(K1542="","",C1542&amp;"-"&amp;K1542)</f>
        <v/>
      </c>
      <c r="M1542" s="21">
        <f>IF(J1542&lt;&gt;"القيد غير متوازن","",IF(COUNTIF($B$7:B1542,B1542&amp;"")=1,1,""))</f>
        <v/>
      </c>
    </row>
    <row r="1543">
      <c r="A1543" s="20" t="n"/>
      <c r="B1543" s="16" t="n"/>
      <c r="C1543" s="16" t="n"/>
      <c r="D1543" s="5" t="n"/>
      <c r="E1543" s="17" t="n"/>
      <c r="F1543" s="17" t="n"/>
      <c r="G1543" s="6">
        <f>IF(AND(C1543&amp;""="",E1543&amp;""="",F1543&amp;""=""),"",IF(C1543&amp;""="","كود ناقص",IFERROR(INDEX('دليل الحسابات'!$B$6:$B$205,MATCH(C1543,'دليل الحسابات'!$A$6:$A$205,0)),"كود غير موجود")))</f>
        <v/>
      </c>
      <c r="H1543" s="6">
        <f>IF(AND(C1543&amp;""="",E1543&amp;""="",F1543&amp;""=""),"",IF(AND(E1543&amp;""&lt;&gt;"",F1543&amp;""&lt;&gt;""),"خطأ: مدين ودائن معًا",IF(AND(E1543&amp;""="",F1543&amp;""=""),"سطر بلا مبلغ","")))</f>
        <v/>
      </c>
      <c r="I1543" s="19">
        <f>IF(B1543&amp;""="","",ROUND(SUMIFS($E$7:$E$3006,$B$7:$B$3006,B1543&amp;"")-SUMIFS($F$7:$F$3006,$B$7:$B$3006,B1543&amp;""),2))</f>
        <v/>
      </c>
      <c r="J1543" s="6">
        <f>IF(B1543&amp;""="",IF(AND(C1543&amp;""="",E1543&amp;""="",F1543&amp;""=""),"","رقم القيد ناقص"),IF(I1543=0,"","القيد غير متوازن"))</f>
        <v/>
      </c>
      <c r="K1543" s="21">
        <f>IF(C1543&amp;""="","",COUNTIF($C$7:C1543,C1543&amp;""))</f>
        <v/>
      </c>
      <c r="L1543" s="6">
        <f>IF(K1543="","",C1543&amp;"-"&amp;K1543)</f>
        <v/>
      </c>
      <c r="M1543" s="21">
        <f>IF(J1543&lt;&gt;"القيد غير متوازن","",IF(COUNTIF($B$7:B1543,B1543&amp;"")=1,1,""))</f>
        <v/>
      </c>
    </row>
    <row r="1544">
      <c r="A1544" s="20" t="n"/>
      <c r="B1544" s="16" t="n"/>
      <c r="C1544" s="16" t="n"/>
      <c r="D1544" s="5" t="n"/>
      <c r="E1544" s="17" t="n"/>
      <c r="F1544" s="17" t="n"/>
      <c r="G1544" s="6">
        <f>IF(AND(C1544&amp;""="",E1544&amp;""="",F1544&amp;""=""),"",IF(C1544&amp;""="","كود ناقص",IFERROR(INDEX('دليل الحسابات'!$B$6:$B$205,MATCH(C1544,'دليل الحسابات'!$A$6:$A$205,0)),"كود غير موجود")))</f>
        <v/>
      </c>
      <c r="H1544" s="6">
        <f>IF(AND(C1544&amp;""="",E1544&amp;""="",F1544&amp;""=""),"",IF(AND(E1544&amp;""&lt;&gt;"",F1544&amp;""&lt;&gt;""),"خطأ: مدين ودائن معًا",IF(AND(E1544&amp;""="",F1544&amp;""=""),"سطر بلا مبلغ","")))</f>
        <v/>
      </c>
      <c r="I1544" s="19">
        <f>IF(B1544&amp;""="","",ROUND(SUMIFS($E$7:$E$3006,$B$7:$B$3006,B1544&amp;"")-SUMIFS($F$7:$F$3006,$B$7:$B$3006,B1544&amp;""),2))</f>
        <v/>
      </c>
      <c r="J1544" s="6">
        <f>IF(B1544&amp;""="",IF(AND(C1544&amp;""="",E1544&amp;""="",F1544&amp;""=""),"","رقم القيد ناقص"),IF(I1544=0,"","القيد غير متوازن"))</f>
        <v/>
      </c>
      <c r="K1544" s="21">
        <f>IF(C1544&amp;""="","",COUNTIF($C$7:C1544,C1544&amp;""))</f>
        <v/>
      </c>
      <c r="L1544" s="6">
        <f>IF(K1544="","",C1544&amp;"-"&amp;K1544)</f>
        <v/>
      </c>
      <c r="M1544" s="21">
        <f>IF(J1544&lt;&gt;"القيد غير متوازن","",IF(COUNTIF($B$7:B1544,B1544&amp;"")=1,1,""))</f>
        <v/>
      </c>
    </row>
    <row r="1545">
      <c r="A1545" s="20" t="n"/>
      <c r="B1545" s="16" t="n"/>
      <c r="C1545" s="16" t="n"/>
      <c r="D1545" s="5" t="n"/>
      <c r="E1545" s="17" t="n"/>
      <c r="F1545" s="17" t="n"/>
      <c r="G1545" s="6">
        <f>IF(AND(C1545&amp;""="",E1545&amp;""="",F1545&amp;""=""),"",IF(C1545&amp;""="","كود ناقص",IFERROR(INDEX('دليل الحسابات'!$B$6:$B$205,MATCH(C1545,'دليل الحسابات'!$A$6:$A$205,0)),"كود غير موجود")))</f>
        <v/>
      </c>
      <c r="H1545" s="6">
        <f>IF(AND(C1545&amp;""="",E1545&amp;""="",F1545&amp;""=""),"",IF(AND(E1545&amp;""&lt;&gt;"",F1545&amp;""&lt;&gt;""),"خطأ: مدين ودائن معًا",IF(AND(E1545&amp;""="",F1545&amp;""=""),"سطر بلا مبلغ","")))</f>
        <v/>
      </c>
      <c r="I1545" s="19">
        <f>IF(B1545&amp;""="","",ROUND(SUMIFS($E$7:$E$3006,$B$7:$B$3006,B1545&amp;"")-SUMIFS($F$7:$F$3006,$B$7:$B$3006,B1545&amp;""),2))</f>
        <v/>
      </c>
      <c r="J1545" s="6">
        <f>IF(B1545&amp;""="",IF(AND(C1545&amp;""="",E1545&amp;""="",F1545&amp;""=""),"","رقم القيد ناقص"),IF(I1545=0,"","القيد غير متوازن"))</f>
        <v/>
      </c>
      <c r="K1545" s="21">
        <f>IF(C1545&amp;""="","",COUNTIF($C$7:C1545,C1545&amp;""))</f>
        <v/>
      </c>
      <c r="L1545" s="6">
        <f>IF(K1545="","",C1545&amp;"-"&amp;K1545)</f>
        <v/>
      </c>
      <c r="M1545" s="21">
        <f>IF(J1545&lt;&gt;"القيد غير متوازن","",IF(COUNTIF($B$7:B1545,B1545&amp;"")=1,1,""))</f>
        <v/>
      </c>
    </row>
    <row r="1546">
      <c r="A1546" s="20" t="n"/>
      <c r="B1546" s="16" t="n"/>
      <c r="C1546" s="16" t="n"/>
      <c r="D1546" s="5" t="n"/>
      <c r="E1546" s="17" t="n"/>
      <c r="F1546" s="17" t="n"/>
      <c r="G1546" s="6">
        <f>IF(AND(C1546&amp;""="",E1546&amp;""="",F1546&amp;""=""),"",IF(C1546&amp;""="","كود ناقص",IFERROR(INDEX('دليل الحسابات'!$B$6:$B$205,MATCH(C1546,'دليل الحسابات'!$A$6:$A$205,0)),"كود غير موجود")))</f>
        <v/>
      </c>
      <c r="H1546" s="6">
        <f>IF(AND(C1546&amp;""="",E1546&amp;""="",F1546&amp;""=""),"",IF(AND(E1546&amp;""&lt;&gt;"",F1546&amp;""&lt;&gt;""),"خطأ: مدين ودائن معًا",IF(AND(E1546&amp;""="",F1546&amp;""=""),"سطر بلا مبلغ","")))</f>
        <v/>
      </c>
      <c r="I1546" s="19">
        <f>IF(B1546&amp;""="","",ROUND(SUMIFS($E$7:$E$3006,$B$7:$B$3006,B1546&amp;"")-SUMIFS($F$7:$F$3006,$B$7:$B$3006,B1546&amp;""),2))</f>
        <v/>
      </c>
      <c r="J1546" s="6">
        <f>IF(B1546&amp;""="",IF(AND(C1546&amp;""="",E1546&amp;""="",F1546&amp;""=""),"","رقم القيد ناقص"),IF(I1546=0,"","القيد غير متوازن"))</f>
        <v/>
      </c>
      <c r="K1546" s="21">
        <f>IF(C1546&amp;""="","",COUNTIF($C$7:C1546,C1546&amp;""))</f>
        <v/>
      </c>
      <c r="L1546" s="6">
        <f>IF(K1546="","",C1546&amp;"-"&amp;K1546)</f>
        <v/>
      </c>
      <c r="M1546" s="21">
        <f>IF(J1546&lt;&gt;"القيد غير متوازن","",IF(COUNTIF($B$7:B1546,B1546&amp;"")=1,1,""))</f>
        <v/>
      </c>
    </row>
    <row r="1547">
      <c r="A1547" s="20" t="n"/>
      <c r="B1547" s="16" t="n"/>
      <c r="C1547" s="16" t="n"/>
      <c r="D1547" s="5" t="n"/>
      <c r="E1547" s="17" t="n"/>
      <c r="F1547" s="17" t="n"/>
      <c r="G1547" s="6">
        <f>IF(AND(C1547&amp;""="",E1547&amp;""="",F1547&amp;""=""),"",IF(C1547&amp;""="","كود ناقص",IFERROR(INDEX('دليل الحسابات'!$B$6:$B$205,MATCH(C1547,'دليل الحسابات'!$A$6:$A$205,0)),"كود غير موجود")))</f>
        <v/>
      </c>
      <c r="H1547" s="6">
        <f>IF(AND(C1547&amp;""="",E1547&amp;""="",F1547&amp;""=""),"",IF(AND(E1547&amp;""&lt;&gt;"",F1547&amp;""&lt;&gt;""),"خطأ: مدين ودائن معًا",IF(AND(E1547&amp;""="",F1547&amp;""=""),"سطر بلا مبلغ","")))</f>
        <v/>
      </c>
      <c r="I1547" s="19">
        <f>IF(B1547&amp;""="","",ROUND(SUMIFS($E$7:$E$3006,$B$7:$B$3006,B1547&amp;"")-SUMIFS($F$7:$F$3006,$B$7:$B$3006,B1547&amp;""),2))</f>
        <v/>
      </c>
      <c r="J1547" s="6">
        <f>IF(B1547&amp;""="",IF(AND(C1547&amp;""="",E1547&amp;""="",F1547&amp;""=""),"","رقم القيد ناقص"),IF(I1547=0,"","القيد غير متوازن"))</f>
        <v/>
      </c>
      <c r="K1547" s="21">
        <f>IF(C1547&amp;""="","",COUNTIF($C$7:C1547,C1547&amp;""))</f>
        <v/>
      </c>
      <c r="L1547" s="6">
        <f>IF(K1547="","",C1547&amp;"-"&amp;K1547)</f>
        <v/>
      </c>
      <c r="M1547" s="21">
        <f>IF(J1547&lt;&gt;"القيد غير متوازن","",IF(COUNTIF($B$7:B1547,B1547&amp;"")=1,1,""))</f>
        <v/>
      </c>
    </row>
    <row r="1548">
      <c r="A1548" s="20" t="n"/>
      <c r="B1548" s="16" t="n"/>
      <c r="C1548" s="16" t="n"/>
      <c r="D1548" s="5" t="n"/>
      <c r="E1548" s="17" t="n"/>
      <c r="F1548" s="17" t="n"/>
      <c r="G1548" s="6">
        <f>IF(AND(C1548&amp;""="",E1548&amp;""="",F1548&amp;""=""),"",IF(C1548&amp;""="","كود ناقص",IFERROR(INDEX('دليل الحسابات'!$B$6:$B$205,MATCH(C1548,'دليل الحسابات'!$A$6:$A$205,0)),"كود غير موجود")))</f>
        <v/>
      </c>
      <c r="H1548" s="6">
        <f>IF(AND(C1548&amp;""="",E1548&amp;""="",F1548&amp;""=""),"",IF(AND(E1548&amp;""&lt;&gt;"",F1548&amp;""&lt;&gt;""),"خطأ: مدين ودائن معًا",IF(AND(E1548&amp;""="",F1548&amp;""=""),"سطر بلا مبلغ","")))</f>
        <v/>
      </c>
      <c r="I1548" s="19">
        <f>IF(B1548&amp;""="","",ROUND(SUMIFS($E$7:$E$3006,$B$7:$B$3006,B1548&amp;"")-SUMIFS($F$7:$F$3006,$B$7:$B$3006,B1548&amp;""),2))</f>
        <v/>
      </c>
      <c r="J1548" s="6">
        <f>IF(B1548&amp;""="",IF(AND(C1548&amp;""="",E1548&amp;""="",F1548&amp;""=""),"","رقم القيد ناقص"),IF(I1548=0,"","القيد غير متوازن"))</f>
        <v/>
      </c>
      <c r="K1548" s="21">
        <f>IF(C1548&amp;""="","",COUNTIF($C$7:C1548,C1548&amp;""))</f>
        <v/>
      </c>
      <c r="L1548" s="6">
        <f>IF(K1548="","",C1548&amp;"-"&amp;K1548)</f>
        <v/>
      </c>
      <c r="M1548" s="21">
        <f>IF(J1548&lt;&gt;"القيد غير متوازن","",IF(COUNTIF($B$7:B1548,B1548&amp;"")=1,1,""))</f>
        <v/>
      </c>
    </row>
    <row r="1549">
      <c r="A1549" s="20" t="n"/>
      <c r="B1549" s="16" t="n"/>
      <c r="C1549" s="16" t="n"/>
      <c r="D1549" s="5" t="n"/>
      <c r="E1549" s="17" t="n"/>
      <c r="F1549" s="17" t="n"/>
      <c r="G1549" s="6">
        <f>IF(AND(C1549&amp;""="",E1549&amp;""="",F1549&amp;""=""),"",IF(C1549&amp;""="","كود ناقص",IFERROR(INDEX('دليل الحسابات'!$B$6:$B$205,MATCH(C1549,'دليل الحسابات'!$A$6:$A$205,0)),"كود غير موجود")))</f>
        <v/>
      </c>
      <c r="H1549" s="6">
        <f>IF(AND(C1549&amp;""="",E1549&amp;""="",F1549&amp;""=""),"",IF(AND(E1549&amp;""&lt;&gt;"",F1549&amp;""&lt;&gt;""),"خطأ: مدين ودائن معًا",IF(AND(E1549&amp;""="",F1549&amp;""=""),"سطر بلا مبلغ","")))</f>
        <v/>
      </c>
      <c r="I1549" s="19">
        <f>IF(B1549&amp;""="","",ROUND(SUMIFS($E$7:$E$3006,$B$7:$B$3006,B1549&amp;"")-SUMIFS($F$7:$F$3006,$B$7:$B$3006,B1549&amp;""),2))</f>
        <v/>
      </c>
      <c r="J1549" s="6">
        <f>IF(B1549&amp;""="",IF(AND(C1549&amp;""="",E1549&amp;""="",F1549&amp;""=""),"","رقم القيد ناقص"),IF(I1549=0,"","القيد غير متوازن"))</f>
        <v/>
      </c>
      <c r="K1549" s="21">
        <f>IF(C1549&amp;""="","",COUNTIF($C$7:C1549,C1549&amp;""))</f>
        <v/>
      </c>
      <c r="L1549" s="6">
        <f>IF(K1549="","",C1549&amp;"-"&amp;K1549)</f>
        <v/>
      </c>
      <c r="M1549" s="21">
        <f>IF(J1549&lt;&gt;"القيد غير متوازن","",IF(COUNTIF($B$7:B1549,B1549&amp;"")=1,1,""))</f>
        <v/>
      </c>
    </row>
    <row r="1550">
      <c r="A1550" s="20" t="n"/>
      <c r="B1550" s="16" t="n"/>
      <c r="C1550" s="16" t="n"/>
      <c r="D1550" s="5" t="n"/>
      <c r="E1550" s="17" t="n"/>
      <c r="F1550" s="17" t="n"/>
      <c r="G1550" s="6">
        <f>IF(AND(C1550&amp;""="",E1550&amp;""="",F1550&amp;""=""),"",IF(C1550&amp;""="","كود ناقص",IFERROR(INDEX('دليل الحسابات'!$B$6:$B$205,MATCH(C1550,'دليل الحسابات'!$A$6:$A$205,0)),"كود غير موجود")))</f>
        <v/>
      </c>
      <c r="H1550" s="6">
        <f>IF(AND(C1550&amp;""="",E1550&amp;""="",F1550&amp;""=""),"",IF(AND(E1550&amp;""&lt;&gt;"",F1550&amp;""&lt;&gt;""),"خطأ: مدين ودائن معًا",IF(AND(E1550&amp;""="",F1550&amp;""=""),"سطر بلا مبلغ","")))</f>
        <v/>
      </c>
      <c r="I1550" s="19">
        <f>IF(B1550&amp;""="","",ROUND(SUMIFS($E$7:$E$3006,$B$7:$B$3006,B1550&amp;"")-SUMIFS($F$7:$F$3006,$B$7:$B$3006,B1550&amp;""),2))</f>
        <v/>
      </c>
      <c r="J1550" s="6">
        <f>IF(B1550&amp;""="",IF(AND(C1550&amp;""="",E1550&amp;""="",F1550&amp;""=""),"","رقم القيد ناقص"),IF(I1550=0,"","القيد غير متوازن"))</f>
        <v/>
      </c>
      <c r="K1550" s="21">
        <f>IF(C1550&amp;""="","",COUNTIF($C$7:C1550,C1550&amp;""))</f>
        <v/>
      </c>
      <c r="L1550" s="6">
        <f>IF(K1550="","",C1550&amp;"-"&amp;K1550)</f>
        <v/>
      </c>
      <c r="M1550" s="21">
        <f>IF(J1550&lt;&gt;"القيد غير متوازن","",IF(COUNTIF($B$7:B1550,B1550&amp;"")=1,1,""))</f>
        <v/>
      </c>
    </row>
    <row r="1551">
      <c r="A1551" s="20" t="n"/>
      <c r="B1551" s="16" t="n"/>
      <c r="C1551" s="16" t="n"/>
      <c r="D1551" s="5" t="n"/>
      <c r="E1551" s="17" t="n"/>
      <c r="F1551" s="17" t="n"/>
      <c r="G1551" s="6">
        <f>IF(AND(C1551&amp;""="",E1551&amp;""="",F1551&amp;""=""),"",IF(C1551&amp;""="","كود ناقص",IFERROR(INDEX('دليل الحسابات'!$B$6:$B$205,MATCH(C1551,'دليل الحسابات'!$A$6:$A$205,0)),"كود غير موجود")))</f>
        <v/>
      </c>
      <c r="H1551" s="6">
        <f>IF(AND(C1551&amp;""="",E1551&amp;""="",F1551&amp;""=""),"",IF(AND(E1551&amp;""&lt;&gt;"",F1551&amp;""&lt;&gt;""),"خطأ: مدين ودائن معًا",IF(AND(E1551&amp;""="",F1551&amp;""=""),"سطر بلا مبلغ","")))</f>
        <v/>
      </c>
      <c r="I1551" s="19">
        <f>IF(B1551&amp;""="","",ROUND(SUMIFS($E$7:$E$3006,$B$7:$B$3006,B1551&amp;"")-SUMIFS($F$7:$F$3006,$B$7:$B$3006,B1551&amp;""),2))</f>
        <v/>
      </c>
      <c r="J1551" s="6">
        <f>IF(B1551&amp;""="",IF(AND(C1551&amp;""="",E1551&amp;""="",F1551&amp;""=""),"","رقم القيد ناقص"),IF(I1551=0,"","القيد غير متوازن"))</f>
        <v/>
      </c>
      <c r="K1551" s="21">
        <f>IF(C1551&amp;""="","",COUNTIF($C$7:C1551,C1551&amp;""))</f>
        <v/>
      </c>
      <c r="L1551" s="6">
        <f>IF(K1551="","",C1551&amp;"-"&amp;K1551)</f>
        <v/>
      </c>
      <c r="M1551" s="21">
        <f>IF(J1551&lt;&gt;"القيد غير متوازن","",IF(COUNTIF($B$7:B1551,B1551&amp;"")=1,1,""))</f>
        <v/>
      </c>
    </row>
    <row r="1552">
      <c r="A1552" s="20" t="n"/>
      <c r="B1552" s="16" t="n"/>
      <c r="C1552" s="16" t="n"/>
      <c r="D1552" s="5" t="n"/>
      <c r="E1552" s="17" t="n"/>
      <c r="F1552" s="17" t="n"/>
      <c r="G1552" s="6">
        <f>IF(AND(C1552&amp;""="",E1552&amp;""="",F1552&amp;""=""),"",IF(C1552&amp;""="","كود ناقص",IFERROR(INDEX('دليل الحسابات'!$B$6:$B$205,MATCH(C1552,'دليل الحسابات'!$A$6:$A$205,0)),"كود غير موجود")))</f>
        <v/>
      </c>
      <c r="H1552" s="6">
        <f>IF(AND(C1552&amp;""="",E1552&amp;""="",F1552&amp;""=""),"",IF(AND(E1552&amp;""&lt;&gt;"",F1552&amp;""&lt;&gt;""),"خطأ: مدين ودائن معًا",IF(AND(E1552&amp;""="",F1552&amp;""=""),"سطر بلا مبلغ","")))</f>
        <v/>
      </c>
      <c r="I1552" s="19">
        <f>IF(B1552&amp;""="","",ROUND(SUMIFS($E$7:$E$3006,$B$7:$B$3006,B1552&amp;"")-SUMIFS($F$7:$F$3006,$B$7:$B$3006,B1552&amp;""),2))</f>
        <v/>
      </c>
      <c r="J1552" s="6">
        <f>IF(B1552&amp;""="",IF(AND(C1552&amp;""="",E1552&amp;""="",F1552&amp;""=""),"","رقم القيد ناقص"),IF(I1552=0,"","القيد غير متوازن"))</f>
        <v/>
      </c>
      <c r="K1552" s="21">
        <f>IF(C1552&amp;""="","",COUNTIF($C$7:C1552,C1552&amp;""))</f>
        <v/>
      </c>
      <c r="L1552" s="6">
        <f>IF(K1552="","",C1552&amp;"-"&amp;K1552)</f>
        <v/>
      </c>
      <c r="M1552" s="21">
        <f>IF(J1552&lt;&gt;"القيد غير متوازن","",IF(COUNTIF($B$7:B1552,B1552&amp;"")=1,1,""))</f>
        <v/>
      </c>
    </row>
    <row r="1553">
      <c r="A1553" s="20" t="n"/>
      <c r="B1553" s="16" t="n"/>
      <c r="C1553" s="16" t="n"/>
      <c r="D1553" s="5" t="n"/>
      <c r="E1553" s="17" t="n"/>
      <c r="F1553" s="17" t="n"/>
      <c r="G1553" s="6">
        <f>IF(AND(C1553&amp;""="",E1553&amp;""="",F1553&amp;""=""),"",IF(C1553&amp;""="","كود ناقص",IFERROR(INDEX('دليل الحسابات'!$B$6:$B$205,MATCH(C1553,'دليل الحسابات'!$A$6:$A$205,0)),"كود غير موجود")))</f>
        <v/>
      </c>
      <c r="H1553" s="6">
        <f>IF(AND(C1553&amp;""="",E1553&amp;""="",F1553&amp;""=""),"",IF(AND(E1553&amp;""&lt;&gt;"",F1553&amp;""&lt;&gt;""),"خطأ: مدين ودائن معًا",IF(AND(E1553&amp;""="",F1553&amp;""=""),"سطر بلا مبلغ","")))</f>
        <v/>
      </c>
      <c r="I1553" s="19">
        <f>IF(B1553&amp;""="","",ROUND(SUMIFS($E$7:$E$3006,$B$7:$B$3006,B1553&amp;"")-SUMIFS($F$7:$F$3006,$B$7:$B$3006,B1553&amp;""),2))</f>
        <v/>
      </c>
      <c r="J1553" s="6">
        <f>IF(B1553&amp;""="",IF(AND(C1553&amp;""="",E1553&amp;""="",F1553&amp;""=""),"","رقم القيد ناقص"),IF(I1553=0,"","القيد غير متوازن"))</f>
        <v/>
      </c>
      <c r="K1553" s="21">
        <f>IF(C1553&amp;""="","",COUNTIF($C$7:C1553,C1553&amp;""))</f>
        <v/>
      </c>
      <c r="L1553" s="6">
        <f>IF(K1553="","",C1553&amp;"-"&amp;K1553)</f>
        <v/>
      </c>
      <c r="M1553" s="21">
        <f>IF(J1553&lt;&gt;"القيد غير متوازن","",IF(COUNTIF($B$7:B1553,B1553&amp;"")=1,1,""))</f>
        <v/>
      </c>
    </row>
    <row r="1554">
      <c r="A1554" s="20" t="n"/>
      <c r="B1554" s="16" t="n"/>
      <c r="C1554" s="16" t="n"/>
      <c r="D1554" s="5" t="n"/>
      <c r="E1554" s="17" t="n"/>
      <c r="F1554" s="17" t="n"/>
      <c r="G1554" s="6">
        <f>IF(AND(C1554&amp;""="",E1554&amp;""="",F1554&amp;""=""),"",IF(C1554&amp;""="","كود ناقص",IFERROR(INDEX('دليل الحسابات'!$B$6:$B$205,MATCH(C1554,'دليل الحسابات'!$A$6:$A$205,0)),"كود غير موجود")))</f>
        <v/>
      </c>
      <c r="H1554" s="6">
        <f>IF(AND(C1554&amp;""="",E1554&amp;""="",F1554&amp;""=""),"",IF(AND(E1554&amp;""&lt;&gt;"",F1554&amp;""&lt;&gt;""),"خطأ: مدين ودائن معًا",IF(AND(E1554&amp;""="",F1554&amp;""=""),"سطر بلا مبلغ","")))</f>
        <v/>
      </c>
      <c r="I1554" s="19">
        <f>IF(B1554&amp;""="","",ROUND(SUMIFS($E$7:$E$3006,$B$7:$B$3006,B1554&amp;"")-SUMIFS($F$7:$F$3006,$B$7:$B$3006,B1554&amp;""),2))</f>
        <v/>
      </c>
      <c r="J1554" s="6">
        <f>IF(B1554&amp;""="",IF(AND(C1554&amp;""="",E1554&amp;""="",F1554&amp;""=""),"","رقم القيد ناقص"),IF(I1554=0,"","القيد غير متوازن"))</f>
        <v/>
      </c>
      <c r="K1554" s="21">
        <f>IF(C1554&amp;""="","",COUNTIF($C$7:C1554,C1554&amp;""))</f>
        <v/>
      </c>
      <c r="L1554" s="6">
        <f>IF(K1554="","",C1554&amp;"-"&amp;K1554)</f>
        <v/>
      </c>
      <c r="M1554" s="21">
        <f>IF(J1554&lt;&gt;"القيد غير متوازن","",IF(COUNTIF($B$7:B1554,B1554&amp;"")=1,1,""))</f>
        <v/>
      </c>
    </row>
    <row r="1555">
      <c r="A1555" s="20" t="n"/>
      <c r="B1555" s="16" t="n"/>
      <c r="C1555" s="16" t="n"/>
      <c r="D1555" s="5" t="n"/>
      <c r="E1555" s="17" t="n"/>
      <c r="F1555" s="17" t="n"/>
      <c r="G1555" s="6">
        <f>IF(AND(C1555&amp;""="",E1555&amp;""="",F1555&amp;""=""),"",IF(C1555&amp;""="","كود ناقص",IFERROR(INDEX('دليل الحسابات'!$B$6:$B$205,MATCH(C1555,'دليل الحسابات'!$A$6:$A$205,0)),"كود غير موجود")))</f>
        <v/>
      </c>
      <c r="H1555" s="6">
        <f>IF(AND(C1555&amp;""="",E1555&amp;""="",F1555&amp;""=""),"",IF(AND(E1555&amp;""&lt;&gt;"",F1555&amp;""&lt;&gt;""),"خطأ: مدين ودائن معًا",IF(AND(E1555&amp;""="",F1555&amp;""=""),"سطر بلا مبلغ","")))</f>
        <v/>
      </c>
      <c r="I1555" s="19">
        <f>IF(B1555&amp;""="","",ROUND(SUMIFS($E$7:$E$3006,$B$7:$B$3006,B1555&amp;"")-SUMIFS($F$7:$F$3006,$B$7:$B$3006,B1555&amp;""),2))</f>
        <v/>
      </c>
      <c r="J1555" s="6">
        <f>IF(B1555&amp;""="",IF(AND(C1555&amp;""="",E1555&amp;""="",F1555&amp;""=""),"","رقم القيد ناقص"),IF(I1555=0,"","القيد غير متوازن"))</f>
        <v/>
      </c>
      <c r="K1555" s="21">
        <f>IF(C1555&amp;""="","",COUNTIF($C$7:C1555,C1555&amp;""))</f>
        <v/>
      </c>
      <c r="L1555" s="6">
        <f>IF(K1555="","",C1555&amp;"-"&amp;K1555)</f>
        <v/>
      </c>
      <c r="M1555" s="21">
        <f>IF(J1555&lt;&gt;"القيد غير متوازن","",IF(COUNTIF($B$7:B1555,B1555&amp;"")=1,1,""))</f>
        <v/>
      </c>
    </row>
    <row r="1556">
      <c r="A1556" s="20" t="n"/>
      <c r="B1556" s="16" t="n"/>
      <c r="C1556" s="16" t="n"/>
      <c r="D1556" s="5" t="n"/>
      <c r="E1556" s="17" t="n"/>
      <c r="F1556" s="17" t="n"/>
      <c r="G1556" s="6">
        <f>IF(AND(C1556&amp;""="",E1556&amp;""="",F1556&amp;""=""),"",IF(C1556&amp;""="","كود ناقص",IFERROR(INDEX('دليل الحسابات'!$B$6:$B$205,MATCH(C1556,'دليل الحسابات'!$A$6:$A$205,0)),"كود غير موجود")))</f>
        <v/>
      </c>
      <c r="H1556" s="6">
        <f>IF(AND(C1556&amp;""="",E1556&amp;""="",F1556&amp;""=""),"",IF(AND(E1556&amp;""&lt;&gt;"",F1556&amp;""&lt;&gt;""),"خطأ: مدين ودائن معًا",IF(AND(E1556&amp;""="",F1556&amp;""=""),"سطر بلا مبلغ","")))</f>
        <v/>
      </c>
      <c r="I1556" s="19">
        <f>IF(B1556&amp;""="","",ROUND(SUMIFS($E$7:$E$3006,$B$7:$B$3006,B1556&amp;"")-SUMIFS($F$7:$F$3006,$B$7:$B$3006,B1556&amp;""),2))</f>
        <v/>
      </c>
      <c r="J1556" s="6">
        <f>IF(B1556&amp;""="",IF(AND(C1556&amp;""="",E1556&amp;""="",F1556&amp;""=""),"","رقم القيد ناقص"),IF(I1556=0,"","القيد غير متوازن"))</f>
        <v/>
      </c>
      <c r="K1556" s="21">
        <f>IF(C1556&amp;""="","",COUNTIF($C$7:C1556,C1556&amp;""))</f>
        <v/>
      </c>
      <c r="L1556" s="6">
        <f>IF(K1556="","",C1556&amp;"-"&amp;K1556)</f>
        <v/>
      </c>
      <c r="M1556" s="21">
        <f>IF(J1556&lt;&gt;"القيد غير متوازن","",IF(COUNTIF($B$7:B1556,B1556&amp;"")=1,1,""))</f>
        <v/>
      </c>
    </row>
    <row r="1557">
      <c r="A1557" s="20" t="n"/>
      <c r="B1557" s="16" t="n"/>
      <c r="C1557" s="16" t="n"/>
      <c r="D1557" s="5" t="n"/>
      <c r="E1557" s="17" t="n"/>
      <c r="F1557" s="17" t="n"/>
      <c r="G1557" s="6">
        <f>IF(AND(C1557&amp;""="",E1557&amp;""="",F1557&amp;""=""),"",IF(C1557&amp;""="","كود ناقص",IFERROR(INDEX('دليل الحسابات'!$B$6:$B$205,MATCH(C1557,'دليل الحسابات'!$A$6:$A$205,0)),"كود غير موجود")))</f>
        <v/>
      </c>
      <c r="H1557" s="6">
        <f>IF(AND(C1557&amp;""="",E1557&amp;""="",F1557&amp;""=""),"",IF(AND(E1557&amp;""&lt;&gt;"",F1557&amp;""&lt;&gt;""),"خطأ: مدين ودائن معًا",IF(AND(E1557&amp;""="",F1557&amp;""=""),"سطر بلا مبلغ","")))</f>
        <v/>
      </c>
      <c r="I1557" s="19">
        <f>IF(B1557&amp;""="","",ROUND(SUMIFS($E$7:$E$3006,$B$7:$B$3006,B1557&amp;"")-SUMIFS($F$7:$F$3006,$B$7:$B$3006,B1557&amp;""),2))</f>
        <v/>
      </c>
      <c r="J1557" s="6">
        <f>IF(B1557&amp;""="",IF(AND(C1557&amp;""="",E1557&amp;""="",F1557&amp;""=""),"","رقم القيد ناقص"),IF(I1557=0,"","القيد غير متوازن"))</f>
        <v/>
      </c>
      <c r="K1557" s="21">
        <f>IF(C1557&amp;""="","",COUNTIF($C$7:C1557,C1557&amp;""))</f>
        <v/>
      </c>
      <c r="L1557" s="6">
        <f>IF(K1557="","",C1557&amp;"-"&amp;K1557)</f>
        <v/>
      </c>
      <c r="M1557" s="21">
        <f>IF(J1557&lt;&gt;"القيد غير متوازن","",IF(COUNTIF($B$7:B1557,B1557&amp;"")=1,1,""))</f>
        <v/>
      </c>
    </row>
    <row r="1558">
      <c r="A1558" s="20" t="n"/>
      <c r="B1558" s="16" t="n"/>
      <c r="C1558" s="16" t="n"/>
      <c r="D1558" s="5" t="n"/>
      <c r="E1558" s="17" t="n"/>
      <c r="F1558" s="17" t="n"/>
      <c r="G1558" s="6">
        <f>IF(AND(C1558&amp;""="",E1558&amp;""="",F1558&amp;""=""),"",IF(C1558&amp;""="","كود ناقص",IFERROR(INDEX('دليل الحسابات'!$B$6:$B$205,MATCH(C1558,'دليل الحسابات'!$A$6:$A$205,0)),"كود غير موجود")))</f>
        <v/>
      </c>
      <c r="H1558" s="6">
        <f>IF(AND(C1558&amp;""="",E1558&amp;""="",F1558&amp;""=""),"",IF(AND(E1558&amp;""&lt;&gt;"",F1558&amp;""&lt;&gt;""),"خطأ: مدين ودائن معًا",IF(AND(E1558&amp;""="",F1558&amp;""=""),"سطر بلا مبلغ","")))</f>
        <v/>
      </c>
      <c r="I1558" s="19">
        <f>IF(B1558&amp;""="","",ROUND(SUMIFS($E$7:$E$3006,$B$7:$B$3006,B1558&amp;"")-SUMIFS($F$7:$F$3006,$B$7:$B$3006,B1558&amp;""),2))</f>
        <v/>
      </c>
      <c r="J1558" s="6">
        <f>IF(B1558&amp;""="",IF(AND(C1558&amp;""="",E1558&amp;""="",F1558&amp;""=""),"","رقم القيد ناقص"),IF(I1558=0,"","القيد غير متوازن"))</f>
        <v/>
      </c>
      <c r="K1558" s="21">
        <f>IF(C1558&amp;""="","",COUNTIF($C$7:C1558,C1558&amp;""))</f>
        <v/>
      </c>
      <c r="L1558" s="6">
        <f>IF(K1558="","",C1558&amp;"-"&amp;K1558)</f>
        <v/>
      </c>
      <c r="M1558" s="21">
        <f>IF(J1558&lt;&gt;"القيد غير متوازن","",IF(COUNTIF($B$7:B1558,B1558&amp;"")=1,1,""))</f>
        <v/>
      </c>
    </row>
    <row r="1559">
      <c r="A1559" s="20" t="n"/>
      <c r="B1559" s="16" t="n"/>
      <c r="C1559" s="16" t="n"/>
      <c r="D1559" s="5" t="n"/>
      <c r="E1559" s="17" t="n"/>
      <c r="F1559" s="17" t="n"/>
      <c r="G1559" s="6">
        <f>IF(AND(C1559&amp;""="",E1559&amp;""="",F1559&amp;""=""),"",IF(C1559&amp;""="","كود ناقص",IFERROR(INDEX('دليل الحسابات'!$B$6:$B$205,MATCH(C1559,'دليل الحسابات'!$A$6:$A$205,0)),"كود غير موجود")))</f>
        <v/>
      </c>
      <c r="H1559" s="6">
        <f>IF(AND(C1559&amp;""="",E1559&amp;""="",F1559&amp;""=""),"",IF(AND(E1559&amp;""&lt;&gt;"",F1559&amp;""&lt;&gt;""),"خطأ: مدين ودائن معًا",IF(AND(E1559&amp;""="",F1559&amp;""=""),"سطر بلا مبلغ","")))</f>
        <v/>
      </c>
      <c r="I1559" s="19">
        <f>IF(B1559&amp;""="","",ROUND(SUMIFS($E$7:$E$3006,$B$7:$B$3006,B1559&amp;"")-SUMIFS($F$7:$F$3006,$B$7:$B$3006,B1559&amp;""),2))</f>
        <v/>
      </c>
      <c r="J1559" s="6">
        <f>IF(B1559&amp;""="",IF(AND(C1559&amp;""="",E1559&amp;""="",F1559&amp;""=""),"","رقم القيد ناقص"),IF(I1559=0,"","القيد غير متوازن"))</f>
        <v/>
      </c>
      <c r="K1559" s="21">
        <f>IF(C1559&amp;""="","",COUNTIF($C$7:C1559,C1559&amp;""))</f>
        <v/>
      </c>
      <c r="L1559" s="6">
        <f>IF(K1559="","",C1559&amp;"-"&amp;K1559)</f>
        <v/>
      </c>
      <c r="M1559" s="21">
        <f>IF(J1559&lt;&gt;"القيد غير متوازن","",IF(COUNTIF($B$7:B1559,B1559&amp;"")=1,1,""))</f>
        <v/>
      </c>
    </row>
    <row r="1560">
      <c r="A1560" s="20" t="n"/>
      <c r="B1560" s="16" t="n"/>
      <c r="C1560" s="16" t="n"/>
      <c r="D1560" s="5" t="n"/>
      <c r="E1560" s="17" t="n"/>
      <c r="F1560" s="17" t="n"/>
      <c r="G1560" s="6">
        <f>IF(AND(C1560&amp;""="",E1560&amp;""="",F1560&amp;""=""),"",IF(C1560&amp;""="","كود ناقص",IFERROR(INDEX('دليل الحسابات'!$B$6:$B$205,MATCH(C1560,'دليل الحسابات'!$A$6:$A$205,0)),"كود غير موجود")))</f>
        <v/>
      </c>
      <c r="H1560" s="6">
        <f>IF(AND(C1560&amp;""="",E1560&amp;""="",F1560&amp;""=""),"",IF(AND(E1560&amp;""&lt;&gt;"",F1560&amp;""&lt;&gt;""),"خطأ: مدين ودائن معًا",IF(AND(E1560&amp;""="",F1560&amp;""=""),"سطر بلا مبلغ","")))</f>
        <v/>
      </c>
      <c r="I1560" s="19">
        <f>IF(B1560&amp;""="","",ROUND(SUMIFS($E$7:$E$3006,$B$7:$B$3006,B1560&amp;"")-SUMIFS($F$7:$F$3006,$B$7:$B$3006,B1560&amp;""),2))</f>
        <v/>
      </c>
      <c r="J1560" s="6">
        <f>IF(B1560&amp;""="",IF(AND(C1560&amp;""="",E1560&amp;""="",F1560&amp;""=""),"","رقم القيد ناقص"),IF(I1560=0,"","القيد غير متوازن"))</f>
        <v/>
      </c>
      <c r="K1560" s="21">
        <f>IF(C1560&amp;""="","",COUNTIF($C$7:C1560,C1560&amp;""))</f>
        <v/>
      </c>
      <c r="L1560" s="6">
        <f>IF(K1560="","",C1560&amp;"-"&amp;K1560)</f>
        <v/>
      </c>
      <c r="M1560" s="21">
        <f>IF(J1560&lt;&gt;"القيد غير متوازن","",IF(COUNTIF($B$7:B1560,B1560&amp;"")=1,1,""))</f>
        <v/>
      </c>
    </row>
    <row r="1561">
      <c r="A1561" s="20" t="n"/>
      <c r="B1561" s="16" t="n"/>
      <c r="C1561" s="16" t="n"/>
      <c r="D1561" s="5" t="n"/>
      <c r="E1561" s="17" t="n"/>
      <c r="F1561" s="17" t="n"/>
      <c r="G1561" s="6">
        <f>IF(AND(C1561&amp;""="",E1561&amp;""="",F1561&amp;""=""),"",IF(C1561&amp;""="","كود ناقص",IFERROR(INDEX('دليل الحسابات'!$B$6:$B$205,MATCH(C1561,'دليل الحسابات'!$A$6:$A$205,0)),"كود غير موجود")))</f>
        <v/>
      </c>
      <c r="H1561" s="6">
        <f>IF(AND(C1561&amp;""="",E1561&amp;""="",F1561&amp;""=""),"",IF(AND(E1561&amp;""&lt;&gt;"",F1561&amp;""&lt;&gt;""),"خطأ: مدين ودائن معًا",IF(AND(E1561&amp;""="",F1561&amp;""=""),"سطر بلا مبلغ","")))</f>
        <v/>
      </c>
      <c r="I1561" s="19">
        <f>IF(B1561&amp;""="","",ROUND(SUMIFS($E$7:$E$3006,$B$7:$B$3006,B1561&amp;"")-SUMIFS($F$7:$F$3006,$B$7:$B$3006,B1561&amp;""),2))</f>
        <v/>
      </c>
      <c r="J1561" s="6">
        <f>IF(B1561&amp;""="",IF(AND(C1561&amp;""="",E1561&amp;""="",F1561&amp;""=""),"","رقم القيد ناقص"),IF(I1561=0,"","القيد غير متوازن"))</f>
        <v/>
      </c>
      <c r="K1561" s="21">
        <f>IF(C1561&amp;""="","",COUNTIF($C$7:C1561,C1561&amp;""))</f>
        <v/>
      </c>
      <c r="L1561" s="6">
        <f>IF(K1561="","",C1561&amp;"-"&amp;K1561)</f>
        <v/>
      </c>
      <c r="M1561" s="21">
        <f>IF(J1561&lt;&gt;"القيد غير متوازن","",IF(COUNTIF($B$7:B1561,B1561&amp;"")=1,1,""))</f>
        <v/>
      </c>
    </row>
    <row r="1562">
      <c r="A1562" s="20" t="n"/>
      <c r="B1562" s="16" t="n"/>
      <c r="C1562" s="16" t="n"/>
      <c r="D1562" s="5" t="n"/>
      <c r="E1562" s="17" t="n"/>
      <c r="F1562" s="17" t="n"/>
      <c r="G1562" s="6">
        <f>IF(AND(C1562&amp;""="",E1562&amp;""="",F1562&amp;""=""),"",IF(C1562&amp;""="","كود ناقص",IFERROR(INDEX('دليل الحسابات'!$B$6:$B$205,MATCH(C1562,'دليل الحسابات'!$A$6:$A$205,0)),"كود غير موجود")))</f>
        <v/>
      </c>
      <c r="H1562" s="6">
        <f>IF(AND(C1562&amp;""="",E1562&amp;""="",F1562&amp;""=""),"",IF(AND(E1562&amp;""&lt;&gt;"",F1562&amp;""&lt;&gt;""),"خطأ: مدين ودائن معًا",IF(AND(E1562&amp;""="",F1562&amp;""=""),"سطر بلا مبلغ","")))</f>
        <v/>
      </c>
      <c r="I1562" s="19">
        <f>IF(B1562&amp;""="","",ROUND(SUMIFS($E$7:$E$3006,$B$7:$B$3006,B1562&amp;"")-SUMIFS($F$7:$F$3006,$B$7:$B$3006,B1562&amp;""),2))</f>
        <v/>
      </c>
      <c r="J1562" s="6">
        <f>IF(B1562&amp;""="",IF(AND(C1562&amp;""="",E1562&amp;""="",F1562&amp;""=""),"","رقم القيد ناقص"),IF(I1562=0,"","القيد غير متوازن"))</f>
        <v/>
      </c>
      <c r="K1562" s="21">
        <f>IF(C1562&amp;""="","",COUNTIF($C$7:C1562,C1562&amp;""))</f>
        <v/>
      </c>
      <c r="L1562" s="6">
        <f>IF(K1562="","",C1562&amp;"-"&amp;K1562)</f>
        <v/>
      </c>
      <c r="M1562" s="21">
        <f>IF(J1562&lt;&gt;"القيد غير متوازن","",IF(COUNTIF($B$7:B1562,B1562&amp;"")=1,1,""))</f>
        <v/>
      </c>
    </row>
    <row r="1563">
      <c r="A1563" s="20" t="n"/>
      <c r="B1563" s="16" t="n"/>
      <c r="C1563" s="16" t="n"/>
      <c r="D1563" s="5" t="n"/>
      <c r="E1563" s="17" t="n"/>
      <c r="F1563" s="17" t="n"/>
      <c r="G1563" s="6">
        <f>IF(AND(C1563&amp;""="",E1563&amp;""="",F1563&amp;""=""),"",IF(C1563&amp;""="","كود ناقص",IFERROR(INDEX('دليل الحسابات'!$B$6:$B$205,MATCH(C1563,'دليل الحسابات'!$A$6:$A$205,0)),"كود غير موجود")))</f>
        <v/>
      </c>
      <c r="H1563" s="6">
        <f>IF(AND(C1563&amp;""="",E1563&amp;""="",F1563&amp;""=""),"",IF(AND(E1563&amp;""&lt;&gt;"",F1563&amp;""&lt;&gt;""),"خطأ: مدين ودائن معًا",IF(AND(E1563&amp;""="",F1563&amp;""=""),"سطر بلا مبلغ","")))</f>
        <v/>
      </c>
      <c r="I1563" s="19">
        <f>IF(B1563&amp;""="","",ROUND(SUMIFS($E$7:$E$3006,$B$7:$B$3006,B1563&amp;"")-SUMIFS($F$7:$F$3006,$B$7:$B$3006,B1563&amp;""),2))</f>
        <v/>
      </c>
      <c r="J1563" s="6">
        <f>IF(B1563&amp;""="",IF(AND(C1563&amp;""="",E1563&amp;""="",F1563&amp;""=""),"","رقم القيد ناقص"),IF(I1563=0,"","القيد غير متوازن"))</f>
        <v/>
      </c>
      <c r="K1563" s="21">
        <f>IF(C1563&amp;""="","",COUNTIF($C$7:C1563,C1563&amp;""))</f>
        <v/>
      </c>
      <c r="L1563" s="6">
        <f>IF(K1563="","",C1563&amp;"-"&amp;K1563)</f>
        <v/>
      </c>
      <c r="M1563" s="21">
        <f>IF(J1563&lt;&gt;"القيد غير متوازن","",IF(COUNTIF($B$7:B1563,B1563&amp;"")=1,1,""))</f>
        <v/>
      </c>
    </row>
    <row r="1564">
      <c r="A1564" s="20" t="n"/>
      <c r="B1564" s="16" t="n"/>
      <c r="C1564" s="16" t="n"/>
      <c r="D1564" s="5" t="n"/>
      <c r="E1564" s="17" t="n"/>
      <c r="F1564" s="17" t="n"/>
      <c r="G1564" s="6">
        <f>IF(AND(C1564&amp;""="",E1564&amp;""="",F1564&amp;""=""),"",IF(C1564&amp;""="","كود ناقص",IFERROR(INDEX('دليل الحسابات'!$B$6:$B$205,MATCH(C1564,'دليل الحسابات'!$A$6:$A$205,0)),"كود غير موجود")))</f>
        <v/>
      </c>
      <c r="H1564" s="6">
        <f>IF(AND(C1564&amp;""="",E1564&amp;""="",F1564&amp;""=""),"",IF(AND(E1564&amp;""&lt;&gt;"",F1564&amp;""&lt;&gt;""),"خطأ: مدين ودائن معًا",IF(AND(E1564&amp;""="",F1564&amp;""=""),"سطر بلا مبلغ","")))</f>
        <v/>
      </c>
      <c r="I1564" s="19">
        <f>IF(B1564&amp;""="","",ROUND(SUMIFS($E$7:$E$3006,$B$7:$B$3006,B1564&amp;"")-SUMIFS($F$7:$F$3006,$B$7:$B$3006,B1564&amp;""),2))</f>
        <v/>
      </c>
      <c r="J1564" s="6">
        <f>IF(B1564&amp;""="",IF(AND(C1564&amp;""="",E1564&amp;""="",F1564&amp;""=""),"","رقم القيد ناقص"),IF(I1564=0,"","القيد غير متوازن"))</f>
        <v/>
      </c>
      <c r="K1564" s="21">
        <f>IF(C1564&amp;""="","",COUNTIF($C$7:C1564,C1564&amp;""))</f>
        <v/>
      </c>
      <c r="L1564" s="6">
        <f>IF(K1564="","",C1564&amp;"-"&amp;K1564)</f>
        <v/>
      </c>
      <c r="M1564" s="21">
        <f>IF(J1564&lt;&gt;"القيد غير متوازن","",IF(COUNTIF($B$7:B1564,B1564&amp;"")=1,1,""))</f>
        <v/>
      </c>
    </row>
    <row r="1565">
      <c r="A1565" s="20" t="n"/>
      <c r="B1565" s="16" t="n"/>
      <c r="C1565" s="16" t="n"/>
      <c r="D1565" s="5" t="n"/>
      <c r="E1565" s="17" t="n"/>
      <c r="F1565" s="17" t="n"/>
      <c r="G1565" s="6">
        <f>IF(AND(C1565&amp;""="",E1565&amp;""="",F1565&amp;""=""),"",IF(C1565&amp;""="","كود ناقص",IFERROR(INDEX('دليل الحسابات'!$B$6:$B$205,MATCH(C1565,'دليل الحسابات'!$A$6:$A$205,0)),"كود غير موجود")))</f>
        <v/>
      </c>
      <c r="H1565" s="6">
        <f>IF(AND(C1565&amp;""="",E1565&amp;""="",F1565&amp;""=""),"",IF(AND(E1565&amp;""&lt;&gt;"",F1565&amp;""&lt;&gt;""),"خطأ: مدين ودائن معًا",IF(AND(E1565&amp;""="",F1565&amp;""=""),"سطر بلا مبلغ","")))</f>
        <v/>
      </c>
      <c r="I1565" s="19">
        <f>IF(B1565&amp;""="","",ROUND(SUMIFS($E$7:$E$3006,$B$7:$B$3006,B1565&amp;"")-SUMIFS($F$7:$F$3006,$B$7:$B$3006,B1565&amp;""),2))</f>
        <v/>
      </c>
      <c r="J1565" s="6">
        <f>IF(B1565&amp;""="",IF(AND(C1565&amp;""="",E1565&amp;""="",F1565&amp;""=""),"","رقم القيد ناقص"),IF(I1565=0,"","القيد غير متوازن"))</f>
        <v/>
      </c>
      <c r="K1565" s="21">
        <f>IF(C1565&amp;""="","",COUNTIF($C$7:C1565,C1565&amp;""))</f>
        <v/>
      </c>
      <c r="L1565" s="6">
        <f>IF(K1565="","",C1565&amp;"-"&amp;K1565)</f>
        <v/>
      </c>
      <c r="M1565" s="21">
        <f>IF(J1565&lt;&gt;"القيد غير متوازن","",IF(COUNTIF($B$7:B1565,B1565&amp;"")=1,1,""))</f>
        <v/>
      </c>
    </row>
    <row r="1566">
      <c r="A1566" s="20" t="n"/>
      <c r="B1566" s="16" t="n"/>
      <c r="C1566" s="16" t="n"/>
      <c r="D1566" s="5" t="n"/>
      <c r="E1566" s="17" t="n"/>
      <c r="F1566" s="17" t="n"/>
      <c r="G1566" s="6">
        <f>IF(AND(C1566&amp;""="",E1566&amp;""="",F1566&amp;""=""),"",IF(C1566&amp;""="","كود ناقص",IFERROR(INDEX('دليل الحسابات'!$B$6:$B$205,MATCH(C1566,'دليل الحسابات'!$A$6:$A$205,0)),"كود غير موجود")))</f>
        <v/>
      </c>
      <c r="H1566" s="6">
        <f>IF(AND(C1566&amp;""="",E1566&amp;""="",F1566&amp;""=""),"",IF(AND(E1566&amp;""&lt;&gt;"",F1566&amp;""&lt;&gt;""),"خطأ: مدين ودائن معًا",IF(AND(E1566&amp;""="",F1566&amp;""=""),"سطر بلا مبلغ","")))</f>
        <v/>
      </c>
      <c r="I1566" s="19">
        <f>IF(B1566&amp;""="","",ROUND(SUMIFS($E$7:$E$3006,$B$7:$B$3006,B1566&amp;"")-SUMIFS($F$7:$F$3006,$B$7:$B$3006,B1566&amp;""),2))</f>
        <v/>
      </c>
      <c r="J1566" s="6">
        <f>IF(B1566&amp;""="",IF(AND(C1566&amp;""="",E1566&amp;""="",F1566&amp;""=""),"","رقم القيد ناقص"),IF(I1566=0,"","القيد غير متوازن"))</f>
        <v/>
      </c>
      <c r="K1566" s="21">
        <f>IF(C1566&amp;""="","",COUNTIF($C$7:C1566,C1566&amp;""))</f>
        <v/>
      </c>
      <c r="L1566" s="6">
        <f>IF(K1566="","",C1566&amp;"-"&amp;K1566)</f>
        <v/>
      </c>
      <c r="M1566" s="21">
        <f>IF(J1566&lt;&gt;"القيد غير متوازن","",IF(COUNTIF($B$7:B1566,B1566&amp;"")=1,1,""))</f>
        <v/>
      </c>
    </row>
    <row r="1567">
      <c r="A1567" s="20" t="n"/>
      <c r="B1567" s="16" t="n"/>
      <c r="C1567" s="16" t="n"/>
      <c r="D1567" s="5" t="n"/>
      <c r="E1567" s="17" t="n"/>
      <c r="F1567" s="17" t="n"/>
      <c r="G1567" s="6">
        <f>IF(AND(C1567&amp;""="",E1567&amp;""="",F1567&amp;""=""),"",IF(C1567&amp;""="","كود ناقص",IFERROR(INDEX('دليل الحسابات'!$B$6:$B$205,MATCH(C1567,'دليل الحسابات'!$A$6:$A$205,0)),"كود غير موجود")))</f>
        <v/>
      </c>
      <c r="H1567" s="6">
        <f>IF(AND(C1567&amp;""="",E1567&amp;""="",F1567&amp;""=""),"",IF(AND(E1567&amp;""&lt;&gt;"",F1567&amp;""&lt;&gt;""),"خطأ: مدين ودائن معًا",IF(AND(E1567&amp;""="",F1567&amp;""=""),"سطر بلا مبلغ","")))</f>
        <v/>
      </c>
      <c r="I1567" s="19">
        <f>IF(B1567&amp;""="","",ROUND(SUMIFS($E$7:$E$3006,$B$7:$B$3006,B1567&amp;"")-SUMIFS($F$7:$F$3006,$B$7:$B$3006,B1567&amp;""),2))</f>
        <v/>
      </c>
      <c r="J1567" s="6">
        <f>IF(B1567&amp;""="",IF(AND(C1567&amp;""="",E1567&amp;""="",F1567&amp;""=""),"","رقم القيد ناقص"),IF(I1567=0,"","القيد غير متوازن"))</f>
        <v/>
      </c>
      <c r="K1567" s="21">
        <f>IF(C1567&amp;""="","",COUNTIF($C$7:C1567,C1567&amp;""))</f>
        <v/>
      </c>
      <c r="L1567" s="6">
        <f>IF(K1567="","",C1567&amp;"-"&amp;K1567)</f>
        <v/>
      </c>
      <c r="M1567" s="21">
        <f>IF(J1567&lt;&gt;"القيد غير متوازن","",IF(COUNTIF($B$7:B1567,B1567&amp;"")=1,1,""))</f>
        <v/>
      </c>
    </row>
    <row r="1568">
      <c r="A1568" s="20" t="n"/>
      <c r="B1568" s="16" t="n"/>
      <c r="C1568" s="16" t="n"/>
      <c r="D1568" s="5" t="n"/>
      <c r="E1568" s="17" t="n"/>
      <c r="F1568" s="17" t="n"/>
      <c r="G1568" s="6">
        <f>IF(AND(C1568&amp;""="",E1568&amp;""="",F1568&amp;""=""),"",IF(C1568&amp;""="","كود ناقص",IFERROR(INDEX('دليل الحسابات'!$B$6:$B$205,MATCH(C1568,'دليل الحسابات'!$A$6:$A$205,0)),"كود غير موجود")))</f>
        <v/>
      </c>
      <c r="H1568" s="6">
        <f>IF(AND(C1568&amp;""="",E1568&amp;""="",F1568&amp;""=""),"",IF(AND(E1568&amp;""&lt;&gt;"",F1568&amp;""&lt;&gt;""),"خطأ: مدين ودائن معًا",IF(AND(E1568&amp;""="",F1568&amp;""=""),"سطر بلا مبلغ","")))</f>
        <v/>
      </c>
      <c r="I1568" s="19">
        <f>IF(B1568&amp;""="","",ROUND(SUMIFS($E$7:$E$3006,$B$7:$B$3006,B1568&amp;"")-SUMIFS($F$7:$F$3006,$B$7:$B$3006,B1568&amp;""),2))</f>
        <v/>
      </c>
      <c r="J1568" s="6">
        <f>IF(B1568&amp;""="",IF(AND(C1568&amp;""="",E1568&amp;""="",F1568&amp;""=""),"","رقم القيد ناقص"),IF(I1568=0,"","القيد غير متوازن"))</f>
        <v/>
      </c>
      <c r="K1568" s="21">
        <f>IF(C1568&amp;""="","",COUNTIF($C$7:C1568,C1568&amp;""))</f>
        <v/>
      </c>
      <c r="L1568" s="6">
        <f>IF(K1568="","",C1568&amp;"-"&amp;K1568)</f>
        <v/>
      </c>
      <c r="M1568" s="21">
        <f>IF(J1568&lt;&gt;"القيد غير متوازن","",IF(COUNTIF($B$7:B1568,B1568&amp;"")=1,1,""))</f>
        <v/>
      </c>
    </row>
    <row r="1569">
      <c r="A1569" s="20" t="n"/>
      <c r="B1569" s="16" t="n"/>
      <c r="C1569" s="16" t="n"/>
      <c r="D1569" s="5" t="n"/>
      <c r="E1569" s="17" t="n"/>
      <c r="F1569" s="17" t="n"/>
      <c r="G1569" s="6">
        <f>IF(AND(C1569&amp;""="",E1569&amp;""="",F1569&amp;""=""),"",IF(C1569&amp;""="","كود ناقص",IFERROR(INDEX('دليل الحسابات'!$B$6:$B$205,MATCH(C1569,'دليل الحسابات'!$A$6:$A$205,0)),"كود غير موجود")))</f>
        <v/>
      </c>
      <c r="H1569" s="6">
        <f>IF(AND(C1569&amp;""="",E1569&amp;""="",F1569&amp;""=""),"",IF(AND(E1569&amp;""&lt;&gt;"",F1569&amp;""&lt;&gt;""),"خطأ: مدين ودائن معًا",IF(AND(E1569&amp;""="",F1569&amp;""=""),"سطر بلا مبلغ","")))</f>
        <v/>
      </c>
      <c r="I1569" s="19">
        <f>IF(B1569&amp;""="","",ROUND(SUMIFS($E$7:$E$3006,$B$7:$B$3006,B1569&amp;"")-SUMIFS($F$7:$F$3006,$B$7:$B$3006,B1569&amp;""),2))</f>
        <v/>
      </c>
      <c r="J1569" s="6">
        <f>IF(B1569&amp;""="",IF(AND(C1569&amp;""="",E1569&amp;""="",F1569&amp;""=""),"","رقم القيد ناقص"),IF(I1569=0,"","القيد غير متوازن"))</f>
        <v/>
      </c>
      <c r="K1569" s="21">
        <f>IF(C1569&amp;""="","",COUNTIF($C$7:C1569,C1569&amp;""))</f>
        <v/>
      </c>
      <c r="L1569" s="6">
        <f>IF(K1569="","",C1569&amp;"-"&amp;K1569)</f>
        <v/>
      </c>
      <c r="M1569" s="21">
        <f>IF(J1569&lt;&gt;"القيد غير متوازن","",IF(COUNTIF($B$7:B1569,B1569&amp;"")=1,1,""))</f>
        <v/>
      </c>
    </row>
    <row r="1570">
      <c r="A1570" s="20" t="n"/>
      <c r="B1570" s="16" t="n"/>
      <c r="C1570" s="16" t="n"/>
      <c r="D1570" s="5" t="n"/>
      <c r="E1570" s="17" t="n"/>
      <c r="F1570" s="17" t="n"/>
      <c r="G1570" s="6">
        <f>IF(AND(C1570&amp;""="",E1570&amp;""="",F1570&amp;""=""),"",IF(C1570&amp;""="","كود ناقص",IFERROR(INDEX('دليل الحسابات'!$B$6:$B$205,MATCH(C1570,'دليل الحسابات'!$A$6:$A$205,0)),"كود غير موجود")))</f>
        <v/>
      </c>
      <c r="H1570" s="6">
        <f>IF(AND(C1570&amp;""="",E1570&amp;""="",F1570&amp;""=""),"",IF(AND(E1570&amp;""&lt;&gt;"",F1570&amp;""&lt;&gt;""),"خطأ: مدين ودائن معًا",IF(AND(E1570&amp;""="",F1570&amp;""=""),"سطر بلا مبلغ","")))</f>
        <v/>
      </c>
      <c r="I1570" s="19">
        <f>IF(B1570&amp;""="","",ROUND(SUMIFS($E$7:$E$3006,$B$7:$B$3006,B1570&amp;"")-SUMIFS($F$7:$F$3006,$B$7:$B$3006,B1570&amp;""),2))</f>
        <v/>
      </c>
      <c r="J1570" s="6">
        <f>IF(B1570&amp;""="",IF(AND(C1570&amp;""="",E1570&amp;""="",F1570&amp;""=""),"","رقم القيد ناقص"),IF(I1570=0,"","القيد غير متوازن"))</f>
        <v/>
      </c>
      <c r="K1570" s="21">
        <f>IF(C1570&amp;""="","",COUNTIF($C$7:C1570,C1570&amp;""))</f>
        <v/>
      </c>
      <c r="L1570" s="6">
        <f>IF(K1570="","",C1570&amp;"-"&amp;K1570)</f>
        <v/>
      </c>
      <c r="M1570" s="21">
        <f>IF(J1570&lt;&gt;"القيد غير متوازن","",IF(COUNTIF($B$7:B1570,B1570&amp;"")=1,1,""))</f>
        <v/>
      </c>
    </row>
    <row r="1571">
      <c r="A1571" s="20" t="n"/>
      <c r="B1571" s="16" t="n"/>
      <c r="C1571" s="16" t="n"/>
      <c r="D1571" s="5" t="n"/>
      <c r="E1571" s="17" t="n"/>
      <c r="F1571" s="17" t="n"/>
      <c r="G1571" s="6">
        <f>IF(AND(C1571&amp;""="",E1571&amp;""="",F1571&amp;""=""),"",IF(C1571&amp;""="","كود ناقص",IFERROR(INDEX('دليل الحسابات'!$B$6:$B$205,MATCH(C1571,'دليل الحسابات'!$A$6:$A$205,0)),"كود غير موجود")))</f>
        <v/>
      </c>
      <c r="H1571" s="6">
        <f>IF(AND(C1571&amp;""="",E1571&amp;""="",F1571&amp;""=""),"",IF(AND(E1571&amp;""&lt;&gt;"",F1571&amp;""&lt;&gt;""),"خطأ: مدين ودائن معًا",IF(AND(E1571&amp;""="",F1571&amp;""=""),"سطر بلا مبلغ","")))</f>
        <v/>
      </c>
      <c r="I1571" s="19">
        <f>IF(B1571&amp;""="","",ROUND(SUMIFS($E$7:$E$3006,$B$7:$B$3006,B1571&amp;"")-SUMIFS($F$7:$F$3006,$B$7:$B$3006,B1571&amp;""),2))</f>
        <v/>
      </c>
      <c r="J1571" s="6">
        <f>IF(B1571&amp;""="",IF(AND(C1571&amp;""="",E1571&amp;""="",F1571&amp;""=""),"","رقم القيد ناقص"),IF(I1571=0,"","القيد غير متوازن"))</f>
        <v/>
      </c>
      <c r="K1571" s="21">
        <f>IF(C1571&amp;""="","",COUNTIF($C$7:C1571,C1571&amp;""))</f>
        <v/>
      </c>
      <c r="L1571" s="6">
        <f>IF(K1571="","",C1571&amp;"-"&amp;K1571)</f>
        <v/>
      </c>
      <c r="M1571" s="21">
        <f>IF(J1571&lt;&gt;"القيد غير متوازن","",IF(COUNTIF($B$7:B1571,B1571&amp;"")=1,1,""))</f>
        <v/>
      </c>
    </row>
    <row r="1572">
      <c r="A1572" s="20" t="n"/>
      <c r="B1572" s="16" t="n"/>
      <c r="C1572" s="16" t="n"/>
      <c r="D1572" s="5" t="n"/>
      <c r="E1572" s="17" t="n"/>
      <c r="F1572" s="17" t="n"/>
      <c r="G1572" s="6">
        <f>IF(AND(C1572&amp;""="",E1572&amp;""="",F1572&amp;""=""),"",IF(C1572&amp;""="","كود ناقص",IFERROR(INDEX('دليل الحسابات'!$B$6:$B$205,MATCH(C1572,'دليل الحسابات'!$A$6:$A$205,0)),"كود غير موجود")))</f>
        <v/>
      </c>
      <c r="H1572" s="6">
        <f>IF(AND(C1572&amp;""="",E1572&amp;""="",F1572&amp;""=""),"",IF(AND(E1572&amp;""&lt;&gt;"",F1572&amp;""&lt;&gt;""),"خطأ: مدين ودائن معًا",IF(AND(E1572&amp;""="",F1572&amp;""=""),"سطر بلا مبلغ","")))</f>
        <v/>
      </c>
      <c r="I1572" s="19">
        <f>IF(B1572&amp;""="","",ROUND(SUMIFS($E$7:$E$3006,$B$7:$B$3006,B1572&amp;"")-SUMIFS($F$7:$F$3006,$B$7:$B$3006,B1572&amp;""),2))</f>
        <v/>
      </c>
      <c r="J1572" s="6">
        <f>IF(B1572&amp;""="",IF(AND(C1572&amp;""="",E1572&amp;""="",F1572&amp;""=""),"","رقم القيد ناقص"),IF(I1572=0,"","القيد غير متوازن"))</f>
        <v/>
      </c>
      <c r="K1572" s="21">
        <f>IF(C1572&amp;""="","",COUNTIF($C$7:C1572,C1572&amp;""))</f>
        <v/>
      </c>
      <c r="L1572" s="6">
        <f>IF(K1572="","",C1572&amp;"-"&amp;K1572)</f>
        <v/>
      </c>
      <c r="M1572" s="21">
        <f>IF(J1572&lt;&gt;"القيد غير متوازن","",IF(COUNTIF($B$7:B1572,B1572&amp;"")=1,1,""))</f>
        <v/>
      </c>
    </row>
    <row r="1573">
      <c r="A1573" s="20" t="n"/>
      <c r="B1573" s="16" t="n"/>
      <c r="C1573" s="16" t="n"/>
      <c r="D1573" s="5" t="n"/>
      <c r="E1573" s="17" t="n"/>
      <c r="F1573" s="17" t="n"/>
      <c r="G1573" s="6">
        <f>IF(AND(C1573&amp;""="",E1573&amp;""="",F1573&amp;""=""),"",IF(C1573&amp;""="","كود ناقص",IFERROR(INDEX('دليل الحسابات'!$B$6:$B$205,MATCH(C1573,'دليل الحسابات'!$A$6:$A$205,0)),"كود غير موجود")))</f>
        <v/>
      </c>
      <c r="H1573" s="6">
        <f>IF(AND(C1573&amp;""="",E1573&amp;""="",F1573&amp;""=""),"",IF(AND(E1573&amp;""&lt;&gt;"",F1573&amp;""&lt;&gt;""),"خطأ: مدين ودائن معًا",IF(AND(E1573&amp;""="",F1573&amp;""=""),"سطر بلا مبلغ","")))</f>
        <v/>
      </c>
      <c r="I1573" s="19">
        <f>IF(B1573&amp;""="","",ROUND(SUMIFS($E$7:$E$3006,$B$7:$B$3006,B1573&amp;"")-SUMIFS($F$7:$F$3006,$B$7:$B$3006,B1573&amp;""),2))</f>
        <v/>
      </c>
      <c r="J1573" s="6">
        <f>IF(B1573&amp;""="",IF(AND(C1573&amp;""="",E1573&amp;""="",F1573&amp;""=""),"","رقم القيد ناقص"),IF(I1573=0,"","القيد غير متوازن"))</f>
        <v/>
      </c>
      <c r="K1573" s="21">
        <f>IF(C1573&amp;""="","",COUNTIF($C$7:C1573,C1573&amp;""))</f>
        <v/>
      </c>
      <c r="L1573" s="6">
        <f>IF(K1573="","",C1573&amp;"-"&amp;K1573)</f>
        <v/>
      </c>
      <c r="M1573" s="21">
        <f>IF(J1573&lt;&gt;"القيد غير متوازن","",IF(COUNTIF($B$7:B1573,B1573&amp;"")=1,1,""))</f>
        <v/>
      </c>
    </row>
    <row r="1574">
      <c r="A1574" s="20" t="n"/>
      <c r="B1574" s="16" t="n"/>
      <c r="C1574" s="16" t="n"/>
      <c r="D1574" s="5" t="n"/>
      <c r="E1574" s="17" t="n"/>
      <c r="F1574" s="17" t="n"/>
      <c r="G1574" s="6">
        <f>IF(AND(C1574&amp;""="",E1574&amp;""="",F1574&amp;""=""),"",IF(C1574&amp;""="","كود ناقص",IFERROR(INDEX('دليل الحسابات'!$B$6:$B$205,MATCH(C1574,'دليل الحسابات'!$A$6:$A$205,0)),"كود غير موجود")))</f>
        <v/>
      </c>
      <c r="H1574" s="6">
        <f>IF(AND(C1574&amp;""="",E1574&amp;""="",F1574&amp;""=""),"",IF(AND(E1574&amp;""&lt;&gt;"",F1574&amp;""&lt;&gt;""),"خطأ: مدين ودائن معًا",IF(AND(E1574&amp;""="",F1574&amp;""=""),"سطر بلا مبلغ","")))</f>
        <v/>
      </c>
      <c r="I1574" s="19">
        <f>IF(B1574&amp;""="","",ROUND(SUMIFS($E$7:$E$3006,$B$7:$B$3006,B1574&amp;"")-SUMIFS($F$7:$F$3006,$B$7:$B$3006,B1574&amp;""),2))</f>
        <v/>
      </c>
      <c r="J1574" s="6">
        <f>IF(B1574&amp;""="",IF(AND(C1574&amp;""="",E1574&amp;""="",F1574&amp;""=""),"","رقم القيد ناقص"),IF(I1574=0,"","القيد غير متوازن"))</f>
        <v/>
      </c>
      <c r="K1574" s="21">
        <f>IF(C1574&amp;""="","",COUNTIF($C$7:C1574,C1574&amp;""))</f>
        <v/>
      </c>
      <c r="L1574" s="6">
        <f>IF(K1574="","",C1574&amp;"-"&amp;K1574)</f>
        <v/>
      </c>
      <c r="M1574" s="21">
        <f>IF(J1574&lt;&gt;"القيد غير متوازن","",IF(COUNTIF($B$7:B1574,B1574&amp;"")=1,1,""))</f>
        <v/>
      </c>
    </row>
    <row r="1575">
      <c r="A1575" s="20" t="n"/>
      <c r="B1575" s="16" t="n"/>
      <c r="C1575" s="16" t="n"/>
      <c r="D1575" s="5" t="n"/>
      <c r="E1575" s="17" t="n"/>
      <c r="F1575" s="17" t="n"/>
      <c r="G1575" s="6">
        <f>IF(AND(C1575&amp;""="",E1575&amp;""="",F1575&amp;""=""),"",IF(C1575&amp;""="","كود ناقص",IFERROR(INDEX('دليل الحسابات'!$B$6:$B$205,MATCH(C1575,'دليل الحسابات'!$A$6:$A$205,0)),"كود غير موجود")))</f>
        <v/>
      </c>
      <c r="H1575" s="6">
        <f>IF(AND(C1575&amp;""="",E1575&amp;""="",F1575&amp;""=""),"",IF(AND(E1575&amp;""&lt;&gt;"",F1575&amp;""&lt;&gt;""),"خطأ: مدين ودائن معًا",IF(AND(E1575&amp;""="",F1575&amp;""=""),"سطر بلا مبلغ","")))</f>
        <v/>
      </c>
      <c r="I1575" s="19">
        <f>IF(B1575&amp;""="","",ROUND(SUMIFS($E$7:$E$3006,$B$7:$B$3006,B1575&amp;"")-SUMIFS($F$7:$F$3006,$B$7:$B$3006,B1575&amp;""),2))</f>
        <v/>
      </c>
      <c r="J1575" s="6">
        <f>IF(B1575&amp;""="",IF(AND(C1575&amp;""="",E1575&amp;""="",F1575&amp;""=""),"","رقم القيد ناقص"),IF(I1575=0,"","القيد غير متوازن"))</f>
        <v/>
      </c>
      <c r="K1575" s="21">
        <f>IF(C1575&amp;""="","",COUNTIF($C$7:C1575,C1575&amp;""))</f>
        <v/>
      </c>
      <c r="L1575" s="6">
        <f>IF(K1575="","",C1575&amp;"-"&amp;K1575)</f>
        <v/>
      </c>
      <c r="M1575" s="21">
        <f>IF(J1575&lt;&gt;"القيد غير متوازن","",IF(COUNTIF($B$7:B1575,B1575&amp;"")=1,1,""))</f>
        <v/>
      </c>
    </row>
    <row r="1576">
      <c r="A1576" s="20" t="n"/>
      <c r="B1576" s="16" t="n"/>
      <c r="C1576" s="16" t="n"/>
      <c r="D1576" s="5" t="n"/>
      <c r="E1576" s="17" t="n"/>
      <c r="F1576" s="17" t="n"/>
      <c r="G1576" s="6">
        <f>IF(AND(C1576&amp;""="",E1576&amp;""="",F1576&amp;""=""),"",IF(C1576&amp;""="","كود ناقص",IFERROR(INDEX('دليل الحسابات'!$B$6:$B$205,MATCH(C1576,'دليل الحسابات'!$A$6:$A$205,0)),"كود غير موجود")))</f>
        <v/>
      </c>
      <c r="H1576" s="6">
        <f>IF(AND(C1576&amp;""="",E1576&amp;""="",F1576&amp;""=""),"",IF(AND(E1576&amp;""&lt;&gt;"",F1576&amp;""&lt;&gt;""),"خطأ: مدين ودائن معًا",IF(AND(E1576&amp;""="",F1576&amp;""=""),"سطر بلا مبلغ","")))</f>
        <v/>
      </c>
      <c r="I1576" s="19">
        <f>IF(B1576&amp;""="","",ROUND(SUMIFS($E$7:$E$3006,$B$7:$B$3006,B1576&amp;"")-SUMIFS($F$7:$F$3006,$B$7:$B$3006,B1576&amp;""),2))</f>
        <v/>
      </c>
      <c r="J1576" s="6">
        <f>IF(B1576&amp;""="",IF(AND(C1576&amp;""="",E1576&amp;""="",F1576&amp;""=""),"","رقم القيد ناقص"),IF(I1576=0,"","القيد غير متوازن"))</f>
        <v/>
      </c>
      <c r="K1576" s="21">
        <f>IF(C1576&amp;""="","",COUNTIF($C$7:C1576,C1576&amp;""))</f>
        <v/>
      </c>
      <c r="L1576" s="6">
        <f>IF(K1576="","",C1576&amp;"-"&amp;K1576)</f>
        <v/>
      </c>
      <c r="M1576" s="21">
        <f>IF(J1576&lt;&gt;"القيد غير متوازن","",IF(COUNTIF($B$7:B1576,B1576&amp;"")=1,1,""))</f>
        <v/>
      </c>
    </row>
    <row r="1577">
      <c r="A1577" s="20" t="n"/>
      <c r="B1577" s="16" t="n"/>
      <c r="C1577" s="16" t="n"/>
      <c r="D1577" s="5" t="n"/>
      <c r="E1577" s="17" t="n"/>
      <c r="F1577" s="17" t="n"/>
      <c r="G1577" s="6">
        <f>IF(AND(C1577&amp;""="",E1577&amp;""="",F1577&amp;""=""),"",IF(C1577&amp;""="","كود ناقص",IFERROR(INDEX('دليل الحسابات'!$B$6:$B$205,MATCH(C1577,'دليل الحسابات'!$A$6:$A$205,0)),"كود غير موجود")))</f>
        <v/>
      </c>
      <c r="H1577" s="6">
        <f>IF(AND(C1577&amp;""="",E1577&amp;""="",F1577&amp;""=""),"",IF(AND(E1577&amp;""&lt;&gt;"",F1577&amp;""&lt;&gt;""),"خطأ: مدين ودائن معًا",IF(AND(E1577&amp;""="",F1577&amp;""=""),"سطر بلا مبلغ","")))</f>
        <v/>
      </c>
      <c r="I1577" s="19">
        <f>IF(B1577&amp;""="","",ROUND(SUMIFS($E$7:$E$3006,$B$7:$B$3006,B1577&amp;"")-SUMIFS($F$7:$F$3006,$B$7:$B$3006,B1577&amp;""),2))</f>
        <v/>
      </c>
      <c r="J1577" s="6">
        <f>IF(B1577&amp;""="",IF(AND(C1577&amp;""="",E1577&amp;""="",F1577&amp;""=""),"","رقم القيد ناقص"),IF(I1577=0,"","القيد غير متوازن"))</f>
        <v/>
      </c>
      <c r="K1577" s="21">
        <f>IF(C1577&amp;""="","",COUNTIF($C$7:C1577,C1577&amp;""))</f>
        <v/>
      </c>
      <c r="L1577" s="6">
        <f>IF(K1577="","",C1577&amp;"-"&amp;K1577)</f>
        <v/>
      </c>
      <c r="M1577" s="21">
        <f>IF(J1577&lt;&gt;"القيد غير متوازن","",IF(COUNTIF($B$7:B1577,B1577&amp;"")=1,1,""))</f>
        <v/>
      </c>
    </row>
    <row r="1578">
      <c r="A1578" s="20" t="n"/>
      <c r="B1578" s="16" t="n"/>
      <c r="C1578" s="16" t="n"/>
      <c r="D1578" s="5" t="n"/>
      <c r="E1578" s="17" t="n"/>
      <c r="F1578" s="17" t="n"/>
      <c r="G1578" s="6">
        <f>IF(AND(C1578&amp;""="",E1578&amp;""="",F1578&amp;""=""),"",IF(C1578&amp;""="","كود ناقص",IFERROR(INDEX('دليل الحسابات'!$B$6:$B$205,MATCH(C1578,'دليل الحسابات'!$A$6:$A$205,0)),"كود غير موجود")))</f>
        <v/>
      </c>
      <c r="H1578" s="6">
        <f>IF(AND(C1578&amp;""="",E1578&amp;""="",F1578&amp;""=""),"",IF(AND(E1578&amp;""&lt;&gt;"",F1578&amp;""&lt;&gt;""),"خطأ: مدين ودائن معًا",IF(AND(E1578&amp;""="",F1578&amp;""=""),"سطر بلا مبلغ","")))</f>
        <v/>
      </c>
      <c r="I1578" s="19">
        <f>IF(B1578&amp;""="","",ROUND(SUMIFS($E$7:$E$3006,$B$7:$B$3006,B1578&amp;"")-SUMIFS($F$7:$F$3006,$B$7:$B$3006,B1578&amp;""),2))</f>
        <v/>
      </c>
      <c r="J1578" s="6">
        <f>IF(B1578&amp;""="",IF(AND(C1578&amp;""="",E1578&amp;""="",F1578&amp;""=""),"","رقم القيد ناقص"),IF(I1578=0,"","القيد غير متوازن"))</f>
        <v/>
      </c>
      <c r="K1578" s="21">
        <f>IF(C1578&amp;""="","",COUNTIF($C$7:C1578,C1578&amp;""))</f>
        <v/>
      </c>
      <c r="L1578" s="6">
        <f>IF(K1578="","",C1578&amp;"-"&amp;K1578)</f>
        <v/>
      </c>
      <c r="M1578" s="21">
        <f>IF(J1578&lt;&gt;"القيد غير متوازن","",IF(COUNTIF($B$7:B1578,B1578&amp;"")=1,1,""))</f>
        <v/>
      </c>
    </row>
    <row r="1579">
      <c r="A1579" s="20" t="n"/>
      <c r="B1579" s="16" t="n"/>
      <c r="C1579" s="16" t="n"/>
      <c r="D1579" s="5" t="n"/>
      <c r="E1579" s="17" t="n"/>
      <c r="F1579" s="17" t="n"/>
      <c r="G1579" s="6">
        <f>IF(AND(C1579&amp;""="",E1579&amp;""="",F1579&amp;""=""),"",IF(C1579&amp;""="","كود ناقص",IFERROR(INDEX('دليل الحسابات'!$B$6:$B$205,MATCH(C1579,'دليل الحسابات'!$A$6:$A$205,0)),"كود غير موجود")))</f>
        <v/>
      </c>
      <c r="H1579" s="6">
        <f>IF(AND(C1579&amp;""="",E1579&amp;""="",F1579&amp;""=""),"",IF(AND(E1579&amp;""&lt;&gt;"",F1579&amp;""&lt;&gt;""),"خطأ: مدين ودائن معًا",IF(AND(E1579&amp;""="",F1579&amp;""=""),"سطر بلا مبلغ","")))</f>
        <v/>
      </c>
      <c r="I1579" s="19">
        <f>IF(B1579&amp;""="","",ROUND(SUMIFS($E$7:$E$3006,$B$7:$B$3006,B1579&amp;"")-SUMIFS($F$7:$F$3006,$B$7:$B$3006,B1579&amp;""),2))</f>
        <v/>
      </c>
      <c r="J1579" s="6">
        <f>IF(B1579&amp;""="",IF(AND(C1579&amp;""="",E1579&amp;""="",F1579&amp;""=""),"","رقم القيد ناقص"),IF(I1579=0,"","القيد غير متوازن"))</f>
        <v/>
      </c>
      <c r="K1579" s="21">
        <f>IF(C1579&amp;""="","",COUNTIF($C$7:C1579,C1579&amp;""))</f>
        <v/>
      </c>
      <c r="L1579" s="6">
        <f>IF(K1579="","",C1579&amp;"-"&amp;K1579)</f>
        <v/>
      </c>
      <c r="M1579" s="21">
        <f>IF(J1579&lt;&gt;"القيد غير متوازن","",IF(COUNTIF($B$7:B1579,B1579&amp;"")=1,1,""))</f>
        <v/>
      </c>
    </row>
    <row r="1580">
      <c r="A1580" s="20" t="n"/>
      <c r="B1580" s="16" t="n"/>
      <c r="C1580" s="16" t="n"/>
      <c r="D1580" s="5" t="n"/>
      <c r="E1580" s="17" t="n"/>
      <c r="F1580" s="17" t="n"/>
      <c r="G1580" s="6">
        <f>IF(AND(C1580&amp;""="",E1580&amp;""="",F1580&amp;""=""),"",IF(C1580&amp;""="","كود ناقص",IFERROR(INDEX('دليل الحسابات'!$B$6:$B$205,MATCH(C1580,'دليل الحسابات'!$A$6:$A$205,0)),"كود غير موجود")))</f>
        <v/>
      </c>
      <c r="H1580" s="6">
        <f>IF(AND(C1580&amp;""="",E1580&amp;""="",F1580&amp;""=""),"",IF(AND(E1580&amp;""&lt;&gt;"",F1580&amp;""&lt;&gt;""),"خطأ: مدين ودائن معًا",IF(AND(E1580&amp;""="",F1580&amp;""=""),"سطر بلا مبلغ","")))</f>
        <v/>
      </c>
      <c r="I1580" s="19">
        <f>IF(B1580&amp;""="","",ROUND(SUMIFS($E$7:$E$3006,$B$7:$B$3006,B1580&amp;"")-SUMIFS($F$7:$F$3006,$B$7:$B$3006,B1580&amp;""),2))</f>
        <v/>
      </c>
      <c r="J1580" s="6">
        <f>IF(B1580&amp;""="",IF(AND(C1580&amp;""="",E1580&amp;""="",F1580&amp;""=""),"","رقم القيد ناقص"),IF(I1580=0,"","القيد غير متوازن"))</f>
        <v/>
      </c>
      <c r="K1580" s="21">
        <f>IF(C1580&amp;""="","",COUNTIF($C$7:C1580,C1580&amp;""))</f>
        <v/>
      </c>
      <c r="L1580" s="6">
        <f>IF(K1580="","",C1580&amp;"-"&amp;K1580)</f>
        <v/>
      </c>
      <c r="M1580" s="21">
        <f>IF(J1580&lt;&gt;"القيد غير متوازن","",IF(COUNTIF($B$7:B1580,B1580&amp;"")=1,1,""))</f>
        <v/>
      </c>
    </row>
    <row r="1581">
      <c r="A1581" s="20" t="n"/>
      <c r="B1581" s="16" t="n"/>
      <c r="C1581" s="16" t="n"/>
      <c r="D1581" s="5" t="n"/>
      <c r="E1581" s="17" t="n"/>
      <c r="F1581" s="17" t="n"/>
      <c r="G1581" s="6">
        <f>IF(AND(C1581&amp;""="",E1581&amp;""="",F1581&amp;""=""),"",IF(C1581&amp;""="","كود ناقص",IFERROR(INDEX('دليل الحسابات'!$B$6:$B$205,MATCH(C1581,'دليل الحسابات'!$A$6:$A$205,0)),"كود غير موجود")))</f>
        <v/>
      </c>
      <c r="H1581" s="6">
        <f>IF(AND(C1581&amp;""="",E1581&amp;""="",F1581&amp;""=""),"",IF(AND(E1581&amp;""&lt;&gt;"",F1581&amp;""&lt;&gt;""),"خطأ: مدين ودائن معًا",IF(AND(E1581&amp;""="",F1581&amp;""=""),"سطر بلا مبلغ","")))</f>
        <v/>
      </c>
      <c r="I1581" s="19">
        <f>IF(B1581&amp;""="","",ROUND(SUMIFS($E$7:$E$3006,$B$7:$B$3006,B1581&amp;"")-SUMIFS($F$7:$F$3006,$B$7:$B$3006,B1581&amp;""),2))</f>
        <v/>
      </c>
      <c r="J1581" s="6">
        <f>IF(B1581&amp;""="",IF(AND(C1581&amp;""="",E1581&amp;""="",F1581&amp;""=""),"","رقم القيد ناقص"),IF(I1581=0,"","القيد غير متوازن"))</f>
        <v/>
      </c>
      <c r="K1581" s="21">
        <f>IF(C1581&amp;""="","",COUNTIF($C$7:C1581,C1581&amp;""))</f>
        <v/>
      </c>
      <c r="L1581" s="6">
        <f>IF(K1581="","",C1581&amp;"-"&amp;K1581)</f>
        <v/>
      </c>
      <c r="M1581" s="21">
        <f>IF(J1581&lt;&gt;"القيد غير متوازن","",IF(COUNTIF($B$7:B1581,B1581&amp;"")=1,1,""))</f>
        <v/>
      </c>
    </row>
    <row r="1582">
      <c r="A1582" s="20" t="n"/>
      <c r="B1582" s="16" t="n"/>
      <c r="C1582" s="16" t="n"/>
      <c r="D1582" s="5" t="n"/>
      <c r="E1582" s="17" t="n"/>
      <c r="F1582" s="17" t="n"/>
      <c r="G1582" s="6">
        <f>IF(AND(C1582&amp;""="",E1582&amp;""="",F1582&amp;""=""),"",IF(C1582&amp;""="","كود ناقص",IFERROR(INDEX('دليل الحسابات'!$B$6:$B$205,MATCH(C1582,'دليل الحسابات'!$A$6:$A$205,0)),"كود غير موجود")))</f>
        <v/>
      </c>
      <c r="H1582" s="6">
        <f>IF(AND(C1582&amp;""="",E1582&amp;""="",F1582&amp;""=""),"",IF(AND(E1582&amp;""&lt;&gt;"",F1582&amp;""&lt;&gt;""),"خطأ: مدين ودائن معًا",IF(AND(E1582&amp;""="",F1582&amp;""=""),"سطر بلا مبلغ","")))</f>
        <v/>
      </c>
      <c r="I1582" s="19">
        <f>IF(B1582&amp;""="","",ROUND(SUMIFS($E$7:$E$3006,$B$7:$B$3006,B1582&amp;"")-SUMIFS($F$7:$F$3006,$B$7:$B$3006,B1582&amp;""),2))</f>
        <v/>
      </c>
      <c r="J1582" s="6">
        <f>IF(B1582&amp;""="",IF(AND(C1582&amp;""="",E1582&amp;""="",F1582&amp;""=""),"","رقم القيد ناقص"),IF(I1582=0,"","القيد غير متوازن"))</f>
        <v/>
      </c>
      <c r="K1582" s="21">
        <f>IF(C1582&amp;""="","",COUNTIF($C$7:C1582,C1582&amp;""))</f>
        <v/>
      </c>
      <c r="L1582" s="6">
        <f>IF(K1582="","",C1582&amp;"-"&amp;K1582)</f>
        <v/>
      </c>
      <c r="M1582" s="21">
        <f>IF(J1582&lt;&gt;"القيد غير متوازن","",IF(COUNTIF($B$7:B1582,B1582&amp;"")=1,1,""))</f>
        <v/>
      </c>
    </row>
    <row r="1583">
      <c r="A1583" s="20" t="n"/>
      <c r="B1583" s="16" t="n"/>
      <c r="C1583" s="16" t="n"/>
      <c r="D1583" s="5" t="n"/>
      <c r="E1583" s="17" t="n"/>
      <c r="F1583" s="17" t="n"/>
      <c r="G1583" s="6">
        <f>IF(AND(C1583&amp;""="",E1583&amp;""="",F1583&amp;""=""),"",IF(C1583&amp;""="","كود ناقص",IFERROR(INDEX('دليل الحسابات'!$B$6:$B$205,MATCH(C1583,'دليل الحسابات'!$A$6:$A$205,0)),"كود غير موجود")))</f>
        <v/>
      </c>
      <c r="H1583" s="6">
        <f>IF(AND(C1583&amp;""="",E1583&amp;""="",F1583&amp;""=""),"",IF(AND(E1583&amp;""&lt;&gt;"",F1583&amp;""&lt;&gt;""),"خطأ: مدين ودائن معًا",IF(AND(E1583&amp;""="",F1583&amp;""=""),"سطر بلا مبلغ","")))</f>
        <v/>
      </c>
      <c r="I1583" s="19">
        <f>IF(B1583&amp;""="","",ROUND(SUMIFS($E$7:$E$3006,$B$7:$B$3006,B1583&amp;"")-SUMIFS($F$7:$F$3006,$B$7:$B$3006,B1583&amp;""),2))</f>
        <v/>
      </c>
      <c r="J1583" s="6">
        <f>IF(B1583&amp;""="",IF(AND(C1583&amp;""="",E1583&amp;""="",F1583&amp;""=""),"","رقم القيد ناقص"),IF(I1583=0,"","القيد غير متوازن"))</f>
        <v/>
      </c>
      <c r="K1583" s="21">
        <f>IF(C1583&amp;""="","",COUNTIF($C$7:C1583,C1583&amp;""))</f>
        <v/>
      </c>
      <c r="L1583" s="6">
        <f>IF(K1583="","",C1583&amp;"-"&amp;K1583)</f>
        <v/>
      </c>
      <c r="M1583" s="21">
        <f>IF(J1583&lt;&gt;"القيد غير متوازن","",IF(COUNTIF($B$7:B1583,B1583&amp;"")=1,1,""))</f>
        <v/>
      </c>
    </row>
    <row r="1584">
      <c r="A1584" s="20" t="n"/>
      <c r="B1584" s="16" t="n"/>
      <c r="C1584" s="16" t="n"/>
      <c r="D1584" s="5" t="n"/>
      <c r="E1584" s="17" t="n"/>
      <c r="F1584" s="17" t="n"/>
      <c r="G1584" s="6">
        <f>IF(AND(C1584&amp;""="",E1584&amp;""="",F1584&amp;""=""),"",IF(C1584&amp;""="","كود ناقص",IFERROR(INDEX('دليل الحسابات'!$B$6:$B$205,MATCH(C1584,'دليل الحسابات'!$A$6:$A$205,0)),"كود غير موجود")))</f>
        <v/>
      </c>
      <c r="H1584" s="6">
        <f>IF(AND(C1584&amp;""="",E1584&amp;""="",F1584&amp;""=""),"",IF(AND(E1584&amp;""&lt;&gt;"",F1584&amp;""&lt;&gt;""),"خطأ: مدين ودائن معًا",IF(AND(E1584&amp;""="",F1584&amp;""=""),"سطر بلا مبلغ","")))</f>
        <v/>
      </c>
      <c r="I1584" s="19">
        <f>IF(B1584&amp;""="","",ROUND(SUMIFS($E$7:$E$3006,$B$7:$B$3006,B1584&amp;"")-SUMIFS($F$7:$F$3006,$B$7:$B$3006,B1584&amp;""),2))</f>
        <v/>
      </c>
      <c r="J1584" s="6">
        <f>IF(B1584&amp;""="",IF(AND(C1584&amp;""="",E1584&amp;""="",F1584&amp;""=""),"","رقم القيد ناقص"),IF(I1584=0,"","القيد غير متوازن"))</f>
        <v/>
      </c>
      <c r="K1584" s="21">
        <f>IF(C1584&amp;""="","",COUNTIF($C$7:C1584,C1584&amp;""))</f>
        <v/>
      </c>
      <c r="L1584" s="6">
        <f>IF(K1584="","",C1584&amp;"-"&amp;K1584)</f>
        <v/>
      </c>
      <c r="M1584" s="21">
        <f>IF(J1584&lt;&gt;"القيد غير متوازن","",IF(COUNTIF($B$7:B1584,B1584&amp;"")=1,1,""))</f>
        <v/>
      </c>
    </row>
    <row r="1585">
      <c r="A1585" s="20" t="n"/>
      <c r="B1585" s="16" t="n"/>
      <c r="C1585" s="16" t="n"/>
      <c r="D1585" s="5" t="n"/>
      <c r="E1585" s="17" t="n"/>
      <c r="F1585" s="17" t="n"/>
      <c r="G1585" s="6">
        <f>IF(AND(C1585&amp;""="",E1585&amp;""="",F1585&amp;""=""),"",IF(C1585&amp;""="","كود ناقص",IFERROR(INDEX('دليل الحسابات'!$B$6:$B$205,MATCH(C1585,'دليل الحسابات'!$A$6:$A$205,0)),"كود غير موجود")))</f>
        <v/>
      </c>
      <c r="H1585" s="6">
        <f>IF(AND(C1585&amp;""="",E1585&amp;""="",F1585&amp;""=""),"",IF(AND(E1585&amp;""&lt;&gt;"",F1585&amp;""&lt;&gt;""),"خطأ: مدين ودائن معًا",IF(AND(E1585&amp;""="",F1585&amp;""=""),"سطر بلا مبلغ","")))</f>
        <v/>
      </c>
      <c r="I1585" s="19">
        <f>IF(B1585&amp;""="","",ROUND(SUMIFS($E$7:$E$3006,$B$7:$B$3006,B1585&amp;"")-SUMIFS($F$7:$F$3006,$B$7:$B$3006,B1585&amp;""),2))</f>
        <v/>
      </c>
      <c r="J1585" s="6">
        <f>IF(B1585&amp;""="",IF(AND(C1585&amp;""="",E1585&amp;""="",F1585&amp;""=""),"","رقم القيد ناقص"),IF(I1585=0,"","القيد غير متوازن"))</f>
        <v/>
      </c>
      <c r="K1585" s="21">
        <f>IF(C1585&amp;""="","",COUNTIF($C$7:C1585,C1585&amp;""))</f>
        <v/>
      </c>
      <c r="L1585" s="6">
        <f>IF(K1585="","",C1585&amp;"-"&amp;K1585)</f>
        <v/>
      </c>
      <c r="M1585" s="21">
        <f>IF(J1585&lt;&gt;"القيد غير متوازن","",IF(COUNTIF($B$7:B1585,B1585&amp;"")=1,1,""))</f>
        <v/>
      </c>
    </row>
    <row r="1586">
      <c r="A1586" s="20" t="n"/>
      <c r="B1586" s="16" t="n"/>
      <c r="C1586" s="16" t="n"/>
      <c r="D1586" s="5" t="n"/>
      <c r="E1586" s="17" t="n"/>
      <c r="F1586" s="17" t="n"/>
      <c r="G1586" s="6">
        <f>IF(AND(C1586&amp;""="",E1586&amp;""="",F1586&amp;""=""),"",IF(C1586&amp;""="","كود ناقص",IFERROR(INDEX('دليل الحسابات'!$B$6:$B$205,MATCH(C1586,'دليل الحسابات'!$A$6:$A$205,0)),"كود غير موجود")))</f>
        <v/>
      </c>
      <c r="H1586" s="6">
        <f>IF(AND(C1586&amp;""="",E1586&amp;""="",F1586&amp;""=""),"",IF(AND(E1586&amp;""&lt;&gt;"",F1586&amp;""&lt;&gt;""),"خطأ: مدين ودائن معًا",IF(AND(E1586&amp;""="",F1586&amp;""=""),"سطر بلا مبلغ","")))</f>
        <v/>
      </c>
      <c r="I1586" s="19">
        <f>IF(B1586&amp;""="","",ROUND(SUMIFS($E$7:$E$3006,$B$7:$B$3006,B1586&amp;"")-SUMIFS($F$7:$F$3006,$B$7:$B$3006,B1586&amp;""),2))</f>
        <v/>
      </c>
      <c r="J1586" s="6">
        <f>IF(B1586&amp;""="",IF(AND(C1586&amp;""="",E1586&amp;""="",F1586&amp;""=""),"","رقم القيد ناقص"),IF(I1586=0,"","القيد غير متوازن"))</f>
        <v/>
      </c>
      <c r="K1586" s="21">
        <f>IF(C1586&amp;""="","",COUNTIF($C$7:C1586,C1586&amp;""))</f>
        <v/>
      </c>
      <c r="L1586" s="6">
        <f>IF(K1586="","",C1586&amp;"-"&amp;K1586)</f>
        <v/>
      </c>
      <c r="M1586" s="21">
        <f>IF(J1586&lt;&gt;"القيد غير متوازن","",IF(COUNTIF($B$7:B1586,B1586&amp;"")=1,1,""))</f>
        <v/>
      </c>
    </row>
    <row r="1587">
      <c r="A1587" s="20" t="n"/>
      <c r="B1587" s="16" t="n"/>
      <c r="C1587" s="16" t="n"/>
      <c r="D1587" s="5" t="n"/>
      <c r="E1587" s="17" t="n"/>
      <c r="F1587" s="17" t="n"/>
      <c r="G1587" s="6">
        <f>IF(AND(C1587&amp;""="",E1587&amp;""="",F1587&amp;""=""),"",IF(C1587&amp;""="","كود ناقص",IFERROR(INDEX('دليل الحسابات'!$B$6:$B$205,MATCH(C1587,'دليل الحسابات'!$A$6:$A$205,0)),"كود غير موجود")))</f>
        <v/>
      </c>
      <c r="H1587" s="6">
        <f>IF(AND(C1587&amp;""="",E1587&amp;""="",F1587&amp;""=""),"",IF(AND(E1587&amp;""&lt;&gt;"",F1587&amp;""&lt;&gt;""),"خطأ: مدين ودائن معًا",IF(AND(E1587&amp;""="",F1587&amp;""=""),"سطر بلا مبلغ","")))</f>
        <v/>
      </c>
      <c r="I1587" s="19">
        <f>IF(B1587&amp;""="","",ROUND(SUMIFS($E$7:$E$3006,$B$7:$B$3006,B1587&amp;"")-SUMIFS($F$7:$F$3006,$B$7:$B$3006,B1587&amp;""),2))</f>
        <v/>
      </c>
      <c r="J1587" s="6">
        <f>IF(B1587&amp;""="",IF(AND(C1587&amp;""="",E1587&amp;""="",F1587&amp;""=""),"","رقم القيد ناقص"),IF(I1587=0,"","القيد غير متوازن"))</f>
        <v/>
      </c>
      <c r="K1587" s="21">
        <f>IF(C1587&amp;""="","",COUNTIF($C$7:C1587,C1587&amp;""))</f>
        <v/>
      </c>
      <c r="L1587" s="6">
        <f>IF(K1587="","",C1587&amp;"-"&amp;K1587)</f>
        <v/>
      </c>
      <c r="M1587" s="21">
        <f>IF(J1587&lt;&gt;"القيد غير متوازن","",IF(COUNTIF($B$7:B1587,B1587&amp;"")=1,1,""))</f>
        <v/>
      </c>
    </row>
    <row r="1588">
      <c r="A1588" s="20" t="n"/>
      <c r="B1588" s="16" t="n"/>
      <c r="C1588" s="16" t="n"/>
      <c r="D1588" s="5" t="n"/>
      <c r="E1588" s="17" t="n"/>
      <c r="F1588" s="17" t="n"/>
      <c r="G1588" s="6">
        <f>IF(AND(C1588&amp;""="",E1588&amp;""="",F1588&amp;""=""),"",IF(C1588&amp;""="","كود ناقص",IFERROR(INDEX('دليل الحسابات'!$B$6:$B$205,MATCH(C1588,'دليل الحسابات'!$A$6:$A$205,0)),"كود غير موجود")))</f>
        <v/>
      </c>
      <c r="H1588" s="6">
        <f>IF(AND(C1588&amp;""="",E1588&amp;""="",F1588&amp;""=""),"",IF(AND(E1588&amp;""&lt;&gt;"",F1588&amp;""&lt;&gt;""),"خطأ: مدين ودائن معًا",IF(AND(E1588&amp;""="",F1588&amp;""=""),"سطر بلا مبلغ","")))</f>
        <v/>
      </c>
      <c r="I1588" s="19">
        <f>IF(B1588&amp;""="","",ROUND(SUMIFS($E$7:$E$3006,$B$7:$B$3006,B1588&amp;"")-SUMIFS($F$7:$F$3006,$B$7:$B$3006,B1588&amp;""),2))</f>
        <v/>
      </c>
      <c r="J1588" s="6">
        <f>IF(B1588&amp;""="",IF(AND(C1588&amp;""="",E1588&amp;""="",F1588&amp;""=""),"","رقم القيد ناقص"),IF(I1588=0,"","القيد غير متوازن"))</f>
        <v/>
      </c>
      <c r="K1588" s="21">
        <f>IF(C1588&amp;""="","",COUNTIF($C$7:C1588,C1588&amp;""))</f>
        <v/>
      </c>
      <c r="L1588" s="6">
        <f>IF(K1588="","",C1588&amp;"-"&amp;K1588)</f>
        <v/>
      </c>
      <c r="M1588" s="21">
        <f>IF(J1588&lt;&gt;"القيد غير متوازن","",IF(COUNTIF($B$7:B1588,B1588&amp;"")=1,1,""))</f>
        <v/>
      </c>
    </row>
    <row r="1589">
      <c r="A1589" s="20" t="n"/>
      <c r="B1589" s="16" t="n"/>
      <c r="C1589" s="16" t="n"/>
      <c r="D1589" s="5" t="n"/>
      <c r="E1589" s="17" t="n"/>
      <c r="F1589" s="17" t="n"/>
      <c r="G1589" s="6">
        <f>IF(AND(C1589&amp;""="",E1589&amp;""="",F1589&amp;""=""),"",IF(C1589&amp;""="","كود ناقص",IFERROR(INDEX('دليل الحسابات'!$B$6:$B$205,MATCH(C1589,'دليل الحسابات'!$A$6:$A$205,0)),"كود غير موجود")))</f>
        <v/>
      </c>
      <c r="H1589" s="6">
        <f>IF(AND(C1589&amp;""="",E1589&amp;""="",F1589&amp;""=""),"",IF(AND(E1589&amp;""&lt;&gt;"",F1589&amp;""&lt;&gt;""),"خطأ: مدين ودائن معًا",IF(AND(E1589&amp;""="",F1589&amp;""=""),"سطر بلا مبلغ","")))</f>
        <v/>
      </c>
      <c r="I1589" s="19">
        <f>IF(B1589&amp;""="","",ROUND(SUMIFS($E$7:$E$3006,$B$7:$B$3006,B1589&amp;"")-SUMIFS($F$7:$F$3006,$B$7:$B$3006,B1589&amp;""),2))</f>
        <v/>
      </c>
      <c r="J1589" s="6">
        <f>IF(B1589&amp;""="",IF(AND(C1589&amp;""="",E1589&amp;""="",F1589&amp;""=""),"","رقم القيد ناقص"),IF(I1589=0,"","القيد غير متوازن"))</f>
        <v/>
      </c>
      <c r="K1589" s="21">
        <f>IF(C1589&amp;""="","",COUNTIF($C$7:C1589,C1589&amp;""))</f>
        <v/>
      </c>
      <c r="L1589" s="6">
        <f>IF(K1589="","",C1589&amp;"-"&amp;K1589)</f>
        <v/>
      </c>
      <c r="M1589" s="21">
        <f>IF(J1589&lt;&gt;"القيد غير متوازن","",IF(COUNTIF($B$7:B1589,B1589&amp;"")=1,1,""))</f>
        <v/>
      </c>
    </row>
    <row r="1590">
      <c r="A1590" s="20" t="n"/>
      <c r="B1590" s="16" t="n"/>
      <c r="C1590" s="16" t="n"/>
      <c r="D1590" s="5" t="n"/>
      <c r="E1590" s="17" t="n"/>
      <c r="F1590" s="17" t="n"/>
      <c r="G1590" s="6">
        <f>IF(AND(C1590&amp;""="",E1590&amp;""="",F1590&amp;""=""),"",IF(C1590&amp;""="","كود ناقص",IFERROR(INDEX('دليل الحسابات'!$B$6:$B$205,MATCH(C1590,'دليل الحسابات'!$A$6:$A$205,0)),"كود غير موجود")))</f>
        <v/>
      </c>
      <c r="H1590" s="6">
        <f>IF(AND(C1590&amp;""="",E1590&amp;""="",F1590&amp;""=""),"",IF(AND(E1590&amp;""&lt;&gt;"",F1590&amp;""&lt;&gt;""),"خطأ: مدين ودائن معًا",IF(AND(E1590&amp;""="",F1590&amp;""=""),"سطر بلا مبلغ","")))</f>
        <v/>
      </c>
      <c r="I1590" s="19">
        <f>IF(B1590&amp;""="","",ROUND(SUMIFS($E$7:$E$3006,$B$7:$B$3006,B1590&amp;"")-SUMIFS($F$7:$F$3006,$B$7:$B$3006,B1590&amp;""),2))</f>
        <v/>
      </c>
      <c r="J1590" s="6">
        <f>IF(B1590&amp;""="",IF(AND(C1590&amp;""="",E1590&amp;""="",F1590&amp;""=""),"","رقم القيد ناقص"),IF(I1590=0,"","القيد غير متوازن"))</f>
        <v/>
      </c>
      <c r="K1590" s="21">
        <f>IF(C1590&amp;""="","",COUNTIF($C$7:C1590,C1590&amp;""))</f>
        <v/>
      </c>
      <c r="L1590" s="6">
        <f>IF(K1590="","",C1590&amp;"-"&amp;K1590)</f>
        <v/>
      </c>
      <c r="M1590" s="21">
        <f>IF(J1590&lt;&gt;"القيد غير متوازن","",IF(COUNTIF($B$7:B1590,B1590&amp;"")=1,1,""))</f>
        <v/>
      </c>
    </row>
    <row r="1591">
      <c r="A1591" s="20" t="n"/>
      <c r="B1591" s="16" t="n"/>
      <c r="C1591" s="16" t="n"/>
      <c r="D1591" s="5" t="n"/>
      <c r="E1591" s="17" t="n"/>
      <c r="F1591" s="17" t="n"/>
      <c r="G1591" s="6">
        <f>IF(AND(C1591&amp;""="",E1591&amp;""="",F1591&amp;""=""),"",IF(C1591&amp;""="","كود ناقص",IFERROR(INDEX('دليل الحسابات'!$B$6:$B$205,MATCH(C1591,'دليل الحسابات'!$A$6:$A$205,0)),"كود غير موجود")))</f>
        <v/>
      </c>
      <c r="H1591" s="6">
        <f>IF(AND(C1591&amp;""="",E1591&amp;""="",F1591&amp;""=""),"",IF(AND(E1591&amp;""&lt;&gt;"",F1591&amp;""&lt;&gt;""),"خطأ: مدين ودائن معًا",IF(AND(E1591&amp;""="",F1591&amp;""=""),"سطر بلا مبلغ","")))</f>
        <v/>
      </c>
      <c r="I1591" s="19">
        <f>IF(B1591&amp;""="","",ROUND(SUMIFS($E$7:$E$3006,$B$7:$B$3006,B1591&amp;"")-SUMIFS($F$7:$F$3006,$B$7:$B$3006,B1591&amp;""),2))</f>
        <v/>
      </c>
      <c r="J1591" s="6">
        <f>IF(B1591&amp;""="",IF(AND(C1591&amp;""="",E1591&amp;""="",F1591&amp;""=""),"","رقم القيد ناقص"),IF(I1591=0,"","القيد غير متوازن"))</f>
        <v/>
      </c>
      <c r="K1591" s="21">
        <f>IF(C1591&amp;""="","",COUNTIF($C$7:C1591,C1591&amp;""))</f>
        <v/>
      </c>
      <c r="L1591" s="6">
        <f>IF(K1591="","",C1591&amp;"-"&amp;K1591)</f>
        <v/>
      </c>
      <c r="M1591" s="21">
        <f>IF(J1591&lt;&gt;"القيد غير متوازن","",IF(COUNTIF($B$7:B1591,B1591&amp;"")=1,1,""))</f>
        <v/>
      </c>
    </row>
    <row r="1592">
      <c r="A1592" s="20" t="n"/>
      <c r="B1592" s="16" t="n"/>
      <c r="C1592" s="16" t="n"/>
      <c r="D1592" s="5" t="n"/>
      <c r="E1592" s="17" t="n"/>
      <c r="F1592" s="17" t="n"/>
      <c r="G1592" s="6">
        <f>IF(AND(C1592&amp;""="",E1592&amp;""="",F1592&amp;""=""),"",IF(C1592&amp;""="","كود ناقص",IFERROR(INDEX('دليل الحسابات'!$B$6:$B$205,MATCH(C1592,'دليل الحسابات'!$A$6:$A$205,0)),"كود غير موجود")))</f>
        <v/>
      </c>
      <c r="H1592" s="6">
        <f>IF(AND(C1592&amp;""="",E1592&amp;""="",F1592&amp;""=""),"",IF(AND(E1592&amp;""&lt;&gt;"",F1592&amp;""&lt;&gt;""),"خطأ: مدين ودائن معًا",IF(AND(E1592&amp;""="",F1592&amp;""=""),"سطر بلا مبلغ","")))</f>
        <v/>
      </c>
      <c r="I1592" s="19">
        <f>IF(B1592&amp;""="","",ROUND(SUMIFS($E$7:$E$3006,$B$7:$B$3006,B1592&amp;"")-SUMIFS($F$7:$F$3006,$B$7:$B$3006,B1592&amp;""),2))</f>
        <v/>
      </c>
      <c r="J1592" s="6">
        <f>IF(B1592&amp;""="",IF(AND(C1592&amp;""="",E1592&amp;""="",F1592&amp;""=""),"","رقم القيد ناقص"),IF(I1592=0,"","القيد غير متوازن"))</f>
        <v/>
      </c>
      <c r="K1592" s="21">
        <f>IF(C1592&amp;""="","",COUNTIF($C$7:C1592,C1592&amp;""))</f>
        <v/>
      </c>
      <c r="L1592" s="6">
        <f>IF(K1592="","",C1592&amp;"-"&amp;K1592)</f>
        <v/>
      </c>
      <c r="M1592" s="21">
        <f>IF(J1592&lt;&gt;"القيد غير متوازن","",IF(COUNTIF($B$7:B1592,B1592&amp;"")=1,1,""))</f>
        <v/>
      </c>
    </row>
    <row r="1593">
      <c r="A1593" s="20" t="n"/>
      <c r="B1593" s="16" t="n"/>
      <c r="C1593" s="16" t="n"/>
      <c r="D1593" s="5" t="n"/>
      <c r="E1593" s="17" t="n"/>
      <c r="F1593" s="17" t="n"/>
      <c r="G1593" s="6">
        <f>IF(AND(C1593&amp;""="",E1593&amp;""="",F1593&amp;""=""),"",IF(C1593&amp;""="","كود ناقص",IFERROR(INDEX('دليل الحسابات'!$B$6:$B$205,MATCH(C1593,'دليل الحسابات'!$A$6:$A$205,0)),"كود غير موجود")))</f>
        <v/>
      </c>
      <c r="H1593" s="6">
        <f>IF(AND(C1593&amp;""="",E1593&amp;""="",F1593&amp;""=""),"",IF(AND(E1593&amp;""&lt;&gt;"",F1593&amp;""&lt;&gt;""),"خطأ: مدين ودائن معًا",IF(AND(E1593&amp;""="",F1593&amp;""=""),"سطر بلا مبلغ","")))</f>
        <v/>
      </c>
      <c r="I1593" s="19">
        <f>IF(B1593&amp;""="","",ROUND(SUMIFS($E$7:$E$3006,$B$7:$B$3006,B1593&amp;"")-SUMIFS($F$7:$F$3006,$B$7:$B$3006,B1593&amp;""),2))</f>
        <v/>
      </c>
      <c r="J1593" s="6">
        <f>IF(B1593&amp;""="",IF(AND(C1593&amp;""="",E1593&amp;""="",F1593&amp;""=""),"","رقم القيد ناقص"),IF(I1593=0,"","القيد غير متوازن"))</f>
        <v/>
      </c>
      <c r="K1593" s="21">
        <f>IF(C1593&amp;""="","",COUNTIF($C$7:C1593,C1593&amp;""))</f>
        <v/>
      </c>
      <c r="L1593" s="6">
        <f>IF(K1593="","",C1593&amp;"-"&amp;K1593)</f>
        <v/>
      </c>
      <c r="M1593" s="21">
        <f>IF(J1593&lt;&gt;"القيد غير متوازن","",IF(COUNTIF($B$7:B1593,B1593&amp;"")=1,1,""))</f>
        <v/>
      </c>
    </row>
    <row r="1594">
      <c r="A1594" s="20" t="n"/>
      <c r="B1594" s="16" t="n"/>
      <c r="C1594" s="16" t="n"/>
      <c r="D1594" s="5" t="n"/>
      <c r="E1594" s="17" t="n"/>
      <c r="F1594" s="17" t="n"/>
      <c r="G1594" s="6">
        <f>IF(AND(C1594&amp;""="",E1594&amp;""="",F1594&amp;""=""),"",IF(C1594&amp;""="","كود ناقص",IFERROR(INDEX('دليل الحسابات'!$B$6:$B$205,MATCH(C1594,'دليل الحسابات'!$A$6:$A$205,0)),"كود غير موجود")))</f>
        <v/>
      </c>
      <c r="H1594" s="6">
        <f>IF(AND(C1594&amp;""="",E1594&amp;""="",F1594&amp;""=""),"",IF(AND(E1594&amp;""&lt;&gt;"",F1594&amp;""&lt;&gt;""),"خطأ: مدين ودائن معًا",IF(AND(E1594&amp;""="",F1594&amp;""=""),"سطر بلا مبلغ","")))</f>
        <v/>
      </c>
      <c r="I1594" s="19">
        <f>IF(B1594&amp;""="","",ROUND(SUMIFS($E$7:$E$3006,$B$7:$B$3006,B1594&amp;"")-SUMIFS($F$7:$F$3006,$B$7:$B$3006,B1594&amp;""),2))</f>
        <v/>
      </c>
      <c r="J1594" s="6">
        <f>IF(B1594&amp;""="",IF(AND(C1594&amp;""="",E1594&amp;""="",F1594&amp;""=""),"","رقم القيد ناقص"),IF(I1594=0,"","القيد غير متوازن"))</f>
        <v/>
      </c>
      <c r="K1594" s="21">
        <f>IF(C1594&amp;""="","",COUNTIF($C$7:C1594,C1594&amp;""))</f>
        <v/>
      </c>
      <c r="L1594" s="6">
        <f>IF(K1594="","",C1594&amp;"-"&amp;K1594)</f>
        <v/>
      </c>
      <c r="M1594" s="21">
        <f>IF(J1594&lt;&gt;"القيد غير متوازن","",IF(COUNTIF($B$7:B1594,B1594&amp;"")=1,1,""))</f>
        <v/>
      </c>
    </row>
    <row r="1595">
      <c r="A1595" s="20" t="n"/>
      <c r="B1595" s="16" t="n"/>
      <c r="C1595" s="16" t="n"/>
      <c r="D1595" s="5" t="n"/>
      <c r="E1595" s="17" t="n"/>
      <c r="F1595" s="17" t="n"/>
      <c r="G1595" s="6">
        <f>IF(AND(C1595&amp;""="",E1595&amp;""="",F1595&amp;""=""),"",IF(C1595&amp;""="","كود ناقص",IFERROR(INDEX('دليل الحسابات'!$B$6:$B$205,MATCH(C1595,'دليل الحسابات'!$A$6:$A$205,0)),"كود غير موجود")))</f>
        <v/>
      </c>
      <c r="H1595" s="6">
        <f>IF(AND(C1595&amp;""="",E1595&amp;""="",F1595&amp;""=""),"",IF(AND(E1595&amp;""&lt;&gt;"",F1595&amp;""&lt;&gt;""),"خطأ: مدين ودائن معًا",IF(AND(E1595&amp;""="",F1595&amp;""=""),"سطر بلا مبلغ","")))</f>
        <v/>
      </c>
      <c r="I1595" s="19">
        <f>IF(B1595&amp;""="","",ROUND(SUMIFS($E$7:$E$3006,$B$7:$B$3006,B1595&amp;"")-SUMIFS($F$7:$F$3006,$B$7:$B$3006,B1595&amp;""),2))</f>
        <v/>
      </c>
      <c r="J1595" s="6">
        <f>IF(B1595&amp;""="",IF(AND(C1595&amp;""="",E1595&amp;""="",F1595&amp;""=""),"","رقم القيد ناقص"),IF(I1595=0,"","القيد غير متوازن"))</f>
        <v/>
      </c>
      <c r="K1595" s="21">
        <f>IF(C1595&amp;""="","",COUNTIF($C$7:C1595,C1595&amp;""))</f>
        <v/>
      </c>
      <c r="L1595" s="6">
        <f>IF(K1595="","",C1595&amp;"-"&amp;K1595)</f>
        <v/>
      </c>
      <c r="M1595" s="21">
        <f>IF(J1595&lt;&gt;"القيد غير متوازن","",IF(COUNTIF($B$7:B1595,B1595&amp;"")=1,1,""))</f>
        <v/>
      </c>
    </row>
    <row r="1596">
      <c r="A1596" s="20" t="n"/>
      <c r="B1596" s="16" t="n"/>
      <c r="C1596" s="16" t="n"/>
      <c r="D1596" s="5" t="n"/>
      <c r="E1596" s="17" t="n"/>
      <c r="F1596" s="17" t="n"/>
      <c r="G1596" s="6">
        <f>IF(AND(C1596&amp;""="",E1596&amp;""="",F1596&amp;""=""),"",IF(C1596&amp;""="","كود ناقص",IFERROR(INDEX('دليل الحسابات'!$B$6:$B$205,MATCH(C1596,'دليل الحسابات'!$A$6:$A$205,0)),"كود غير موجود")))</f>
        <v/>
      </c>
      <c r="H1596" s="6">
        <f>IF(AND(C1596&amp;""="",E1596&amp;""="",F1596&amp;""=""),"",IF(AND(E1596&amp;""&lt;&gt;"",F1596&amp;""&lt;&gt;""),"خطأ: مدين ودائن معًا",IF(AND(E1596&amp;""="",F1596&amp;""=""),"سطر بلا مبلغ","")))</f>
        <v/>
      </c>
      <c r="I1596" s="19">
        <f>IF(B1596&amp;""="","",ROUND(SUMIFS($E$7:$E$3006,$B$7:$B$3006,B1596&amp;"")-SUMIFS($F$7:$F$3006,$B$7:$B$3006,B1596&amp;""),2))</f>
        <v/>
      </c>
      <c r="J1596" s="6">
        <f>IF(B1596&amp;""="",IF(AND(C1596&amp;""="",E1596&amp;""="",F1596&amp;""=""),"","رقم القيد ناقص"),IF(I1596=0,"","القيد غير متوازن"))</f>
        <v/>
      </c>
      <c r="K1596" s="21">
        <f>IF(C1596&amp;""="","",COUNTIF($C$7:C1596,C1596&amp;""))</f>
        <v/>
      </c>
      <c r="L1596" s="6">
        <f>IF(K1596="","",C1596&amp;"-"&amp;K1596)</f>
        <v/>
      </c>
      <c r="M1596" s="21">
        <f>IF(J1596&lt;&gt;"القيد غير متوازن","",IF(COUNTIF($B$7:B1596,B1596&amp;"")=1,1,""))</f>
        <v/>
      </c>
    </row>
    <row r="1597">
      <c r="A1597" s="20" t="n"/>
      <c r="B1597" s="16" t="n"/>
      <c r="C1597" s="16" t="n"/>
      <c r="D1597" s="5" t="n"/>
      <c r="E1597" s="17" t="n"/>
      <c r="F1597" s="17" t="n"/>
      <c r="G1597" s="6">
        <f>IF(AND(C1597&amp;""="",E1597&amp;""="",F1597&amp;""=""),"",IF(C1597&amp;""="","كود ناقص",IFERROR(INDEX('دليل الحسابات'!$B$6:$B$205,MATCH(C1597,'دليل الحسابات'!$A$6:$A$205,0)),"كود غير موجود")))</f>
        <v/>
      </c>
      <c r="H1597" s="6">
        <f>IF(AND(C1597&amp;""="",E1597&amp;""="",F1597&amp;""=""),"",IF(AND(E1597&amp;""&lt;&gt;"",F1597&amp;""&lt;&gt;""),"خطأ: مدين ودائن معًا",IF(AND(E1597&amp;""="",F1597&amp;""=""),"سطر بلا مبلغ","")))</f>
        <v/>
      </c>
      <c r="I1597" s="19">
        <f>IF(B1597&amp;""="","",ROUND(SUMIFS($E$7:$E$3006,$B$7:$B$3006,B1597&amp;"")-SUMIFS($F$7:$F$3006,$B$7:$B$3006,B1597&amp;""),2))</f>
        <v/>
      </c>
      <c r="J1597" s="6">
        <f>IF(B1597&amp;""="",IF(AND(C1597&amp;""="",E1597&amp;""="",F1597&amp;""=""),"","رقم القيد ناقص"),IF(I1597=0,"","القيد غير متوازن"))</f>
        <v/>
      </c>
      <c r="K1597" s="21">
        <f>IF(C1597&amp;""="","",COUNTIF($C$7:C1597,C1597&amp;""))</f>
        <v/>
      </c>
      <c r="L1597" s="6">
        <f>IF(K1597="","",C1597&amp;"-"&amp;K1597)</f>
        <v/>
      </c>
      <c r="M1597" s="21">
        <f>IF(J1597&lt;&gt;"القيد غير متوازن","",IF(COUNTIF($B$7:B1597,B1597&amp;"")=1,1,""))</f>
        <v/>
      </c>
    </row>
    <row r="1598">
      <c r="A1598" s="20" t="n"/>
      <c r="B1598" s="16" t="n"/>
      <c r="C1598" s="16" t="n"/>
      <c r="D1598" s="5" t="n"/>
      <c r="E1598" s="17" t="n"/>
      <c r="F1598" s="17" t="n"/>
      <c r="G1598" s="6">
        <f>IF(AND(C1598&amp;""="",E1598&amp;""="",F1598&amp;""=""),"",IF(C1598&amp;""="","كود ناقص",IFERROR(INDEX('دليل الحسابات'!$B$6:$B$205,MATCH(C1598,'دليل الحسابات'!$A$6:$A$205,0)),"كود غير موجود")))</f>
        <v/>
      </c>
      <c r="H1598" s="6">
        <f>IF(AND(C1598&amp;""="",E1598&amp;""="",F1598&amp;""=""),"",IF(AND(E1598&amp;""&lt;&gt;"",F1598&amp;""&lt;&gt;""),"خطأ: مدين ودائن معًا",IF(AND(E1598&amp;""="",F1598&amp;""=""),"سطر بلا مبلغ","")))</f>
        <v/>
      </c>
      <c r="I1598" s="19">
        <f>IF(B1598&amp;""="","",ROUND(SUMIFS($E$7:$E$3006,$B$7:$B$3006,B1598&amp;"")-SUMIFS($F$7:$F$3006,$B$7:$B$3006,B1598&amp;""),2))</f>
        <v/>
      </c>
      <c r="J1598" s="6">
        <f>IF(B1598&amp;""="",IF(AND(C1598&amp;""="",E1598&amp;""="",F1598&amp;""=""),"","رقم القيد ناقص"),IF(I1598=0,"","القيد غير متوازن"))</f>
        <v/>
      </c>
      <c r="K1598" s="21">
        <f>IF(C1598&amp;""="","",COUNTIF($C$7:C1598,C1598&amp;""))</f>
        <v/>
      </c>
      <c r="L1598" s="6">
        <f>IF(K1598="","",C1598&amp;"-"&amp;K1598)</f>
        <v/>
      </c>
      <c r="M1598" s="21">
        <f>IF(J1598&lt;&gt;"القيد غير متوازن","",IF(COUNTIF($B$7:B1598,B1598&amp;"")=1,1,""))</f>
        <v/>
      </c>
    </row>
    <row r="1599">
      <c r="A1599" s="20" t="n"/>
      <c r="B1599" s="16" t="n"/>
      <c r="C1599" s="16" t="n"/>
      <c r="D1599" s="5" t="n"/>
      <c r="E1599" s="17" t="n"/>
      <c r="F1599" s="17" t="n"/>
      <c r="G1599" s="6">
        <f>IF(AND(C1599&amp;""="",E1599&amp;""="",F1599&amp;""=""),"",IF(C1599&amp;""="","كود ناقص",IFERROR(INDEX('دليل الحسابات'!$B$6:$B$205,MATCH(C1599,'دليل الحسابات'!$A$6:$A$205,0)),"كود غير موجود")))</f>
        <v/>
      </c>
      <c r="H1599" s="6">
        <f>IF(AND(C1599&amp;""="",E1599&amp;""="",F1599&amp;""=""),"",IF(AND(E1599&amp;""&lt;&gt;"",F1599&amp;""&lt;&gt;""),"خطأ: مدين ودائن معًا",IF(AND(E1599&amp;""="",F1599&amp;""=""),"سطر بلا مبلغ","")))</f>
        <v/>
      </c>
      <c r="I1599" s="19">
        <f>IF(B1599&amp;""="","",ROUND(SUMIFS($E$7:$E$3006,$B$7:$B$3006,B1599&amp;"")-SUMIFS($F$7:$F$3006,$B$7:$B$3006,B1599&amp;""),2))</f>
        <v/>
      </c>
      <c r="J1599" s="6">
        <f>IF(B1599&amp;""="",IF(AND(C1599&amp;""="",E1599&amp;""="",F1599&amp;""=""),"","رقم القيد ناقص"),IF(I1599=0,"","القيد غير متوازن"))</f>
        <v/>
      </c>
      <c r="K1599" s="21">
        <f>IF(C1599&amp;""="","",COUNTIF($C$7:C1599,C1599&amp;""))</f>
        <v/>
      </c>
      <c r="L1599" s="6">
        <f>IF(K1599="","",C1599&amp;"-"&amp;K1599)</f>
        <v/>
      </c>
      <c r="M1599" s="21">
        <f>IF(J1599&lt;&gt;"القيد غير متوازن","",IF(COUNTIF($B$7:B1599,B1599&amp;"")=1,1,""))</f>
        <v/>
      </c>
    </row>
    <row r="1600">
      <c r="A1600" s="20" t="n"/>
      <c r="B1600" s="16" t="n"/>
      <c r="C1600" s="16" t="n"/>
      <c r="D1600" s="5" t="n"/>
      <c r="E1600" s="17" t="n"/>
      <c r="F1600" s="17" t="n"/>
      <c r="G1600" s="6">
        <f>IF(AND(C1600&amp;""="",E1600&amp;""="",F1600&amp;""=""),"",IF(C1600&amp;""="","كود ناقص",IFERROR(INDEX('دليل الحسابات'!$B$6:$B$205,MATCH(C1600,'دليل الحسابات'!$A$6:$A$205,0)),"كود غير موجود")))</f>
        <v/>
      </c>
      <c r="H1600" s="6">
        <f>IF(AND(C1600&amp;""="",E1600&amp;""="",F1600&amp;""=""),"",IF(AND(E1600&amp;""&lt;&gt;"",F1600&amp;""&lt;&gt;""),"خطأ: مدين ودائن معًا",IF(AND(E1600&amp;""="",F1600&amp;""=""),"سطر بلا مبلغ","")))</f>
        <v/>
      </c>
      <c r="I1600" s="19">
        <f>IF(B1600&amp;""="","",ROUND(SUMIFS($E$7:$E$3006,$B$7:$B$3006,B1600&amp;"")-SUMIFS($F$7:$F$3006,$B$7:$B$3006,B1600&amp;""),2))</f>
        <v/>
      </c>
      <c r="J1600" s="6">
        <f>IF(B1600&amp;""="",IF(AND(C1600&amp;""="",E1600&amp;""="",F1600&amp;""=""),"","رقم القيد ناقص"),IF(I1600=0,"","القيد غير متوازن"))</f>
        <v/>
      </c>
      <c r="K1600" s="21">
        <f>IF(C1600&amp;""="","",COUNTIF($C$7:C1600,C1600&amp;""))</f>
        <v/>
      </c>
      <c r="L1600" s="6">
        <f>IF(K1600="","",C1600&amp;"-"&amp;K1600)</f>
        <v/>
      </c>
      <c r="M1600" s="21">
        <f>IF(J1600&lt;&gt;"القيد غير متوازن","",IF(COUNTIF($B$7:B1600,B1600&amp;"")=1,1,""))</f>
        <v/>
      </c>
    </row>
    <row r="1601">
      <c r="A1601" s="20" t="n"/>
      <c r="B1601" s="16" t="n"/>
      <c r="C1601" s="16" t="n"/>
      <c r="D1601" s="5" t="n"/>
      <c r="E1601" s="17" t="n"/>
      <c r="F1601" s="17" t="n"/>
      <c r="G1601" s="6">
        <f>IF(AND(C1601&amp;""="",E1601&amp;""="",F1601&amp;""=""),"",IF(C1601&amp;""="","كود ناقص",IFERROR(INDEX('دليل الحسابات'!$B$6:$B$205,MATCH(C1601,'دليل الحسابات'!$A$6:$A$205,0)),"كود غير موجود")))</f>
        <v/>
      </c>
      <c r="H1601" s="6">
        <f>IF(AND(C1601&amp;""="",E1601&amp;""="",F1601&amp;""=""),"",IF(AND(E1601&amp;""&lt;&gt;"",F1601&amp;""&lt;&gt;""),"خطأ: مدين ودائن معًا",IF(AND(E1601&amp;""="",F1601&amp;""=""),"سطر بلا مبلغ","")))</f>
        <v/>
      </c>
      <c r="I1601" s="19">
        <f>IF(B1601&amp;""="","",ROUND(SUMIFS($E$7:$E$3006,$B$7:$B$3006,B1601&amp;"")-SUMIFS($F$7:$F$3006,$B$7:$B$3006,B1601&amp;""),2))</f>
        <v/>
      </c>
      <c r="J1601" s="6">
        <f>IF(B1601&amp;""="",IF(AND(C1601&amp;""="",E1601&amp;""="",F1601&amp;""=""),"","رقم القيد ناقص"),IF(I1601=0,"","القيد غير متوازن"))</f>
        <v/>
      </c>
      <c r="K1601" s="21">
        <f>IF(C1601&amp;""="","",COUNTIF($C$7:C1601,C1601&amp;""))</f>
        <v/>
      </c>
      <c r="L1601" s="6">
        <f>IF(K1601="","",C1601&amp;"-"&amp;K1601)</f>
        <v/>
      </c>
      <c r="M1601" s="21">
        <f>IF(J1601&lt;&gt;"القيد غير متوازن","",IF(COUNTIF($B$7:B1601,B1601&amp;"")=1,1,""))</f>
        <v/>
      </c>
    </row>
    <row r="1602">
      <c r="A1602" s="20" t="n"/>
      <c r="B1602" s="16" t="n"/>
      <c r="C1602" s="16" t="n"/>
      <c r="D1602" s="5" t="n"/>
      <c r="E1602" s="17" t="n"/>
      <c r="F1602" s="17" t="n"/>
      <c r="G1602" s="6">
        <f>IF(AND(C1602&amp;""="",E1602&amp;""="",F1602&amp;""=""),"",IF(C1602&amp;""="","كود ناقص",IFERROR(INDEX('دليل الحسابات'!$B$6:$B$205,MATCH(C1602,'دليل الحسابات'!$A$6:$A$205,0)),"كود غير موجود")))</f>
        <v/>
      </c>
      <c r="H1602" s="6">
        <f>IF(AND(C1602&amp;""="",E1602&amp;""="",F1602&amp;""=""),"",IF(AND(E1602&amp;""&lt;&gt;"",F1602&amp;""&lt;&gt;""),"خطأ: مدين ودائن معًا",IF(AND(E1602&amp;""="",F1602&amp;""=""),"سطر بلا مبلغ","")))</f>
        <v/>
      </c>
      <c r="I1602" s="19">
        <f>IF(B1602&amp;""="","",ROUND(SUMIFS($E$7:$E$3006,$B$7:$B$3006,B1602&amp;"")-SUMIFS($F$7:$F$3006,$B$7:$B$3006,B1602&amp;""),2))</f>
        <v/>
      </c>
      <c r="J1602" s="6">
        <f>IF(B1602&amp;""="",IF(AND(C1602&amp;""="",E1602&amp;""="",F1602&amp;""=""),"","رقم القيد ناقص"),IF(I1602=0,"","القيد غير متوازن"))</f>
        <v/>
      </c>
      <c r="K1602" s="21">
        <f>IF(C1602&amp;""="","",COUNTIF($C$7:C1602,C1602&amp;""))</f>
        <v/>
      </c>
      <c r="L1602" s="6">
        <f>IF(K1602="","",C1602&amp;"-"&amp;K1602)</f>
        <v/>
      </c>
      <c r="M1602" s="21">
        <f>IF(J1602&lt;&gt;"القيد غير متوازن","",IF(COUNTIF($B$7:B1602,B1602&amp;"")=1,1,""))</f>
        <v/>
      </c>
    </row>
    <row r="1603">
      <c r="A1603" s="20" t="n"/>
      <c r="B1603" s="16" t="n"/>
      <c r="C1603" s="16" t="n"/>
      <c r="D1603" s="5" t="n"/>
      <c r="E1603" s="17" t="n"/>
      <c r="F1603" s="17" t="n"/>
      <c r="G1603" s="6">
        <f>IF(AND(C1603&amp;""="",E1603&amp;""="",F1603&amp;""=""),"",IF(C1603&amp;""="","كود ناقص",IFERROR(INDEX('دليل الحسابات'!$B$6:$B$205,MATCH(C1603,'دليل الحسابات'!$A$6:$A$205,0)),"كود غير موجود")))</f>
        <v/>
      </c>
      <c r="H1603" s="6">
        <f>IF(AND(C1603&amp;""="",E1603&amp;""="",F1603&amp;""=""),"",IF(AND(E1603&amp;""&lt;&gt;"",F1603&amp;""&lt;&gt;""),"خطأ: مدين ودائن معًا",IF(AND(E1603&amp;""="",F1603&amp;""=""),"سطر بلا مبلغ","")))</f>
        <v/>
      </c>
      <c r="I1603" s="19">
        <f>IF(B1603&amp;""="","",ROUND(SUMIFS($E$7:$E$3006,$B$7:$B$3006,B1603&amp;"")-SUMIFS($F$7:$F$3006,$B$7:$B$3006,B1603&amp;""),2))</f>
        <v/>
      </c>
      <c r="J1603" s="6">
        <f>IF(B1603&amp;""="",IF(AND(C1603&amp;""="",E1603&amp;""="",F1603&amp;""=""),"","رقم القيد ناقص"),IF(I1603=0,"","القيد غير متوازن"))</f>
        <v/>
      </c>
      <c r="K1603" s="21">
        <f>IF(C1603&amp;""="","",COUNTIF($C$7:C1603,C1603&amp;""))</f>
        <v/>
      </c>
      <c r="L1603" s="6">
        <f>IF(K1603="","",C1603&amp;"-"&amp;K1603)</f>
        <v/>
      </c>
      <c r="M1603" s="21">
        <f>IF(J1603&lt;&gt;"القيد غير متوازن","",IF(COUNTIF($B$7:B1603,B1603&amp;"")=1,1,""))</f>
        <v/>
      </c>
    </row>
    <row r="1604">
      <c r="A1604" s="20" t="n"/>
      <c r="B1604" s="16" t="n"/>
      <c r="C1604" s="16" t="n"/>
      <c r="D1604" s="5" t="n"/>
      <c r="E1604" s="17" t="n"/>
      <c r="F1604" s="17" t="n"/>
      <c r="G1604" s="6">
        <f>IF(AND(C1604&amp;""="",E1604&amp;""="",F1604&amp;""=""),"",IF(C1604&amp;""="","كود ناقص",IFERROR(INDEX('دليل الحسابات'!$B$6:$B$205,MATCH(C1604,'دليل الحسابات'!$A$6:$A$205,0)),"كود غير موجود")))</f>
        <v/>
      </c>
      <c r="H1604" s="6">
        <f>IF(AND(C1604&amp;""="",E1604&amp;""="",F1604&amp;""=""),"",IF(AND(E1604&amp;""&lt;&gt;"",F1604&amp;""&lt;&gt;""),"خطأ: مدين ودائن معًا",IF(AND(E1604&amp;""="",F1604&amp;""=""),"سطر بلا مبلغ","")))</f>
        <v/>
      </c>
      <c r="I1604" s="19">
        <f>IF(B1604&amp;""="","",ROUND(SUMIFS($E$7:$E$3006,$B$7:$B$3006,B1604&amp;"")-SUMIFS($F$7:$F$3006,$B$7:$B$3006,B1604&amp;""),2))</f>
        <v/>
      </c>
      <c r="J1604" s="6">
        <f>IF(B1604&amp;""="",IF(AND(C1604&amp;""="",E1604&amp;""="",F1604&amp;""=""),"","رقم القيد ناقص"),IF(I1604=0,"","القيد غير متوازن"))</f>
        <v/>
      </c>
      <c r="K1604" s="21">
        <f>IF(C1604&amp;""="","",COUNTIF($C$7:C1604,C1604&amp;""))</f>
        <v/>
      </c>
      <c r="L1604" s="6">
        <f>IF(K1604="","",C1604&amp;"-"&amp;K1604)</f>
        <v/>
      </c>
      <c r="M1604" s="21">
        <f>IF(J1604&lt;&gt;"القيد غير متوازن","",IF(COUNTIF($B$7:B1604,B1604&amp;"")=1,1,""))</f>
        <v/>
      </c>
    </row>
    <row r="1605">
      <c r="A1605" s="20" t="n"/>
      <c r="B1605" s="16" t="n"/>
      <c r="C1605" s="16" t="n"/>
      <c r="D1605" s="5" t="n"/>
      <c r="E1605" s="17" t="n"/>
      <c r="F1605" s="17" t="n"/>
      <c r="G1605" s="6">
        <f>IF(AND(C1605&amp;""="",E1605&amp;""="",F1605&amp;""=""),"",IF(C1605&amp;""="","كود ناقص",IFERROR(INDEX('دليل الحسابات'!$B$6:$B$205,MATCH(C1605,'دليل الحسابات'!$A$6:$A$205,0)),"كود غير موجود")))</f>
        <v/>
      </c>
      <c r="H1605" s="6">
        <f>IF(AND(C1605&amp;""="",E1605&amp;""="",F1605&amp;""=""),"",IF(AND(E1605&amp;""&lt;&gt;"",F1605&amp;""&lt;&gt;""),"خطأ: مدين ودائن معًا",IF(AND(E1605&amp;""="",F1605&amp;""=""),"سطر بلا مبلغ","")))</f>
        <v/>
      </c>
      <c r="I1605" s="19">
        <f>IF(B1605&amp;""="","",ROUND(SUMIFS($E$7:$E$3006,$B$7:$B$3006,B1605&amp;"")-SUMIFS($F$7:$F$3006,$B$7:$B$3006,B1605&amp;""),2))</f>
        <v/>
      </c>
      <c r="J1605" s="6">
        <f>IF(B1605&amp;""="",IF(AND(C1605&amp;""="",E1605&amp;""="",F1605&amp;""=""),"","رقم القيد ناقص"),IF(I1605=0,"","القيد غير متوازن"))</f>
        <v/>
      </c>
      <c r="K1605" s="21">
        <f>IF(C1605&amp;""="","",COUNTIF($C$7:C1605,C1605&amp;""))</f>
        <v/>
      </c>
      <c r="L1605" s="6">
        <f>IF(K1605="","",C1605&amp;"-"&amp;K1605)</f>
        <v/>
      </c>
      <c r="M1605" s="21">
        <f>IF(J1605&lt;&gt;"القيد غير متوازن","",IF(COUNTIF($B$7:B1605,B1605&amp;"")=1,1,""))</f>
        <v/>
      </c>
    </row>
    <row r="1606">
      <c r="A1606" s="20" t="n"/>
      <c r="B1606" s="16" t="n"/>
      <c r="C1606" s="16" t="n"/>
      <c r="D1606" s="5" t="n"/>
      <c r="E1606" s="17" t="n"/>
      <c r="F1606" s="17" t="n"/>
      <c r="G1606" s="6">
        <f>IF(AND(C1606&amp;""="",E1606&amp;""="",F1606&amp;""=""),"",IF(C1606&amp;""="","كود ناقص",IFERROR(INDEX('دليل الحسابات'!$B$6:$B$205,MATCH(C1606,'دليل الحسابات'!$A$6:$A$205,0)),"كود غير موجود")))</f>
        <v/>
      </c>
      <c r="H1606" s="6">
        <f>IF(AND(C1606&amp;""="",E1606&amp;""="",F1606&amp;""=""),"",IF(AND(E1606&amp;""&lt;&gt;"",F1606&amp;""&lt;&gt;""),"خطأ: مدين ودائن معًا",IF(AND(E1606&amp;""="",F1606&amp;""=""),"سطر بلا مبلغ","")))</f>
        <v/>
      </c>
      <c r="I1606" s="19">
        <f>IF(B1606&amp;""="","",ROUND(SUMIFS($E$7:$E$3006,$B$7:$B$3006,B1606&amp;"")-SUMIFS($F$7:$F$3006,$B$7:$B$3006,B1606&amp;""),2))</f>
        <v/>
      </c>
      <c r="J1606" s="6">
        <f>IF(B1606&amp;""="",IF(AND(C1606&amp;""="",E1606&amp;""="",F1606&amp;""=""),"","رقم القيد ناقص"),IF(I1606=0,"","القيد غير متوازن"))</f>
        <v/>
      </c>
      <c r="K1606" s="21">
        <f>IF(C1606&amp;""="","",COUNTIF($C$7:C1606,C1606&amp;""))</f>
        <v/>
      </c>
      <c r="L1606" s="6">
        <f>IF(K1606="","",C1606&amp;"-"&amp;K1606)</f>
        <v/>
      </c>
      <c r="M1606" s="21">
        <f>IF(J1606&lt;&gt;"القيد غير متوازن","",IF(COUNTIF($B$7:B1606,B1606&amp;"")=1,1,""))</f>
        <v/>
      </c>
    </row>
    <row r="1607">
      <c r="A1607" s="20" t="n"/>
      <c r="B1607" s="16" t="n"/>
      <c r="C1607" s="16" t="n"/>
      <c r="D1607" s="5" t="n"/>
      <c r="E1607" s="17" t="n"/>
      <c r="F1607" s="17" t="n"/>
      <c r="G1607" s="6">
        <f>IF(AND(C1607&amp;""="",E1607&amp;""="",F1607&amp;""=""),"",IF(C1607&amp;""="","كود ناقص",IFERROR(INDEX('دليل الحسابات'!$B$6:$B$205,MATCH(C1607,'دليل الحسابات'!$A$6:$A$205,0)),"كود غير موجود")))</f>
        <v/>
      </c>
      <c r="H1607" s="6">
        <f>IF(AND(C1607&amp;""="",E1607&amp;""="",F1607&amp;""=""),"",IF(AND(E1607&amp;""&lt;&gt;"",F1607&amp;""&lt;&gt;""),"خطأ: مدين ودائن معًا",IF(AND(E1607&amp;""="",F1607&amp;""=""),"سطر بلا مبلغ","")))</f>
        <v/>
      </c>
      <c r="I1607" s="19">
        <f>IF(B1607&amp;""="","",ROUND(SUMIFS($E$7:$E$3006,$B$7:$B$3006,B1607&amp;"")-SUMIFS($F$7:$F$3006,$B$7:$B$3006,B1607&amp;""),2))</f>
        <v/>
      </c>
      <c r="J1607" s="6">
        <f>IF(B1607&amp;""="",IF(AND(C1607&amp;""="",E1607&amp;""="",F1607&amp;""=""),"","رقم القيد ناقص"),IF(I1607=0,"","القيد غير متوازن"))</f>
        <v/>
      </c>
      <c r="K1607" s="21">
        <f>IF(C1607&amp;""="","",COUNTIF($C$7:C1607,C1607&amp;""))</f>
        <v/>
      </c>
      <c r="L1607" s="6">
        <f>IF(K1607="","",C1607&amp;"-"&amp;K1607)</f>
        <v/>
      </c>
      <c r="M1607" s="21">
        <f>IF(J1607&lt;&gt;"القيد غير متوازن","",IF(COUNTIF($B$7:B1607,B1607&amp;"")=1,1,""))</f>
        <v/>
      </c>
    </row>
    <row r="1608">
      <c r="A1608" s="20" t="n"/>
      <c r="B1608" s="16" t="n"/>
      <c r="C1608" s="16" t="n"/>
      <c r="D1608" s="5" t="n"/>
      <c r="E1608" s="17" t="n"/>
      <c r="F1608" s="17" t="n"/>
      <c r="G1608" s="6">
        <f>IF(AND(C1608&amp;""="",E1608&amp;""="",F1608&amp;""=""),"",IF(C1608&amp;""="","كود ناقص",IFERROR(INDEX('دليل الحسابات'!$B$6:$B$205,MATCH(C1608,'دليل الحسابات'!$A$6:$A$205,0)),"كود غير موجود")))</f>
        <v/>
      </c>
      <c r="H1608" s="6">
        <f>IF(AND(C1608&amp;""="",E1608&amp;""="",F1608&amp;""=""),"",IF(AND(E1608&amp;""&lt;&gt;"",F1608&amp;""&lt;&gt;""),"خطأ: مدين ودائن معًا",IF(AND(E1608&amp;""="",F1608&amp;""=""),"سطر بلا مبلغ","")))</f>
        <v/>
      </c>
      <c r="I1608" s="19">
        <f>IF(B1608&amp;""="","",ROUND(SUMIFS($E$7:$E$3006,$B$7:$B$3006,B1608&amp;"")-SUMIFS($F$7:$F$3006,$B$7:$B$3006,B1608&amp;""),2))</f>
        <v/>
      </c>
      <c r="J1608" s="6">
        <f>IF(B1608&amp;""="",IF(AND(C1608&amp;""="",E1608&amp;""="",F1608&amp;""=""),"","رقم القيد ناقص"),IF(I1608=0,"","القيد غير متوازن"))</f>
        <v/>
      </c>
      <c r="K1608" s="21">
        <f>IF(C1608&amp;""="","",COUNTIF($C$7:C1608,C1608&amp;""))</f>
        <v/>
      </c>
      <c r="L1608" s="6">
        <f>IF(K1608="","",C1608&amp;"-"&amp;K1608)</f>
        <v/>
      </c>
      <c r="M1608" s="21">
        <f>IF(J1608&lt;&gt;"القيد غير متوازن","",IF(COUNTIF($B$7:B1608,B1608&amp;"")=1,1,""))</f>
        <v/>
      </c>
    </row>
    <row r="1609">
      <c r="A1609" s="20" t="n"/>
      <c r="B1609" s="16" t="n"/>
      <c r="C1609" s="16" t="n"/>
      <c r="D1609" s="5" t="n"/>
      <c r="E1609" s="17" t="n"/>
      <c r="F1609" s="17" t="n"/>
      <c r="G1609" s="6">
        <f>IF(AND(C1609&amp;""="",E1609&amp;""="",F1609&amp;""=""),"",IF(C1609&amp;""="","كود ناقص",IFERROR(INDEX('دليل الحسابات'!$B$6:$B$205,MATCH(C1609,'دليل الحسابات'!$A$6:$A$205,0)),"كود غير موجود")))</f>
        <v/>
      </c>
      <c r="H1609" s="6">
        <f>IF(AND(C1609&amp;""="",E1609&amp;""="",F1609&amp;""=""),"",IF(AND(E1609&amp;""&lt;&gt;"",F1609&amp;""&lt;&gt;""),"خطأ: مدين ودائن معًا",IF(AND(E1609&amp;""="",F1609&amp;""=""),"سطر بلا مبلغ","")))</f>
        <v/>
      </c>
      <c r="I1609" s="19">
        <f>IF(B1609&amp;""="","",ROUND(SUMIFS($E$7:$E$3006,$B$7:$B$3006,B1609&amp;"")-SUMIFS($F$7:$F$3006,$B$7:$B$3006,B1609&amp;""),2))</f>
        <v/>
      </c>
      <c r="J1609" s="6">
        <f>IF(B1609&amp;""="",IF(AND(C1609&amp;""="",E1609&amp;""="",F1609&amp;""=""),"","رقم القيد ناقص"),IF(I1609=0,"","القيد غير متوازن"))</f>
        <v/>
      </c>
      <c r="K1609" s="21">
        <f>IF(C1609&amp;""="","",COUNTIF($C$7:C1609,C1609&amp;""))</f>
        <v/>
      </c>
      <c r="L1609" s="6">
        <f>IF(K1609="","",C1609&amp;"-"&amp;K1609)</f>
        <v/>
      </c>
      <c r="M1609" s="21">
        <f>IF(J1609&lt;&gt;"القيد غير متوازن","",IF(COUNTIF($B$7:B1609,B1609&amp;"")=1,1,""))</f>
        <v/>
      </c>
    </row>
    <row r="1610">
      <c r="A1610" s="20" t="n"/>
      <c r="B1610" s="16" t="n"/>
      <c r="C1610" s="16" t="n"/>
      <c r="D1610" s="5" t="n"/>
      <c r="E1610" s="17" t="n"/>
      <c r="F1610" s="17" t="n"/>
      <c r="G1610" s="6">
        <f>IF(AND(C1610&amp;""="",E1610&amp;""="",F1610&amp;""=""),"",IF(C1610&amp;""="","كود ناقص",IFERROR(INDEX('دليل الحسابات'!$B$6:$B$205,MATCH(C1610,'دليل الحسابات'!$A$6:$A$205,0)),"كود غير موجود")))</f>
        <v/>
      </c>
      <c r="H1610" s="6">
        <f>IF(AND(C1610&amp;""="",E1610&amp;""="",F1610&amp;""=""),"",IF(AND(E1610&amp;""&lt;&gt;"",F1610&amp;""&lt;&gt;""),"خطأ: مدين ودائن معًا",IF(AND(E1610&amp;""="",F1610&amp;""=""),"سطر بلا مبلغ","")))</f>
        <v/>
      </c>
      <c r="I1610" s="19">
        <f>IF(B1610&amp;""="","",ROUND(SUMIFS($E$7:$E$3006,$B$7:$B$3006,B1610&amp;"")-SUMIFS($F$7:$F$3006,$B$7:$B$3006,B1610&amp;""),2))</f>
        <v/>
      </c>
      <c r="J1610" s="6">
        <f>IF(B1610&amp;""="",IF(AND(C1610&amp;""="",E1610&amp;""="",F1610&amp;""=""),"","رقم القيد ناقص"),IF(I1610=0,"","القيد غير متوازن"))</f>
        <v/>
      </c>
      <c r="K1610" s="21">
        <f>IF(C1610&amp;""="","",COUNTIF($C$7:C1610,C1610&amp;""))</f>
        <v/>
      </c>
      <c r="L1610" s="6">
        <f>IF(K1610="","",C1610&amp;"-"&amp;K1610)</f>
        <v/>
      </c>
      <c r="M1610" s="21">
        <f>IF(J1610&lt;&gt;"القيد غير متوازن","",IF(COUNTIF($B$7:B1610,B1610&amp;"")=1,1,""))</f>
        <v/>
      </c>
    </row>
    <row r="1611">
      <c r="A1611" s="20" t="n"/>
      <c r="B1611" s="16" t="n"/>
      <c r="C1611" s="16" t="n"/>
      <c r="D1611" s="5" t="n"/>
      <c r="E1611" s="17" t="n"/>
      <c r="F1611" s="17" t="n"/>
      <c r="G1611" s="6">
        <f>IF(AND(C1611&amp;""="",E1611&amp;""="",F1611&amp;""=""),"",IF(C1611&amp;""="","كود ناقص",IFERROR(INDEX('دليل الحسابات'!$B$6:$B$205,MATCH(C1611,'دليل الحسابات'!$A$6:$A$205,0)),"كود غير موجود")))</f>
        <v/>
      </c>
      <c r="H1611" s="6">
        <f>IF(AND(C1611&amp;""="",E1611&amp;""="",F1611&amp;""=""),"",IF(AND(E1611&amp;""&lt;&gt;"",F1611&amp;""&lt;&gt;""),"خطأ: مدين ودائن معًا",IF(AND(E1611&amp;""="",F1611&amp;""=""),"سطر بلا مبلغ","")))</f>
        <v/>
      </c>
      <c r="I1611" s="19">
        <f>IF(B1611&amp;""="","",ROUND(SUMIFS($E$7:$E$3006,$B$7:$B$3006,B1611&amp;"")-SUMIFS($F$7:$F$3006,$B$7:$B$3006,B1611&amp;""),2))</f>
        <v/>
      </c>
      <c r="J1611" s="6">
        <f>IF(B1611&amp;""="",IF(AND(C1611&amp;""="",E1611&amp;""="",F1611&amp;""=""),"","رقم القيد ناقص"),IF(I1611=0,"","القيد غير متوازن"))</f>
        <v/>
      </c>
      <c r="K1611" s="21">
        <f>IF(C1611&amp;""="","",COUNTIF($C$7:C1611,C1611&amp;""))</f>
        <v/>
      </c>
      <c r="L1611" s="6">
        <f>IF(K1611="","",C1611&amp;"-"&amp;K1611)</f>
        <v/>
      </c>
      <c r="M1611" s="21">
        <f>IF(J1611&lt;&gt;"القيد غير متوازن","",IF(COUNTIF($B$7:B1611,B1611&amp;"")=1,1,""))</f>
        <v/>
      </c>
    </row>
    <row r="1612">
      <c r="A1612" s="20" t="n"/>
      <c r="B1612" s="16" t="n"/>
      <c r="C1612" s="16" t="n"/>
      <c r="D1612" s="5" t="n"/>
      <c r="E1612" s="17" t="n"/>
      <c r="F1612" s="17" t="n"/>
      <c r="G1612" s="6">
        <f>IF(AND(C1612&amp;""="",E1612&amp;""="",F1612&amp;""=""),"",IF(C1612&amp;""="","كود ناقص",IFERROR(INDEX('دليل الحسابات'!$B$6:$B$205,MATCH(C1612,'دليل الحسابات'!$A$6:$A$205,0)),"كود غير موجود")))</f>
        <v/>
      </c>
      <c r="H1612" s="6">
        <f>IF(AND(C1612&amp;""="",E1612&amp;""="",F1612&amp;""=""),"",IF(AND(E1612&amp;""&lt;&gt;"",F1612&amp;""&lt;&gt;""),"خطأ: مدين ودائن معًا",IF(AND(E1612&amp;""="",F1612&amp;""=""),"سطر بلا مبلغ","")))</f>
        <v/>
      </c>
      <c r="I1612" s="19">
        <f>IF(B1612&amp;""="","",ROUND(SUMIFS($E$7:$E$3006,$B$7:$B$3006,B1612&amp;"")-SUMIFS($F$7:$F$3006,$B$7:$B$3006,B1612&amp;""),2))</f>
        <v/>
      </c>
      <c r="J1612" s="6">
        <f>IF(B1612&amp;""="",IF(AND(C1612&amp;""="",E1612&amp;""="",F1612&amp;""=""),"","رقم القيد ناقص"),IF(I1612=0,"","القيد غير متوازن"))</f>
        <v/>
      </c>
      <c r="K1612" s="21">
        <f>IF(C1612&amp;""="","",COUNTIF($C$7:C1612,C1612&amp;""))</f>
        <v/>
      </c>
      <c r="L1612" s="6">
        <f>IF(K1612="","",C1612&amp;"-"&amp;K1612)</f>
        <v/>
      </c>
      <c r="M1612" s="21">
        <f>IF(J1612&lt;&gt;"القيد غير متوازن","",IF(COUNTIF($B$7:B1612,B1612&amp;"")=1,1,""))</f>
        <v/>
      </c>
    </row>
    <row r="1613">
      <c r="A1613" s="20" t="n"/>
      <c r="B1613" s="16" t="n"/>
      <c r="C1613" s="16" t="n"/>
      <c r="D1613" s="5" t="n"/>
      <c r="E1613" s="17" t="n"/>
      <c r="F1613" s="17" t="n"/>
      <c r="G1613" s="6">
        <f>IF(AND(C1613&amp;""="",E1613&amp;""="",F1613&amp;""=""),"",IF(C1613&amp;""="","كود ناقص",IFERROR(INDEX('دليل الحسابات'!$B$6:$B$205,MATCH(C1613,'دليل الحسابات'!$A$6:$A$205,0)),"كود غير موجود")))</f>
        <v/>
      </c>
      <c r="H1613" s="6">
        <f>IF(AND(C1613&amp;""="",E1613&amp;""="",F1613&amp;""=""),"",IF(AND(E1613&amp;""&lt;&gt;"",F1613&amp;""&lt;&gt;""),"خطأ: مدين ودائن معًا",IF(AND(E1613&amp;""="",F1613&amp;""=""),"سطر بلا مبلغ","")))</f>
        <v/>
      </c>
      <c r="I1613" s="19">
        <f>IF(B1613&amp;""="","",ROUND(SUMIFS($E$7:$E$3006,$B$7:$B$3006,B1613&amp;"")-SUMIFS($F$7:$F$3006,$B$7:$B$3006,B1613&amp;""),2))</f>
        <v/>
      </c>
      <c r="J1613" s="6">
        <f>IF(B1613&amp;""="",IF(AND(C1613&amp;""="",E1613&amp;""="",F1613&amp;""=""),"","رقم القيد ناقص"),IF(I1613=0,"","القيد غير متوازن"))</f>
        <v/>
      </c>
      <c r="K1613" s="21">
        <f>IF(C1613&amp;""="","",COUNTIF($C$7:C1613,C1613&amp;""))</f>
        <v/>
      </c>
      <c r="L1613" s="6">
        <f>IF(K1613="","",C1613&amp;"-"&amp;K1613)</f>
        <v/>
      </c>
      <c r="M1613" s="21">
        <f>IF(J1613&lt;&gt;"القيد غير متوازن","",IF(COUNTIF($B$7:B1613,B1613&amp;"")=1,1,""))</f>
        <v/>
      </c>
    </row>
    <row r="1614">
      <c r="A1614" s="20" t="n"/>
      <c r="B1614" s="16" t="n"/>
      <c r="C1614" s="16" t="n"/>
      <c r="D1614" s="5" t="n"/>
      <c r="E1614" s="17" t="n"/>
      <c r="F1614" s="17" t="n"/>
      <c r="G1614" s="6">
        <f>IF(AND(C1614&amp;""="",E1614&amp;""="",F1614&amp;""=""),"",IF(C1614&amp;""="","كود ناقص",IFERROR(INDEX('دليل الحسابات'!$B$6:$B$205,MATCH(C1614,'دليل الحسابات'!$A$6:$A$205,0)),"كود غير موجود")))</f>
        <v/>
      </c>
      <c r="H1614" s="6">
        <f>IF(AND(C1614&amp;""="",E1614&amp;""="",F1614&amp;""=""),"",IF(AND(E1614&amp;""&lt;&gt;"",F1614&amp;""&lt;&gt;""),"خطأ: مدين ودائن معًا",IF(AND(E1614&amp;""="",F1614&amp;""=""),"سطر بلا مبلغ","")))</f>
        <v/>
      </c>
      <c r="I1614" s="19">
        <f>IF(B1614&amp;""="","",ROUND(SUMIFS($E$7:$E$3006,$B$7:$B$3006,B1614&amp;"")-SUMIFS($F$7:$F$3006,$B$7:$B$3006,B1614&amp;""),2))</f>
        <v/>
      </c>
      <c r="J1614" s="6">
        <f>IF(B1614&amp;""="",IF(AND(C1614&amp;""="",E1614&amp;""="",F1614&amp;""=""),"","رقم القيد ناقص"),IF(I1614=0,"","القيد غير متوازن"))</f>
        <v/>
      </c>
      <c r="K1614" s="21">
        <f>IF(C1614&amp;""="","",COUNTIF($C$7:C1614,C1614&amp;""))</f>
        <v/>
      </c>
      <c r="L1614" s="6">
        <f>IF(K1614="","",C1614&amp;"-"&amp;K1614)</f>
        <v/>
      </c>
      <c r="M1614" s="21">
        <f>IF(J1614&lt;&gt;"القيد غير متوازن","",IF(COUNTIF($B$7:B1614,B1614&amp;"")=1,1,""))</f>
        <v/>
      </c>
    </row>
    <row r="1615">
      <c r="A1615" s="20" t="n"/>
      <c r="B1615" s="16" t="n"/>
      <c r="C1615" s="16" t="n"/>
      <c r="D1615" s="5" t="n"/>
      <c r="E1615" s="17" t="n"/>
      <c r="F1615" s="17" t="n"/>
      <c r="G1615" s="6">
        <f>IF(AND(C1615&amp;""="",E1615&amp;""="",F1615&amp;""=""),"",IF(C1615&amp;""="","كود ناقص",IFERROR(INDEX('دليل الحسابات'!$B$6:$B$205,MATCH(C1615,'دليل الحسابات'!$A$6:$A$205,0)),"كود غير موجود")))</f>
        <v/>
      </c>
      <c r="H1615" s="6">
        <f>IF(AND(C1615&amp;""="",E1615&amp;""="",F1615&amp;""=""),"",IF(AND(E1615&amp;""&lt;&gt;"",F1615&amp;""&lt;&gt;""),"خطأ: مدين ودائن معًا",IF(AND(E1615&amp;""="",F1615&amp;""=""),"سطر بلا مبلغ","")))</f>
        <v/>
      </c>
      <c r="I1615" s="19">
        <f>IF(B1615&amp;""="","",ROUND(SUMIFS($E$7:$E$3006,$B$7:$B$3006,B1615&amp;"")-SUMIFS($F$7:$F$3006,$B$7:$B$3006,B1615&amp;""),2))</f>
        <v/>
      </c>
      <c r="J1615" s="6">
        <f>IF(B1615&amp;""="",IF(AND(C1615&amp;""="",E1615&amp;""="",F1615&amp;""=""),"","رقم القيد ناقص"),IF(I1615=0,"","القيد غير متوازن"))</f>
        <v/>
      </c>
      <c r="K1615" s="21">
        <f>IF(C1615&amp;""="","",COUNTIF($C$7:C1615,C1615&amp;""))</f>
        <v/>
      </c>
      <c r="L1615" s="6">
        <f>IF(K1615="","",C1615&amp;"-"&amp;K1615)</f>
        <v/>
      </c>
      <c r="M1615" s="21">
        <f>IF(J1615&lt;&gt;"القيد غير متوازن","",IF(COUNTIF($B$7:B1615,B1615&amp;"")=1,1,""))</f>
        <v/>
      </c>
    </row>
    <row r="1616">
      <c r="A1616" s="20" t="n"/>
      <c r="B1616" s="16" t="n"/>
      <c r="C1616" s="16" t="n"/>
      <c r="D1616" s="5" t="n"/>
      <c r="E1616" s="17" t="n"/>
      <c r="F1616" s="17" t="n"/>
      <c r="G1616" s="6">
        <f>IF(AND(C1616&amp;""="",E1616&amp;""="",F1616&amp;""=""),"",IF(C1616&amp;""="","كود ناقص",IFERROR(INDEX('دليل الحسابات'!$B$6:$B$205,MATCH(C1616,'دليل الحسابات'!$A$6:$A$205,0)),"كود غير موجود")))</f>
        <v/>
      </c>
      <c r="H1616" s="6">
        <f>IF(AND(C1616&amp;""="",E1616&amp;""="",F1616&amp;""=""),"",IF(AND(E1616&amp;""&lt;&gt;"",F1616&amp;""&lt;&gt;""),"خطأ: مدين ودائن معًا",IF(AND(E1616&amp;""="",F1616&amp;""=""),"سطر بلا مبلغ","")))</f>
        <v/>
      </c>
      <c r="I1616" s="19">
        <f>IF(B1616&amp;""="","",ROUND(SUMIFS($E$7:$E$3006,$B$7:$B$3006,B1616&amp;"")-SUMIFS($F$7:$F$3006,$B$7:$B$3006,B1616&amp;""),2))</f>
        <v/>
      </c>
      <c r="J1616" s="6">
        <f>IF(B1616&amp;""="",IF(AND(C1616&amp;""="",E1616&amp;""="",F1616&amp;""=""),"","رقم القيد ناقص"),IF(I1616=0,"","القيد غير متوازن"))</f>
        <v/>
      </c>
      <c r="K1616" s="21">
        <f>IF(C1616&amp;""="","",COUNTIF($C$7:C1616,C1616&amp;""))</f>
        <v/>
      </c>
      <c r="L1616" s="6">
        <f>IF(K1616="","",C1616&amp;"-"&amp;K1616)</f>
        <v/>
      </c>
      <c r="M1616" s="21">
        <f>IF(J1616&lt;&gt;"القيد غير متوازن","",IF(COUNTIF($B$7:B1616,B1616&amp;"")=1,1,""))</f>
        <v/>
      </c>
    </row>
    <row r="1617">
      <c r="A1617" s="20" t="n"/>
      <c r="B1617" s="16" t="n"/>
      <c r="C1617" s="16" t="n"/>
      <c r="D1617" s="5" t="n"/>
      <c r="E1617" s="17" t="n"/>
      <c r="F1617" s="17" t="n"/>
      <c r="G1617" s="6">
        <f>IF(AND(C1617&amp;""="",E1617&amp;""="",F1617&amp;""=""),"",IF(C1617&amp;""="","كود ناقص",IFERROR(INDEX('دليل الحسابات'!$B$6:$B$205,MATCH(C1617,'دليل الحسابات'!$A$6:$A$205,0)),"كود غير موجود")))</f>
        <v/>
      </c>
      <c r="H1617" s="6">
        <f>IF(AND(C1617&amp;""="",E1617&amp;""="",F1617&amp;""=""),"",IF(AND(E1617&amp;""&lt;&gt;"",F1617&amp;""&lt;&gt;""),"خطأ: مدين ودائن معًا",IF(AND(E1617&amp;""="",F1617&amp;""=""),"سطر بلا مبلغ","")))</f>
        <v/>
      </c>
      <c r="I1617" s="19">
        <f>IF(B1617&amp;""="","",ROUND(SUMIFS($E$7:$E$3006,$B$7:$B$3006,B1617&amp;"")-SUMIFS($F$7:$F$3006,$B$7:$B$3006,B1617&amp;""),2))</f>
        <v/>
      </c>
      <c r="J1617" s="6">
        <f>IF(B1617&amp;""="",IF(AND(C1617&amp;""="",E1617&amp;""="",F1617&amp;""=""),"","رقم القيد ناقص"),IF(I1617=0,"","القيد غير متوازن"))</f>
        <v/>
      </c>
      <c r="K1617" s="21">
        <f>IF(C1617&amp;""="","",COUNTIF($C$7:C1617,C1617&amp;""))</f>
        <v/>
      </c>
      <c r="L1617" s="6">
        <f>IF(K1617="","",C1617&amp;"-"&amp;K1617)</f>
        <v/>
      </c>
      <c r="M1617" s="21">
        <f>IF(J1617&lt;&gt;"القيد غير متوازن","",IF(COUNTIF($B$7:B1617,B1617&amp;"")=1,1,""))</f>
        <v/>
      </c>
    </row>
    <row r="1618">
      <c r="A1618" s="20" t="n"/>
      <c r="B1618" s="16" t="n"/>
      <c r="C1618" s="16" t="n"/>
      <c r="D1618" s="5" t="n"/>
      <c r="E1618" s="17" t="n"/>
      <c r="F1618" s="17" t="n"/>
      <c r="G1618" s="6">
        <f>IF(AND(C1618&amp;""="",E1618&amp;""="",F1618&amp;""=""),"",IF(C1618&amp;""="","كود ناقص",IFERROR(INDEX('دليل الحسابات'!$B$6:$B$205,MATCH(C1618,'دليل الحسابات'!$A$6:$A$205,0)),"كود غير موجود")))</f>
        <v/>
      </c>
      <c r="H1618" s="6">
        <f>IF(AND(C1618&amp;""="",E1618&amp;""="",F1618&amp;""=""),"",IF(AND(E1618&amp;""&lt;&gt;"",F1618&amp;""&lt;&gt;""),"خطأ: مدين ودائن معًا",IF(AND(E1618&amp;""="",F1618&amp;""=""),"سطر بلا مبلغ","")))</f>
        <v/>
      </c>
      <c r="I1618" s="19">
        <f>IF(B1618&amp;""="","",ROUND(SUMIFS($E$7:$E$3006,$B$7:$B$3006,B1618&amp;"")-SUMIFS($F$7:$F$3006,$B$7:$B$3006,B1618&amp;""),2))</f>
        <v/>
      </c>
      <c r="J1618" s="6">
        <f>IF(B1618&amp;""="",IF(AND(C1618&amp;""="",E1618&amp;""="",F1618&amp;""=""),"","رقم القيد ناقص"),IF(I1618=0,"","القيد غير متوازن"))</f>
        <v/>
      </c>
      <c r="K1618" s="21">
        <f>IF(C1618&amp;""="","",COUNTIF($C$7:C1618,C1618&amp;""))</f>
        <v/>
      </c>
      <c r="L1618" s="6">
        <f>IF(K1618="","",C1618&amp;"-"&amp;K1618)</f>
        <v/>
      </c>
      <c r="M1618" s="21">
        <f>IF(J1618&lt;&gt;"القيد غير متوازن","",IF(COUNTIF($B$7:B1618,B1618&amp;"")=1,1,""))</f>
        <v/>
      </c>
    </row>
    <row r="1619">
      <c r="A1619" s="20" t="n"/>
      <c r="B1619" s="16" t="n"/>
      <c r="C1619" s="16" t="n"/>
      <c r="D1619" s="5" t="n"/>
      <c r="E1619" s="17" t="n"/>
      <c r="F1619" s="17" t="n"/>
      <c r="G1619" s="6">
        <f>IF(AND(C1619&amp;""="",E1619&amp;""="",F1619&amp;""=""),"",IF(C1619&amp;""="","كود ناقص",IFERROR(INDEX('دليل الحسابات'!$B$6:$B$205,MATCH(C1619,'دليل الحسابات'!$A$6:$A$205,0)),"كود غير موجود")))</f>
        <v/>
      </c>
      <c r="H1619" s="6">
        <f>IF(AND(C1619&amp;""="",E1619&amp;""="",F1619&amp;""=""),"",IF(AND(E1619&amp;""&lt;&gt;"",F1619&amp;""&lt;&gt;""),"خطأ: مدين ودائن معًا",IF(AND(E1619&amp;""="",F1619&amp;""=""),"سطر بلا مبلغ","")))</f>
        <v/>
      </c>
      <c r="I1619" s="19">
        <f>IF(B1619&amp;""="","",ROUND(SUMIFS($E$7:$E$3006,$B$7:$B$3006,B1619&amp;"")-SUMIFS($F$7:$F$3006,$B$7:$B$3006,B1619&amp;""),2))</f>
        <v/>
      </c>
      <c r="J1619" s="6">
        <f>IF(B1619&amp;""="",IF(AND(C1619&amp;""="",E1619&amp;""="",F1619&amp;""=""),"","رقم القيد ناقص"),IF(I1619=0,"","القيد غير متوازن"))</f>
        <v/>
      </c>
      <c r="K1619" s="21">
        <f>IF(C1619&amp;""="","",COUNTIF($C$7:C1619,C1619&amp;""))</f>
        <v/>
      </c>
      <c r="L1619" s="6">
        <f>IF(K1619="","",C1619&amp;"-"&amp;K1619)</f>
        <v/>
      </c>
      <c r="M1619" s="21">
        <f>IF(J1619&lt;&gt;"القيد غير متوازن","",IF(COUNTIF($B$7:B1619,B1619&amp;"")=1,1,""))</f>
        <v/>
      </c>
    </row>
    <row r="1620">
      <c r="A1620" s="20" t="n"/>
      <c r="B1620" s="16" t="n"/>
      <c r="C1620" s="16" t="n"/>
      <c r="D1620" s="5" t="n"/>
      <c r="E1620" s="17" t="n"/>
      <c r="F1620" s="17" t="n"/>
      <c r="G1620" s="6">
        <f>IF(AND(C1620&amp;""="",E1620&amp;""="",F1620&amp;""=""),"",IF(C1620&amp;""="","كود ناقص",IFERROR(INDEX('دليل الحسابات'!$B$6:$B$205,MATCH(C1620,'دليل الحسابات'!$A$6:$A$205,0)),"كود غير موجود")))</f>
        <v/>
      </c>
      <c r="H1620" s="6">
        <f>IF(AND(C1620&amp;""="",E1620&amp;""="",F1620&amp;""=""),"",IF(AND(E1620&amp;""&lt;&gt;"",F1620&amp;""&lt;&gt;""),"خطأ: مدين ودائن معًا",IF(AND(E1620&amp;""="",F1620&amp;""=""),"سطر بلا مبلغ","")))</f>
        <v/>
      </c>
      <c r="I1620" s="19">
        <f>IF(B1620&amp;""="","",ROUND(SUMIFS($E$7:$E$3006,$B$7:$B$3006,B1620&amp;"")-SUMIFS($F$7:$F$3006,$B$7:$B$3006,B1620&amp;""),2))</f>
        <v/>
      </c>
      <c r="J1620" s="6">
        <f>IF(B1620&amp;""="",IF(AND(C1620&amp;""="",E1620&amp;""="",F1620&amp;""=""),"","رقم القيد ناقص"),IF(I1620=0,"","القيد غير متوازن"))</f>
        <v/>
      </c>
      <c r="K1620" s="21">
        <f>IF(C1620&amp;""="","",COUNTIF($C$7:C1620,C1620&amp;""))</f>
        <v/>
      </c>
      <c r="L1620" s="6">
        <f>IF(K1620="","",C1620&amp;"-"&amp;K1620)</f>
        <v/>
      </c>
      <c r="M1620" s="21">
        <f>IF(J1620&lt;&gt;"القيد غير متوازن","",IF(COUNTIF($B$7:B1620,B1620&amp;"")=1,1,""))</f>
        <v/>
      </c>
    </row>
    <row r="1621">
      <c r="A1621" s="20" t="n"/>
      <c r="B1621" s="16" t="n"/>
      <c r="C1621" s="16" t="n"/>
      <c r="D1621" s="5" t="n"/>
      <c r="E1621" s="17" t="n"/>
      <c r="F1621" s="17" t="n"/>
      <c r="G1621" s="6">
        <f>IF(AND(C1621&amp;""="",E1621&amp;""="",F1621&amp;""=""),"",IF(C1621&amp;""="","كود ناقص",IFERROR(INDEX('دليل الحسابات'!$B$6:$B$205,MATCH(C1621,'دليل الحسابات'!$A$6:$A$205,0)),"كود غير موجود")))</f>
        <v/>
      </c>
      <c r="H1621" s="6">
        <f>IF(AND(C1621&amp;""="",E1621&amp;""="",F1621&amp;""=""),"",IF(AND(E1621&amp;""&lt;&gt;"",F1621&amp;""&lt;&gt;""),"خطأ: مدين ودائن معًا",IF(AND(E1621&amp;""="",F1621&amp;""=""),"سطر بلا مبلغ","")))</f>
        <v/>
      </c>
      <c r="I1621" s="19">
        <f>IF(B1621&amp;""="","",ROUND(SUMIFS($E$7:$E$3006,$B$7:$B$3006,B1621&amp;"")-SUMIFS($F$7:$F$3006,$B$7:$B$3006,B1621&amp;""),2))</f>
        <v/>
      </c>
      <c r="J1621" s="6">
        <f>IF(B1621&amp;""="",IF(AND(C1621&amp;""="",E1621&amp;""="",F1621&amp;""=""),"","رقم القيد ناقص"),IF(I1621=0,"","القيد غير متوازن"))</f>
        <v/>
      </c>
      <c r="K1621" s="21">
        <f>IF(C1621&amp;""="","",COUNTIF($C$7:C1621,C1621&amp;""))</f>
        <v/>
      </c>
      <c r="L1621" s="6">
        <f>IF(K1621="","",C1621&amp;"-"&amp;K1621)</f>
        <v/>
      </c>
      <c r="M1621" s="21">
        <f>IF(J1621&lt;&gt;"القيد غير متوازن","",IF(COUNTIF($B$7:B1621,B1621&amp;"")=1,1,""))</f>
        <v/>
      </c>
    </row>
    <row r="1622">
      <c r="A1622" s="20" t="n"/>
      <c r="B1622" s="16" t="n"/>
      <c r="C1622" s="16" t="n"/>
      <c r="D1622" s="5" t="n"/>
      <c r="E1622" s="17" t="n"/>
      <c r="F1622" s="17" t="n"/>
      <c r="G1622" s="6">
        <f>IF(AND(C1622&amp;""="",E1622&amp;""="",F1622&amp;""=""),"",IF(C1622&amp;""="","كود ناقص",IFERROR(INDEX('دليل الحسابات'!$B$6:$B$205,MATCH(C1622,'دليل الحسابات'!$A$6:$A$205,0)),"كود غير موجود")))</f>
        <v/>
      </c>
      <c r="H1622" s="6">
        <f>IF(AND(C1622&amp;""="",E1622&amp;""="",F1622&amp;""=""),"",IF(AND(E1622&amp;""&lt;&gt;"",F1622&amp;""&lt;&gt;""),"خطأ: مدين ودائن معًا",IF(AND(E1622&amp;""="",F1622&amp;""=""),"سطر بلا مبلغ","")))</f>
        <v/>
      </c>
      <c r="I1622" s="19">
        <f>IF(B1622&amp;""="","",ROUND(SUMIFS($E$7:$E$3006,$B$7:$B$3006,B1622&amp;"")-SUMIFS($F$7:$F$3006,$B$7:$B$3006,B1622&amp;""),2))</f>
        <v/>
      </c>
      <c r="J1622" s="6">
        <f>IF(B1622&amp;""="",IF(AND(C1622&amp;""="",E1622&amp;""="",F1622&amp;""=""),"","رقم القيد ناقص"),IF(I1622=0,"","القيد غير متوازن"))</f>
        <v/>
      </c>
      <c r="K1622" s="21">
        <f>IF(C1622&amp;""="","",COUNTIF($C$7:C1622,C1622&amp;""))</f>
        <v/>
      </c>
      <c r="L1622" s="6">
        <f>IF(K1622="","",C1622&amp;"-"&amp;K1622)</f>
        <v/>
      </c>
      <c r="M1622" s="21">
        <f>IF(J1622&lt;&gt;"القيد غير متوازن","",IF(COUNTIF($B$7:B1622,B1622&amp;"")=1,1,""))</f>
        <v/>
      </c>
    </row>
    <row r="1623">
      <c r="A1623" s="20" t="n"/>
      <c r="B1623" s="16" t="n"/>
      <c r="C1623" s="16" t="n"/>
      <c r="D1623" s="5" t="n"/>
      <c r="E1623" s="17" t="n"/>
      <c r="F1623" s="17" t="n"/>
      <c r="G1623" s="6">
        <f>IF(AND(C1623&amp;""="",E1623&amp;""="",F1623&amp;""=""),"",IF(C1623&amp;""="","كود ناقص",IFERROR(INDEX('دليل الحسابات'!$B$6:$B$205,MATCH(C1623,'دليل الحسابات'!$A$6:$A$205,0)),"كود غير موجود")))</f>
        <v/>
      </c>
      <c r="H1623" s="6">
        <f>IF(AND(C1623&amp;""="",E1623&amp;""="",F1623&amp;""=""),"",IF(AND(E1623&amp;""&lt;&gt;"",F1623&amp;""&lt;&gt;""),"خطأ: مدين ودائن معًا",IF(AND(E1623&amp;""="",F1623&amp;""=""),"سطر بلا مبلغ","")))</f>
        <v/>
      </c>
      <c r="I1623" s="19">
        <f>IF(B1623&amp;""="","",ROUND(SUMIFS($E$7:$E$3006,$B$7:$B$3006,B1623&amp;"")-SUMIFS($F$7:$F$3006,$B$7:$B$3006,B1623&amp;""),2))</f>
        <v/>
      </c>
      <c r="J1623" s="6">
        <f>IF(B1623&amp;""="",IF(AND(C1623&amp;""="",E1623&amp;""="",F1623&amp;""=""),"","رقم القيد ناقص"),IF(I1623=0,"","القيد غير متوازن"))</f>
        <v/>
      </c>
      <c r="K1623" s="21">
        <f>IF(C1623&amp;""="","",COUNTIF($C$7:C1623,C1623&amp;""))</f>
        <v/>
      </c>
      <c r="L1623" s="6">
        <f>IF(K1623="","",C1623&amp;"-"&amp;K1623)</f>
        <v/>
      </c>
      <c r="M1623" s="21">
        <f>IF(J1623&lt;&gt;"القيد غير متوازن","",IF(COUNTIF($B$7:B1623,B1623&amp;"")=1,1,""))</f>
        <v/>
      </c>
    </row>
    <row r="1624">
      <c r="A1624" s="20" t="n"/>
      <c r="B1624" s="16" t="n"/>
      <c r="C1624" s="16" t="n"/>
      <c r="D1624" s="5" t="n"/>
      <c r="E1624" s="17" t="n"/>
      <c r="F1624" s="17" t="n"/>
      <c r="G1624" s="6">
        <f>IF(AND(C1624&amp;""="",E1624&amp;""="",F1624&amp;""=""),"",IF(C1624&amp;""="","كود ناقص",IFERROR(INDEX('دليل الحسابات'!$B$6:$B$205,MATCH(C1624,'دليل الحسابات'!$A$6:$A$205,0)),"كود غير موجود")))</f>
        <v/>
      </c>
      <c r="H1624" s="6">
        <f>IF(AND(C1624&amp;""="",E1624&amp;""="",F1624&amp;""=""),"",IF(AND(E1624&amp;""&lt;&gt;"",F1624&amp;""&lt;&gt;""),"خطأ: مدين ودائن معًا",IF(AND(E1624&amp;""="",F1624&amp;""=""),"سطر بلا مبلغ","")))</f>
        <v/>
      </c>
      <c r="I1624" s="19">
        <f>IF(B1624&amp;""="","",ROUND(SUMIFS($E$7:$E$3006,$B$7:$B$3006,B1624&amp;"")-SUMIFS($F$7:$F$3006,$B$7:$B$3006,B1624&amp;""),2))</f>
        <v/>
      </c>
      <c r="J1624" s="6">
        <f>IF(B1624&amp;""="",IF(AND(C1624&amp;""="",E1624&amp;""="",F1624&amp;""=""),"","رقم القيد ناقص"),IF(I1624=0,"","القيد غير متوازن"))</f>
        <v/>
      </c>
      <c r="K1624" s="21">
        <f>IF(C1624&amp;""="","",COUNTIF($C$7:C1624,C1624&amp;""))</f>
        <v/>
      </c>
      <c r="L1624" s="6">
        <f>IF(K1624="","",C1624&amp;"-"&amp;K1624)</f>
        <v/>
      </c>
      <c r="M1624" s="21">
        <f>IF(J1624&lt;&gt;"القيد غير متوازن","",IF(COUNTIF($B$7:B1624,B1624&amp;"")=1,1,""))</f>
        <v/>
      </c>
    </row>
    <row r="1625">
      <c r="A1625" s="20" t="n"/>
      <c r="B1625" s="16" t="n"/>
      <c r="C1625" s="16" t="n"/>
      <c r="D1625" s="5" t="n"/>
      <c r="E1625" s="17" t="n"/>
      <c r="F1625" s="17" t="n"/>
      <c r="G1625" s="6">
        <f>IF(AND(C1625&amp;""="",E1625&amp;""="",F1625&amp;""=""),"",IF(C1625&amp;""="","كود ناقص",IFERROR(INDEX('دليل الحسابات'!$B$6:$B$205,MATCH(C1625,'دليل الحسابات'!$A$6:$A$205,0)),"كود غير موجود")))</f>
        <v/>
      </c>
      <c r="H1625" s="6">
        <f>IF(AND(C1625&amp;""="",E1625&amp;""="",F1625&amp;""=""),"",IF(AND(E1625&amp;""&lt;&gt;"",F1625&amp;""&lt;&gt;""),"خطأ: مدين ودائن معًا",IF(AND(E1625&amp;""="",F1625&amp;""=""),"سطر بلا مبلغ","")))</f>
        <v/>
      </c>
      <c r="I1625" s="19">
        <f>IF(B1625&amp;""="","",ROUND(SUMIFS($E$7:$E$3006,$B$7:$B$3006,B1625&amp;"")-SUMIFS($F$7:$F$3006,$B$7:$B$3006,B1625&amp;""),2))</f>
        <v/>
      </c>
      <c r="J1625" s="6">
        <f>IF(B1625&amp;""="",IF(AND(C1625&amp;""="",E1625&amp;""="",F1625&amp;""=""),"","رقم القيد ناقص"),IF(I1625=0,"","القيد غير متوازن"))</f>
        <v/>
      </c>
      <c r="K1625" s="21">
        <f>IF(C1625&amp;""="","",COUNTIF($C$7:C1625,C1625&amp;""))</f>
        <v/>
      </c>
      <c r="L1625" s="6">
        <f>IF(K1625="","",C1625&amp;"-"&amp;K1625)</f>
        <v/>
      </c>
      <c r="M1625" s="21">
        <f>IF(J1625&lt;&gt;"القيد غير متوازن","",IF(COUNTIF($B$7:B1625,B1625&amp;"")=1,1,""))</f>
        <v/>
      </c>
    </row>
    <row r="1626">
      <c r="A1626" s="20" t="n"/>
      <c r="B1626" s="16" t="n"/>
      <c r="C1626" s="16" t="n"/>
      <c r="D1626" s="5" t="n"/>
      <c r="E1626" s="17" t="n"/>
      <c r="F1626" s="17" t="n"/>
      <c r="G1626" s="6">
        <f>IF(AND(C1626&amp;""="",E1626&amp;""="",F1626&amp;""=""),"",IF(C1626&amp;""="","كود ناقص",IFERROR(INDEX('دليل الحسابات'!$B$6:$B$205,MATCH(C1626,'دليل الحسابات'!$A$6:$A$205,0)),"كود غير موجود")))</f>
        <v/>
      </c>
      <c r="H1626" s="6">
        <f>IF(AND(C1626&amp;""="",E1626&amp;""="",F1626&amp;""=""),"",IF(AND(E1626&amp;""&lt;&gt;"",F1626&amp;""&lt;&gt;""),"خطأ: مدين ودائن معًا",IF(AND(E1626&amp;""="",F1626&amp;""=""),"سطر بلا مبلغ","")))</f>
        <v/>
      </c>
      <c r="I1626" s="19">
        <f>IF(B1626&amp;""="","",ROUND(SUMIFS($E$7:$E$3006,$B$7:$B$3006,B1626&amp;"")-SUMIFS($F$7:$F$3006,$B$7:$B$3006,B1626&amp;""),2))</f>
        <v/>
      </c>
      <c r="J1626" s="6">
        <f>IF(B1626&amp;""="",IF(AND(C1626&amp;""="",E1626&amp;""="",F1626&amp;""=""),"","رقم القيد ناقص"),IF(I1626=0,"","القيد غير متوازن"))</f>
        <v/>
      </c>
      <c r="K1626" s="21">
        <f>IF(C1626&amp;""="","",COUNTIF($C$7:C1626,C1626&amp;""))</f>
        <v/>
      </c>
      <c r="L1626" s="6">
        <f>IF(K1626="","",C1626&amp;"-"&amp;K1626)</f>
        <v/>
      </c>
      <c r="M1626" s="21">
        <f>IF(J1626&lt;&gt;"القيد غير متوازن","",IF(COUNTIF($B$7:B1626,B1626&amp;"")=1,1,""))</f>
        <v/>
      </c>
    </row>
    <row r="1627">
      <c r="A1627" s="20" t="n"/>
      <c r="B1627" s="16" t="n"/>
      <c r="C1627" s="16" t="n"/>
      <c r="D1627" s="5" t="n"/>
      <c r="E1627" s="17" t="n"/>
      <c r="F1627" s="17" t="n"/>
      <c r="G1627" s="6">
        <f>IF(AND(C1627&amp;""="",E1627&amp;""="",F1627&amp;""=""),"",IF(C1627&amp;""="","كود ناقص",IFERROR(INDEX('دليل الحسابات'!$B$6:$B$205,MATCH(C1627,'دليل الحسابات'!$A$6:$A$205,0)),"كود غير موجود")))</f>
        <v/>
      </c>
      <c r="H1627" s="6">
        <f>IF(AND(C1627&amp;""="",E1627&amp;""="",F1627&amp;""=""),"",IF(AND(E1627&amp;""&lt;&gt;"",F1627&amp;""&lt;&gt;""),"خطأ: مدين ودائن معًا",IF(AND(E1627&amp;""="",F1627&amp;""=""),"سطر بلا مبلغ","")))</f>
        <v/>
      </c>
      <c r="I1627" s="19">
        <f>IF(B1627&amp;""="","",ROUND(SUMIFS($E$7:$E$3006,$B$7:$B$3006,B1627&amp;"")-SUMIFS($F$7:$F$3006,$B$7:$B$3006,B1627&amp;""),2))</f>
        <v/>
      </c>
      <c r="J1627" s="6">
        <f>IF(B1627&amp;""="",IF(AND(C1627&amp;""="",E1627&amp;""="",F1627&amp;""=""),"","رقم القيد ناقص"),IF(I1627=0,"","القيد غير متوازن"))</f>
        <v/>
      </c>
      <c r="K1627" s="21">
        <f>IF(C1627&amp;""="","",COUNTIF($C$7:C1627,C1627&amp;""))</f>
        <v/>
      </c>
      <c r="L1627" s="6">
        <f>IF(K1627="","",C1627&amp;"-"&amp;K1627)</f>
        <v/>
      </c>
      <c r="M1627" s="21">
        <f>IF(J1627&lt;&gt;"القيد غير متوازن","",IF(COUNTIF($B$7:B1627,B1627&amp;"")=1,1,""))</f>
        <v/>
      </c>
    </row>
    <row r="1628">
      <c r="A1628" s="20" t="n"/>
      <c r="B1628" s="16" t="n"/>
      <c r="C1628" s="16" t="n"/>
      <c r="D1628" s="5" t="n"/>
      <c r="E1628" s="17" t="n"/>
      <c r="F1628" s="17" t="n"/>
      <c r="G1628" s="6">
        <f>IF(AND(C1628&amp;""="",E1628&amp;""="",F1628&amp;""=""),"",IF(C1628&amp;""="","كود ناقص",IFERROR(INDEX('دليل الحسابات'!$B$6:$B$205,MATCH(C1628,'دليل الحسابات'!$A$6:$A$205,0)),"كود غير موجود")))</f>
        <v/>
      </c>
      <c r="H1628" s="6">
        <f>IF(AND(C1628&amp;""="",E1628&amp;""="",F1628&amp;""=""),"",IF(AND(E1628&amp;""&lt;&gt;"",F1628&amp;""&lt;&gt;""),"خطأ: مدين ودائن معًا",IF(AND(E1628&amp;""="",F1628&amp;""=""),"سطر بلا مبلغ","")))</f>
        <v/>
      </c>
      <c r="I1628" s="19">
        <f>IF(B1628&amp;""="","",ROUND(SUMIFS($E$7:$E$3006,$B$7:$B$3006,B1628&amp;"")-SUMIFS($F$7:$F$3006,$B$7:$B$3006,B1628&amp;""),2))</f>
        <v/>
      </c>
      <c r="J1628" s="6">
        <f>IF(B1628&amp;""="",IF(AND(C1628&amp;""="",E1628&amp;""="",F1628&amp;""=""),"","رقم القيد ناقص"),IF(I1628=0,"","القيد غير متوازن"))</f>
        <v/>
      </c>
      <c r="K1628" s="21">
        <f>IF(C1628&amp;""="","",COUNTIF($C$7:C1628,C1628&amp;""))</f>
        <v/>
      </c>
      <c r="L1628" s="6">
        <f>IF(K1628="","",C1628&amp;"-"&amp;K1628)</f>
        <v/>
      </c>
      <c r="M1628" s="21">
        <f>IF(J1628&lt;&gt;"القيد غير متوازن","",IF(COUNTIF($B$7:B1628,B1628&amp;"")=1,1,""))</f>
        <v/>
      </c>
    </row>
    <row r="1629">
      <c r="A1629" s="20" t="n"/>
      <c r="B1629" s="16" t="n"/>
      <c r="C1629" s="16" t="n"/>
      <c r="D1629" s="5" t="n"/>
      <c r="E1629" s="17" t="n"/>
      <c r="F1629" s="17" t="n"/>
      <c r="G1629" s="6">
        <f>IF(AND(C1629&amp;""="",E1629&amp;""="",F1629&amp;""=""),"",IF(C1629&amp;""="","كود ناقص",IFERROR(INDEX('دليل الحسابات'!$B$6:$B$205,MATCH(C1629,'دليل الحسابات'!$A$6:$A$205,0)),"كود غير موجود")))</f>
        <v/>
      </c>
      <c r="H1629" s="6">
        <f>IF(AND(C1629&amp;""="",E1629&amp;""="",F1629&amp;""=""),"",IF(AND(E1629&amp;""&lt;&gt;"",F1629&amp;""&lt;&gt;""),"خطأ: مدين ودائن معًا",IF(AND(E1629&amp;""="",F1629&amp;""=""),"سطر بلا مبلغ","")))</f>
        <v/>
      </c>
      <c r="I1629" s="19">
        <f>IF(B1629&amp;""="","",ROUND(SUMIFS($E$7:$E$3006,$B$7:$B$3006,B1629&amp;"")-SUMIFS($F$7:$F$3006,$B$7:$B$3006,B1629&amp;""),2))</f>
        <v/>
      </c>
      <c r="J1629" s="6">
        <f>IF(B1629&amp;""="",IF(AND(C1629&amp;""="",E1629&amp;""="",F1629&amp;""=""),"","رقم القيد ناقص"),IF(I1629=0,"","القيد غير متوازن"))</f>
        <v/>
      </c>
      <c r="K1629" s="21">
        <f>IF(C1629&amp;""="","",COUNTIF($C$7:C1629,C1629&amp;""))</f>
        <v/>
      </c>
      <c r="L1629" s="6">
        <f>IF(K1629="","",C1629&amp;"-"&amp;K1629)</f>
        <v/>
      </c>
      <c r="M1629" s="21">
        <f>IF(J1629&lt;&gt;"القيد غير متوازن","",IF(COUNTIF($B$7:B1629,B1629&amp;"")=1,1,""))</f>
        <v/>
      </c>
    </row>
    <row r="1630">
      <c r="A1630" s="20" t="n"/>
      <c r="B1630" s="16" t="n"/>
      <c r="C1630" s="16" t="n"/>
      <c r="D1630" s="5" t="n"/>
      <c r="E1630" s="17" t="n"/>
      <c r="F1630" s="17" t="n"/>
      <c r="G1630" s="6">
        <f>IF(AND(C1630&amp;""="",E1630&amp;""="",F1630&amp;""=""),"",IF(C1630&amp;""="","كود ناقص",IFERROR(INDEX('دليل الحسابات'!$B$6:$B$205,MATCH(C1630,'دليل الحسابات'!$A$6:$A$205,0)),"كود غير موجود")))</f>
        <v/>
      </c>
      <c r="H1630" s="6">
        <f>IF(AND(C1630&amp;""="",E1630&amp;""="",F1630&amp;""=""),"",IF(AND(E1630&amp;""&lt;&gt;"",F1630&amp;""&lt;&gt;""),"خطأ: مدين ودائن معًا",IF(AND(E1630&amp;""="",F1630&amp;""=""),"سطر بلا مبلغ","")))</f>
        <v/>
      </c>
      <c r="I1630" s="19">
        <f>IF(B1630&amp;""="","",ROUND(SUMIFS($E$7:$E$3006,$B$7:$B$3006,B1630&amp;"")-SUMIFS($F$7:$F$3006,$B$7:$B$3006,B1630&amp;""),2))</f>
        <v/>
      </c>
      <c r="J1630" s="6">
        <f>IF(B1630&amp;""="",IF(AND(C1630&amp;""="",E1630&amp;""="",F1630&amp;""=""),"","رقم القيد ناقص"),IF(I1630=0,"","القيد غير متوازن"))</f>
        <v/>
      </c>
      <c r="K1630" s="21">
        <f>IF(C1630&amp;""="","",COUNTIF($C$7:C1630,C1630&amp;""))</f>
        <v/>
      </c>
      <c r="L1630" s="6">
        <f>IF(K1630="","",C1630&amp;"-"&amp;K1630)</f>
        <v/>
      </c>
      <c r="M1630" s="21">
        <f>IF(J1630&lt;&gt;"القيد غير متوازن","",IF(COUNTIF($B$7:B1630,B1630&amp;"")=1,1,""))</f>
        <v/>
      </c>
    </row>
    <row r="1631">
      <c r="A1631" s="20" t="n"/>
      <c r="B1631" s="16" t="n"/>
      <c r="C1631" s="16" t="n"/>
      <c r="D1631" s="5" t="n"/>
      <c r="E1631" s="17" t="n"/>
      <c r="F1631" s="17" t="n"/>
      <c r="G1631" s="6">
        <f>IF(AND(C1631&amp;""="",E1631&amp;""="",F1631&amp;""=""),"",IF(C1631&amp;""="","كود ناقص",IFERROR(INDEX('دليل الحسابات'!$B$6:$B$205,MATCH(C1631,'دليل الحسابات'!$A$6:$A$205,0)),"كود غير موجود")))</f>
        <v/>
      </c>
      <c r="H1631" s="6">
        <f>IF(AND(C1631&amp;""="",E1631&amp;""="",F1631&amp;""=""),"",IF(AND(E1631&amp;""&lt;&gt;"",F1631&amp;""&lt;&gt;""),"خطأ: مدين ودائن معًا",IF(AND(E1631&amp;""="",F1631&amp;""=""),"سطر بلا مبلغ","")))</f>
        <v/>
      </c>
      <c r="I1631" s="19">
        <f>IF(B1631&amp;""="","",ROUND(SUMIFS($E$7:$E$3006,$B$7:$B$3006,B1631&amp;"")-SUMIFS($F$7:$F$3006,$B$7:$B$3006,B1631&amp;""),2))</f>
        <v/>
      </c>
      <c r="J1631" s="6">
        <f>IF(B1631&amp;""="",IF(AND(C1631&amp;""="",E1631&amp;""="",F1631&amp;""=""),"","رقم القيد ناقص"),IF(I1631=0,"","القيد غير متوازن"))</f>
        <v/>
      </c>
      <c r="K1631" s="21">
        <f>IF(C1631&amp;""="","",COUNTIF($C$7:C1631,C1631&amp;""))</f>
        <v/>
      </c>
      <c r="L1631" s="6">
        <f>IF(K1631="","",C1631&amp;"-"&amp;K1631)</f>
        <v/>
      </c>
      <c r="M1631" s="21">
        <f>IF(J1631&lt;&gt;"القيد غير متوازن","",IF(COUNTIF($B$7:B1631,B1631&amp;"")=1,1,""))</f>
        <v/>
      </c>
    </row>
    <row r="1632">
      <c r="A1632" s="20" t="n"/>
      <c r="B1632" s="16" t="n"/>
      <c r="C1632" s="16" t="n"/>
      <c r="D1632" s="5" t="n"/>
      <c r="E1632" s="17" t="n"/>
      <c r="F1632" s="17" t="n"/>
      <c r="G1632" s="6">
        <f>IF(AND(C1632&amp;""="",E1632&amp;""="",F1632&amp;""=""),"",IF(C1632&amp;""="","كود ناقص",IFERROR(INDEX('دليل الحسابات'!$B$6:$B$205,MATCH(C1632,'دليل الحسابات'!$A$6:$A$205,0)),"كود غير موجود")))</f>
        <v/>
      </c>
      <c r="H1632" s="6">
        <f>IF(AND(C1632&amp;""="",E1632&amp;""="",F1632&amp;""=""),"",IF(AND(E1632&amp;""&lt;&gt;"",F1632&amp;""&lt;&gt;""),"خطأ: مدين ودائن معًا",IF(AND(E1632&amp;""="",F1632&amp;""=""),"سطر بلا مبلغ","")))</f>
        <v/>
      </c>
      <c r="I1632" s="19">
        <f>IF(B1632&amp;""="","",ROUND(SUMIFS($E$7:$E$3006,$B$7:$B$3006,B1632&amp;"")-SUMIFS($F$7:$F$3006,$B$7:$B$3006,B1632&amp;""),2))</f>
        <v/>
      </c>
      <c r="J1632" s="6">
        <f>IF(B1632&amp;""="",IF(AND(C1632&amp;""="",E1632&amp;""="",F1632&amp;""=""),"","رقم القيد ناقص"),IF(I1632=0,"","القيد غير متوازن"))</f>
        <v/>
      </c>
      <c r="K1632" s="21">
        <f>IF(C1632&amp;""="","",COUNTIF($C$7:C1632,C1632&amp;""))</f>
        <v/>
      </c>
      <c r="L1632" s="6">
        <f>IF(K1632="","",C1632&amp;"-"&amp;K1632)</f>
        <v/>
      </c>
      <c r="M1632" s="21">
        <f>IF(J1632&lt;&gt;"القيد غير متوازن","",IF(COUNTIF($B$7:B1632,B1632&amp;"")=1,1,""))</f>
        <v/>
      </c>
    </row>
    <row r="1633">
      <c r="A1633" s="20" t="n"/>
      <c r="B1633" s="16" t="n"/>
      <c r="C1633" s="16" t="n"/>
      <c r="D1633" s="5" t="n"/>
      <c r="E1633" s="17" t="n"/>
      <c r="F1633" s="17" t="n"/>
      <c r="G1633" s="6">
        <f>IF(AND(C1633&amp;""="",E1633&amp;""="",F1633&amp;""=""),"",IF(C1633&amp;""="","كود ناقص",IFERROR(INDEX('دليل الحسابات'!$B$6:$B$205,MATCH(C1633,'دليل الحسابات'!$A$6:$A$205,0)),"كود غير موجود")))</f>
        <v/>
      </c>
      <c r="H1633" s="6">
        <f>IF(AND(C1633&amp;""="",E1633&amp;""="",F1633&amp;""=""),"",IF(AND(E1633&amp;""&lt;&gt;"",F1633&amp;""&lt;&gt;""),"خطأ: مدين ودائن معًا",IF(AND(E1633&amp;""="",F1633&amp;""=""),"سطر بلا مبلغ","")))</f>
        <v/>
      </c>
      <c r="I1633" s="19">
        <f>IF(B1633&amp;""="","",ROUND(SUMIFS($E$7:$E$3006,$B$7:$B$3006,B1633&amp;"")-SUMIFS($F$7:$F$3006,$B$7:$B$3006,B1633&amp;""),2))</f>
        <v/>
      </c>
      <c r="J1633" s="6">
        <f>IF(B1633&amp;""="",IF(AND(C1633&amp;""="",E1633&amp;""="",F1633&amp;""=""),"","رقم القيد ناقص"),IF(I1633=0,"","القيد غير متوازن"))</f>
        <v/>
      </c>
      <c r="K1633" s="21">
        <f>IF(C1633&amp;""="","",COUNTIF($C$7:C1633,C1633&amp;""))</f>
        <v/>
      </c>
      <c r="L1633" s="6">
        <f>IF(K1633="","",C1633&amp;"-"&amp;K1633)</f>
        <v/>
      </c>
      <c r="M1633" s="21">
        <f>IF(J1633&lt;&gt;"القيد غير متوازن","",IF(COUNTIF($B$7:B1633,B1633&amp;"")=1,1,""))</f>
        <v/>
      </c>
    </row>
    <row r="1634">
      <c r="A1634" s="20" t="n"/>
      <c r="B1634" s="16" t="n"/>
      <c r="C1634" s="16" t="n"/>
      <c r="D1634" s="5" t="n"/>
      <c r="E1634" s="17" t="n"/>
      <c r="F1634" s="17" t="n"/>
      <c r="G1634" s="6">
        <f>IF(AND(C1634&amp;""="",E1634&amp;""="",F1634&amp;""=""),"",IF(C1634&amp;""="","كود ناقص",IFERROR(INDEX('دليل الحسابات'!$B$6:$B$205,MATCH(C1634,'دليل الحسابات'!$A$6:$A$205,0)),"كود غير موجود")))</f>
        <v/>
      </c>
      <c r="H1634" s="6">
        <f>IF(AND(C1634&amp;""="",E1634&amp;""="",F1634&amp;""=""),"",IF(AND(E1634&amp;""&lt;&gt;"",F1634&amp;""&lt;&gt;""),"خطأ: مدين ودائن معًا",IF(AND(E1634&amp;""="",F1634&amp;""=""),"سطر بلا مبلغ","")))</f>
        <v/>
      </c>
      <c r="I1634" s="19">
        <f>IF(B1634&amp;""="","",ROUND(SUMIFS($E$7:$E$3006,$B$7:$B$3006,B1634&amp;"")-SUMIFS($F$7:$F$3006,$B$7:$B$3006,B1634&amp;""),2))</f>
        <v/>
      </c>
      <c r="J1634" s="6">
        <f>IF(B1634&amp;""="",IF(AND(C1634&amp;""="",E1634&amp;""="",F1634&amp;""=""),"","رقم القيد ناقص"),IF(I1634=0,"","القيد غير متوازن"))</f>
        <v/>
      </c>
      <c r="K1634" s="21">
        <f>IF(C1634&amp;""="","",COUNTIF($C$7:C1634,C1634&amp;""))</f>
        <v/>
      </c>
      <c r="L1634" s="6">
        <f>IF(K1634="","",C1634&amp;"-"&amp;K1634)</f>
        <v/>
      </c>
      <c r="M1634" s="21">
        <f>IF(J1634&lt;&gt;"القيد غير متوازن","",IF(COUNTIF($B$7:B1634,B1634&amp;"")=1,1,""))</f>
        <v/>
      </c>
    </row>
    <row r="1635">
      <c r="A1635" s="20" t="n"/>
      <c r="B1635" s="16" t="n"/>
      <c r="C1635" s="16" t="n"/>
      <c r="D1635" s="5" t="n"/>
      <c r="E1635" s="17" t="n"/>
      <c r="F1635" s="17" t="n"/>
      <c r="G1635" s="6">
        <f>IF(AND(C1635&amp;""="",E1635&amp;""="",F1635&amp;""=""),"",IF(C1635&amp;""="","كود ناقص",IFERROR(INDEX('دليل الحسابات'!$B$6:$B$205,MATCH(C1635,'دليل الحسابات'!$A$6:$A$205,0)),"كود غير موجود")))</f>
        <v/>
      </c>
      <c r="H1635" s="6">
        <f>IF(AND(C1635&amp;""="",E1635&amp;""="",F1635&amp;""=""),"",IF(AND(E1635&amp;""&lt;&gt;"",F1635&amp;""&lt;&gt;""),"خطأ: مدين ودائن معًا",IF(AND(E1635&amp;""="",F1635&amp;""=""),"سطر بلا مبلغ","")))</f>
        <v/>
      </c>
      <c r="I1635" s="19">
        <f>IF(B1635&amp;""="","",ROUND(SUMIFS($E$7:$E$3006,$B$7:$B$3006,B1635&amp;"")-SUMIFS($F$7:$F$3006,$B$7:$B$3006,B1635&amp;""),2))</f>
        <v/>
      </c>
      <c r="J1635" s="6">
        <f>IF(B1635&amp;""="",IF(AND(C1635&amp;""="",E1635&amp;""="",F1635&amp;""=""),"","رقم القيد ناقص"),IF(I1635=0,"","القيد غير متوازن"))</f>
        <v/>
      </c>
      <c r="K1635" s="21">
        <f>IF(C1635&amp;""="","",COUNTIF($C$7:C1635,C1635&amp;""))</f>
        <v/>
      </c>
      <c r="L1635" s="6">
        <f>IF(K1635="","",C1635&amp;"-"&amp;K1635)</f>
        <v/>
      </c>
      <c r="M1635" s="21">
        <f>IF(J1635&lt;&gt;"القيد غير متوازن","",IF(COUNTIF($B$7:B1635,B1635&amp;"")=1,1,""))</f>
        <v/>
      </c>
    </row>
    <row r="1636">
      <c r="A1636" s="20" t="n"/>
      <c r="B1636" s="16" t="n"/>
      <c r="C1636" s="16" t="n"/>
      <c r="D1636" s="5" t="n"/>
      <c r="E1636" s="17" t="n"/>
      <c r="F1636" s="17" t="n"/>
      <c r="G1636" s="6">
        <f>IF(AND(C1636&amp;""="",E1636&amp;""="",F1636&amp;""=""),"",IF(C1636&amp;""="","كود ناقص",IFERROR(INDEX('دليل الحسابات'!$B$6:$B$205,MATCH(C1636,'دليل الحسابات'!$A$6:$A$205,0)),"كود غير موجود")))</f>
        <v/>
      </c>
      <c r="H1636" s="6">
        <f>IF(AND(C1636&amp;""="",E1636&amp;""="",F1636&amp;""=""),"",IF(AND(E1636&amp;""&lt;&gt;"",F1636&amp;""&lt;&gt;""),"خطأ: مدين ودائن معًا",IF(AND(E1636&amp;""="",F1636&amp;""=""),"سطر بلا مبلغ","")))</f>
        <v/>
      </c>
      <c r="I1636" s="19">
        <f>IF(B1636&amp;""="","",ROUND(SUMIFS($E$7:$E$3006,$B$7:$B$3006,B1636&amp;"")-SUMIFS($F$7:$F$3006,$B$7:$B$3006,B1636&amp;""),2))</f>
        <v/>
      </c>
      <c r="J1636" s="6">
        <f>IF(B1636&amp;""="",IF(AND(C1636&amp;""="",E1636&amp;""="",F1636&amp;""=""),"","رقم القيد ناقص"),IF(I1636=0,"","القيد غير متوازن"))</f>
        <v/>
      </c>
      <c r="K1636" s="21">
        <f>IF(C1636&amp;""="","",COUNTIF($C$7:C1636,C1636&amp;""))</f>
        <v/>
      </c>
      <c r="L1636" s="6">
        <f>IF(K1636="","",C1636&amp;"-"&amp;K1636)</f>
        <v/>
      </c>
      <c r="M1636" s="21">
        <f>IF(J1636&lt;&gt;"القيد غير متوازن","",IF(COUNTIF($B$7:B1636,B1636&amp;"")=1,1,""))</f>
        <v/>
      </c>
    </row>
    <row r="1637">
      <c r="A1637" s="20" t="n"/>
      <c r="B1637" s="16" t="n"/>
      <c r="C1637" s="16" t="n"/>
      <c r="D1637" s="5" t="n"/>
      <c r="E1637" s="17" t="n"/>
      <c r="F1637" s="17" t="n"/>
      <c r="G1637" s="6">
        <f>IF(AND(C1637&amp;""="",E1637&amp;""="",F1637&amp;""=""),"",IF(C1637&amp;""="","كود ناقص",IFERROR(INDEX('دليل الحسابات'!$B$6:$B$205,MATCH(C1637,'دليل الحسابات'!$A$6:$A$205,0)),"كود غير موجود")))</f>
        <v/>
      </c>
      <c r="H1637" s="6">
        <f>IF(AND(C1637&amp;""="",E1637&amp;""="",F1637&amp;""=""),"",IF(AND(E1637&amp;""&lt;&gt;"",F1637&amp;""&lt;&gt;""),"خطأ: مدين ودائن معًا",IF(AND(E1637&amp;""="",F1637&amp;""=""),"سطر بلا مبلغ","")))</f>
        <v/>
      </c>
      <c r="I1637" s="19">
        <f>IF(B1637&amp;""="","",ROUND(SUMIFS($E$7:$E$3006,$B$7:$B$3006,B1637&amp;"")-SUMIFS($F$7:$F$3006,$B$7:$B$3006,B1637&amp;""),2))</f>
        <v/>
      </c>
      <c r="J1637" s="6">
        <f>IF(B1637&amp;""="",IF(AND(C1637&amp;""="",E1637&amp;""="",F1637&amp;""=""),"","رقم القيد ناقص"),IF(I1637=0,"","القيد غير متوازن"))</f>
        <v/>
      </c>
      <c r="K1637" s="21">
        <f>IF(C1637&amp;""="","",COUNTIF($C$7:C1637,C1637&amp;""))</f>
        <v/>
      </c>
      <c r="L1637" s="6">
        <f>IF(K1637="","",C1637&amp;"-"&amp;K1637)</f>
        <v/>
      </c>
      <c r="M1637" s="21">
        <f>IF(J1637&lt;&gt;"القيد غير متوازن","",IF(COUNTIF($B$7:B1637,B1637&amp;"")=1,1,""))</f>
        <v/>
      </c>
    </row>
    <row r="1638">
      <c r="A1638" s="20" t="n"/>
      <c r="B1638" s="16" t="n"/>
      <c r="C1638" s="16" t="n"/>
      <c r="D1638" s="5" t="n"/>
      <c r="E1638" s="17" t="n"/>
      <c r="F1638" s="17" t="n"/>
      <c r="G1638" s="6">
        <f>IF(AND(C1638&amp;""="",E1638&amp;""="",F1638&amp;""=""),"",IF(C1638&amp;""="","كود ناقص",IFERROR(INDEX('دليل الحسابات'!$B$6:$B$205,MATCH(C1638,'دليل الحسابات'!$A$6:$A$205,0)),"كود غير موجود")))</f>
        <v/>
      </c>
      <c r="H1638" s="6">
        <f>IF(AND(C1638&amp;""="",E1638&amp;""="",F1638&amp;""=""),"",IF(AND(E1638&amp;""&lt;&gt;"",F1638&amp;""&lt;&gt;""),"خطأ: مدين ودائن معًا",IF(AND(E1638&amp;""="",F1638&amp;""=""),"سطر بلا مبلغ","")))</f>
        <v/>
      </c>
      <c r="I1638" s="19">
        <f>IF(B1638&amp;""="","",ROUND(SUMIFS($E$7:$E$3006,$B$7:$B$3006,B1638&amp;"")-SUMIFS($F$7:$F$3006,$B$7:$B$3006,B1638&amp;""),2))</f>
        <v/>
      </c>
      <c r="J1638" s="6">
        <f>IF(B1638&amp;""="",IF(AND(C1638&amp;""="",E1638&amp;""="",F1638&amp;""=""),"","رقم القيد ناقص"),IF(I1638=0,"","القيد غير متوازن"))</f>
        <v/>
      </c>
      <c r="K1638" s="21">
        <f>IF(C1638&amp;""="","",COUNTIF($C$7:C1638,C1638&amp;""))</f>
        <v/>
      </c>
      <c r="L1638" s="6">
        <f>IF(K1638="","",C1638&amp;"-"&amp;K1638)</f>
        <v/>
      </c>
      <c r="M1638" s="21">
        <f>IF(J1638&lt;&gt;"القيد غير متوازن","",IF(COUNTIF($B$7:B1638,B1638&amp;"")=1,1,""))</f>
        <v/>
      </c>
    </row>
    <row r="1639">
      <c r="A1639" s="20" t="n"/>
      <c r="B1639" s="16" t="n"/>
      <c r="C1639" s="16" t="n"/>
      <c r="D1639" s="5" t="n"/>
      <c r="E1639" s="17" t="n"/>
      <c r="F1639" s="17" t="n"/>
      <c r="G1639" s="6">
        <f>IF(AND(C1639&amp;""="",E1639&amp;""="",F1639&amp;""=""),"",IF(C1639&amp;""="","كود ناقص",IFERROR(INDEX('دليل الحسابات'!$B$6:$B$205,MATCH(C1639,'دليل الحسابات'!$A$6:$A$205,0)),"كود غير موجود")))</f>
        <v/>
      </c>
      <c r="H1639" s="6">
        <f>IF(AND(C1639&amp;""="",E1639&amp;""="",F1639&amp;""=""),"",IF(AND(E1639&amp;""&lt;&gt;"",F1639&amp;""&lt;&gt;""),"خطأ: مدين ودائن معًا",IF(AND(E1639&amp;""="",F1639&amp;""=""),"سطر بلا مبلغ","")))</f>
        <v/>
      </c>
      <c r="I1639" s="19">
        <f>IF(B1639&amp;""="","",ROUND(SUMIFS($E$7:$E$3006,$B$7:$B$3006,B1639&amp;"")-SUMIFS($F$7:$F$3006,$B$7:$B$3006,B1639&amp;""),2))</f>
        <v/>
      </c>
      <c r="J1639" s="6">
        <f>IF(B1639&amp;""="",IF(AND(C1639&amp;""="",E1639&amp;""="",F1639&amp;""=""),"","رقم القيد ناقص"),IF(I1639=0,"","القيد غير متوازن"))</f>
        <v/>
      </c>
      <c r="K1639" s="21">
        <f>IF(C1639&amp;""="","",COUNTIF($C$7:C1639,C1639&amp;""))</f>
        <v/>
      </c>
      <c r="L1639" s="6">
        <f>IF(K1639="","",C1639&amp;"-"&amp;K1639)</f>
        <v/>
      </c>
      <c r="M1639" s="21">
        <f>IF(J1639&lt;&gt;"القيد غير متوازن","",IF(COUNTIF($B$7:B1639,B1639&amp;"")=1,1,""))</f>
        <v/>
      </c>
    </row>
    <row r="1640">
      <c r="A1640" s="20" t="n"/>
      <c r="B1640" s="16" t="n"/>
      <c r="C1640" s="16" t="n"/>
      <c r="D1640" s="5" t="n"/>
      <c r="E1640" s="17" t="n"/>
      <c r="F1640" s="17" t="n"/>
      <c r="G1640" s="6">
        <f>IF(AND(C1640&amp;""="",E1640&amp;""="",F1640&amp;""=""),"",IF(C1640&amp;""="","كود ناقص",IFERROR(INDEX('دليل الحسابات'!$B$6:$B$205,MATCH(C1640,'دليل الحسابات'!$A$6:$A$205,0)),"كود غير موجود")))</f>
        <v/>
      </c>
      <c r="H1640" s="6">
        <f>IF(AND(C1640&amp;""="",E1640&amp;""="",F1640&amp;""=""),"",IF(AND(E1640&amp;""&lt;&gt;"",F1640&amp;""&lt;&gt;""),"خطأ: مدين ودائن معًا",IF(AND(E1640&amp;""="",F1640&amp;""=""),"سطر بلا مبلغ","")))</f>
        <v/>
      </c>
      <c r="I1640" s="19">
        <f>IF(B1640&amp;""="","",ROUND(SUMIFS($E$7:$E$3006,$B$7:$B$3006,B1640&amp;"")-SUMIFS($F$7:$F$3006,$B$7:$B$3006,B1640&amp;""),2))</f>
        <v/>
      </c>
      <c r="J1640" s="6">
        <f>IF(B1640&amp;""="",IF(AND(C1640&amp;""="",E1640&amp;""="",F1640&amp;""=""),"","رقم القيد ناقص"),IF(I1640=0,"","القيد غير متوازن"))</f>
        <v/>
      </c>
      <c r="K1640" s="21">
        <f>IF(C1640&amp;""="","",COUNTIF($C$7:C1640,C1640&amp;""))</f>
        <v/>
      </c>
      <c r="L1640" s="6">
        <f>IF(K1640="","",C1640&amp;"-"&amp;K1640)</f>
        <v/>
      </c>
      <c r="M1640" s="21">
        <f>IF(J1640&lt;&gt;"القيد غير متوازن","",IF(COUNTIF($B$7:B1640,B1640&amp;"")=1,1,""))</f>
        <v/>
      </c>
    </row>
    <row r="1641">
      <c r="A1641" s="20" t="n"/>
      <c r="B1641" s="16" t="n"/>
      <c r="C1641" s="16" t="n"/>
      <c r="D1641" s="5" t="n"/>
      <c r="E1641" s="17" t="n"/>
      <c r="F1641" s="17" t="n"/>
      <c r="G1641" s="6">
        <f>IF(AND(C1641&amp;""="",E1641&amp;""="",F1641&amp;""=""),"",IF(C1641&amp;""="","كود ناقص",IFERROR(INDEX('دليل الحسابات'!$B$6:$B$205,MATCH(C1641,'دليل الحسابات'!$A$6:$A$205,0)),"كود غير موجود")))</f>
        <v/>
      </c>
      <c r="H1641" s="6">
        <f>IF(AND(C1641&amp;""="",E1641&amp;""="",F1641&amp;""=""),"",IF(AND(E1641&amp;""&lt;&gt;"",F1641&amp;""&lt;&gt;""),"خطأ: مدين ودائن معًا",IF(AND(E1641&amp;""="",F1641&amp;""=""),"سطر بلا مبلغ","")))</f>
        <v/>
      </c>
      <c r="I1641" s="19">
        <f>IF(B1641&amp;""="","",ROUND(SUMIFS($E$7:$E$3006,$B$7:$B$3006,B1641&amp;"")-SUMIFS($F$7:$F$3006,$B$7:$B$3006,B1641&amp;""),2))</f>
        <v/>
      </c>
      <c r="J1641" s="6">
        <f>IF(B1641&amp;""="",IF(AND(C1641&amp;""="",E1641&amp;""="",F1641&amp;""=""),"","رقم القيد ناقص"),IF(I1641=0,"","القيد غير متوازن"))</f>
        <v/>
      </c>
      <c r="K1641" s="21">
        <f>IF(C1641&amp;""="","",COUNTIF($C$7:C1641,C1641&amp;""))</f>
        <v/>
      </c>
      <c r="L1641" s="6">
        <f>IF(K1641="","",C1641&amp;"-"&amp;K1641)</f>
        <v/>
      </c>
      <c r="M1641" s="21">
        <f>IF(J1641&lt;&gt;"القيد غير متوازن","",IF(COUNTIF($B$7:B1641,B1641&amp;"")=1,1,""))</f>
        <v/>
      </c>
    </row>
    <row r="1642">
      <c r="A1642" s="20" t="n"/>
      <c r="B1642" s="16" t="n"/>
      <c r="C1642" s="16" t="n"/>
      <c r="D1642" s="5" t="n"/>
      <c r="E1642" s="17" t="n"/>
      <c r="F1642" s="17" t="n"/>
      <c r="G1642" s="6">
        <f>IF(AND(C1642&amp;""="",E1642&amp;""="",F1642&amp;""=""),"",IF(C1642&amp;""="","كود ناقص",IFERROR(INDEX('دليل الحسابات'!$B$6:$B$205,MATCH(C1642,'دليل الحسابات'!$A$6:$A$205,0)),"كود غير موجود")))</f>
        <v/>
      </c>
      <c r="H1642" s="6">
        <f>IF(AND(C1642&amp;""="",E1642&amp;""="",F1642&amp;""=""),"",IF(AND(E1642&amp;""&lt;&gt;"",F1642&amp;""&lt;&gt;""),"خطأ: مدين ودائن معًا",IF(AND(E1642&amp;""="",F1642&amp;""=""),"سطر بلا مبلغ","")))</f>
        <v/>
      </c>
      <c r="I1642" s="19">
        <f>IF(B1642&amp;""="","",ROUND(SUMIFS($E$7:$E$3006,$B$7:$B$3006,B1642&amp;"")-SUMIFS($F$7:$F$3006,$B$7:$B$3006,B1642&amp;""),2))</f>
        <v/>
      </c>
      <c r="J1642" s="6">
        <f>IF(B1642&amp;""="",IF(AND(C1642&amp;""="",E1642&amp;""="",F1642&amp;""=""),"","رقم القيد ناقص"),IF(I1642=0,"","القيد غير متوازن"))</f>
        <v/>
      </c>
      <c r="K1642" s="21">
        <f>IF(C1642&amp;""="","",COUNTIF($C$7:C1642,C1642&amp;""))</f>
        <v/>
      </c>
      <c r="L1642" s="6">
        <f>IF(K1642="","",C1642&amp;"-"&amp;K1642)</f>
        <v/>
      </c>
      <c r="M1642" s="21">
        <f>IF(J1642&lt;&gt;"القيد غير متوازن","",IF(COUNTIF($B$7:B1642,B1642&amp;"")=1,1,""))</f>
        <v/>
      </c>
    </row>
    <row r="1643">
      <c r="A1643" s="20" t="n"/>
      <c r="B1643" s="16" t="n"/>
      <c r="C1643" s="16" t="n"/>
      <c r="D1643" s="5" t="n"/>
      <c r="E1643" s="17" t="n"/>
      <c r="F1643" s="17" t="n"/>
      <c r="G1643" s="6">
        <f>IF(AND(C1643&amp;""="",E1643&amp;""="",F1643&amp;""=""),"",IF(C1643&amp;""="","كود ناقص",IFERROR(INDEX('دليل الحسابات'!$B$6:$B$205,MATCH(C1643,'دليل الحسابات'!$A$6:$A$205,0)),"كود غير موجود")))</f>
        <v/>
      </c>
      <c r="H1643" s="6">
        <f>IF(AND(C1643&amp;""="",E1643&amp;""="",F1643&amp;""=""),"",IF(AND(E1643&amp;""&lt;&gt;"",F1643&amp;""&lt;&gt;""),"خطأ: مدين ودائن معًا",IF(AND(E1643&amp;""="",F1643&amp;""=""),"سطر بلا مبلغ","")))</f>
        <v/>
      </c>
      <c r="I1643" s="19">
        <f>IF(B1643&amp;""="","",ROUND(SUMIFS($E$7:$E$3006,$B$7:$B$3006,B1643&amp;"")-SUMIFS($F$7:$F$3006,$B$7:$B$3006,B1643&amp;""),2))</f>
        <v/>
      </c>
      <c r="J1643" s="6">
        <f>IF(B1643&amp;""="",IF(AND(C1643&amp;""="",E1643&amp;""="",F1643&amp;""=""),"","رقم القيد ناقص"),IF(I1643=0,"","القيد غير متوازن"))</f>
        <v/>
      </c>
      <c r="K1643" s="21">
        <f>IF(C1643&amp;""="","",COUNTIF($C$7:C1643,C1643&amp;""))</f>
        <v/>
      </c>
      <c r="L1643" s="6">
        <f>IF(K1643="","",C1643&amp;"-"&amp;K1643)</f>
        <v/>
      </c>
      <c r="M1643" s="21">
        <f>IF(J1643&lt;&gt;"القيد غير متوازن","",IF(COUNTIF($B$7:B1643,B1643&amp;"")=1,1,""))</f>
        <v/>
      </c>
    </row>
    <row r="1644">
      <c r="A1644" s="20" t="n"/>
      <c r="B1644" s="16" t="n"/>
      <c r="C1644" s="16" t="n"/>
      <c r="D1644" s="5" t="n"/>
      <c r="E1644" s="17" t="n"/>
      <c r="F1644" s="17" t="n"/>
      <c r="G1644" s="6">
        <f>IF(AND(C1644&amp;""="",E1644&amp;""="",F1644&amp;""=""),"",IF(C1644&amp;""="","كود ناقص",IFERROR(INDEX('دليل الحسابات'!$B$6:$B$205,MATCH(C1644,'دليل الحسابات'!$A$6:$A$205,0)),"كود غير موجود")))</f>
        <v/>
      </c>
      <c r="H1644" s="6">
        <f>IF(AND(C1644&amp;""="",E1644&amp;""="",F1644&amp;""=""),"",IF(AND(E1644&amp;""&lt;&gt;"",F1644&amp;""&lt;&gt;""),"خطأ: مدين ودائن معًا",IF(AND(E1644&amp;""="",F1644&amp;""=""),"سطر بلا مبلغ","")))</f>
        <v/>
      </c>
      <c r="I1644" s="19">
        <f>IF(B1644&amp;""="","",ROUND(SUMIFS($E$7:$E$3006,$B$7:$B$3006,B1644&amp;"")-SUMIFS($F$7:$F$3006,$B$7:$B$3006,B1644&amp;""),2))</f>
        <v/>
      </c>
      <c r="J1644" s="6">
        <f>IF(B1644&amp;""="",IF(AND(C1644&amp;""="",E1644&amp;""="",F1644&amp;""=""),"","رقم القيد ناقص"),IF(I1644=0,"","القيد غير متوازن"))</f>
        <v/>
      </c>
      <c r="K1644" s="21">
        <f>IF(C1644&amp;""="","",COUNTIF($C$7:C1644,C1644&amp;""))</f>
        <v/>
      </c>
      <c r="L1644" s="6">
        <f>IF(K1644="","",C1644&amp;"-"&amp;K1644)</f>
        <v/>
      </c>
      <c r="M1644" s="21">
        <f>IF(J1644&lt;&gt;"القيد غير متوازن","",IF(COUNTIF($B$7:B1644,B1644&amp;"")=1,1,""))</f>
        <v/>
      </c>
    </row>
    <row r="1645">
      <c r="A1645" s="20" t="n"/>
      <c r="B1645" s="16" t="n"/>
      <c r="C1645" s="16" t="n"/>
      <c r="D1645" s="5" t="n"/>
      <c r="E1645" s="17" t="n"/>
      <c r="F1645" s="17" t="n"/>
      <c r="G1645" s="6">
        <f>IF(AND(C1645&amp;""="",E1645&amp;""="",F1645&amp;""=""),"",IF(C1645&amp;""="","كود ناقص",IFERROR(INDEX('دليل الحسابات'!$B$6:$B$205,MATCH(C1645,'دليل الحسابات'!$A$6:$A$205,0)),"كود غير موجود")))</f>
        <v/>
      </c>
      <c r="H1645" s="6">
        <f>IF(AND(C1645&amp;""="",E1645&amp;""="",F1645&amp;""=""),"",IF(AND(E1645&amp;""&lt;&gt;"",F1645&amp;""&lt;&gt;""),"خطأ: مدين ودائن معًا",IF(AND(E1645&amp;""="",F1645&amp;""=""),"سطر بلا مبلغ","")))</f>
        <v/>
      </c>
      <c r="I1645" s="19">
        <f>IF(B1645&amp;""="","",ROUND(SUMIFS($E$7:$E$3006,$B$7:$B$3006,B1645&amp;"")-SUMIFS($F$7:$F$3006,$B$7:$B$3006,B1645&amp;""),2))</f>
        <v/>
      </c>
      <c r="J1645" s="6">
        <f>IF(B1645&amp;""="",IF(AND(C1645&amp;""="",E1645&amp;""="",F1645&amp;""=""),"","رقم القيد ناقص"),IF(I1645=0,"","القيد غير متوازن"))</f>
        <v/>
      </c>
      <c r="K1645" s="21">
        <f>IF(C1645&amp;""="","",COUNTIF($C$7:C1645,C1645&amp;""))</f>
        <v/>
      </c>
      <c r="L1645" s="6">
        <f>IF(K1645="","",C1645&amp;"-"&amp;K1645)</f>
        <v/>
      </c>
      <c r="M1645" s="21">
        <f>IF(J1645&lt;&gt;"القيد غير متوازن","",IF(COUNTIF($B$7:B1645,B1645&amp;"")=1,1,""))</f>
        <v/>
      </c>
    </row>
    <row r="1646">
      <c r="A1646" s="20" t="n"/>
      <c r="B1646" s="16" t="n"/>
      <c r="C1646" s="16" t="n"/>
      <c r="D1646" s="5" t="n"/>
      <c r="E1646" s="17" t="n"/>
      <c r="F1646" s="17" t="n"/>
      <c r="G1646" s="6">
        <f>IF(AND(C1646&amp;""="",E1646&amp;""="",F1646&amp;""=""),"",IF(C1646&amp;""="","كود ناقص",IFERROR(INDEX('دليل الحسابات'!$B$6:$B$205,MATCH(C1646,'دليل الحسابات'!$A$6:$A$205,0)),"كود غير موجود")))</f>
        <v/>
      </c>
      <c r="H1646" s="6">
        <f>IF(AND(C1646&amp;""="",E1646&amp;""="",F1646&amp;""=""),"",IF(AND(E1646&amp;""&lt;&gt;"",F1646&amp;""&lt;&gt;""),"خطأ: مدين ودائن معًا",IF(AND(E1646&amp;""="",F1646&amp;""=""),"سطر بلا مبلغ","")))</f>
        <v/>
      </c>
      <c r="I1646" s="19">
        <f>IF(B1646&amp;""="","",ROUND(SUMIFS($E$7:$E$3006,$B$7:$B$3006,B1646&amp;"")-SUMIFS($F$7:$F$3006,$B$7:$B$3006,B1646&amp;""),2))</f>
        <v/>
      </c>
      <c r="J1646" s="6">
        <f>IF(B1646&amp;""="",IF(AND(C1646&amp;""="",E1646&amp;""="",F1646&amp;""=""),"","رقم القيد ناقص"),IF(I1646=0,"","القيد غير متوازن"))</f>
        <v/>
      </c>
      <c r="K1646" s="21">
        <f>IF(C1646&amp;""="","",COUNTIF($C$7:C1646,C1646&amp;""))</f>
        <v/>
      </c>
      <c r="L1646" s="6">
        <f>IF(K1646="","",C1646&amp;"-"&amp;K1646)</f>
        <v/>
      </c>
      <c r="M1646" s="21">
        <f>IF(J1646&lt;&gt;"القيد غير متوازن","",IF(COUNTIF($B$7:B1646,B1646&amp;"")=1,1,""))</f>
        <v/>
      </c>
    </row>
    <row r="1647">
      <c r="A1647" s="20" t="n"/>
      <c r="B1647" s="16" t="n"/>
      <c r="C1647" s="16" t="n"/>
      <c r="D1647" s="5" t="n"/>
      <c r="E1647" s="17" t="n"/>
      <c r="F1647" s="17" t="n"/>
      <c r="G1647" s="6">
        <f>IF(AND(C1647&amp;""="",E1647&amp;""="",F1647&amp;""=""),"",IF(C1647&amp;""="","كود ناقص",IFERROR(INDEX('دليل الحسابات'!$B$6:$B$205,MATCH(C1647,'دليل الحسابات'!$A$6:$A$205,0)),"كود غير موجود")))</f>
        <v/>
      </c>
      <c r="H1647" s="6">
        <f>IF(AND(C1647&amp;""="",E1647&amp;""="",F1647&amp;""=""),"",IF(AND(E1647&amp;""&lt;&gt;"",F1647&amp;""&lt;&gt;""),"خطأ: مدين ودائن معًا",IF(AND(E1647&amp;""="",F1647&amp;""=""),"سطر بلا مبلغ","")))</f>
        <v/>
      </c>
      <c r="I1647" s="19">
        <f>IF(B1647&amp;""="","",ROUND(SUMIFS($E$7:$E$3006,$B$7:$B$3006,B1647&amp;"")-SUMIFS($F$7:$F$3006,$B$7:$B$3006,B1647&amp;""),2))</f>
        <v/>
      </c>
      <c r="J1647" s="6">
        <f>IF(B1647&amp;""="",IF(AND(C1647&amp;""="",E1647&amp;""="",F1647&amp;""=""),"","رقم القيد ناقص"),IF(I1647=0,"","القيد غير متوازن"))</f>
        <v/>
      </c>
      <c r="K1647" s="21">
        <f>IF(C1647&amp;""="","",COUNTIF($C$7:C1647,C1647&amp;""))</f>
        <v/>
      </c>
      <c r="L1647" s="6">
        <f>IF(K1647="","",C1647&amp;"-"&amp;K1647)</f>
        <v/>
      </c>
      <c r="M1647" s="21">
        <f>IF(J1647&lt;&gt;"القيد غير متوازن","",IF(COUNTIF($B$7:B1647,B1647&amp;"")=1,1,""))</f>
        <v/>
      </c>
    </row>
    <row r="1648">
      <c r="A1648" s="20" t="n"/>
      <c r="B1648" s="16" t="n"/>
      <c r="C1648" s="16" t="n"/>
      <c r="D1648" s="5" t="n"/>
      <c r="E1648" s="17" t="n"/>
      <c r="F1648" s="17" t="n"/>
      <c r="G1648" s="6">
        <f>IF(AND(C1648&amp;""="",E1648&amp;""="",F1648&amp;""=""),"",IF(C1648&amp;""="","كود ناقص",IFERROR(INDEX('دليل الحسابات'!$B$6:$B$205,MATCH(C1648,'دليل الحسابات'!$A$6:$A$205,0)),"كود غير موجود")))</f>
        <v/>
      </c>
      <c r="H1648" s="6">
        <f>IF(AND(C1648&amp;""="",E1648&amp;""="",F1648&amp;""=""),"",IF(AND(E1648&amp;""&lt;&gt;"",F1648&amp;""&lt;&gt;""),"خطأ: مدين ودائن معًا",IF(AND(E1648&amp;""="",F1648&amp;""=""),"سطر بلا مبلغ","")))</f>
        <v/>
      </c>
      <c r="I1648" s="19">
        <f>IF(B1648&amp;""="","",ROUND(SUMIFS($E$7:$E$3006,$B$7:$B$3006,B1648&amp;"")-SUMIFS($F$7:$F$3006,$B$7:$B$3006,B1648&amp;""),2))</f>
        <v/>
      </c>
      <c r="J1648" s="6">
        <f>IF(B1648&amp;""="",IF(AND(C1648&amp;""="",E1648&amp;""="",F1648&amp;""=""),"","رقم القيد ناقص"),IF(I1648=0,"","القيد غير متوازن"))</f>
        <v/>
      </c>
      <c r="K1648" s="21">
        <f>IF(C1648&amp;""="","",COUNTIF($C$7:C1648,C1648&amp;""))</f>
        <v/>
      </c>
      <c r="L1648" s="6">
        <f>IF(K1648="","",C1648&amp;"-"&amp;K1648)</f>
        <v/>
      </c>
      <c r="M1648" s="21">
        <f>IF(J1648&lt;&gt;"القيد غير متوازن","",IF(COUNTIF($B$7:B1648,B1648&amp;"")=1,1,""))</f>
        <v/>
      </c>
    </row>
    <row r="1649">
      <c r="A1649" s="20" t="n"/>
      <c r="B1649" s="16" t="n"/>
      <c r="C1649" s="16" t="n"/>
      <c r="D1649" s="5" t="n"/>
      <c r="E1649" s="17" t="n"/>
      <c r="F1649" s="17" t="n"/>
      <c r="G1649" s="6">
        <f>IF(AND(C1649&amp;""="",E1649&amp;""="",F1649&amp;""=""),"",IF(C1649&amp;""="","كود ناقص",IFERROR(INDEX('دليل الحسابات'!$B$6:$B$205,MATCH(C1649,'دليل الحسابات'!$A$6:$A$205,0)),"كود غير موجود")))</f>
        <v/>
      </c>
      <c r="H1649" s="6">
        <f>IF(AND(C1649&amp;""="",E1649&amp;""="",F1649&amp;""=""),"",IF(AND(E1649&amp;""&lt;&gt;"",F1649&amp;""&lt;&gt;""),"خطأ: مدين ودائن معًا",IF(AND(E1649&amp;""="",F1649&amp;""=""),"سطر بلا مبلغ","")))</f>
        <v/>
      </c>
      <c r="I1649" s="19">
        <f>IF(B1649&amp;""="","",ROUND(SUMIFS($E$7:$E$3006,$B$7:$B$3006,B1649&amp;"")-SUMIFS($F$7:$F$3006,$B$7:$B$3006,B1649&amp;""),2))</f>
        <v/>
      </c>
      <c r="J1649" s="6">
        <f>IF(B1649&amp;""="",IF(AND(C1649&amp;""="",E1649&amp;""="",F1649&amp;""=""),"","رقم القيد ناقص"),IF(I1649=0,"","القيد غير متوازن"))</f>
        <v/>
      </c>
      <c r="K1649" s="21">
        <f>IF(C1649&amp;""="","",COUNTIF($C$7:C1649,C1649&amp;""))</f>
        <v/>
      </c>
      <c r="L1649" s="6">
        <f>IF(K1649="","",C1649&amp;"-"&amp;K1649)</f>
        <v/>
      </c>
      <c r="M1649" s="21">
        <f>IF(J1649&lt;&gt;"القيد غير متوازن","",IF(COUNTIF($B$7:B1649,B1649&amp;"")=1,1,""))</f>
        <v/>
      </c>
    </row>
    <row r="1650">
      <c r="A1650" s="20" t="n"/>
      <c r="B1650" s="16" t="n"/>
      <c r="C1650" s="16" t="n"/>
      <c r="D1650" s="5" t="n"/>
      <c r="E1650" s="17" t="n"/>
      <c r="F1650" s="17" t="n"/>
      <c r="G1650" s="6">
        <f>IF(AND(C1650&amp;""="",E1650&amp;""="",F1650&amp;""=""),"",IF(C1650&amp;""="","كود ناقص",IFERROR(INDEX('دليل الحسابات'!$B$6:$B$205,MATCH(C1650,'دليل الحسابات'!$A$6:$A$205,0)),"كود غير موجود")))</f>
        <v/>
      </c>
      <c r="H1650" s="6">
        <f>IF(AND(C1650&amp;""="",E1650&amp;""="",F1650&amp;""=""),"",IF(AND(E1650&amp;""&lt;&gt;"",F1650&amp;""&lt;&gt;""),"خطأ: مدين ودائن معًا",IF(AND(E1650&amp;""="",F1650&amp;""=""),"سطر بلا مبلغ","")))</f>
        <v/>
      </c>
      <c r="I1650" s="19">
        <f>IF(B1650&amp;""="","",ROUND(SUMIFS($E$7:$E$3006,$B$7:$B$3006,B1650&amp;"")-SUMIFS($F$7:$F$3006,$B$7:$B$3006,B1650&amp;""),2))</f>
        <v/>
      </c>
      <c r="J1650" s="6">
        <f>IF(B1650&amp;""="",IF(AND(C1650&amp;""="",E1650&amp;""="",F1650&amp;""=""),"","رقم القيد ناقص"),IF(I1650=0,"","القيد غير متوازن"))</f>
        <v/>
      </c>
      <c r="K1650" s="21">
        <f>IF(C1650&amp;""="","",COUNTIF($C$7:C1650,C1650&amp;""))</f>
        <v/>
      </c>
      <c r="L1650" s="6">
        <f>IF(K1650="","",C1650&amp;"-"&amp;K1650)</f>
        <v/>
      </c>
      <c r="M1650" s="21">
        <f>IF(J1650&lt;&gt;"القيد غير متوازن","",IF(COUNTIF($B$7:B1650,B1650&amp;"")=1,1,""))</f>
        <v/>
      </c>
    </row>
    <row r="1651">
      <c r="A1651" s="20" t="n"/>
      <c r="B1651" s="16" t="n"/>
      <c r="C1651" s="16" t="n"/>
      <c r="D1651" s="5" t="n"/>
      <c r="E1651" s="17" t="n"/>
      <c r="F1651" s="17" t="n"/>
      <c r="G1651" s="6">
        <f>IF(AND(C1651&amp;""="",E1651&amp;""="",F1651&amp;""=""),"",IF(C1651&amp;""="","كود ناقص",IFERROR(INDEX('دليل الحسابات'!$B$6:$B$205,MATCH(C1651,'دليل الحسابات'!$A$6:$A$205,0)),"كود غير موجود")))</f>
        <v/>
      </c>
      <c r="H1651" s="6">
        <f>IF(AND(C1651&amp;""="",E1651&amp;""="",F1651&amp;""=""),"",IF(AND(E1651&amp;""&lt;&gt;"",F1651&amp;""&lt;&gt;""),"خطأ: مدين ودائن معًا",IF(AND(E1651&amp;""="",F1651&amp;""=""),"سطر بلا مبلغ","")))</f>
        <v/>
      </c>
      <c r="I1651" s="19">
        <f>IF(B1651&amp;""="","",ROUND(SUMIFS($E$7:$E$3006,$B$7:$B$3006,B1651&amp;"")-SUMIFS($F$7:$F$3006,$B$7:$B$3006,B1651&amp;""),2))</f>
        <v/>
      </c>
      <c r="J1651" s="6">
        <f>IF(B1651&amp;""="",IF(AND(C1651&amp;""="",E1651&amp;""="",F1651&amp;""=""),"","رقم القيد ناقص"),IF(I1651=0,"","القيد غير متوازن"))</f>
        <v/>
      </c>
      <c r="K1651" s="21">
        <f>IF(C1651&amp;""="","",COUNTIF($C$7:C1651,C1651&amp;""))</f>
        <v/>
      </c>
      <c r="L1651" s="6">
        <f>IF(K1651="","",C1651&amp;"-"&amp;K1651)</f>
        <v/>
      </c>
      <c r="M1651" s="21">
        <f>IF(J1651&lt;&gt;"القيد غير متوازن","",IF(COUNTIF($B$7:B1651,B1651&amp;"")=1,1,""))</f>
        <v/>
      </c>
    </row>
    <row r="1652">
      <c r="A1652" s="20" t="n"/>
      <c r="B1652" s="16" t="n"/>
      <c r="C1652" s="16" t="n"/>
      <c r="D1652" s="5" t="n"/>
      <c r="E1652" s="17" t="n"/>
      <c r="F1652" s="17" t="n"/>
      <c r="G1652" s="6">
        <f>IF(AND(C1652&amp;""="",E1652&amp;""="",F1652&amp;""=""),"",IF(C1652&amp;""="","كود ناقص",IFERROR(INDEX('دليل الحسابات'!$B$6:$B$205,MATCH(C1652,'دليل الحسابات'!$A$6:$A$205,0)),"كود غير موجود")))</f>
        <v/>
      </c>
      <c r="H1652" s="6">
        <f>IF(AND(C1652&amp;""="",E1652&amp;""="",F1652&amp;""=""),"",IF(AND(E1652&amp;""&lt;&gt;"",F1652&amp;""&lt;&gt;""),"خطأ: مدين ودائن معًا",IF(AND(E1652&amp;""="",F1652&amp;""=""),"سطر بلا مبلغ","")))</f>
        <v/>
      </c>
      <c r="I1652" s="19">
        <f>IF(B1652&amp;""="","",ROUND(SUMIFS($E$7:$E$3006,$B$7:$B$3006,B1652&amp;"")-SUMIFS($F$7:$F$3006,$B$7:$B$3006,B1652&amp;""),2))</f>
        <v/>
      </c>
      <c r="J1652" s="6">
        <f>IF(B1652&amp;""="",IF(AND(C1652&amp;""="",E1652&amp;""="",F1652&amp;""=""),"","رقم القيد ناقص"),IF(I1652=0,"","القيد غير متوازن"))</f>
        <v/>
      </c>
      <c r="K1652" s="21">
        <f>IF(C1652&amp;""="","",COUNTIF($C$7:C1652,C1652&amp;""))</f>
        <v/>
      </c>
      <c r="L1652" s="6">
        <f>IF(K1652="","",C1652&amp;"-"&amp;K1652)</f>
        <v/>
      </c>
      <c r="M1652" s="21">
        <f>IF(J1652&lt;&gt;"القيد غير متوازن","",IF(COUNTIF($B$7:B1652,B1652&amp;"")=1,1,""))</f>
        <v/>
      </c>
    </row>
    <row r="1653">
      <c r="A1653" s="20" t="n"/>
      <c r="B1653" s="16" t="n"/>
      <c r="C1653" s="16" t="n"/>
      <c r="D1653" s="5" t="n"/>
      <c r="E1653" s="17" t="n"/>
      <c r="F1653" s="17" t="n"/>
      <c r="G1653" s="6">
        <f>IF(AND(C1653&amp;""="",E1653&amp;""="",F1653&amp;""=""),"",IF(C1653&amp;""="","كود ناقص",IFERROR(INDEX('دليل الحسابات'!$B$6:$B$205,MATCH(C1653,'دليل الحسابات'!$A$6:$A$205,0)),"كود غير موجود")))</f>
        <v/>
      </c>
      <c r="H1653" s="6">
        <f>IF(AND(C1653&amp;""="",E1653&amp;""="",F1653&amp;""=""),"",IF(AND(E1653&amp;""&lt;&gt;"",F1653&amp;""&lt;&gt;""),"خطأ: مدين ودائن معًا",IF(AND(E1653&amp;""="",F1653&amp;""=""),"سطر بلا مبلغ","")))</f>
        <v/>
      </c>
      <c r="I1653" s="19">
        <f>IF(B1653&amp;""="","",ROUND(SUMIFS($E$7:$E$3006,$B$7:$B$3006,B1653&amp;"")-SUMIFS($F$7:$F$3006,$B$7:$B$3006,B1653&amp;""),2))</f>
        <v/>
      </c>
      <c r="J1653" s="6">
        <f>IF(B1653&amp;""="",IF(AND(C1653&amp;""="",E1653&amp;""="",F1653&amp;""=""),"","رقم القيد ناقص"),IF(I1653=0,"","القيد غير متوازن"))</f>
        <v/>
      </c>
      <c r="K1653" s="21">
        <f>IF(C1653&amp;""="","",COUNTIF($C$7:C1653,C1653&amp;""))</f>
        <v/>
      </c>
      <c r="L1653" s="6">
        <f>IF(K1653="","",C1653&amp;"-"&amp;K1653)</f>
        <v/>
      </c>
      <c r="M1653" s="21">
        <f>IF(J1653&lt;&gt;"القيد غير متوازن","",IF(COUNTIF($B$7:B1653,B1653&amp;"")=1,1,""))</f>
        <v/>
      </c>
    </row>
    <row r="1654">
      <c r="A1654" s="20" t="n"/>
      <c r="B1654" s="16" t="n"/>
      <c r="C1654" s="16" t="n"/>
      <c r="D1654" s="5" t="n"/>
      <c r="E1654" s="17" t="n"/>
      <c r="F1654" s="17" t="n"/>
      <c r="G1654" s="6">
        <f>IF(AND(C1654&amp;""="",E1654&amp;""="",F1654&amp;""=""),"",IF(C1654&amp;""="","كود ناقص",IFERROR(INDEX('دليل الحسابات'!$B$6:$B$205,MATCH(C1654,'دليل الحسابات'!$A$6:$A$205,0)),"كود غير موجود")))</f>
        <v/>
      </c>
      <c r="H1654" s="6">
        <f>IF(AND(C1654&amp;""="",E1654&amp;""="",F1654&amp;""=""),"",IF(AND(E1654&amp;""&lt;&gt;"",F1654&amp;""&lt;&gt;""),"خطأ: مدين ودائن معًا",IF(AND(E1654&amp;""="",F1654&amp;""=""),"سطر بلا مبلغ","")))</f>
        <v/>
      </c>
      <c r="I1654" s="19">
        <f>IF(B1654&amp;""="","",ROUND(SUMIFS($E$7:$E$3006,$B$7:$B$3006,B1654&amp;"")-SUMIFS($F$7:$F$3006,$B$7:$B$3006,B1654&amp;""),2))</f>
        <v/>
      </c>
      <c r="J1654" s="6">
        <f>IF(B1654&amp;""="",IF(AND(C1654&amp;""="",E1654&amp;""="",F1654&amp;""=""),"","رقم القيد ناقص"),IF(I1654=0,"","القيد غير متوازن"))</f>
        <v/>
      </c>
      <c r="K1654" s="21">
        <f>IF(C1654&amp;""="","",COUNTIF($C$7:C1654,C1654&amp;""))</f>
        <v/>
      </c>
      <c r="L1654" s="6">
        <f>IF(K1654="","",C1654&amp;"-"&amp;K1654)</f>
        <v/>
      </c>
      <c r="M1654" s="21">
        <f>IF(J1654&lt;&gt;"القيد غير متوازن","",IF(COUNTIF($B$7:B1654,B1654&amp;"")=1,1,""))</f>
        <v/>
      </c>
    </row>
    <row r="1655">
      <c r="A1655" s="20" t="n"/>
      <c r="B1655" s="16" t="n"/>
      <c r="C1655" s="16" t="n"/>
      <c r="D1655" s="5" t="n"/>
      <c r="E1655" s="17" t="n"/>
      <c r="F1655" s="17" t="n"/>
      <c r="G1655" s="6">
        <f>IF(AND(C1655&amp;""="",E1655&amp;""="",F1655&amp;""=""),"",IF(C1655&amp;""="","كود ناقص",IFERROR(INDEX('دليل الحسابات'!$B$6:$B$205,MATCH(C1655,'دليل الحسابات'!$A$6:$A$205,0)),"كود غير موجود")))</f>
        <v/>
      </c>
      <c r="H1655" s="6">
        <f>IF(AND(C1655&amp;""="",E1655&amp;""="",F1655&amp;""=""),"",IF(AND(E1655&amp;""&lt;&gt;"",F1655&amp;""&lt;&gt;""),"خطأ: مدين ودائن معًا",IF(AND(E1655&amp;""="",F1655&amp;""=""),"سطر بلا مبلغ","")))</f>
        <v/>
      </c>
      <c r="I1655" s="19">
        <f>IF(B1655&amp;""="","",ROUND(SUMIFS($E$7:$E$3006,$B$7:$B$3006,B1655&amp;"")-SUMIFS($F$7:$F$3006,$B$7:$B$3006,B1655&amp;""),2))</f>
        <v/>
      </c>
      <c r="J1655" s="6">
        <f>IF(B1655&amp;""="",IF(AND(C1655&amp;""="",E1655&amp;""="",F1655&amp;""=""),"","رقم القيد ناقص"),IF(I1655=0,"","القيد غير متوازن"))</f>
        <v/>
      </c>
      <c r="K1655" s="21">
        <f>IF(C1655&amp;""="","",COUNTIF($C$7:C1655,C1655&amp;""))</f>
        <v/>
      </c>
      <c r="L1655" s="6">
        <f>IF(K1655="","",C1655&amp;"-"&amp;K1655)</f>
        <v/>
      </c>
      <c r="M1655" s="21">
        <f>IF(J1655&lt;&gt;"القيد غير متوازن","",IF(COUNTIF($B$7:B1655,B1655&amp;"")=1,1,""))</f>
        <v/>
      </c>
    </row>
    <row r="1656">
      <c r="A1656" s="20" t="n"/>
      <c r="B1656" s="16" t="n"/>
      <c r="C1656" s="16" t="n"/>
      <c r="D1656" s="5" t="n"/>
      <c r="E1656" s="17" t="n"/>
      <c r="F1656" s="17" t="n"/>
      <c r="G1656" s="6">
        <f>IF(AND(C1656&amp;""="",E1656&amp;""="",F1656&amp;""=""),"",IF(C1656&amp;""="","كود ناقص",IFERROR(INDEX('دليل الحسابات'!$B$6:$B$205,MATCH(C1656,'دليل الحسابات'!$A$6:$A$205,0)),"كود غير موجود")))</f>
        <v/>
      </c>
      <c r="H1656" s="6">
        <f>IF(AND(C1656&amp;""="",E1656&amp;""="",F1656&amp;""=""),"",IF(AND(E1656&amp;""&lt;&gt;"",F1656&amp;""&lt;&gt;""),"خطأ: مدين ودائن معًا",IF(AND(E1656&amp;""="",F1656&amp;""=""),"سطر بلا مبلغ","")))</f>
        <v/>
      </c>
      <c r="I1656" s="19">
        <f>IF(B1656&amp;""="","",ROUND(SUMIFS($E$7:$E$3006,$B$7:$B$3006,B1656&amp;"")-SUMIFS($F$7:$F$3006,$B$7:$B$3006,B1656&amp;""),2))</f>
        <v/>
      </c>
      <c r="J1656" s="6">
        <f>IF(B1656&amp;""="",IF(AND(C1656&amp;""="",E1656&amp;""="",F1656&amp;""=""),"","رقم القيد ناقص"),IF(I1656=0,"","القيد غير متوازن"))</f>
        <v/>
      </c>
      <c r="K1656" s="21">
        <f>IF(C1656&amp;""="","",COUNTIF($C$7:C1656,C1656&amp;""))</f>
        <v/>
      </c>
      <c r="L1656" s="6">
        <f>IF(K1656="","",C1656&amp;"-"&amp;K1656)</f>
        <v/>
      </c>
      <c r="M1656" s="21">
        <f>IF(J1656&lt;&gt;"القيد غير متوازن","",IF(COUNTIF($B$7:B1656,B1656&amp;"")=1,1,""))</f>
        <v/>
      </c>
    </row>
    <row r="1657">
      <c r="A1657" s="20" t="n"/>
      <c r="B1657" s="16" t="n"/>
      <c r="C1657" s="16" t="n"/>
      <c r="D1657" s="5" t="n"/>
      <c r="E1657" s="17" t="n"/>
      <c r="F1657" s="17" t="n"/>
      <c r="G1657" s="6">
        <f>IF(AND(C1657&amp;""="",E1657&amp;""="",F1657&amp;""=""),"",IF(C1657&amp;""="","كود ناقص",IFERROR(INDEX('دليل الحسابات'!$B$6:$B$205,MATCH(C1657,'دليل الحسابات'!$A$6:$A$205,0)),"كود غير موجود")))</f>
        <v/>
      </c>
      <c r="H1657" s="6">
        <f>IF(AND(C1657&amp;""="",E1657&amp;""="",F1657&amp;""=""),"",IF(AND(E1657&amp;""&lt;&gt;"",F1657&amp;""&lt;&gt;""),"خطأ: مدين ودائن معًا",IF(AND(E1657&amp;""="",F1657&amp;""=""),"سطر بلا مبلغ","")))</f>
        <v/>
      </c>
      <c r="I1657" s="19">
        <f>IF(B1657&amp;""="","",ROUND(SUMIFS($E$7:$E$3006,$B$7:$B$3006,B1657&amp;"")-SUMIFS($F$7:$F$3006,$B$7:$B$3006,B1657&amp;""),2))</f>
        <v/>
      </c>
      <c r="J1657" s="6">
        <f>IF(B1657&amp;""="",IF(AND(C1657&amp;""="",E1657&amp;""="",F1657&amp;""=""),"","رقم القيد ناقص"),IF(I1657=0,"","القيد غير متوازن"))</f>
        <v/>
      </c>
      <c r="K1657" s="21">
        <f>IF(C1657&amp;""="","",COUNTIF($C$7:C1657,C1657&amp;""))</f>
        <v/>
      </c>
      <c r="L1657" s="6">
        <f>IF(K1657="","",C1657&amp;"-"&amp;K1657)</f>
        <v/>
      </c>
      <c r="M1657" s="21">
        <f>IF(J1657&lt;&gt;"القيد غير متوازن","",IF(COUNTIF($B$7:B1657,B1657&amp;"")=1,1,""))</f>
        <v/>
      </c>
    </row>
    <row r="1658">
      <c r="A1658" s="20" t="n"/>
      <c r="B1658" s="16" t="n"/>
      <c r="C1658" s="16" t="n"/>
      <c r="D1658" s="5" t="n"/>
      <c r="E1658" s="17" t="n"/>
      <c r="F1658" s="17" t="n"/>
      <c r="G1658" s="6">
        <f>IF(AND(C1658&amp;""="",E1658&amp;""="",F1658&amp;""=""),"",IF(C1658&amp;""="","كود ناقص",IFERROR(INDEX('دليل الحسابات'!$B$6:$B$205,MATCH(C1658,'دليل الحسابات'!$A$6:$A$205,0)),"كود غير موجود")))</f>
        <v/>
      </c>
      <c r="H1658" s="6">
        <f>IF(AND(C1658&amp;""="",E1658&amp;""="",F1658&amp;""=""),"",IF(AND(E1658&amp;""&lt;&gt;"",F1658&amp;""&lt;&gt;""),"خطأ: مدين ودائن معًا",IF(AND(E1658&amp;""="",F1658&amp;""=""),"سطر بلا مبلغ","")))</f>
        <v/>
      </c>
      <c r="I1658" s="19">
        <f>IF(B1658&amp;""="","",ROUND(SUMIFS($E$7:$E$3006,$B$7:$B$3006,B1658&amp;"")-SUMIFS($F$7:$F$3006,$B$7:$B$3006,B1658&amp;""),2))</f>
        <v/>
      </c>
      <c r="J1658" s="6">
        <f>IF(B1658&amp;""="",IF(AND(C1658&amp;""="",E1658&amp;""="",F1658&amp;""=""),"","رقم القيد ناقص"),IF(I1658=0,"","القيد غير متوازن"))</f>
        <v/>
      </c>
      <c r="K1658" s="21">
        <f>IF(C1658&amp;""="","",COUNTIF($C$7:C1658,C1658&amp;""))</f>
        <v/>
      </c>
      <c r="L1658" s="6">
        <f>IF(K1658="","",C1658&amp;"-"&amp;K1658)</f>
        <v/>
      </c>
      <c r="M1658" s="21">
        <f>IF(J1658&lt;&gt;"القيد غير متوازن","",IF(COUNTIF($B$7:B1658,B1658&amp;"")=1,1,""))</f>
        <v/>
      </c>
    </row>
    <row r="1659">
      <c r="A1659" s="20" t="n"/>
      <c r="B1659" s="16" t="n"/>
      <c r="C1659" s="16" t="n"/>
      <c r="D1659" s="5" t="n"/>
      <c r="E1659" s="17" t="n"/>
      <c r="F1659" s="17" t="n"/>
      <c r="G1659" s="6">
        <f>IF(AND(C1659&amp;""="",E1659&amp;""="",F1659&amp;""=""),"",IF(C1659&amp;""="","كود ناقص",IFERROR(INDEX('دليل الحسابات'!$B$6:$B$205,MATCH(C1659,'دليل الحسابات'!$A$6:$A$205,0)),"كود غير موجود")))</f>
        <v/>
      </c>
      <c r="H1659" s="6">
        <f>IF(AND(C1659&amp;""="",E1659&amp;""="",F1659&amp;""=""),"",IF(AND(E1659&amp;""&lt;&gt;"",F1659&amp;""&lt;&gt;""),"خطأ: مدين ودائن معًا",IF(AND(E1659&amp;""="",F1659&amp;""=""),"سطر بلا مبلغ","")))</f>
        <v/>
      </c>
      <c r="I1659" s="19">
        <f>IF(B1659&amp;""="","",ROUND(SUMIFS($E$7:$E$3006,$B$7:$B$3006,B1659&amp;"")-SUMIFS($F$7:$F$3006,$B$7:$B$3006,B1659&amp;""),2))</f>
        <v/>
      </c>
      <c r="J1659" s="6">
        <f>IF(B1659&amp;""="",IF(AND(C1659&amp;""="",E1659&amp;""="",F1659&amp;""=""),"","رقم القيد ناقص"),IF(I1659=0,"","القيد غير متوازن"))</f>
        <v/>
      </c>
      <c r="K1659" s="21">
        <f>IF(C1659&amp;""="","",COUNTIF($C$7:C1659,C1659&amp;""))</f>
        <v/>
      </c>
      <c r="L1659" s="6">
        <f>IF(K1659="","",C1659&amp;"-"&amp;K1659)</f>
        <v/>
      </c>
      <c r="M1659" s="21">
        <f>IF(J1659&lt;&gt;"القيد غير متوازن","",IF(COUNTIF($B$7:B1659,B1659&amp;"")=1,1,""))</f>
        <v/>
      </c>
    </row>
    <row r="1660">
      <c r="A1660" s="20" t="n"/>
      <c r="B1660" s="16" t="n"/>
      <c r="C1660" s="16" t="n"/>
      <c r="D1660" s="5" t="n"/>
      <c r="E1660" s="17" t="n"/>
      <c r="F1660" s="17" t="n"/>
      <c r="G1660" s="6">
        <f>IF(AND(C1660&amp;""="",E1660&amp;""="",F1660&amp;""=""),"",IF(C1660&amp;""="","كود ناقص",IFERROR(INDEX('دليل الحسابات'!$B$6:$B$205,MATCH(C1660,'دليل الحسابات'!$A$6:$A$205,0)),"كود غير موجود")))</f>
        <v/>
      </c>
      <c r="H1660" s="6">
        <f>IF(AND(C1660&amp;""="",E1660&amp;""="",F1660&amp;""=""),"",IF(AND(E1660&amp;""&lt;&gt;"",F1660&amp;""&lt;&gt;""),"خطأ: مدين ودائن معًا",IF(AND(E1660&amp;""="",F1660&amp;""=""),"سطر بلا مبلغ","")))</f>
        <v/>
      </c>
      <c r="I1660" s="19">
        <f>IF(B1660&amp;""="","",ROUND(SUMIFS($E$7:$E$3006,$B$7:$B$3006,B1660&amp;"")-SUMIFS($F$7:$F$3006,$B$7:$B$3006,B1660&amp;""),2))</f>
        <v/>
      </c>
      <c r="J1660" s="6">
        <f>IF(B1660&amp;""="",IF(AND(C1660&amp;""="",E1660&amp;""="",F1660&amp;""=""),"","رقم القيد ناقص"),IF(I1660=0,"","القيد غير متوازن"))</f>
        <v/>
      </c>
      <c r="K1660" s="21">
        <f>IF(C1660&amp;""="","",COUNTIF($C$7:C1660,C1660&amp;""))</f>
        <v/>
      </c>
      <c r="L1660" s="6">
        <f>IF(K1660="","",C1660&amp;"-"&amp;K1660)</f>
        <v/>
      </c>
      <c r="M1660" s="21">
        <f>IF(J1660&lt;&gt;"القيد غير متوازن","",IF(COUNTIF($B$7:B1660,B1660&amp;"")=1,1,""))</f>
        <v/>
      </c>
    </row>
    <row r="1661">
      <c r="A1661" s="20" t="n"/>
      <c r="B1661" s="16" t="n"/>
      <c r="C1661" s="16" t="n"/>
      <c r="D1661" s="5" t="n"/>
      <c r="E1661" s="17" t="n"/>
      <c r="F1661" s="17" t="n"/>
      <c r="G1661" s="6">
        <f>IF(AND(C1661&amp;""="",E1661&amp;""="",F1661&amp;""=""),"",IF(C1661&amp;""="","كود ناقص",IFERROR(INDEX('دليل الحسابات'!$B$6:$B$205,MATCH(C1661,'دليل الحسابات'!$A$6:$A$205,0)),"كود غير موجود")))</f>
        <v/>
      </c>
      <c r="H1661" s="6">
        <f>IF(AND(C1661&amp;""="",E1661&amp;""="",F1661&amp;""=""),"",IF(AND(E1661&amp;""&lt;&gt;"",F1661&amp;""&lt;&gt;""),"خطأ: مدين ودائن معًا",IF(AND(E1661&amp;""="",F1661&amp;""=""),"سطر بلا مبلغ","")))</f>
        <v/>
      </c>
      <c r="I1661" s="19">
        <f>IF(B1661&amp;""="","",ROUND(SUMIFS($E$7:$E$3006,$B$7:$B$3006,B1661&amp;"")-SUMIFS($F$7:$F$3006,$B$7:$B$3006,B1661&amp;""),2))</f>
        <v/>
      </c>
      <c r="J1661" s="6">
        <f>IF(B1661&amp;""="",IF(AND(C1661&amp;""="",E1661&amp;""="",F1661&amp;""=""),"","رقم القيد ناقص"),IF(I1661=0,"","القيد غير متوازن"))</f>
        <v/>
      </c>
      <c r="K1661" s="21">
        <f>IF(C1661&amp;""="","",COUNTIF($C$7:C1661,C1661&amp;""))</f>
        <v/>
      </c>
      <c r="L1661" s="6">
        <f>IF(K1661="","",C1661&amp;"-"&amp;K1661)</f>
        <v/>
      </c>
      <c r="M1661" s="21">
        <f>IF(J1661&lt;&gt;"القيد غير متوازن","",IF(COUNTIF($B$7:B1661,B1661&amp;"")=1,1,""))</f>
        <v/>
      </c>
    </row>
    <row r="1662">
      <c r="A1662" s="20" t="n"/>
      <c r="B1662" s="16" t="n"/>
      <c r="C1662" s="16" t="n"/>
      <c r="D1662" s="5" t="n"/>
      <c r="E1662" s="17" t="n"/>
      <c r="F1662" s="17" t="n"/>
      <c r="G1662" s="6">
        <f>IF(AND(C1662&amp;""="",E1662&amp;""="",F1662&amp;""=""),"",IF(C1662&amp;""="","كود ناقص",IFERROR(INDEX('دليل الحسابات'!$B$6:$B$205,MATCH(C1662,'دليل الحسابات'!$A$6:$A$205,0)),"كود غير موجود")))</f>
        <v/>
      </c>
      <c r="H1662" s="6">
        <f>IF(AND(C1662&amp;""="",E1662&amp;""="",F1662&amp;""=""),"",IF(AND(E1662&amp;""&lt;&gt;"",F1662&amp;""&lt;&gt;""),"خطأ: مدين ودائن معًا",IF(AND(E1662&amp;""="",F1662&amp;""=""),"سطر بلا مبلغ","")))</f>
        <v/>
      </c>
      <c r="I1662" s="19">
        <f>IF(B1662&amp;""="","",ROUND(SUMIFS($E$7:$E$3006,$B$7:$B$3006,B1662&amp;"")-SUMIFS($F$7:$F$3006,$B$7:$B$3006,B1662&amp;""),2))</f>
        <v/>
      </c>
      <c r="J1662" s="6">
        <f>IF(B1662&amp;""="",IF(AND(C1662&amp;""="",E1662&amp;""="",F1662&amp;""=""),"","رقم القيد ناقص"),IF(I1662=0,"","القيد غير متوازن"))</f>
        <v/>
      </c>
      <c r="K1662" s="21">
        <f>IF(C1662&amp;""="","",COUNTIF($C$7:C1662,C1662&amp;""))</f>
        <v/>
      </c>
      <c r="L1662" s="6">
        <f>IF(K1662="","",C1662&amp;"-"&amp;K1662)</f>
        <v/>
      </c>
      <c r="M1662" s="21">
        <f>IF(J1662&lt;&gt;"القيد غير متوازن","",IF(COUNTIF($B$7:B1662,B1662&amp;"")=1,1,""))</f>
        <v/>
      </c>
    </row>
    <row r="1663">
      <c r="A1663" s="20" t="n"/>
      <c r="B1663" s="16" t="n"/>
      <c r="C1663" s="16" t="n"/>
      <c r="D1663" s="5" t="n"/>
      <c r="E1663" s="17" t="n"/>
      <c r="F1663" s="17" t="n"/>
      <c r="G1663" s="6">
        <f>IF(AND(C1663&amp;""="",E1663&amp;""="",F1663&amp;""=""),"",IF(C1663&amp;""="","كود ناقص",IFERROR(INDEX('دليل الحسابات'!$B$6:$B$205,MATCH(C1663,'دليل الحسابات'!$A$6:$A$205,0)),"كود غير موجود")))</f>
        <v/>
      </c>
      <c r="H1663" s="6">
        <f>IF(AND(C1663&amp;""="",E1663&amp;""="",F1663&amp;""=""),"",IF(AND(E1663&amp;""&lt;&gt;"",F1663&amp;""&lt;&gt;""),"خطأ: مدين ودائن معًا",IF(AND(E1663&amp;""="",F1663&amp;""=""),"سطر بلا مبلغ","")))</f>
        <v/>
      </c>
      <c r="I1663" s="19">
        <f>IF(B1663&amp;""="","",ROUND(SUMIFS($E$7:$E$3006,$B$7:$B$3006,B1663&amp;"")-SUMIFS($F$7:$F$3006,$B$7:$B$3006,B1663&amp;""),2))</f>
        <v/>
      </c>
      <c r="J1663" s="6">
        <f>IF(B1663&amp;""="",IF(AND(C1663&amp;""="",E1663&amp;""="",F1663&amp;""=""),"","رقم القيد ناقص"),IF(I1663=0,"","القيد غير متوازن"))</f>
        <v/>
      </c>
      <c r="K1663" s="21">
        <f>IF(C1663&amp;""="","",COUNTIF($C$7:C1663,C1663&amp;""))</f>
        <v/>
      </c>
      <c r="L1663" s="6">
        <f>IF(K1663="","",C1663&amp;"-"&amp;K1663)</f>
        <v/>
      </c>
      <c r="M1663" s="21">
        <f>IF(J1663&lt;&gt;"القيد غير متوازن","",IF(COUNTIF($B$7:B1663,B1663&amp;"")=1,1,""))</f>
        <v/>
      </c>
    </row>
    <row r="1664">
      <c r="A1664" s="20" t="n"/>
      <c r="B1664" s="16" t="n"/>
      <c r="C1664" s="16" t="n"/>
      <c r="D1664" s="5" t="n"/>
      <c r="E1664" s="17" t="n"/>
      <c r="F1664" s="17" t="n"/>
      <c r="G1664" s="6">
        <f>IF(AND(C1664&amp;""="",E1664&amp;""="",F1664&amp;""=""),"",IF(C1664&amp;""="","كود ناقص",IFERROR(INDEX('دليل الحسابات'!$B$6:$B$205,MATCH(C1664,'دليل الحسابات'!$A$6:$A$205,0)),"كود غير موجود")))</f>
        <v/>
      </c>
      <c r="H1664" s="6">
        <f>IF(AND(C1664&amp;""="",E1664&amp;""="",F1664&amp;""=""),"",IF(AND(E1664&amp;""&lt;&gt;"",F1664&amp;""&lt;&gt;""),"خطأ: مدين ودائن معًا",IF(AND(E1664&amp;""="",F1664&amp;""=""),"سطر بلا مبلغ","")))</f>
        <v/>
      </c>
      <c r="I1664" s="19">
        <f>IF(B1664&amp;""="","",ROUND(SUMIFS($E$7:$E$3006,$B$7:$B$3006,B1664&amp;"")-SUMIFS($F$7:$F$3006,$B$7:$B$3006,B1664&amp;""),2))</f>
        <v/>
      </c>
      <c r="J1664" s="6">
        <f>IF(B1664&amp;""="",IF(AND(C1664&amp;""="",E1664&amp;""="",F1664&amp;""=""),"","رقم القيد ناقص"),IF(I1664=0,"","القيد غير متوازن"))</f>
        <v/>
      </c>
      <c r="K1664" s="21">
        <f>IF(C1664&amp;""="","",COUNTIF($C$7:C1664,C1664&amp;""))</f>
        <v/>
      </c>
      <c r="L1664" s="6">
        <f>IF(K1664="","",C1664&amp;"-"&amp;K1664)</f>
        <v/>
      </c>
      <c r="M1664" s="21">
        <f>IF(J1664&lt;&gt;"القيد غير متوازن","",IF(COUNTIF($B$7:B1664,B1664&amp;"")=1,1,""))</f>
        <v/>
      </c>
    </row>
    <row r="1665">
      <c r="A1665" s="20" t="n"/>
      <c r="B1665" s="16" t="n"/>
      <c r="C1665" s="16" t="n"/>
      <c r="D1665" s="5" t="n"/>
      <c r="E1665" s="17" t="n"/>
      <c r="F1665" s="17" t="n"/>
      <c r="G1665" s="6">
        <f>IF(AND(C1665&amp;""="",E1665&amp;""="",F1665&amp;""=""),"",IF(C1665&amp;""="","كود ناقص",IFERROR(INDEX('دليل الحسابات'!$B$6:$B$205,MATCH(C1665,'دليل الحسابات'!$A$6:$A$205,0)),"كود غير موجود")))</f>
        <v/>
      </c>
      <c r="H1665" s="6">
        <f>IF(AND(C1665&amp;""="",E1665&amp;""="",F1665&amp;""=""),"",IF(AND(E1665&amp;""&lt;&gt;"",F1665&amp;""&lt;&gt;""),"خطأ: مدين ودائن معًا",IF(AND(E1665&amp;""="",F1665&amp;""=""),"سطر بلا مبلغ","")))</f>
        <v/>
      </c>
      <c r="I1665" s="19">
        <f>IF(B1665&amp;""="","",ROUND(SUMIFS($E$7:$E$3006,$B$7:$B$3006,B1665&amp;"")-SUMIFS($F$7:$F$3006,$B$7:$B$3006,B1665&amp;""),2))</f>
        <v/>
      </c>
      <c r="J1665" s="6">
        <f>IF(B1665&amp;""="",IF(AND(C1665&amp;""="",E1665&amp;""="",F1665&amp;""=""),"","رقم القيد ناقص"),IF(I1665=0,"","القيد غير متوازن"))</f>
        <v/>
      </c>
      <c r="K1665" s="21">
        <f>IF(C1665&amp;""="","",COUNTIF($C$7:C1665,C1665&amp;""))</f>
        <v/>
      </c>
      <c r="L1665" s="6">
        <f>IF(K1665="","",C1665&amp;"-"&amp;K1665)</f>
        <v/>
      </c>
      <c r="M1665" s="21">
        <f>IF(J1665&lt;&gt;"القيد غير متوازن","",IF(COUNTIF($B$7:B1665,B1665&amp;"")=1,1,""))</f>
        <v/>
      </c>
    </row>
    <row r="1666">
      <c r="A1666" s="20" t="n"/>
      <c r="B1666" s="16" t="n"/>
      <c r="C1666" s="16" t="n"/>
      <c r="D1666" s="5" t="n"/>
      <c r="E1666" s="17" t="n"/>
      <c r="F1666" s="17" t="n"/>
      <c r="G1666" s="6">
        <f>IF(AND(C1666&amp;""="",E1666&amp;""="",F1666&amp;""=""),"",IF(C1666&amp;""="","كود ناقص",IFERROR(INDEX('دليل الحسابات'!$B$6:$B$205,MATCH(C1666,'دليل الحسابات'!$A$6:$A$205,0)),"كود غير موجود")))</f>
        <v/>
      </c>
      <c r="H1666" s="6">
        <f>IF(AND(C1666&amp;""="",E1666&amp;""="",F1666&amp;""=""),"",IF(AND(E1666&amp;""&lt;&gt;"",F1666&amp;""&lt;&gt;""),"خطأ: مدين ودائن معًا",IF(AND(E1666&amp;""="",F1666&amp;""=""),"سطر بلا مبلغ","")))</f>
        <v/>
      </c>
      <c r="I1666" s="19">
        <f>IF(B1666&amp;""="","",ROUND(SUMIFS($E$7:$E$3006,$B$7:$B$3006,B1666&amp;"")-SUMIFS($F$7:$F$3006,$B$7:$B$3006,B1666&amp;""),2))</f>
        <v/>
      </c>
      <c r="J1666" s="6">
        <f>IF(B1666&amp;""="",IF(AND(C1666&amp;""="",E1666&amp;""="",F1666&amp;""=""),"","رقم القيد ناقص"),IF(I1666=0,"","القيد غير متوازن"))</f>
        <v/>
      </c>
      <c r="K1666" s="21">
        <f>IF(C1666&amp;""="","",COUNTIF($C$7:C1666,C1666&amp;""))</f>
        <v/>
      </c>
      <c r="L1666" s="6">
        <f>IF(K1666="","",C1666&amp;"-"&amp;K1666)</f>
        <v/>
      </c>
      <c r="M1666" s="21">
        <f>IF(J1666&lt;&gt;"القيد غير متوازن","",IF(COUNTIF($B$7:B1666,B1666&amp;"")=1,1,""))</f>
        <v/>
      </c>
    </row>
    <row r="1667">
      <c r="A1667" s="20" t="n"/>
      <c r="B1667" s="16" t="n"/>
      <c r="C1667" s="16" t="n"/>
      <c r="D1667" s="5" t="n"/>
      <c r="E1667" s="17" t="n"/>
      <c r="F1667" s="17" t="n"/>
      <c r="G1667" s="6">
        <f>IF(AND(C1667&amp;""="",E1667&amp;""="",F1667&amp;""=""),"",IF(C1667&amp;""="","كود ناقص",IFERROR(INDEX('دليل الحسابات'!$B$6:$B$205,MATCH(C1667,'دليل الحسابات'!$A$6:$A$205,0)),"كود غير موجود")))</f>
        <v/>
      </c>
      <c r="H1667" s="6">
        <f>IF(AND(C1667&amp;""="",E1667&amp;""="",F1667&amp;""=""),"",IF(AND(E1667&amp;""&lt;&gt;"",F1667&amp;""&lt;&gt;""),"خطأ: مدين ودائن معًا",IF(AND(E1667&amp;""="",F1667&amp;""=""),"سطر بلا مبلغ","")))</f>
        <v/>
      </c>
      <c r="I1667" s="19">
        <f>IF(B1667&amp;""="","",ROUND(SUMIFS($E$7:$E$3006,$B$7:$B$3006,B1667&amp;"")-SUMIFS($F$7:$F$3006,$B$7:$B$3006,B1667&amp;""),2))</f>
        <v/>
      </c>
      <c r="J1667" s="6">
        <f>IF(B1667&amp;""="",IF(AND(C1667&amp;""="",E1667&amp;""="",F1667&amp;""=""),"","رقم القيد ناقص"),IF(I1667=0,"","القيد غير متوازن"))</f>
        <v/>
      </c>
      <c r="K1667" s="21">
        <f>IF(C1667&amp;""="","",COUNTIF($C$7:C1667,C1667&amp;""))</f>
        <v/>
      </c>
      <c r="L1667" s="6">
        <f>IF(K1667="","",C1667&amp;"-"&amp;K1667)</f>
        <v/>
      </c>
      <c r="M1667" s="21">
        <f>IF(J1667&lt;&gt;"القيد غير متوازن","",IF(COUNTIF($B$7:B1667,B1667&amp;"")=1,1,""))</f>
        <v/>
      </c>
    </row>
    <row r="1668">
      <c r="A1668" s="20" t="n"/>
      <c r="B1668" s="16" t="n"/>
      <c r="C1668" s="16" t="n"/>
      <c r="D1668" s="5" t="n"/>
      <c r="E1668" s="17" t="n"/>
      <c r="F1668" s="17" t="n"/>
      <c r="G1668" s="6">
        <f>IF(AND(C1668&amp;""="",E1668&amp;""="",F1668&amp;""=""),"",IF(C1668&amp;""="","كود ناقص",IFERROR(INDEX('دليل الحسابات'!$B$6:$B$205,MATCH(C1668,'دليل الحسابات'!$A$6:$A$205,0)),"كود غير موجود")))</f>
        <v/>
      </c>
      <c r="H1668" s="6">
        <f>IF(AND(C1668&amp;""="",E1668&amp;""="",F1668&amp;""=""),"",IF(AND(E1668&amp;""&lt;&gt;"",F1668&amp;""&lt;&gt;""),"خطأ: مدين ودائن معًا",IF(AND(E1668&amp;""="",F1668&amp;""=""),"سطر بلا مبلغ","")))</f>
        <v/>
      </c>
      <c r="I1668" s="19">
        <f>IF(B1668&amp;""="","",ROUND(SUMIFS($E$7:$E$3006,$B$7:$B$3006,B1668&amp;"")-SUMIFS($F$7:$F$3006,$B$7:$B$3006,B1668&amp;""),2))</f>
        <v/>
      </c>
      <c r="J1668" s="6">
        <f>IF(B1668&amp;""="",IF(AND(C1668&amp;""="",E1668&amp;""="",F1668&amp;""=""),"","رقم القيد ناقص"),IF(I1668=0,"","القيد غير متوازن"))</f>
        <v/>
      </c>
      <c r="K1668" s="21">
        <f>IF(C1668&amp;""="","",COUNTIF($C$7:C1668,C1668&amp;""))</f>
        <v/>
      </c>
      <c r="L1668" s="6">
        <f>IF(K1668="","",C1668&amp;"-"&amp;K1668)</f>
        <v/>
      </c>
      <c r="M1668" s="21">
        <f>IF(J1668&lt;&gt;"القيد غير متوازن","",IF(COUNTIF($B$7:B1668,B1668&amp;"")=1,1,""))</f>
        <v/>
      </c>
    </row>
    <row r="1669">
      <c r="A1669" s="20" t="n"/>
      <c r="B1669" s="16" t="n"/>
      <c r="C1669" s="16" t="n"/>
      <c r="D1669" s="5" t="n"/>
      <c r="E1669" s="17" t="n"/>
      <c r="F1669" s="17" t="n"/>
      <c r="G1669" s="6">
        <f>IF(AND(C1669&amp;""="",E1669&amp;""="",F1669&amp;""=""),"",IF(C1669&amp;""="","كود ناقص",IFERROR(INDEX('دليل الحسابات'!$B$6:$B$205,MATCH(C1669,'دليل الحسابات'!$A$6:$A$205,0)),"كود غير موجود")))</f>
        <v/>
      </c>
      <c r="H1669" s="6">
        <f>IF(AND(C1669&amp;""="",E1669&amp;""="",F1669&amp;""=""),"",IF(AND(E1669&amp;""&lt;&gt;"",F1669&amp;""&lt;&gt;""),"خطأ: مدين ودائن معًا",IF(AND(E1669&amp;""="",F1669&amp;""=""),"سطر بلا مبلغ","")))</f>
        <v/>
      </c>
      <c r="I1669" s="19">
        <f>IF(B1669&amp;""="","",ROUND(SUMIFS($E$7:$E$3006,$B$7:$B$3006,B1669&amp;"")-SUMIFS($F$7:$F$3006,$B$7:$B$3006,B1669&amp;""),2))</f>
        <v/>
      </c>
      <c r="J1669" s="6">
        <f>IF(B1669&amp;""="",IF(AND(C1669&amp;""="",E1669&amp;""="",F1669&amp;""=""),"","رقم القيد ناقص"),IF(I1669=0,"","القيد غير متوازن"))</f>
        <v/>
      </c>
      <c r="K1669" s="21">
        <f>IF(C1669&amp;""="","",COUNTIF($C$7:C1669,C1669&amp;""))</f>
        <v/>
      </c>
      <c r="L1669" s="6">
        <f>IF(K1669="","",C1669&amp;"-"&amp;K1669)</f>
        <v/>
      </c>
      <c r="M1669" s="21">
        <f>IF(J1669&lt;&gt;"القيد غير متوازن","",IF(COUNTIF($B$7:B1669,B1669&amp;"")=1,1,""))</f>
        <v/>
      </c>
    </row>
    <row r="1670">
      <c r="A1670" s="20" t="n"/>
      <c r="B1670" s="16" t="n"/>
      <c r="C1670" s="16" t="n"/>
      <c r="D1670" s="5" t="n"/>
      <c r="E1670" s="17" t="n"/>
      <c r="F1670" s="17" t="n"/>
      <c r="G1670" s="6">
        <f>IF(AND(C1670&amp;""="",E1670&amp;""="",F1670&amp;""=""),"",IF(C1670&amp;""="","كود ناقص",IFERROR(INDEX('دليل الحسابات'!$B$6:$B$205,MATCH(C1670,'دليل الحسابات'!$A$6:$A$205,0)),"كود غير موجود")))</f>
        <v/>
      </c>
      <c r="H1670" s="6">
        <f>IF(AND(C1670&amp;""="",E1670&amp;""="",F1670&amp;""=""),"",IF(AND(E1670&amp;""&lt;&gt;"",F1670&amp;""&lt;&gt;""),"خطأ: مدين ودائن معًا",IF(AND(E1670&amp;""="",F1670&amp;""=""),"سطر بلا مبلغ","")))</f>
        <v/>
      </c>
      <c r="I1670" s="19">
        <f>IF(B1670&amp;""="","",ROUND(SUMIFS($E$7:$E$3006,$B$7:$B$3006,B1670&amp;"")-SUMIFS($F$7:$F$3006,$B$7:$B$3006,B1670&amp;""),2))</f>
        <v/>
      </c>
      <c r="J1670" s="6">
        <f>IF(B1670&amp;""="",IF(AND(C1670&amp;""="",E1670&amp;""="",F1670&amp;""=""),"","رقم القيد ناقص"),IF(I1670=0,"","القيد غير متوازن"))</f>
        <v/>
      </c>
      <c r="K1670" s="21">
        <f>IF(C1670&amp;""="","",COUNTIF($C$7:C1670,C1670&amp;""))</f>
        <v/>
      </c>
      <c r="L1670" s="6">
        <f>IF(K1670="","",C1670&amp;"-"&amp;K1670)</f>
        <v/>
      </c>
      <c r="M1670" s="21">
        <f>IF(J1670&lt;&gt;"القيد غير متوازن","",IF(COUNTIF($B$7:B1670,B1670&amp;"")=1,1,""))</f>
        <v/>
      </c>
    </row>
    <row r="1671">
      <c r="A1671" s="20" t="n"/>
      <c r="B1671" s="16" t="n"/>
      <c r="C1671" s="16" t="n"/>
      <c r="D1671" s="5" t="n"/>
      <c r="E1671" s="17" t="n"/>
      <c r="F1671" s="17" t="n"/>
      <c r="G1671" s="6">
        <f>IF(AND(C1671&amp;""="",E1671&amp;""="",F1671&amp;""=""),"",IF(C1671&amp;""="","كود ناقص",IFERROR(INDEX('دليل الحسابات'!$B$6:$B$205,MATCH(C1671,'دليل الحسابات'!$A$6:$A$205,0)),"كود غير موجود")))</f>
        <v/>
      </c>
      <c r="H1671" s="6">
        <f>IF(AND(C1671&amp;""="",E1671&amp;""="",F1671&amp;""=""),"",IF(AND(E1671&amp;""&lt;&gt;"",F1671&amp;""&lt;&gt;""),"خطأ: مدين ودائن معًا",IF(AND(E1671&amp;""="",F1671&amp;""=""),"سطر بلا مبلغ","")))</f>
        <v/>
      </c>
      <c r="I1671" s="19">
        <f>IF(B1671&amp;""="","",ROUND(SUMIFS($E$7:$E$3006,$B$7:$B$3006,B1671&amp;"")-SUMIFS($F$7:$F$3006,$B$7:$B$3006,B1671&amp;""),2))</f>
        <v/>
      </c>
      <c r="J1671" s="6">
        <f>IF(B1671&amp;""="",IF(AND(C1671&amp;""="",E1671&amp;""="",F1671&amp;""=""),"","رقم القيد ناقص"),IF(I1671=0,"","القيد غير متوازن"))</f>
        <v/>
      </c>
      <c r="K1671" s="21">
        <f>IF(C1671&amp;""="","",COUNTIF($C$7:C1671,C1671&amp;""))</f>
        <v/>
      </c>
      <c r="L1671" s="6">
        <f>IF(K1671="","",C1671&amp;"-"&amp;K1671)</f>
        <v/>
      </c>
      <c r="M1671" s="21">
        <f>IF(J1671&lt;&gt;"القيد غير متوازن","",IF(COUNTIF($B$7:B1671,B1671&amp;"")=1,1,""))</f>
        <v/>
      </c>
    </row>
    <row r="1672">
      <c r="A1672" s="20" t="n"/>
      <c r="B1672" s="16" t="n"/>
      <c r="C1672" s="16" t="n"/>
      <c r="D1672" s="5" t="n"/>
      <c r="E1672" s="17" t="n"/>
      <c r="F1672" s="17" t="n"/>
      <c r="G1672" s="6">
        <f>IF(AND(C1672&amp;""="",E1672&amp;""="",F1672&amp;""=""),"",IF(C1672&amp;""="","كود ناقص",IFERROR(INDEX('دليل الحسابات'!$B$6:$B$205,MATCH(C1672,'دليل الحسابات'!$A$6:$A$205,0)),"كود غير موجود")))</f>
        <v/>
      </c>
      <c r="H1672" s="6">
        <f>IF(AND(C1672&amp;""="",E1672&amp;""="",F1672&amp;""=""),"",IF(AND(E1672&amp;""&lt;&gt;"",F1672&amp;""&lt;&gt;""),"خطأ: مدين ودائن معًا",IF(AND(E1672&amp;""="",F1672&amp;""=""),"سطر بلا مبلغ","")))</f>
        <v/>
      </c>
      <c r="I1672" s="19">
        <f>IF(B1672&amp;""="","",ROUND(SUMIFS($E$7:$E$3006,$B$7:$B$3006,B1672&amp;"")-SUMIFS($F$7:$F$3006,$B$7:$B$3006,B1672&amp;""),2))</f>
        <v/>
      </c>
      <c r="J1672" s="6">
        <f>IF(B1672&amp;""="",IF(AND(C1672&amp;""="",E1672&amp;""="",F1672&amp;""=""),"","رقم القيد ناقص"),IF(I1672=0,"","القيد غير متوازن"))</f>
        <v/>
      </c>
      <c r="K1672" s="21">
        <f>IF(C1672&amp;""="","",COUNTIF($C$7:C1672,C1672&amp;""))</f>
        <v/>
      </c>
      <c r="L1672" s="6">
        <f>IF(K1672="","",C1672&amp;"-"&amp;K1672)</f>
        <v/>
      </c>
      <c r="M1672" s="21">
        <f>IF(J1672&lt;&gt;"القيد غير متوازن","",IF(COUNTIF($B$7:B1672,B1672&amp;"")=1,1,""))</f>
        <v/>
      </c>
    </row>
    <row r="1673">
      <c r="A1673" s="20" t="n"/>
      <c r="B1673" s="16" t="n"/>
      <c r="C1673" s="16" t="n"/>
      <c r="D1673" s="5" t="n"/>
      <c r="E1673" s="17" t="n"/>
      <c r="F1673" s="17" t="n"/>
      <c r="G1673" s="6">
        <f>IF(AND(C1673&amp;""="",E1673&amp;""="",F1673&amp;""=""),"",IF(C1673&amp;""="","كود ناقص",IFERROR(INDEX('دليل الحسابات'!$B$6:$B$205,MATCH(C1673,'دليل الحسابات'!$A$6:$A$205,0)),"كود غير موجود")))</f>
        <v/>
      </c>
      <c r="H1673" s="6">
        <f>IF(AND(C1673&amp;""="",E1673&amp;""="",F1673&amp;""=""),"",IF(AND(E1673&amp;""&lt;&gt;"",F1673&amp;""&lt;&gt;""),"خطأ: مدين ودائن معًا",IF(AND(E1673&amp;""="",F1673&amp;""=""),"سطر بلا مبلغ","")))</f>
        <v/>
      </c>
      <c r="I1673" s="19">
        <f>IF(B1673&amp;""="","",ROUND(SUMIFS($E$7:$E$3006,$B$7:$B$3006,B1673&amp;"")-SUMIFS($F$7:$F$3006,$B$7:$B$3006,B1673&amp;""),2))</f>
        <v/>
      </c>
      <c r="J1673" s="6">
        <f>IF(B1673&amp;""="",IF(AND(C1673&amp;""="",E1673&amp;""="",F1673&amp;""=""),"","رقم القيد ناقص"),IF(I1673=0,"","القيد غير متوازن"))</f>
        <v/>
      </c>
      <c r="K1673" s="21">
        <f>IF(C1673&amp;""="","",COUNTIF($C$7:C1673,C1673&amp;""))</f>
        <v/>
      </c>
      <c r="L1673" s="6">
        <f>IF(K1673="","",C1673&amp;"-"&amp;K1673)</f>
        <v/>
      </c>
      <c r="M1673" s="21">
        <f>IF(J1673&lt;&gt;"القيد غير متوازن","",IF(COUNTIF($B$7:B1673,B1673&amp;"")=1,1,""))</f>
        <v/>
      </c>
    </row>
    <row r="1674">
      <c r="A1674" s="20" t="n"/>
      <c r="B1674" s="16" t="n"/>
      <c r="C1674" s="16" t="n"/>
      <c r="D1674" s="5" t="n"/>
      <c r="E1674" s="17" t="n"/>
      <c r="F1674" s="17" t="n"/>
      <c r="G1674" s="6">
        <f>IF(AND(C1674&amp;""="",E1674&amp;""="",F1674&amp;""=""),"",IF(C1674&amp;""="","كود ناقص",IFERROR(INDEX('دليل الحسابات'!$B$6:$B$205,MATCH(C1674,'دليل الحسابات'!$A$6:$A$205,0)),"كود غير موجود")))</f>
        <v/>
      </c>
      <c r="H1674" s="6">
        <f>IF(AND(C1674&amp;""="",E1674&amp;""="",F1674&amp;""=""),"",IF(AND(E1674&amp;""&lt;&gt;"",F1674&amp;""&lt;&gt;""),"خطأ: مدين ودائن معًا",IF(AND(E1674&amp;""="",F1674&amp;""=""),"سطر بلا مبلغ","")))</f>
        <v/>
      </c>
      <c r="I1674" s="19">
        <f>IF(B1674&amp;""="","",ROUND(SUMIFS($E$7:$E$3006,$B$7:$B$3006,B1674&amp;"")-SUMIFS($F$7:$F$3006,$B$7:$B$3006,B1674&amp;""),2))</f>
        <v/>
      </c>
      <c r="J1674" s="6">
        <f>IF(B1674&amp;""="",IF(AND(C1674&amp;""="",E1674&amp;""="",F1674&amp;""=""),"","رقم القيد ناقص"),IF(I1674=0,"","القيد غير متوازن"))</f>
        <v/>
      </c>
      <c r="K1674" s="21">
        <f>IF(C1674&amp;""="","",COUNTIF($C$7:C1674,C1674&amp;""))</f>
        <v/>
      </c>
      <c r="L1674" s="6">
        <f>IF(K1674="","",C1674&amp;"-"&amp;K1674)</f>
        <v/>
      </c>
      <c r="M1674" s="21">
        <f>IF(J1674&lt;&gt;"القيد غير متوازن","",IF(COUNTIF($B$7:B1674,B1674&amp;"")=1,1,""))</f>
        <v/>
      </c>
    </row>
    <row r="1675">
      <c r="A1675" s="20" t="n"/>
      <c r="B1675" s="16" t="n"/>
      <c r="C1675" s="16" t="n"/>
      <c r="D1675" s="5" t="n"/>
      <c r="E1675" s="17" t="n"/>
      <c r="F1675" s="17" t="n"/>
      <c r="G1675" s="6">
        <f>IF(AND(C1675&amp;""="",E1675&amp;""="",F1675&amp;""=""),"",IF(C1675&amp;""="","كود ناقص",IFERROR(INDEX('دليل الحسابات'!$B$6:$B$205,MATCH(C1675,'دليل الحسابات'!$A$6:$A$205,0)),"كود غير موجود")))</f>
        <v/>
      </c>
      <c r="H1675" s="6">
        <f>IF(AND(C1675&amp;""="",E1675&amp;""="",F1675&amp;""=""),"",IF(AND(E1675&amp;""&lt;&gt;"",F1675&amp;""&lt;&gt;""),"خطأ: مدين ودائن معًا",IF(AND(E1675&amp;""="",F1675&amp;""=""),"سطر بلا مبلغ","")))</f>
        <v/>
      </c>
      <c r="I1675" s="19">
        <f>IF(B1675&amp;""="","",ROUND(SUMIFS($E$7:$E$3006,$B$7:$B$3006,B1675&amp;"")-SUMIFS($F$7:$F$3006,$B$7:$B$3006,B1675&amp;""),2))</f>
        <v/>
      </c>
      <c r="J1675" s="6">
        <f>IF(B1675&amp;""="",IF(AND(C1675&amp;""="",E1675&amp;""="",F1675&amp;""=""),"","رقم القيد ناقص"),IF(I1675=0,"","القيد غير متوازن"))</f>
        <v/>
      </c>
      <c r="K1675" s="21">
        <f>IF(C1675&amp;""="","",COUNTIF($C$7:C1675,C1675&amp;""))</f>
        <v/>
      </c>
      <c r="L1675" s="6">
        <f>IF(K1675="","",C1675&amp;"-"&amp;K1675)</f>
        <v/>
      </c>
      <c r="M1675" s="21">
        <f>IF(J1675&lt;&gt;"القيد غير متوازن","",IF(COUNTIF($B$7:B1675,B1675&amp;"")=1,1,""))</f>
        <v/>
      </c>
    </row>
    <row r="1676">
      <c r="A1676" s="20" t="n"/>
      <c r="B1676" s="16" t="n"/>
      <c r="C1676" s="16" t="n"/>
      <c r="D1676" s="5" t="n"/>
      <c r="E1676" s="17" t="n"/>
      <c r="F1676" s="17" t="n"/>
      <c r="G1676" s="6">
        <f>IF(AND(C1676&amp;""="",E1676&amp;""="",F1676&amp;""=""),"",IF(C1676&amp;""="","كود ناقص",IFERROR(INDEX('دليل الحسابات'!$B$6:$B$205,MATCH(C1676,'دليل الحسابات'!$A$6:$A$205,0)),"كود غير موجود")))</f>
        <v/>
      </c>
      <c r="H1676" s="6">
        <f>IF(AND(C1676&amp;""="",E1676&amp;""="",F1676&amp;""=""),"",IF(AND(E1676&amp;""&lt;&gt;"",F1676&amp;""&lt;&gt;""),"خطأ: مدين ودائن معًا",IF(AND(E1676&amp;""="",F1676&amp;""=""),"سطر بلا مبلغ","")))</f>
        <v/>
      </c>
      <c r="I1676" s="19">
        <f>IF(B1676&amp;""="","",ROUND(SUMIFS($E$7:$E$3006,$B$7:$B$3006,B1676&amp;"")-SUMIFS($F$7:$F$3006,$B$7:$B$3006,B1676&amp;""),2))</f>
        <v/>
      </c>
      <c r="J1676" s="6">
        <f>IF(B1676&amp;""="",IF(AND(C1676&amp;""="",E1676&amp;""="",F1676&amp;""=""),"","رقم القيد ناقص"),IF(I1676=0,"","القيد غير متوازن"))</f>
        <v/>
      </c>
      <c r="K1676" s="21">
        <f>IF(C1676&amp;""="","",COUNTIF($C$7:C1676,C1676&amp;""))</f>
        <v/>
      </c>
      <c r="L1676" s="6">
        <f>IF(K1676="","",C1676&amp;"-"&amp;K1676)</f>
        <v/>
      </c>
      <c r="M1676" s="21">
        <f>IF(J1676&lt;&gt;"القيد غير متوازن","",IF(COUNTIF($B$7:B1676,B1676&amp;"")=1,1,""))</f>
        <v/>
      </c>
    </row>
    <row r="1677">
      <c r="A1677" s="20" t="n"/>
      <c r="B1677" s="16" t="n"/>
      <c r="C1677" s="16" t="n"/>
      <c r="D1677" s="5" t="n"/>
      <c r="E1677" s="17" t="n"/>
      <c r="F1677" s="17" t="n"/>
      <c r="G1677" s="6">
        <f>IF(AND(C1677&amp;""="",E1677&amp;""="",F1677&amp;""=""),"",IF(C1677&amp;""="","كود ناقص",IFERROR(INDEX('دليل الحسابات'!$B$6:$B$205,MATCH(C1677,'دليل الحسابات'!$A$6:$A$205,0)),"كود غير موجود")))</f>
        <v/>
      </c>
      <c r="H1677" s="6">
        <f>IF(AND(C1677&amp;""="",E1677&amp;""="",F1677&amp;""=""),"",IF(AND(E1677&amp;""&lt;&gt;"",F1677&amp;""&lt;&gt;""),"خطأ: مدين ودائن معًا",IF(AND(E1677&amp;""="",F1677&amp;""=""),"سطر بلا مبلغ","")))</f>
        <v/>
      </c>
      <c r="I1677" s="19">
        <f>IF(B1677&amp;""="","",ROUND(SUMIFS($E$7:$E$3006,$B$7:$B$3006,B1677&amp;"")-SUMIFS($F$7:$F$3006,$B$7:$B$3006,B1677&amp;""),2))</f>
        <v/>
      </c>
      <c r="J1677" s="6">
        <f>IF(B1677&amp;""="",IF(AND(C1677&amp;""="",E1677&amp;""="",F1677&amp;""=""),"","رقم القيد ناقص"),IF(I1677=0,"","القيد غير متوازن"))</f>
        <v/>
      </c>
      <c r="K1677" s="21">
        <f>IF(C1677&amp;""="","",COUNTIF($C$7:C1677,C1677&amp;""))</f>
        <v/>
      </c>
      <c r="L1677" s="6">
        <f>IF(K1677="","",C1677&amp;"-"&amp;K1677)</f>
        <v/>
      </c>
      <c r="M1677" s="21">
        <f>IF(J1677&lt;&gt;"القيد غير متوازن","",IF(COUNTIF($B$7:B1677,B1677&amp;"")=1,1,""))</f>
        <v/>
      </c>
    </row>
    <row r="1678">
      <c r="A1678" s="20" t="n"/>
      <c r="B1678" s="16" t="n"/>
      <c r="C1678" s="16" t="n"/>
      <c r="D1678" s="5" t="n"/>
      <c r="E1678" s="17" t="n"/>
      <c r="F1678" s="17" t="n"/>
      <c r="G1678" s="6">
        <f>IF(AND(C1678&amp;""="",E1678&amp;""="",F1678&amp;""=""),"",IF(C1678&amp;""="","كود ناقص",IFERROR(INDEX('دليل الحسابات'!$B$6:$B$205,MATCH(C1678,'دليل الحسابات'!$A$6:$A$205,0)),"كود غير موجود")))</f>
        <v/>
      </c>
      <c r="H1678" s="6">
        <f>IF(AND(C1678&amp;""="",E1678&amp;""="",F1678&amp;""=""),"",IF(AND(E1678&amp;""&lt;&gt;"",F1678&amp;""&lt;&gt;""),"خطأ: مدين ودائن معًا",IF(AND(E1678&amp;""="",F1678&amp;""=""),"سطر بلا مبلغ","")))</f>
        <v/>
      </c>
      <c r="I1678" s="19">
        <f>IF(B1678&amp;""="","",ROUND(SUMIFS($E$7:$E$3006,$B$7:$B$3006,B1678&amp;"")-SUMIFS($F$7:$F$3006,$B$7:$B$3006,B1678&amp;""),2))</f>
        <v/>
      </c>
      <c r="J1678" s="6">
        <f>IF(B1678&amp;""="",IF(AND(C1678&amp;""="",E1678&amp;""="",F1678&amp;""=""),"","رقم القيد ناقص"),IF(I1678=0,"","القيد غير متوازن"))</f>
        <v/>
      </c>
      <c r="K1678" s="21">
        <f>IF(C1678&amp;""="","",COUNTIF($C$7:C1678,C1678&amp;""))</f>
        <v/>
      </c>
      <c r="L1678" s="6">
        <f>IF(K1678="","",C1678&amp;"-"&amp;K1678)</f>
        <v/>
      </c>
      <c r="M1678" s="21">
        <f>IF(J1678&lt;&gt;"القيد غير متوازن","",IF(COUNTIF($B$7:B1678,B1678&amp;"")=1,1,""))</f>
        <v/>
      </c>
    </row>
    <row r="1679">
      <c r="A1679" s="20" t="n"/>
      <c r="B1679" s="16" t="n"/>
      <c r="C1679" s="16" t="n"/>
      <c r="D1679" s="5" t="n"/>
      <c r="E1679" s="17" t="n"/>
      <c r="F1679" s="17" t="n"/>
      <c r="G1679" s="6">
        <f>IF(AND(C1679&amp;""="",E1679&amp;""="",F1679&amp;""=""),"",IF(C1679&amp;""="","كود ناقص",IFERROR(INDEX('دليل الحسابات'!$B$6:$B$205,MATCH(C1679,'دليل الحسابات'!$A$6:$A$205,0)),"كود غير موجود")))</f>
        <v/>
      </c>
      <c r="H1679" s="6">
        <f>IF(AND(C1679&amp;""="",E1679&amp;""="",F1679&amp;""=""),"",IF(AND(E1679&amp;""&lt;&gt;"",F1679&amp;""&lt;&gt;""),"خطأ: مدين ودائن معًا",IF(AND(E1679&amp;""="",F1679&amp;""=""),"سطر بلا مبلغ","")))</f>
        <v/>
      </c>
      <c r="I1679" s="19">
        <f>IF(B1679&amp;""="","",ROUND(SUMIFS($E$7:$E$3006,$B$7:$B$3006,B1679&amp;"")-SUMIFS($F$7:$F$3006,$B$7:$B$3006,B1679&amp;""),2))</f>
        <v/>
      </c>
      <c r="J1679" s="6">
        <f>IF(B1679&amp;""="",IF(AND(C1679&amp;""="",E1679&amp;""="",F1679&amp;""=""),"","رقم القيد ناقص"),IF(I1679=0,"","القيد غير متوازن"))</f>
        <v/>
      </c>
      <c r="K1679" s="21">
        <f>IF(C1679&amp;""="","",COUNTIF($C$7:C1679,C1679&amp;""))</f>
        <v/>
      </c>
      <c r="L1679" s="6">
        <f>IF(K1679="","",C1679&amp;"-"&amp;K1679)</f>
        <v/>
      </c>
      <c r="M1679" s="21">
        <f>IF(J1679&lt;&gt;"القيد غير متوازن","",IF(COUNTIF($B$7:B1679,B1679&amp;"")=1,1,""))</f>
        <v/>
      </c>
    </row>
    <row r="1680">
      <c r="A1680" s="20" t="n"/>
      <c r="B1680" s="16" t="n"/>
      <c r="C1680" s="16" t="n"/>
      <c r="D1680" s="5" t="n"/>
      <c r="E1680" s="17" t="n"/>
      <c r="F1680" s="17" t="n"/>
      <c r="G1680" s="6">
        <f>IF(AND(C1680&amp;""="",E1680&amp;""="",F1680&amp;""=""),"",IF(C1680&amp;""="","كود ناقص",IFERROR(INDEX('دليل الحسابات'!$B$6:$B$205,MATCH(C1680,'دليل الحسابات'!$A$6:$A$205,0)),"كود غير موجود")))</f>
        <v/>
      </c>
      <c r="H1680" s="6">
        <f>IF(AND(C1680&amp;""="",E1680&amp;""="",F1680&amp;""=""),"",IF(AND(E1680&amp;""&lt;&gt;"",F1680&amp;""&lt;&gt;""),"خطأ: مدين ودائن معًا",IF(AND(E1680&amp;""="",F1680&amp;""=""),"سطر بلا مبلغ","")))</f>
        <v/>
      </c>
      <c r="I1680" s="19">
        <f>IF(B1680&amp;""="","",ROUND(SUMIFS($E$7:$E$3006,$B$7:$B$3006,B1680&amp;"")-SUMIFS($F$7:$F$3006,$B$7:$B$3006,B1680&amp;""),2))</f>
        <v/>
      </c>
      <c r="J1680" s="6">
        <f>IF(B1680&amp;""="",IF(AND(C1680&amp;""="",E1680&amp;""="",F1680&amp;""=""),"","رقم القيد ناقص"),IF(I1680=0,"","القيد غير متوازن"))</f>
        <v/>
      </c>
      <c r="K1680" s="21">
        <f>IF(C1680&amp;""="","",COUNTIF($C$7:C1680,C1680&amp;""))</f>
        <v/>
      </c>
      <c r="L1680" s="6">
        <f>IF(K1680="","",C1680&amp;"-"&amp;K1680)</f>
        <v/>
      </c>
      <c r="M1680" s="21">
        <f>IF(J1680&lt;&gt;"القيد غير متوازن","",IF(COUNTIF($B$7:B1680,B1680&amp;"")=1,1,""))</f>
        <v/>
      </c>
    </row>
    <row r="1681">
      <c r="A1681" s="20" t="n"/>
      <c r="B1681" s="16" t="n"/>
      <c r="C1681" s="16" t="n"/>
      <c r="D1681" s="5" t="n"/>
      <c r="E1681" s="17" t="n"/>
      <c r="F1681" s="17" t="n"/>
      <c r="G1681" s="6">
        <f>IF(AND(C1681&amp;""="",E1681&amp;""="",F1681&amp;""=""),"",IF(C1681&amp;""="","كود ناقص",IFERROR(INDEX('دليل الحسابات'!$B$6:$B$205,MATCH(C1681,'دليل الحسابات'!$A$6:$A$205,0)),"كود غير موجود")))</f>
        <v/>
      </c>
      <c r="H1681" s="6">
        <f>IF(AND(C1681&amp;""="",E1681&amp;""="",F1681&amp;""=""),"",IF(AND(E1681&amp;""&lt;&gt;"",F1681&amp;""&lt;&gt;""),"خطأ: مدين ودائن معًا",IF(AND(E1681&amp;""="",F1681&amp;""=""),"سطر بلا مبلغ","")))</f>
        <v/>
      </c>
      <c r="I1681" s="19">
        <f>IF(B1681&amp;""="","",ROUND(SUMIFS($E$7:$E$3006,$B$7:$B$3006,B1681&amp;"")-SUMIFS($F$7:$F$3006,$B$7:$B$3006,B1681&amp;""),2))</f>
        <v/>
      </c>
      <c r="J1681" s="6">
        <f>IF(B1681&amp;""="",IF(AND(C1681&amp;""="",E1681&amp;""="",F1681&amp;""=""),"","رقم القيد ناقص"),IF(I1681=0,"","القيد غير متوازن"))</f>
        <v/>
      </c>
      <c r="K1681" s="21">
        <f>IF(C1681&amp;""="","",COUNTIF($C$7:C1681,C1681&amp;""))</f>
        <v/>
      </c>
      <c r="L1681" s="6">
        <f>IF(K1681="","",C1681&amp;"-"&amp;K1681)</f>
        <v/>
      </c>
      <c r="M1681" s="21">
        <f>IF(J1681&lt;&gt;"القيد غير متوازن","",IF(COUNTIF($B$7:B1681,B1681&amp;"")=1,1,""))</f>
        <v/>
      </c>
    </row>
    <row r="1682">
      <c r="A1682" s="20" t="n"/>
      <c r="B1682" s="16" t="n"/>
      <c r="C1682" s="16" t="n"/>
      <c r="D1682" s="5" t="n"/>
      <c r="E1682" s="17" t="n"/>
      <c r="F1682" s="17" t="n"/>
      <c r="G1682" s="6">
        <f>IF(AND(C1682&amp;""="",E1682&amp;""="",F1682&amp;""=""),"",IF(C1682&amp;""="","كود ناقص",IFERROR(INDEX('دليل الحسابات'!$B$6:$B$205,MATCH(C1682,'دليل الحسابات'!$A$6:$A$205,0)),"كود غير موجود")))</f>
        <v/>
      </c>
      <c r="H1682" s="6">
        <f>IF(AND(C1682&amp;""="",E1682&amp;""="",F1682&amp;""=""),"",IF(AND(E1682&amp;""&lt;&gt;"",F1682&amp;""&lt;&gt;""),"خطأ: مدين ودائن معًا",IF(AND(E1682&amp;""="",F1682&amp;""=""),"سطر بلا مبلغ","")))</f>
        <v/>
      </c>
      <c r="I1682" s="19">
        <f>IF(B1682&amp;""="","",ROUND(SUMIFS($E$7:$E$3006,$B$7:$B$3006,B1682&amp;"")-SUMIFS($F$7:$F$3006,$B$7:$B$3006,B1682&amp;""),2))</f>
        <v/>
      </c>
      <c r="J1682" s="6">
        <f>IF(B1682&amp;""="",IF(AND(C1682&amp;""="",E1682&amp;""="",F1682&amp;""=""),"","رقم القيد ناقص"),IF(I1682=0,"","القيد غير متوازن"))</f>
        <v/>
      </c>
      <c r="K1682" s="21">
        <f>IF(C1682&amp;""="","",COUNTIF($C$7:C1682,C1682&amp;""))</f>
        <v/>
      </c>
      <c r="L1682" s="6">
        <f>IF(K1682="","",C1682&amp;"-"&amp;K1682)</f>
        <v/>
      </c>
      <c r="M1682" s="21">
        <f>IF(J1682&lt;&gt;"القيد غير متوازن","",IF(COUNTIF($B$7:B1682,B1682&amp;"")=1,1,""))</f>
        <v/>
      </c>
    </row>
    <row r="1683">
      <c r="A1683" s="20" t="n"/>
      <c r="B1683" s="16" t="n"/>
      <c r="C1683" s="16" t="n"/>
      <c r="D1683" s="5" t="n"/>
      <c r="E1683" s="17" t="n"/>
      <c r="F1683" s="17" t="n"/>
      <c r="G1683" s="6">
        <f>IF(AND(C1683&amp;""="",E1683&amp;""="",F1683&amp;""=""),"",IF(C1683&amp;""="","كود ناقص",IFERROR(INDEX('دليل الحسابات'!$B$6:$B$205,MATCH(C1683,'دليل الحسابات'!$A$6:$A$205,0)),"كود غير موجود")))</f>
        <v/>
      </c>
      <c r="H1683" s="6">
        <f>IF(AND(C1683&amp;""="",E1683&amp;""="",F1683&amp;""=""),"",IF(AND(E1683&amp;""&lt;&gt;"",F1683&amp;""&lt;&gt;""),"خطأ: مدين ودائن معًا",IF(AND(E1683&amp;""="",F1683&amp;""=""),"سطر بلا مبلغ","")))</f>
        <v/>
      </c>
      <c r="I1683" s="19">
        <f>IF(B1683&amp;""="","",ROUND(SUMIFS($E$7:$E$3006,$B$7:$B$3006,B1683&amp;"")-SUMIFS($F$7:$F$3006,$B$7:$B$3006,B1683&amp;""),2))</f>
        <v/>
      </c>
      <c r="J1683" s="6">
        <f>IF(B1683&amp;""="",IF(AND(C1683&amp;""="",E1683&amp;""="",F1683&amp;""=""),"","رقم القيد ناقص"),IF(I1683=0,"","القيد غير متوازن"))</f>
        <v/>
      </c>
      <c r="K1683" s="21">
        <f>IF(C1683&amp;""="","",COUNTIF($C$7:C1683,C1683&amp;""))</f>
        <v/>
      </c>
      <c r="L1683" s="6">
        <f>IF(K1683="","",C1683&amp;"-"&amp;K1683)</f>
        <v/>
      </c>
      <c r="M1683" s="21">
        <f>IF(J1683&lt;&gt;"القيد غير متوازن","",IF(COUNTIF($B$7:B1683,B1683&amp;"")=1,1,""))</f>
        <v/>
      </c>
    </row>
    <row r="1684">
      <c r="A1684" s="20" t="n"/>
      <c r="B1684" s="16" t="n"/>
      <c r="C1684" s="16" t="n"/>
      <c r="D1684" s="5" t="n"/>
      <c r="E1684" s="17" t="n"/>
      <c r="F1684" s="17" t="n"/>
      <c r="G1684" s="6">
        <f>IF(AND(C1684&amp;""="",E1684&amp;""="",F1684&amp;""=""),"",IF(C1684&amp;""="","كود ناقص",IFERROR(INDEX('دليل الحسابات'!$B$6:$B$205,MATCH(C1684,'دليل الحسابات'!$A$6:$A$205,0)),"كود غير موجود")))</f>
        <v/>
      </c>
      <c r="H1684" s="6">
        <f>IF(AND(C1684&amp;""="",E1684&amp;""="",F1684&amp;""=""),"",IF(AND(E1684&amp;""&lt;&gt;"",F1684&amp;""&lt;&gt;""),"خطأ: مدين ودائن معًا",IF(AND(E1684&amp;""="",F1684&amp;""=""),"سطر بلا مبلغ","")))</f>
        <v/>
      </c>
      <c r="I1684" s="19">
        <f>IF(B1684&amp;""="","",ROUND(SUMIFS($E$7:$E$3006,$B$7:$B$3006,B1684&amp;"")-SUMIFS($F$7:$F$3006,$B$7:$B$3006,B1684&amp;""),2))</f>
        <v/>
      </c>
      <c r="J1684" s="6">
        <f>IF(B1684&amp;""="",IF(AND(C1684&amp;""="",E1684&amp;""="",F1684&amp;""=""),"","رقم القيد ناقص"),IF(I1684=0,"","القيد غير متوازن"))</f>
        <v/>
      </c>
      <c r="K1684" s="21">
        <f>IF(C1684&amp;""="","",COUNTIF($C$7:C1684,C1684&amp;""))</f>
        <v/>
      </c>
      <c r="L1684" s="6">
        <f>IF(K1684="","",C1684&amp;"-"&amp;K1684)</f>
        <v/>
      </c>
      <c r="M1684" s="21">
        <f>IF(J1684&lt;&gt;"القيد غير متوازن","",IF(COUNTIF($B$7:B1684,B1684&amp;"")=1,1,""))</f>
        <v/>
      </c>
    </row>
    <row r="1685">
      <c r="A1685" s="20" t="n"/>
      <c r="B1685" s="16" t="n"/>
      <c r="C1685" s="16" t="n"/>
      <c r="D1685" s="5" t="n"/>
      <c r="E1685" s="17" t="n"/>
      <c r="F1685" s="17" t="n"/>
      <c r="G1685" s="6">
        <f>IF(AND(C1685&amp;""="",E1685&amp;""="",F1685&amp;""=""),"",IF(C1685&amp;""="","كود ناقص",IFERROR(INDEX('دليل الحسابات'!$B$6:$B$205,MATCH(C1685,'دليل الحسابات'!$A$6:$A$205,0)),"كود غير موجود")))</f>
        <v/>
      </c>
      <c r="H1685" s="6">
        <f>IF(AND(C1685&amp;""="",E1685&amp;""="",F1685&amp;""=""),"",IF(AND(E1685&amp;""&lt;&gt;"",F1685&amp;""&lt;&gt;""),"خطأ: مدين ودائن معًا",IF(AND(E1685&amp;""="",F1685&amp;""=""),"سطر بلا مبلغ","")))</f>
        <v/>
      </c>
      <c r="I1685" s="19">
        <f>IF(B1685&amp;""="","",ROUND(SUMIFS($E$7:$E$3006,$B$7:$B$3006,B1685&amp;"")-SUMIFS($F$7:$F$3006,$B$7:$B$3006,B1685&amp;""),2))</f>
        <v/>
      </c>
      <c r="J1685" s="6">
        <f>IF(B1685&amp;""="",IF(AND(C1685&amp;""="",E1685&amp;""="",F1685&amp;""=""),"","رقم القيد ناقص"),IF(I1685=0,"","القيد غير متوازن"))</f>
        <v/>
      </c>
      <c r="K1685" s="21">
        <f>IF(C1685&amp;""="","",COUNTIF($C$7:C1685,C1685&amp;""))</f>
        <v/>
      </c>
      <c r="L1685" s="6">
        <f>IF(K1685="","",C1685&amp;"-"&amp;K1685)</f>
        <v/>
      </c>
      <c r="M1685" s="21">
        <f>IF(J1685&lt;&gt;"القيد غير متوازن","",IF(COUNTIF($B$7:B1685,B1685&amp;"")=1,1,""))</f>
        <v/>
      </c>
    </row>
    <row r="1686">
      <c r="A1686" s="20" t="n"/>
      <c r="B1686" s="16" t="n"/>
      <c r="C1686" s="16" t="n"/>
      <c r="D1686" s="5" t="n"/>
      <c r="E1686" s="17" t="n"/>
      <c r="F1686" s="17" t="n"/>
      <c r="G1686" s="6">
        <f>IF(AND(C1686&amp;""="",E1686&amp;""="",F1686&amp;""=""),"",IF(C1686&amp;""="","كود ناقص",IFERROR(INDEX('دليل الحسابات'!$B$6:$B$205,MATCH(C1686,'دليل الحسابات'!$A$6:$A$205,0)),"كود غير موجود")))</f>
        <v/>
      </c>
      <c r="H1686" s="6">
        <f>IF(AND(C1686&amp;""="",E1686&amp;""="",F1686&amp;""=""),"",IF(AND(E1686&amp;""&lt;&gt;"",F1686&amp;""&lt;&gt;""),"خطأ: مدين ودائن معًا",IF(AND(E1686&amp;""="",F1686&amp;""=""),"سطر بلا مبلغ","")))</f>
        <v/>
      </c>
      <c r="I1686" s="19">
        <f>IF(B1686&amp;""="","",ROUND(SUMIFS($E$7:$E$3006,$B$7:$B$3006,B1686&amp;"")-SUMIFS($F$7:$F$3006,$B$7:$B$3006,B1686&amp;""),2))</f>
        <v/>
      </c>
      <c r="J1686" s="6">
        <f>IF(B1686&amp;""="",IF(AND(C1686&amp;""="",E1686&amp;""="",F1686&amp;""=""),"","رقم القيد ناقص"),IF(I1686=0,"","القيد غير متوازن"))</f>
        <v/>
      </c>
      <c r="K1686" s="21">
        <f>IF(C1686&amp;""="","",COUNTIF($C$7:C1686,C1686&amp;""))</f>
        <v/>
      </c>
      <c r="L1686" s="6">
        <f>IF(K1686="","",C1686&amp;"-"&amp;K1686)</f>
        <v/>
      </c>
      <c r="M1686" s="21">
        <f>IF(J1686&lt;&gt;"القيد غير متوازن","",IF(COUNTIF($B$7:B1686,B1686&amp;"")=1,1,""))</f>
        <v/>
      </c>
    </row>
    <row r="1687">
      <c r="A1687" s="20" t="n"/>
      <c r="B1687" s="16" t="n"/>
      <c r="C1687" s="16" t="n"/>
      <c r="D1687" s="5" t="n"/>
      <c r="E1687" s="17" t="n"/>
      <c r="F1687" s="17" t="n"/>
      <c r="G1687" s="6">
        <f>IF(AND(C1687&amp;""="",E1687&amp;""="",F1687&amp;""=""),"",IF(C1687&amp;""="","كود ناقص",IFERROR(INDEX('دليل الحسابات'!$B$6:$B$205,MATCH(C1687,'دليل الحسابات'!$A$6:$A$205,0)),"كود غير موجود")))</f>
        <v/>
      </c>
      <c r="H1687" s="6">
        <f>IF(AND(C1687&amp;""="",E1687&amp;""="",F1687&amp;""=""),"",IF(AND(E1687&amp;""&lt;&gt;"",F1687&amp;""&lt;&gt;""),"خطأ: مدين ودائن معًا",IF(AND(E1687&amp;""="",F1687&amp;""=""),"سطر بلا مبلغ","")))</f>
        <v/>
      </c>
      <c r="I1687" s="19">
        <f>IF(B1687&amp;""="","",ROUND(SUMIFS($E$7:$E$3006,$B$7:$B$3006,B1687&amp;"")-SUMIFS($F$7:$F$3006,$B$7:$B$3006,B1687&amp;""),2))</f>
        <v/>
      </c>
      <c r="J1687" s="6">
        <f>IF(B1687&amp;""="",IF(AND(C1687&amp;""="",E1687&amp;""="",F1687&amp;""=""),"","رقم القيد ناقص"),IF(I1687=0,"","القيد غير متوازن"))</f>
        <v/>
      </c>
      <c r="K1687" s="21">
        <f>IF(C1687&amp;""="","",COUNTIF($C$7:C1687,C1687&amp;""))</f>
        <v/>
      </c>
      <c r="L1687" s="6">
        <f>IF(K1687="","",C1687&amp;"-"&amp;K1687)</f>
        <v/>
      </c>
      <c r="M1687" s="21">
        <f>IF(J1687&lt;&gt;"القيد غير متوازن","",IF(COUNTIF($B$7:B1687,B1687&amp;"")=1,1,""))</f>
        <v/>
      </c>
    </row>
    <row r="1688">
      <c r="A1688" s="20" t="n"/>
      <c r="B1688" s="16" t="n"/>
      <c r="C1688" s="16" t="n"/>
      <c r="D1688" s="5" t="n"/>
      <c r="E1688" s="17" t="n"/>
      <c r="F1688" s="17" t="n"/>
      <c r="G1688" s="6">
        <f>IF(AND(C1688&amp;""="",E1688&amp;""="",F1688&amp;""=""),"",IF(C1688&amp;""="","كود ناقص",IFERROR(INDEX('دليل الحسابات'!$B$6:$B$205,MATCH(C1688,'دليل الحسابات'!$A$6:$A$205,0)),"كود غير موجود")))</f>
        <v/>
      </c>
      <c r="H1688" s="6">
        <f>IF(AND(C1688&amp;""="",E1688&amp;""="",F1688&amp;""=""),"",IF(AND(E1688&amp;""&lt;&gt;"",F1688&amp;""&lt;&gt;""),"خطأ: مدين ودائن معًا",IF(AND(E1688&amp;""="",F1688&amp;""=""),"سطر بلا مبلغ","")))</f>
        <v/>
      </c>
      <c r="I1688" s="19">
        <f>IF(B1688&amp;""="","",ROUND(SUMIFS($E$7:$E$3006,$B$7:$B$3006,B1688&amp;"")-SUMIFS($F$7:$F$3006,$B$7:$B$3006,B1688&amp;""),2))</f>
        <v/>
      </c>
      <c r="J1688" s="6">
        <f>IF(B1688&amp;""="",IF(AND(C1688&amp;""="",E1688&amp;""="",F1688&amp;""=""),"","رقم القيد ناقص"),IF(I1688=0,"","القيد غير متوازن"))</f>
        <v/>
      </c>
      <c r="K1688" s="21">
        <f>IF(C1688&amp;""="","",COUNTIF($C$7:C1688,C1688&amp;""))</f>
        <v/>
      </c>
      <c r="L1688" s="6">
        <f>IF(K1688="","",C1688&amp;"-"&amp;K1688)</f>
        <v/>
      </c>
      <c r="M1688" s="21">
        <f>IF(J1688&lt;&gt;"القيد غير متوازن","",IF(COUNTIF($B$7:B1688,B1688&amp;"")=1,1,""))</f>
        <v/>
      </c>
    </row>
    <row r="1689">
      <c r="A1689" s="20" t="n"/>
      <c r="B1689" s="16" t="n"/>
      <c r="C1689" s="16" t="n"/>
      <c r="D1689" s="5" t="n"/>
      <c r="E1689" s="17" t="n"/>
      <c r="F1689" s="17" t="n"/>
      <c r="G1689" s="6">
        <f>IF(AND(C1689&amp;""="",E1689&amp;""="",F1689&amp;""=""),"",IF(C1689&amp;""="","كود ناقص",IFERROR(INDEX('دليل الحسابات'!$B$6:$B$205,MATCH(C1689,'دليل الحسابات'!$A$6:$A$205,0)),"كود غير موجود")))</f>
        <v/>
      </c>
      <c r="H1689" s="6">
        <f>IF(AND(C1689&amp;""="",E1689&amp;""="",F1689&amp;""=""),"",IF(AND(E1689&amp;""&lt;&gt;"",F1689&amp;""&lt;&gt;""),"خطأ: مدين ودائن معًا",IF(AND(E1689&amp;""="",F1689&amp;""=""),"سطر بلا مبلغ","")))</f>
        <v/>
      </c>
      <c r="I1689" s="19">
        <f>IF(B1689&amp;""="","",ROUND(SUMIFS($E$7:$E$3006,$B$7:$B$3006,B1689&amp;"")-SUMIFS($F$7:$F$3006,$B$7:$B$3006,B1689&amp;""),2))</f>
        <v/>
      </c>
      <c r="J1689" s="6">
        <f>IF(B1689&amp;""="",IF(AND(C1689&amp;""="",E1689&amp;""="",F1689&amp;""=""),"","رقم القيد ناقص"),IF(I1689=0,"","القيد غير متوازن"))</f>
        <v/>
      </c>
      <c r="K1689" s="21">
        <f>IF(C1689&amp;""="","",COUNTIF($C$7:C1689,C1689&amp;""))</f>
        <v/>
      </c>
      <c r="L1689" s="6">
        <f>IF(K1689="","",C1689&amp;"-"&amp;K1689)</f>
        <v/>
      </c>
      <c r="M1689" s="21">
        <f>IF(J1689&lt;&gt;"القيد غير متوازن","",IF(COUNTIF($B$7:B1689,B1689&amp;"")=1,1,""))</f>
        <v/>
      </c>
    </row>
    <row r="1690">
      <c r="A1690" s="20" t="n"/>
      <c r="B1690" s="16" t="n"/>
      <c r="C1690" s="16" t="n"/>
      <c r="D1690" s="5" t="n"/>
      <c r="E1690" s="17" t="n"/>
      <c r="F1690" s="17" t="n"/>
      <c r="G1690" s="6">
        <f>IF(AND(C1690&amp;""="",E1690&amp;""="",F1690&amp;""=""),"",IF(C1690&amp;""="","كود ناقص",IFERROR(INDEX('دليل الحسابات'!$B$6:$B$205,MATCH(C1690,'دليل الحسابات'!$A$6:$A$205,0)),"كود غير موجود")))</f>
        <v/>
      </c>
      <c r="H1690" s="6">
        <f>IF(AND(C1690&amp;""="",E1690&amp;""="",F1690&amp;""=""),"",IF(AND(E1690&amp;""&lt;&gt;"",F1690&amp;""&lt;&gt;""),"خطأ: مدين ودائن معًا",IF(AND(E1690&amp;""="",F1690&amp;""=""),"سطر بلا مبلغ","")))</f>
        <v/>
      </c>
      <c r="I1690" s="19">
        <f>IF(B1690&amp;""="","",ROUND(SUMIFS($E$7:$E$3006,$B$7:$B$3006,B1690&amp;"")-SUMIFS($F$7:$F$3006,$B$7:$B$3006,B1690&amp;""),2))</f>
        <v/>
      </c>
      <c r="J1690" s="6">
        <f>IF(B1690&amp;""="",IF(AND(C1690&amp;""="",E1690&amp;""="",F1690&amp;""=""),"","رقم القيد ناقص"),IF(I1690=0,"","القيد غير متوازن"))</f>
        <v/>
      </c>
      <c r="K1690" s="21">
        <f>IF(C1690&amp;""="","",COUNTIF($C$7:C1690,C1690&amp;""))</f>
        <v/>
      </c>
      <c r="L1690" s="6">
        <f>IF(K1690="","",C1690&amp;"-"&amp;K1690)</f>
        <v/>
      </c>
      <c r="M1690" s="21">
        <f>IF(J1690&lt;&gt;"القيد غير متوازن","",IF(COUNTIF($B$7:B1690,B1690&amp;"")=1,1,""))</f>
        <v/>
      </c>
    </row>
    <row r="1691">
      <c r="A1691" s="20" t="n"/>
      <c r="B1691" s="16" t="n"/>
      <c r="C1691" s="16" t="n"/>
      <c r="D1691" s="5" t="n"/>
      <c r="E1691" s="17" t="n"/>
      <c r="F1691" s="17" t="n"/>
      <c r="G1691" s="6">
        <f>IF(AND(C1691&amp;""="",E1691&amp;""="",F1691&amp;""=""),"",IF(C1691&amp;""="","كود ناقص",IFERROR(INDEX('دليل الحسابات'!$B$6:$B$205,MATCH(C1691,'دليل الحسابات'!$A$6:$A$205,0)),"كود غير موجود")))</f>
        <v/>
      </c>
      <c r="H1691" s="6">
        <f>IF(AND(C1691&amp;""="",E1691&amp;""="",F1691&amp;""=""),"",IF(AND(E1691&amp;""&lt;&gt;"",F1691&amp;""&lt;&gt;""),"خطأ: مدين ودائن معًا",IF(AND(E1691&amp;""="",F1691&amp;""=""),"سطر بلا مبلغ","")))</f>
        <v/>
      </c>
      <c r="I1691" s="19">
        <f>IF(B1691&amp;""="","",ROUND(SUMIFS($E$7:$E$3006,$B$7:$B$3006,B1691&amp;"")-SUMIFS($F$7:$F$3006,$B$7:$B$3006,B1691&amp;""),2))</f>
        <v/>
      </c>
      <c r="J1691" s="6">
        <f>IF(B1691&amp;""="",IF(AND(C1691&amp;""="",E1691&amp;""="",F1691&amp;""=""),"","رقم القيد ناقص"),IF(I1691=0,"","القيد غير متوازن"))</f>
        <v/>
      </c>
      <c r="K1691" s="21">
        <f>IF(C1691&amp;""="","",COUNTIF($C$7:C1691,C1691&amp;""))</f>
        <v/>
      </c>
      <c r="L1691" s="6">
        <f>IF(K1691="","",C1691&amp;"-"&amp;K1691)</f>
        <v/>
      </c>
      <c r="M1691" s="21">
        <f>IF(J1691&lt;&gt;"القيد غير متوازن","",IF(COUNTIF($B$7:B1691,B1691&amp;"")=1,1,""))</f>
        <v/>
      </c>
    </row>
    <row r="1692">
      <c r="A1692" s="20" t="n"/>
      <c r="B1692" s="16" t="n"/>
      <c r="C1692" s="16" t="n"/>
      <c r="D1692" s="5" t="n"/>
      <c r="E1692" s="17" t="n"/>
      <c r="F1692" s="17" t="n"/>
      <c r="G1692" s="6">
        <f>IF(AND(C1692&amp;""="",E1692&amp;""="",F1692&amp;""=""),"",IF(C1692&amp;""="","كود ناقص",IFERROR(INDEX('دليل الحسابات'!$B$6:$B$205,MATCH(C1692,'دليل الحسابات'!$A$6:$A$205,0)),"كود غير موجود")))</f>
        <v/>
      </c>
      <c r="H1692" s="6">
        <f>IF(AND(C1692&amp;""="",E1692&amp;""="",F1692&amp;""=""),"",IF(AND(E1692&amp;""&lt;&gt;"",F1692&amp;""&lt;&gt;""),"خطأ: مدين ودائن معًا",IF(AND(E1692&amp;""="",F1692&amp;""=""),"سطر بلا مبلغ","")))</f>
        <v/>
      </c>
      <c r="I1692" s="19">
        <f>IF(B1692&amp;""="","",ROUND(SUMIFS($E$7:$E$3006,$B$7:$B$3006,B1692&amp;"")-SUMIFS($F$7:$F$3006,$B$7:$B$3006,B1692&amp;""),2))</f>
        <v/>
      </c>
      <c r="J1692" s="6">
        <f>IF(B1692&amp;""="",IF(AND(C1692&amp;""="",E1692&amp;""="",F1692&amp;""=""),"","رقم القيد ناقص"),IF(I1692=0,"","القيد غير متوازن"))</f>
        <v/>
      </c>
      <c r="K1692" s="21">
        <f>IF(C1692&amp;""="","",COUNTIF($C$7:C1692,C1692&amp;""))</f>
        <v/>
      </c>
      <c r="L1692" s="6">
        <f>IF(K1692="","",C1692&amp;"-"&amp;K1692)</f>
        <v/>
      </c>
      <c r="M1692" s="21">
        <f>IF(J1692&lt;&gt;"القيد غير متوازن","",IF(COUNTIF($B$7:B1692,B1692&amp;"")=1,1,""))</f>
        <v/>
      </c>
    </row>
    <row r="1693">
      <c r="A1693" s="20" t="n"/>
      <c r="B1693" s="16" t="n"/>
      <c r="C1693" s="16" t="n"/>
      <c r="D1693" s="5" t="n"/>
      <c r="E1693" s="17" t="n"/>
      <c r="F1693" s="17" t="n"/>
      <c r="G1693" s="6">
        <f>IF(AND(C1693&amp;""="",E1693&amp;""="",F1693&amp;""=""),"",IF(C1693&amp;""="","كود ناقص",IFERROR(INDEX('دليل الحسابات'!$B$6:$B$205,MATCH(C1693,'دليل الحسابات'!$A$6:$A$205,0)),"كود غير موجود")))</f>
        <v/>
      </c>
      <c r="H1693" s="6">
        <f>IF(AND(C1693&amp;""="",E1693&amp;""="",F1693&amp;""=""),"",IF(AND(E1693&amp;""&lt;&gt;"",F1693&amp;""&lt;&gt;""),"خطأ: مدين ودائن معًا",IF(AND(E1693&amp;""="",F1693&amp;""=""),"سطر بلا مبلغ","")))</f>
        <v/>
      </c>
      <c r="I1693" s="19">
        <f>IF(B1693&amp;""="","",ROUND(SUMIFS($E$7:$E$3006,$B$7:$B$3006,B1693&amp;"")-SUMIFS($F$7:$F$3006,$B$7:$B$3006,B1693&amp;""),2))</f>
        <v/>
      </c>
      <c r="J1693" s="6">
        <f>IF(B1693&amp;""="",IF(AND(C1693&amp;""="",E1693&amp;""="",F1693&amp;""=""),"","رقم القيد ناقص"),IF(I1693=0,"","القيد غير متوازن"))</f>
        <v/>
      </c>
      <c r="K1693" s="21">
        <f>IF(C1693&amp;""="","",COUNTIF($C$7:C1693,C1693&amp;""))</f>
        <v/>
      </c>
      <c r="L1693" s="6">
        <f>IF(K1693="","",C1693&amp;"-"&amp;K1693)</f>
        <v/>
      </c>
      <c r="M1693" s="21">
        <f>IF(J1693&lt;&gt;"القيد غير متوازن","",IF(COUNTIF($B$7:B1693,B1693&amp;"")=1,1,""))</f>
        <v/>
      </c>
    </row>
    <row r="1694">
      <c r="A1694" s="20" t="n"/>
      <c r="B1694" s="16" t="n"/>
      <c r="C1694" s="16" t="n"/>
      <c r="D1694" s="5" t="n"/>
      <c r="E1694" s="17" t="n"/>
      <c r="F1694" s="17" t="n"/>
      <c r="G1694" s="6">
        <f>IF(AND(C1694&amp;""="",E1694&amp;""="",F1694&amp;""=""),"",IF(C1694&amp;""="","كود ناقص",IFERROR(INDEX('دليل الحسابات'!$B$6:$B$205,MATCH(C1694,'دليل الحسابات'!$A$6:$A$205,0)),"كود غير موجود")))</f>
        <v/>
      </c>
      <c r="H1694" s="6">
        <f>IF(AND(C1694&amp;""="",E1694&amp;""="",F1694&amp;""=""),"",IF(AND(E1694&amp;""&lt;&gt;"",F1694&amp;""&lt;&gt;""),"خطأ: مدين ودائن معًا",IF(AND(E1694&amp;""="",F1694&amp;""=""),"سطر بلا مبلغ","")))</f>
        <v/>
      </c>
      <c r="I1694" s="19">
        <f>IF(B1694&amp;""="","",ROUND(SUMIFS($E$7:$E$3006,$B$7:$B$3006,B1694&amp;"")-SUMIFS($F$7:$F$3006,$B$7:$B$3006,B1694&amp;""),2))</f>
        <v/>
      </c>
      <c r="J1694" s="6">
        <f>IF(B1694&amp;""="",IF(AND(C1694&amp;""="",E1694&amp;""="",F1694&amp;""=""),"","رقم القيد ناقص"),IF(I1694=0,"","القيد غير متوازن"))</f>
        <v/>
      </c>
      <c r="K1694" s="21">
        <f>IF(C1694&amp;""="","",COUNTIF($C$7:C1694,C1694&amp;""))</f>
        <v/>
      </c>
      <c r="L1694" s="6">
        <f>IF(K1694="","",C1694&amp;"-"&amp;K1694)</f>
        <v/>
      </c>
      <c r="M1694" s="21">
        <f>IF(J1694&lt;&gt;"القيد غير متوازن","",IF(COUNTIF($B$7:B1694,B1694&amp;"")=1,1,""))</f>
        <v/>
      </c>
    </row>
    <row r="1695">
      <c r="A1695" s="20" t="n"/>
      <c r="B1695" s="16" t="n"/>
      <c r="C1695" s="16" t="n"/>
      <c r="D1695" s="5" t="n"/>
      <c r="E1695" s="17" t="n"/>
      <c r="F1695" s="17" t="n"/>
      <c r="G1695" s="6">
        <f>IF(AND(C1695&amp;""="",E1695&amp;""="",F1695&amp;""=""),"",IF(C1695&amp;""="","كود ناقص",IFERROR(INDEX('دليل الحسابات'!$B$6:$B$205,MATCH(C1695,'دليل الحسابات'!$A$6:$A$205,0)),"كود غير موجود")))</f>
        <v/>
      </c>
      <c r="H1695" s="6">
        <f>IF(AND(C1695&amp;""="",E1695&amp;""="",F1695&amp;""=""),"",IF(AND(E1695&amp;""&lt;&gt;"",F1695&amp;""&lt;&gt;""),"خطأ: مدين ودائن معًا",IF(AND(E1695&amp;""="",F1695&amp;""=""),"سطر بلا مبلغ","")))</f>
        <v/>
      </c>
      <c r="I1695" s="19">
        <f>IF(B1695&amp;""="","",ROUND(SUMIFS($E$7:$E$3006,$B$7:$B$3006,B1695&amp;"")-SUMIFS($F$7:$F$3006,$B$7:$B$3006,B1695&amp;""),2))</f>
        <v/>
      </c>
      <c r="J1695" s="6">
        <f>IF(B1695&amp;""="",IF(AND(C1695&amp;""="",E1695&amp;""="",F1695&amp;""=""),"","رقم القيد ناقص"),IF(I1695=0,"","القيد غير متوازن"))</f>
        <v/>
      </c>
      <c r="K1695" s="21">
        <f>IF(C1695&amp;""="","",COUNTIF($C$7:C1695,C1695&amp;""))</f>
        <v/>
      </c>
      <c r="L1695" s="6">
        <f>IF(K1695="","",C1695&amp;"-"&amp;K1695)</f>
        <v/>
      </c>
      <c r="M1695" s="21">
        <f>IF(J1695&lt;&gt;"القيد غير متوازن","",IF(COUNTIF($B$7:B1695,B1695&amp;"")=1,1,""))</f>
        <v/>
      </c>
    </row>
    <row r="1696">
      <c r="A1696" s="20" t="n"/>
      <c r="B1696" s="16" t="n"/>
      <c r="C1696" s="16" t="n"/>
      <c r="D1696" s="5" t="n"/>
      <c r="E1696" s="17" t="n"/>
      <c r="F1696" s="17" t="n"/>
      <c r="G1696" s="6">
        <f>IF(AND(C1696&amp;""="",E1696&amp;""="",F1696&amp;""=""),"",IF(C1696&amp;""="","كود ناقص",IFERROR(INDEX('دليل الحسابات'!$B$6:$B$205,MATCH(C1696,'دليل الحسابات'!$A$6:$A$205,0)),"كود غير موجود")))</f>
        <v/>
      </c>
      <c r="H1696" s="6">
        <f>IF(AND(C1696&amp;""="",E1696&amp;""="",F1696&amp;""=""),"",IF(AND(E1696&amp;""&lt;&gt;"",F1696&amp;""&lt;&gt;""),"خطأ: مدين ودائن معًا",IF(AND(E1696&amp;""="",F1696&amp;""=""),"سطر بلا مبلغ","")))</f>
        <v/>
      </c>
      <c r="I1696" s="19">
        <f>IF(B1696&amp;""="","",ROUND(SUMIFS($E$7:$E$3006,$B$7:$B$3006,B1696&amp;"")-SUMIFS($F$7:$F$3006,$B$7:$B$3006,B1696&amp;""),2))</f>
        <v/>
      </c>
      <c r="J1696" s="6">
        <f>IF(B1696&amp;""="",IF(AND(C1696&amp;""="",E1696&amp;""="",F1696&amp;""=""),"","رقم القيد ناقص"),IF(I1696=0,"","القيد غير متوازن"))</f>
        <v/>
      </c>
      <c r="K1696" s="21">
        <f>IF(C1696&amp;""="","",COUNTIF($C$7:C1696,C1696&amp;""))</f>
        <v/>
      </c>
      <c r="L1696" s="6">
        <f>IF(K1696="","",C1696&amp;"-"&amp;K1696)</f>
        <v/>
      </c>
      <c r="M1696" s="21">
        <f>IF(J1696&lt;&gt;"القيد غير متوازن","",IF(COUNTIF($B$7:B1696,B1696&amp;"")=1,1,""))</f>
        <v/>
      </c>
    </row>
    <row r="1697">
      <c r="A1697" s="20" t="n"/>
      <c r="B1697" s="16" t="n"/>
      <c r="C1697" s="16" t="n"/>
      <c r="D1697" s="5" t="n"/>
      <c r="E1697" s="17" t="n"/>
      <c r="F1697" s="17" t="n"/>
      <c r="G1697" s="6">
        <f>IF(AND(C1697&amp;""="",E1697&amp;""="",F1697&amp;""=""),"",IF(C1697&amp;""="","كود ناقص",IFERROR(INDEX('دليل الحسابات'!$B$6:$B$205,MATCH(C1697,'دليل الحسابات'!$A$6:$A$205,0)),"كود غير موجود")))</f>
        <v/>
      </c>
      <c r="H1697" s="6">
        <f>IF(AND(C1697&amp;""="",E1697&amp;""="",F1697&amp;""=""),"",IF(AND(E1697&amp;""&lt;&gt;"",F1697&amp;""&lt;&gt;""),"خطأ: مدين ودائن معًا",IF(AND(E1697&amp;""="",F1697&amp;""=""),"سطر بلا مبلغ","")))</f>
        <v/>
      </c>
      <c r="I1697" s="19">
        <f>IF(B1697&amp;""="","",ROUND(SUMIFS($E$7:$E$3006,$B$7:$B$3006,B1697&amp;"")-SUMIFS($F$7:$F$3006,$B$7:$B$3006,B1697&amp;""),2))</f>
        <v/>
      </c>
      <c r="J1697" s="6">
        <f>IF(B1697&amp;""="",IF(AND(C1697&amp;""="",E1697&amp;""="",F1697&amp;""=""),"","رقم القيد ناقص"),IF(I1697=0,"","القيد غير متوازن"))</f>
        <v/>
      </c>
      <c r="K1697" s="21">
        <f>IF(C1697&amp;""="","",COUNTIF($C$7:C1697,C1697&amp;""))</f>
        <v/>
      </c>
      <c r="L1697" s="6">
        <f>IF(K1697="","",C1697&amp;"-"&amp;K1697)</f>
        <v/>
      </c>
      <c r="M1697" s="21">
        <f>IF(J1697&lt;&gt;"القيد غير متوازن","",IF(COUNTIF($B$7:B1697,B1697&amp;"")=1,1,""))</f>
        <v/>
      </c>
    </row>
    <row r="1698">
      <c r="A1698" s="20" t="n"/>
      <c r="B1698" s="16" t="n"/>
      <c r="C1698" s="16" t="n"/>
      <c r="D1698" s="5" t="n"/>
      <c r="E1698" s="17" t="n"/>
      <c r="F1698" s="17" t="n"/>
      <c r="G1698" s="6">
        <f>IF(AND(C1698&amp;""="",E1698&amp;""="",F1698&amp;""=""),"",IF(C1698&amp;""="","كود ناقص",IFERROR(INDEX('دليل الحسابات'!$B$6:$B$205,MATCH(C1698,'دليل الحسابات'!$A$6:$A$205,0)),"كود غير موجود")))</f>
        <v/>
      </c>
      <c r="H1698" s="6">
        <f>IF(AND(C1698&amp;""="",E1698&amp;""="",F1698&amp;""=""),"",IF(AND(E1698&amp;""&lt;&gt;"",F1698&amp;""&lt;&gt;""),"خطأ: مدين ودائن معًا",IF(AND(E1698&amp;""="",F1698&amp;""=""),"سطر بلا مبلغ","")))</f>
        <v/>
      </c>
      <c r="I1698" s="19">
        <f>IF(B1698&amp;""="","",ROUND(SUMIFS($E$7:$E$3006,$B$7:$B$3006,B1698&amp;"")-SUMIFS($F$7:$F$3006,$B$7:$B$3006,B1698&amp;""),2))</f>
        <v/>
      </c>
      <c r="J1698" s="6">
        <f>IF(B1698&amp;""="",IF(AND(C1698&amp;""="",E1698&amp;""="",F1698&amp;""=""),"","رقم القيد ناقص"),IF(I1698=0,"","القيد غير متوازن"))</f>
        <v/>
      </c>
      <c r="K1698" s="21">
        <f>IF(C1698&amp;""="","",COUNTIF($C$7:C1698,C1698&amp;""))</f>
        <v/>
      </c>
      <c r="L1698" s="6">
        <f>IF(K1698="","",C1698&amp;"-"&amp;K1698)</f>
        <v/>
      </c>
      <c r="M1698" s="21">
        <f>IF(J1698&lt;&gt;"القيد غير متوازن","",IF(COUNTIF($B$7:B1698,B1698&amp;"")=1,1,""))</f>
        <v/>
      </c>
    </row>
    <row r="1699">
      <c r="A1699" s="20" t="n"/>
      <c r="B1699" s="16" t="n"/>
      <c r="C1699" s="16" t="n"/>
      <c r="D1699" s="5" t="n"/>
      <c r="E1699" s="17" t="n"/>
      <c r="F1699" s="17" t="n"/>
      <c r="G1699" s="6">
        <f>IF(AND(C1699&amp;""="",E1699&amp;""="",F1699&amp;""=""),"",IF(C1699&amp;""="","كود ناقص",IFERROR(INDEX('دليل الحسابات'!$B$6:$B$205,MATCH(C1699,'دليل الحسابات'!$A$6:$A$205,0)),"كود غير موجود")))</f>
        <v/>
      </c>
      <c r="H1699" s="6">
        <f>IF(AND(C1699&amp;""="",E1699&amp;""="",F1699&amp;""=""),"",IF(AND(E1699&amp;""&lt;&gt;"",F1699&amp;""&lt;&gt;""),"خطأ: مدين ودائن معًا",IF(AND(E1699&amp;""="",F1699&amp;""=""),"سطر بلا مبلغ","")))</f>
        <v/>
      </c>
      <c r="I1699" s="19">
        <f>IF(B1699&amp;""="","",ROUND(SUMIFS($E$7:$E$3006,$B$7:$B$3006,B1699&amp;"")-SUMIFS($F$7:$F$3006,$B$7:$B$3006,B1699&amp;""),2))</f>
        <v/>
      </c>
      <c r="J1699" s="6">
        <f>IF(B1699&amp;""="",IF(AND(C1699&amp;""="",E1699&amp;""="",F1699&amp;""=""),"","رقم القيد ناقص"),IF(I1699=0,"","القيد غير متوازن"))</f>
        <v/>
      </c>
      <c r="K1699" s="21">
        <f>IF(C1699&amp;""="","",COUNTIF($C$7:C1699,C1699&amp;""))</f>
        <v/>
      </c>
      <c r="L1699" s="6">
        <f>IF(K1699="","",C1699&amp;"-"&amp;K1699)</f>
        <v/>
      </c>
      <c r="M1699" s="21">
        <f>IF(J1699&lt;&gt;"القيد غير متوازن","",IF(COUNTIF($B$7:B1699,B1699&amp;"")=1,1,""))</f>
        <v/>
      </c>
    </row>
    <row r="1700">
      <c r="A1700" s="20" t="n"/>
      <c r="B1700" s="16" t="n"/>
      <c r="C1700" s="16" t="n"/>
      <c r="D1700" s="5" t="n"/>
      <c r="E1700" s="17" t="n"/>
      <c r="F1700" s="17" t="n"/>
      <c r="G1700" s="6">
        <f>IF(AND(C1700&amp;""="",E1700&amp;""="",F1700&amp;""=""),"",IF(C1700&amp;""="","كود ناقص",IFERROR(INDEX('دليل الحسابات'!$B$6:$B$205,MATCH(C1700,'دليل الحسابات'!$A$6:$A$205,0)),"كود غير موجود")))</f>
        <v/>
      </c>
      <c r="H1700" s="6">
        <f>IF(AND(C1700&amp;""="",E1700&amp;""="",F1700&amp;""=""),"",IF(AND(E1700&amp;""&lt;&gt;"",F1700&amp;""&lt;&gt;""),"خطأ: مدين ودائن معًا",IF(AND(E1700&amp;""="",F1700&amp;""=""),"سطر بلا مبلغ","")))</f>
        <v/>
      </c>
      <c r="I1700" s="19">
        <f>IF(B1700&amp;""="","",ROUND(SUMIFS($E$7:$E$3006,$B$7:$B$3006,B1700&amp;"")-SUMIFS($F$7:$F$3006,$B$7:$B$3006,B1700&amp;""),2))</f>
        <v/>
      </c>
      <c r="J1700" s="6">
        <f>IF(B1700&amp;""="",IF(AND(C1700&amp;""="",E1700&amp;""="",F1700&amp;""=""),"","رقم القيد ناقص"),IF(I1700=0,"","القيد غير متوازن"))</f>
        <v/>
      </c>
      <c r="K1700" s="21">
        <f>IF(C1700&amp;""="","",COUNTIF($C$7:C1700,C1700&amp;""))</f>
        <v/>
      </c>
      <c r="L1700" s="6">
        <f>IF(K1700="","",C1700&amp;"-"&amp;K1700)</f>
        <v/>
      </c>
      <c r="M1700" s="21">
        <f>IF(J1700&lt;&gt;"القيد غير متوازن","",IF(COUNTIF($B$7:B1700,B1700&amp;"")=1,1,""))</f>
        <v/>
      </c>
    </row>
    <row r="1701">
      <c r="A1701" s="20" t="n"/>
      <c r="B1701" s="16" t="n"/>
      <c r="C1701" s="16" t="n"/>
      <c r="D1701" s="5" t="n"/>
      <c r="E1701" s="17" t="n"/>
      <c r="F1701" s="17" t="n"/>
      <c r="G1701" s="6">
        <f>IF(AND(C1701&amp;""="",E1701&amp;""="",F1701&amp;""=""),"",IF(C1701&amp;""="","كود ناقص",IFERROR(INDEX('دليل الحسابات'!$B$6:$B$205,MATCH(C1701,'دليل الحسابات'!$A$6:$A$205,0)),"كود غير موجود")))</f>
        <v/>
      </c>
      <c r="H1701" s="6">
        <f>IF(AND(C1701&amp;""="",E1701&amp;""="",F1701&amp;""=""),"",IF(AND(E1701&amp;""&lt;&gt;"",F1701&amp;""&lt;&gt;""),"خطأ: مدين ودائن معًا",IF(AND(E1701&amp;""="",F1701&amp;""=""),"سطر بلا مبلغ","")))</f>
        <v/>
      </c>
      <c r="I1701" s="19">
        <f>IF(B1701&amp;""="","",ROUND(SUMIFS($E$7:$E$3006,$B$7:$B$3006,B1701&amp;"")-SUMIFS($F$7:$F$3006,$B$7:$B$3006,B1701&amp;""),2))</f>
        <v/>
      </c>
      <c r="J1701" s="6">
        <f>IF(B1701&amp;""="",IF(AND(C1701&amp;""="",E1701&amp;""="",F1701&amp;""=""),"","رقم القيد ناقص"),IF(I1701=0,"","القيد غير متوازن"))</f>
        <v/>
      </c>
      <c r="K1701" s="21">
        <f>IF(C1701&amp;""="","",COUNTIF($C$7:C1701,C1701&amp;""))</f>
        <v/>
      </c>
      <c r="L1701" s="6">
        <f>IF(K1701="","",C1701&amp;"-"&amp;K1701)</f>
        <v/>
      </c>
      <c r="M1701" s="21">
        <f>IF(J1701&lt;&gt;"القيد غير متوازن","",IF(COUNTIF($B$7:B1701,B1701&amp;"")=1,1,""))</f>
        <v/>
      </c>
    </row>
    <row r="1702">
      <c r="A1702" s="20" t="n"/>
      <c r="B1702" s="16" t="n"/>
      <c r="C1702" s="16" t="n"/>
      <c r="D1702" s="5" t="n"/>
      <c r="E1702" s="17" t="n"/>
      <c r="F1702" s="17" t="n"/>
      <c r="G1702" s="6">
        <f>IF(AND(C1702&amp;""="",E1702&amp;""="",F1702&amp;""=""),"",IF(C1702&amp;""="","كود ناقص",IFERROR(INDEX('دليل الحسابات'!$B$6:$B$205,MATCH(C1702,'دليل الحسابات'!$A$6:$A$205,0)),"كود غير موجود")))</f>
        <v/>
      </c>
      <c r="H1702" s="6">
        <f>IF(AND(C1702&amp;""="",E1702&amp;""="",F1702&amp;""=""),"",IF(AND(E1702&amp;""&lt;&gt;"",F1702&amp;""&lt;&gt;""),"خطأ: مدين ودائن معًا",IF(AND(E1702&amp;""="",F1702&amp;""=""),"سطر بلا مبلغ","")))</f>
        <v/>
      </c>
      <c r="I1702" s="19">
        <f>IF(B1702&amp;""="","",ROUND(SUMIFS($E$7:$E$3006,$B$7:$B$3006,B1702&amp;"")-SUMIFS($F$7:$F$3006,$B$7:$B$3006,B1702&amp;""),2))</f>
        <v/>
      </c>
      <c r="J1702" s="6">
        <f>IF(B1702&amp;""="",IF(AND(C1702&amp;""="",E1702&amp;""="",F1702&amp;""=""),"","رقم القيد ناقص"),IF(I1702=0,"","القيد غير متوازن"))</f>
        <v/>
      </c>
      <c r="K1702" s="21">
        <f>IF(C1702&amp;""="","",COUNTIF($C$7:C1702,C1702&amp;""))</f>
        <v/>
      </c>
      <c r="L1702" s="6">
        <f>IF(K1702="","",C1702&amp;"-"&amp;K1702)</f>
        <v/>
      </c>
      <c r="M1702" s="21">
        <f>IF(J1702&lt;&gt;"القيد غير متوازن","",IF(COUNTIF($B$7:B1702,B1702&amp;"")=1,1,""))</f>
        <v/>
      </c>
    </row>
    <row r="1703">
      <c r="A1703" s="20" t="n"/>
      <c r="B1703" s="16" t="n"/>
      <c r="C1703" s="16" t="n"/>
      <c r="D1703" s="5" t="n"/>
      <c r="E1703" s="17" t="n"/>
      <c r="F1703" s="17" t="n"/>
      <c r="G1703" s="6">
        <f>IF(AND(C1703&amp;""="",E1703&amp;""="",F1703&amp;""=""),"",IF(C1703&amp;""="","كود ناقص",IFERROR(INDEX('دليل الحسابات'!$B$6:$B$205,MATCH(C1703,'دليل الحسابات'!$A$6:$A$205,0)),"كود غير موجود")))</f>
        <v/>
      </c>
      <c r="H1703" s="6">
        <f>IF(AND(C1703&amp;""="",E1703&amp;""="",F1703&amp;""=""),"",IF(AND(E1703&amp;""&lt;&gt;"",F1703&amp;""&lt;&gt;""),"خطأ: مدين ودائن معًا",IF(AND(E1703&amp;""="",F1703&amp;""=""),"سطر بلا مبلغ","")))</f>
        <v/>
      </c>
      <c r="I1703" s="19">
        <f>IF(B1703&amp;""="","",ROUND(SUMIFS($E$7:$E$3006,$B$7:$B$3006,B1703&amp;"")-SUMIFS($F$7:$F$3006,$B$7:$B$3006,B1703&amp;""),2))</f>
        <v/>
      </c>
      <c r="J1703" s="6">
        <f>IF(B1703&amp;""="",IF(AND(C1703&amp;""="",E1703&amp;""="",F1703&amp;""=""),"","رقم القيد ناقص"),IF(I1703=0,"","القيد غير متوازن"))</f>
        <v/>
      </c>
      <c r="K1703" s="21">
        <f>IF(C1703&amp;""="","",COUNTIF($C$7:C1703,C1703&amp;""))</f>
        <v/>
      </c>
      <c r="L1703" s="6">
        <f>IF(K1703="","",C1703&amp;"-"&amp;K1703)</f>
        <v/>
      </c>
      <c r="M1703" s="21">
        <f>IF(J1703&lt;&gt;"القيد غير متوازن","",IF(COUNTIF($B$7:B1703,B1703&amp;"")=1,1,""))</f>
        <v/>
      </c>
    </row>
    <row r="1704">
      <c r="A1704" s="20" t="n"/>
      <c r="B1704" s="16" t="n"/>
      <c r="C1704" s="16" t="n"/>
      <c r="D1704" s="5" t="n"/>
      <c r="E1704" s="17" t="n"/>
      <c r="F1704" s="17" t="n"/>
      <c r="G1704" s="6">
        <f>IF(AND(C1704&amp;""="",E1704&amp;""="",F1704&amp;""=""),"",IF(C1704&amp;""="","كود ناقص",IFERROR(INDEX('دليل الحسابات'!$B$6:$B$205,MATCH(C1704,'دليل الحسابات'!$A$6:$A$205,0)),"كود غير موجود")))</f>
        <v/>
      </c>
      <c r="H1704" s="6">
        <f>IF(AND(C1704&amp;""="",E1704&amp;""="",F1704&amp;""=""),"",IF(AND(E1704&amp;""&lt;&gt;"",F1704&amp;""&lt;&gt;""),"خطأ: مدين ودائن معًا",IF(AND(E1704&amp;""="",F1704&amp;""=""),"سطر بلا مبلغ","")))</f>
        <v/>
      </c>
      <c r="I1704" s="19">
        <f>IF(B1704&amp;""="","",ROUND(SUMIFS($E$7:$E$3006,$B$7:$B$3006,B1704&amp;"")-SUMIFS($F$7:$F$3006,$B$7:$B$3006,B1704&amp;""),2))</f>
        <v/>
      </c>
      <c r="J1704" s="6">
        <f>IF(B1704&amp;""="",IF(AND(C1704&amp;""="",E1704&amp;""="",F1704&amp;""=""),"","رقم القيد ناقص"),IF(I1704=0,"","القيد غير متوازن"))</f>
        <v/>
      </c>
      <c r="K1704" s="21">
        <f>IF(C1704&amp;""="","",COUNTIF($C$7:C1704,C1704&amp;""))</f>
        <v/>
      </c>
      <c r="L1704" s="6">
        <f>IF(K1704="","",C1704&amp;"-"&amp;K1704)</f>
        <v/>
      </c>
      <c r="M1704" s="21">
        <f>IF(J1704&lt;&gt;"القيد غير متوازن","",IF(COUNTIF($B$7:B1704,B1704&amp;"")=1,1,""))</f>
        <v/>
      </c>
    </row>
    <row r="1705">
      <c r="A1705" s="20" t="n"/>
      <c r="B1705" s="16" t="n"/>
      <c r="C1705" s="16" t="n"/>
      <c r="D1705" s="5" t="n"/>
      <c r="E1705" s="17" t="n"/>
      <c r="F1705" s="17" t="n"/>
      <c r="G1705" s="6">
        <f>IF(AND(C1705&amp;""="",E1705&amp;""="",F1705&amp;""=""),"",IF(C1705&amp;""="","كود ناقص",IFERROR(INDEX('دليل الحسابات'!$B$6:$B$205,MATCH(C1705,'دليل الحسابات'!$A$6:$A$205,0)),"كود غير موجود")))</f>
        <v/>
      </c>
      <c r="H1705" s="6">
        <f>IF(AND(C1705&amp;""="",E1705&amp;""="",F1705&amp;""=""),"",IF(AND(E1705&amp;""&lt;&gt;"",F1705&amp;""&lt;&gt;""),"خطأ: مدين ودائن معًا",IF(AND(E1705&amp;""="",F1705&amp;""=""),"سطر بلا مبلغ","")))</f>
        <v/>
      </c>
      <c r="I1705" s="19">
        <f>IF(B1705&amp;""="","",ROUND(SUMIFS($E$7:$E$3006,$B$7:$B$3006,B1705&amp;"")-SUMIFS($F$7:$F$3006,$B$7:$B$3006,B1705&amp;""),2))</f>
        <v/>
      </c>
      <c r="J1705" s="6">
        <f>IF(B1705&amp;""="",IF(AND(C1705&amp;""="",E1705&amp;""="",F1705&amp;""=""),"","رقم القيد ناقص"),IF(I1705=0,"","القيد غير متوازن"))</f>
        <v/>
      </c>
      <c r="K1705" s="21">
        <f>IF(C1705&amp;""="","",COUNTIF($C$7:C1705,C1705&amp;""))</f>
        <v/>
      </c>
      <c r="L1705" s="6">
        <f>IF(K1705="","",C1705&amp;"-"&amp;K1705)</f>
        <v/>
      </c>
      <c r="M1705" s="21">
        <f>IF(J1705&lt;&gt;"القيد غير متوازن","",IF(COUNTIF($B$7:B1705,B1705&amp;"")=1,1,""))</f>
        <v/>
      </c>
    </row>
    <row r="1706">
      <c r="A1706" s="20" t="n"/>
      <c r="B1706" s="16" t="n"/>
      <c r="C1706" s="16" t="n"/>
      <c r="D1706" s="5" t="n"/>
      <c r="E1706" s="17" t="n"/>
      <c r="F1706" s="17" t="n"/>
      <c r="G1706" s="6">
        <f>IF(AND(C1706&amp;""="",E1706&amp;""="",F1706&amp;""=""),"",IF(C1706&amp;""="","كود ناقص",IFERROR(INDEX('دليل الحسابات'!$B$6:$B$205,MATCH(C1706,'دليل الحسابات'!$A$6:$A$205,0)),"كود غير موجود")))</f>
        <v/>
      </c>
      <c r="H1706" s="6">
        <f>IF(AND(C1706&amp;""="",E1706&amp;""="",F1706&amp;""=""),"",IF(AND(E1706&amp;""&lt;&gt;"",F1706&amp;""&lt;&gt;""),"خطأ: مدين ودائن معًا",IF(AND(E1706&amp;""="",F1706&amp;""=""),"سطر بلا مبلغ","")))</f>
        <v/>
      </c>
      <c r="I1706" s="19">
        <f>IF(B1706&amp;""="","",ROUND(SUMIFS($E$7:$E$3006,$B$7:$B$3006,B1706&amp;"")-SUMIFS($F$7:$F$3006,$B$7:$B$3006,B1706&amp;""),2))</f>
        <v/>
      </c>
      <c r="J1706" s="6">
        <f>IF(B1706&amp;""="",IF(AND(C1706&amp;""="",E1706&amp;""="",F1706&amp;""=""),"","رقم القيد ناقص"),IF(I1706=0,"","القيد غير متوازن"))</f>
        <v/>
      </c>
      <c r="K1706" s="21">
        <f>IF(C1706&amp;""="","",COUNTIF($C$7:C1706,C1706&amp;""))</f>
        <v/>
      </c>
      <c r="L1706" s="6">
        <f>IF(K1706="","",C1706&amp;"-"&amp;K1706)</f>
        <v/>
      </c>
      <c r="M1706" s="21">
        <f>IF(J1706&lt;&gt;"القيد غير متوازن","",IF(COUNTIF($B$7:B1706,B1706&amp;"")=1,1,""))</f>
        <v/>
      </c>
    </row>
    <row r="1707">
      <c r="A1707" s="20" t="n"/>
      <c r="B1707" s="16" t="n"/>
      <c r="C1707" s="16" t="n"/>
      <c r="D1707" s="5" t="n"/>
      <c r="E1707" s="17" t="n"/>
      <c r="F1707" s="17" t="n"/>
      <c r="G1707" s="6">
        <f>IF(AND(C1707&amp;""="",E1707&amp;""="",F1707&amp;""=""),"",IF(C1707&amp;""="","كود ناقص",IFERROR(INDEX('دليل الحسابات'!$B$6:$B$205,MATCH(C1707,'دليل الحسابات'!$A$6:$A$205,0)),"كود غير موجود")))</f>
        <v/>
      </c>
      <c r="H1707" s="6">
        <f>IF(AND(C1707&amp;""="",E1707&amp;""="",F1707&amp;""=""),"",IF(AND(E1707&amp;""&lt;&gt;"",F1707&amp;""&lt;&gt;""),"خطأ: مدين ودائن معًا",IF(AND(E1707&amp;""="",F1707&amp;""=""),"سطر بلا مبلغ","")))</f>
        <v/>
      </c>
      <c r="I1707" s="19">
        <f>IF(B1707&amp;""="","",ROUND(SUMIFS($E$7:$E$3006,$B$7:$B$3006,B1707&amp;"")-SUMIFS($F$7:$F$3006,$B$7:$B$3006,B1707&amp;""),2))</f>
        <v/>
      </c>
      <c r="J1707" s="6">
        <f>IF(B1707&amp;""="",IF(AND(C1707&amp;""="",E1707&amp;""="",F1707&amp;""=""),"","رقم القيد ناقص"),IF(I1707=0,"","القيد غير متوازن"))</f>
        <v/>
      </c>
      <c r="K1707" s="21">
        <f>IF(C1707&amp;""="","",COUNTIF($C$7:C1707,C1707&amp;""))</f>
        <v/>
      </c>
      <c r="L1707" s="6">
        <f>IF(K1707="","",C1707&amp;"-"&amp;K1707)</f>
        <v/>
      </c>
      <c r="M1707" s="21">
        <f>IF(J1707&lt;&gt;"القيد غير متوازن","",IF(COUNTIF($B$7:B1707,B1707&amp;"")=1,1,""))</f>
        <v/>
      </c>
    </row>
    <row r="1708">
      <c r="A1708" s="20" t="n"/>
      <c r="B1708" s="16" t="n"/>
      <c r="C1708" s="16" t="n"/>
      <c r="D1708" s="5" t="n"/>
      <c r="E1708" s="17" t="n"/>
      <c r="F1708" s="17" t="n"/>
      <c r="G1708" s="6">
        <f>IF(AND(C1708&amp;""="",E1708&amp;""="",F1708&amp;""=""),"",IF(C1708&amp;""="","كود ناقص",IFERROR(INDEX('دليل الحسابات'!$B$6:$B$205,MATCH(C1708,'دليل الحسابات'!$A$6:$A$205,0)),"كود غير موجود")))</f>
        <v/>
      </c>
      <c r="H1708" s="6">
        <f>IF(AND(C1708&amp;""="",E1708&amp;""="",F1708&amp;""=""),"",IF(AND(E1708&amp;""&lt;&gt;"",F1708&amp;""&lt;&gt;""),"خطأ: مدين ودائن معًا",IF(AND(E1708&amp;""="",F1708&amp;""=""),"سطر بلا مبلغ","")))</f>
        <v/>
      </c>
      <c r="I1708" s="19">
        <f>IF(B1708&amp;""="","",ROUND(SUMIFS($E$7:$E$3006,$B$7:$B$3006,B1708&amp;"")-SUMIFS($F$7:$F$3006,$B$7:$B$3006,B1708&amp;""),2))</f>
        <v/>
      </c>
      <c r="J1708" s="6">
        <f>IF(B1708&amp;""="",IF(AND(C1708&amp;""="",E1708&amp;""="",F1708&amp;""=""),"","رقم القيد ناقص"),IF(I1708=0,"","القيد غير متوازن"))</f>
        <v/>
      </c>
      <c r="K1708" s="21">
        <f>IF(C1708&amp;""="","",COUNTIF($C$7:C1708,C1708&amp;""))</f>
        <v/>
      </c>
      <c r="L1708" s="6">
        <f>IF(K1708="","",C1708&amp;"-"&amp;K1708)</f>
        <v/>
      </c>
      <c r="M1708" s="21">
        <f>IF(J1708&lt;&gt;"القيد غير متوازن","",IF(COUNTIF($B$7:B1708,B1708&amp;"")=1,1,""))</f>
        <v/>
      </c>
    </row>
    <row r="1709">
      <c r="A1709" s="20" t="n"/>
      <c r="B1709" s="16" t="n"/>
      <c r="C1709" s="16" t="n"/>
      <c r="D1709" s="5" t="n"/>
      <c r="E1709" s="17" t="n"/>
      <c r="F1709" s="17" t="n"/>
      <c r="G1709" s="6">
        <f>IF(AND(C1709&amp;""="",E1709&amp;""="",F1709&amp;""=""),"",IF(C1709&amp;""="","كود ناقص",IFERROR(INDEX('دليل الحسابات'!$B$6:$B$205,MATCH(C1709,'دليل الحسابات'!$A$6:$A$205,0)),"كود غير موجود")))</f>
        <v/>
      </c>
      <c r="H1709" s="6">
        <f>IF(AND(C1709&amp;""="",E1709&amp;""="",F1709&amp;""=""),"",IF(AND(E1709&amp;""&lt;&gt;"",F1709&amp;""&lt;&gt;""),"خطأ: مدين ودائن معًا",IF(AND(E1709&amp;""="",F1709&amp;""=""),"سطر بلا مبلغ","")))</f>
        <v/>
      </c>
      <c r="I1709" s="19">
        <f>IF(B1709&amp;""="","",ROUND(SUMIFS($E$7:$E$3006,$B$7:$B$3006,B1709&amp;"")-SUMIFS($F$7:$F$3006,$B$7:$B$3006,B1709&amp;""),2))</f>
        <v/>
      </c>
      <c r="J1709" s="6">
        <f>IF(B1709&amp;""="",IF(AND(C1709&amp;""="",E1709&amp;""="",F1709&amp;""=""),"","رقم القيد ناقص"),IF(I1709=0,"","القيد غير متوازن"))</f>
        <v/>
      </c>
      <c r="K1709" s="21">
        <f>IF(C1709&amp;""="","",COUNTIF($C$7:C1709,C1709&amp;""))</f>
        <v/>
      </c>
      <c r="L1709" s="6">
        <f>IF(K1709="","",C1709&amp;"-"&amp;K1709)</f>
        <v/>
      </c>
      <c r="M1709" s="21">
        <f>IF(J1709&lt;&gt;"القيد غير متوازن","",IF(COUNTIF($B$7:B1709,B1709&amp;"")=1,1,""))</f>
        <v/>
      </c>
    </row>
    <row r="1710">
      <c r="A1710" s="20" t="n"/>
      <c r="B1710" s="16" t="n"/>
      <c r="C1710" s="16" t="n"/>
      <c r="D1710" s="5" t="n"/>
      <c r="E1710" s="17" t="n"/>
      <c r="F1710" s="17" t="n"/>
      <c r="G1710" s="6">
        <f>IF(AND(C1710&amp;""="",E1710&amp;""="",F1710&amp;""=""),"",IF(C1710&amp;""="","كود ناقص",IFERROR(INDEX('دليل الحسابات'!$B$6:$B$205,MATCH(C1710,'دليل الحسابات'!$A$6:$A$205,0)),"كود غير موجود")))</f>
        <v/>
      </c>
      <c r="H1710" s="6">
        <f>IF(AND(C1710&amp;""="",E1710&amp;""="",F1710&amp;""=""),"",IF(AND(E1710&amp;""&lt;&gt;"",F1710&amp;""&lt;&gt;""),"خطأ: مدين ودائن معًا",IF(AND(E1710&amp;""="",F1710&amp;""=""),"سطر بلا مبلغ","")))</f>
        <v/>
      </c>
      <c r="I1710" s="19">
        <f>IF(B1710&amp;""="","",ROUND(SUMIFS($E$7:$E$3006,$B$7:$B$3006,B1710&amp;"")-SUMIFS($F$7:$F$3006,$B$7:$B$3006,B1710&amp;""),2))</f>
        <v/>
      </c>
      <c r="J1710" s="6">
        <f>IF(B1710&amp;""="",IF(AND(C1710&amp;""="",E1710&amp;""="",F1710&amp;""=""),"","رقم القيد ناقص"),IF(I1710=0,"","القيد غير متوازن"))</f>
        <v/>
      </c>
      <c r="K1710" s="21">
        <f>IF(C1710&amp;""="","",COUNTIF($C$7:C1710,C1710&amp;""))</f>
        <v/>
      </c>
      <c r="L1710" s="6">
        <f>IF(K1710="","",C1710&amp;"-"&amp;K1710)</f>
        <v/>
      </c>
      <c r="M1710" s="21">
        <f>IF(J1710&lt;&gt;"القيد غير متوازن","",IF(COUNTIF($B$7:B1710,B1710&amp;"")=1,1,""))</f>
        <v/>
      </c>
    </row>
    <row r="1711">
      <c r="A1711" s="20" t="n"/>
      <c r="B1711" s="16" t="n"/>
      <c r="C1711" s="16" t="n"/>
      <c r="D1711" s="5" t="n"/>
      <c r="E1711" s="17" t="n"/>
      <c r="F1711" s="17" t="n"/>
      <c r="G1711" s="6">
        <f>IF(AND(C1711&amp;""="",E1711&amp;""="",F1711&amp;""=""),"",IF(C1711&amp;""="","كود ناقص",IFERROR(INDEX('دليل الحسابات'!$B$6:$B$205,MATCH(C1711,'دليل الحسابات'!$A$6:$A$205,0)),"كود غير موجود")))</f>
        <v/>
      </c>
      <c r="H1711" s="6">
        <f>IF(AND(C1711&amp;""="",E1711&amp;""="",F1711&amp;""=""),"",IF(AND(E1711&amp;""&lt;&gt;"",F1711&amp;""&lt;&gt;""),"خطأ: مدين ودائن معًا",IF(AND(E1711&amp;""="",F1711&amp;""=""),"سطر بلا مبلغ","")))</f>
        <v/>
      </c>
      <c r="I1711" s="19">
        <f>IF(B1711&amp;""="","",ROUND(SUMIFS($E$7:$E$3006,$B$7:$B$3006,B1711&amp;"")-SUMIFS($F$7:$F$3006,$B$7:$B$3006,B1711&amp;""),2))</f>
        <v/>
      </c>
      <c r="J1711" s="6">
        <f>IF(B1711&amp;""="",IF(AND(C1711&amp;""="",E1711&amp;""="",F1711&amp;""=""),"","رقم القيد ناقص"),IF(I1711=0,"","القيد غير متوازن"))</f>
        <v/>
      </c>
      <c r="K1711" s="21">
        <f>IF(C1711&amp;""="","",COUNTIF($C$7:C1711,C1711&amp;""))</f>
        <v/>
      </c>
      <c r="L1711" s="6">
        <f>IF(K1711="","",C1711&amp;"-"&amp;K1711)</f>
        <v/>
      </c>
      <c r="M1711" s="21">
        <f>IF(J1711&lt;&gt;"القيد غير متوازن","",IF(COUNTIF($B$7:B1711,B1711&amp;"")=1,1,""))</f>
        <v/>
      </c>
    </row>
    <row r="1712">
      <c r="A1712" s="20" t="n"/>
      <c r="B1712" s="16" t="n"/>
      <c r="C1712" s="16" t="n"/>
      <c r="D1712" s="5" t="n"/>
      <c r="E1712" s="17" t="n"/>
      <c r="F1712" s="17" t="n"/>
      <c r="G1712" s="6">
        <f>IF(AND(C1712&amp;""="",E1712&amp;""="",F1712&amp;""=""),"",IF(C1712&amp;""="","كود ناقص",IFERROR(INDEX('دليل الحسابات'!$B$6:$B$205,MATCH(C1712,'دليل الحسابات'!$A$6:$A$205,0)),"كود غير موجود")))</f>
        <v/>
      </c>
      <c r="H1712" s="6">
        <f>IF(AND(C1712&amp;""="",E1712&amp;""="",F1712&amp;""=""),"",IF(AND(E1712&amp;""&lt;&gt;"",F1712&amp;""&lt;&gt;""),"خطأ: مدين ودائن معًا",IF(AND(E1712&amp;""="",F1712&amp;""=""),"سطر بلا مبلغ","")))</f>
        <v/>
      </c>
      <c r="I1712" s="19">
        <f>IF(B1712&amp;""="","",ROUND(SUMIFS($E$7:$E$3006,$B$7:$B$3006,B1712&amp;"")-SUMIFS($F$7:$F$3006,$B$7:$B$3006,B1712&amp;""),2))</f>
        <v/>
      </c>
      <c r="J1712" s="6">
        <f>IF(B1712&amp;""="",IF(AND(C1712&amp;""="",E1712&amp;""="",F1712&amp;""=""),"","رقم القيد ناقص"),IF(I1712=0,"","القيد غير متوازن"))</f>
        <v/>
      </c>
      <c r="K1712" s="21">
        <f>IF(C1712&amp;""="","",COUNTIF($C$7:C1712,C1712&amp;""))</f>
        <v/>
      </c>
      <c r="L1712" s="6">
        <f>IF(K1712="","",C1712&amp;"-"&amp;K1712)</f>
        <v/>
      </c>
      <c r="M1712" s="21">
        <f>IF(J1712&lt;&gt;"القيد غير متوازن","",IF(COUNTIF($B$7:B1712,B1712&amp;"")=1,1,""))</f>
        <v/>
      </c>
    </row>
    <row r="1713">
      <c r="A1713" s="20" t="n"/>
      <c r="B1713" s="16" t="n"/>
      <c r="C1713" s="16" t="n"/>
      <c r="D1713" s="5" t="n"/>
      <c r="E1713" s="17" t="n"/>
      <c r="F1713" s="17" t="n"/>
      <c r="G1713" s="6">
        <f>IF(AND(C1713&amp;""="",E1713&amp;""="",F1713&amp;""=""),"",IF(C1713&amp;""="","كود ناقص",IFERROR(INDEX('دليل الحسابات'!$B$6:$B$205,MATCH(C1713,'دليل الحسابات'!$A$6:$A$205,0)),"كود غير موجود")))</f>
        <v/>
      </c>
      <c r="H1713" s="6">
        <f>IF(AND(C1713&amp;""="",E1713&amp;""="",F1713&amp;""=""),"",IF(AND(E1713&amp;""&lt;&gt;"",F1713&amp;""&lt;&gt;""),"خطأ: مدين ودائن معًا",IF(AND(E1713&amp;""="",F1713&amp;""=""),"سطر بلا مبلغ","")))</f>
        <v/>
      </c>
      <c r="I1713" s="19">
        <f>IF(B1713&amp;""="","",ROUND(SUMIFS($E$7:$E$3006,$B$7:$B$3006,B1713&amp;"")-SUMIFS($F$7:$F$3006,$B$7:$B$3006,B1713&amp;""),2))</f>
        <v/>
      </c>
      <c r="J1713" s="6">
        <f>IF(B1713&amp;""="",IF(AND(C1713&amp;""="",E1713&amp;""="",F1713&amp;""=""),"","رقم القيد ناقص"),IF(I1713=0,"","القيد غير متوازن"))</f>
        <v/>
      </c>
      <c r="K1713" s="21">
        <f>IF(C1713&amp;""="","",COUNTIF($C$7:C1713,C1713&amp;""))</f>
        <v/>
      </c>
      <c r="L1713" s="6">
        <f>IF(K1713="","",C1713&amp;"-"&amp;K1713)</f>
        <v/>
      </c>
      <c r="M1713" s="21">
        <f>IF(J1713&lt;&gt;"القيد غير متوازن","",IF(COUNTIF($B$7:B1713,B1713&amp;"")=1,1,""))</f>
        <v/>
      </c>
    </row>
    <row r="1714">
      <c r="A1714" s="20" t="n"/>
      <c r="B1714" s="16" t="n"/>
      <c r="C1714" s="16" t="n"/>
      <c r="D1714" s="5" t="n"/>
      <c r="E1714" s="17" t="n"/>
      <c r="F1714" s="17" t="n"/>
      <c r="G1714" s="6">
        <f>IF(AND(C1714&amp;""="",E1714&amp;""="",F1714&amp;""=""),"",IF(C1714&amp;""="","كود ناقص",IFERROR(INDEX('دليل الحسابات'!$B$6:$B$205,MATCH(C1714,'دليل الحسابات'!$A$6:$A$205,0)),"كود غير موجود")))</f>
        <v/>
      </c>
      <c r="H1714" s="6">
        <f>IF(AND(C1714&amp;""="",E1714&amp;""="",F1714&amp;""=""),"",IF(AND(E1714&amp;""&lt;&gt;"",F1714&amp;""&lt;&gt;""),"خطأ: مدين ودائن معًا",IF(AND(E1714&amp;""="",F1714&amp;""=""),"سطر بلا مبلغ","")))</f>
        <v/>
      </c>
      <c r="I1714" s="19">
        <f>IF(B1714&amp;""="","",ROUND(SUMIFS($E$7:$E$3006,$B$7:$B$3006,B1714&amp;"")-SUMIFS($F$7:$F$3006,$B$7:$B$3006,B1714&amp;""),2))</f>
        <v/>
      </c>
      <c r="J1714" s="6">
        <f>IF(B1714&amp;""="",IF(AND(C1714&amp;""="",E1714&amp;""="",F1714&amp;""=""),"","رقم القيد ناقص"),IF(I1714=0,"","القيد غير متوازن"))</f>
        <v/>
      </c>
      <c r="K1714" s="21">
        <f>IF(C1714&amp;""="","",COUNTIF($C$7:C1714,C1714&amp;""))</f>
        <v/>
      </c>
      <c r="L1714" s="6">
        <f>IF(K1714="","",C1714&amp;"-"&amp;K1714)</f>
        <v/>
      </c>
      <c r="M1714" s="21">
        <f>IF(J1714&lt;&gt;"القيد غير متوازن","",IF(COUNTIF($B$7:B1714,B1714&amp;"")=1,1,""))</f>
        <v/>
      </c>
    </row>
    <row r="1715">
      <c r="A1715" s="20" t="n"/>
      <c r="B1715" s="16" t="n"/>
      <c r="C1715" s="16" t="n"/>
      <c r="D1715" s="5" t="n"/>
      <c r="E1715" s="17" t="n"/>
      <c r="F1715" s="17" t="n"/>
      <c r="G1715" s="6">
        <f>IF(AND(C1715&amp;""="",E1715&amp;""="",F1715&amp;""=""),"",IF(C1715&amp;""="","كود ناقص",IFERROR(INDEX('دليل الحسابات'!$B$6:$B$205,MATCH(C1715,'دليل الحسابات'!$A$6:$A$205,0)),"كود غير موجود")))</f>
        <v/>
      </c>
      <c r="H1715" s="6">
        <f>IF(AND(C1715&amp;""="",E1715&amp;""="",F1715&amp;""=""),"",IF(AND(E1715&amp;""&lt;&gt;"",F1715&amp;""&lt;&gt;""),"خطأ: مدين ودائن معًا",IF(AND(E1715&amp;""="",F1715&amp;""=""),"سطر بلا مبلغ","")))</f>
        <v/>
      </c>
      <c r="I1715" s="19">
        <f>IF(B1715&amp;""="","",ROUND(SUMIFS($E$7:$E$3006,$B$7:$B$3006,B1715&amp;"")-SUMIFS($F$7:$F$3006,$B$7:$B$3006,B1715&amp;""),2))</f>
        <v/>
      </c>
      <c r="J1715" s="6">
        <f>IF(B1715&amp;""="",IF(AND(C1715&amp;""="",E1715&amp;""="",F1715&amp;""=""),"","رقم القيد ناقص"),IF(I1715=0,"","القيد غير متوازن"))</f>
        <v/>
      </c>
      <c r="K1715" s="21">
        <f>IF(C1715&amp;""="","",COUNTIF($C$7:C1715,C1715&amp;""))</f>
        <v/>
      </c>
      <c r="L1715" s="6">
        <f>IF(K1715="","",C1715&amp;"-"&amp;K1715)</f>
        <v/>
      </c>
      <c r="M1715" s="21">
        <f>IF(J1715&lt;&gt;"القيد غير متوازن","",IF(COUNTIF($B$7:B1715,B1715&amp;"")=1,1,""))</f>
        <v/>
      </c>
    </row>
    <row r="1716">
      <c r="A1716" s="20" t="n"/>
      <c r="B1716" s="16" t="n"/>
      <c r="C1716" s="16" t="n"/>
      <c r="D1716" s="5" t="n"/>
      <c r="E1716" s="17" t="n"/>
      <c r="F1716" s="17" t="n"/>
      <c r="G1716" s="6">
        <f>IF(AND(C1716&amp;""="",E1716&amp;""="",F1716&amp;""=""),"",IF(C1716&amp;""="","كود ناقص",IFERROR(INDEX('دليل الحسابات'!$B$6:$B$205,MATCH(C1716,'دليل الحسابات'!$A$6:$A$205,0)),"كود غير موجود")))</f>
        <v/>
      </c>
      <c r="H1716" s="6">
        <f>IF(AND(C1716&amp;""="",E1716&amp;""="",F1716&amp;""=""),"",IF(AND(E1716&amp;""&lt;&gt;"",F1716&amp;""&lt;&gt;""),"خطأ: مدين ودائن معًا",IF(AND(E1716&amp;""="",F1716&amp;""=""),"سطر بلا مبلغ","")))</f>
        <v/>
      </c>
      <c r="I1716" s="19">
        <f>IF(B1716&amp;""="","",ROUND(SUMIFS($E$7:$E$3006,$B$7:$B$3006,B1716&amp;"")-SUMIFS($F$7:$F$3006,$B$7:$B$3006,B1716&amp;""),2))</f>
        <v/>
      </c>
      <c r="J1716" s="6">
        <f>IF(B1716&amp;""="",IF(AND(C1716&amp;""="",E1716&amp;""="",F1716&amp;""=""),"","رقم القيد ناقص"),IF(I1716=0,"","القيد غير متوازن"))</f>
        <v/>
      </c>
      <c r="K1716" s="21">
        <f>IF(C1716&amp;""="","",COUNTIF($C$7:C1716,C1716&amp;""))</f>
        <v/>
      </c>
      <c r="L1716" s="6">
        <f>IF(K1716="","",C1716&amp;"-"&amp;K1716)</f>
        <v/>
      </c>
      <c r="M1716" s="21">
        <f>IF(J1716&lt;&gt;"القيد غير متوازن","",IF(COUNTIF($B$7:B1716,B1716&amp;"")=1,1,""))</f>
        <v/>
      </c>
    </row>
    <row r="1717">
      <c r="A1717" s="20" t="n"/>
      <c r="B1717" s="16" t="n"/>
      <c r="C1717" s="16" t="n"/>
      <c r="D1717" s="5" t="n"/>
      <c r="E1717" s="17" t="n"/>
      <c r="F1717" s="17" t="n"/>
      <c r="G1717" s="6">
        <f>IF(AND(C1717&amp;""="",E1717&amp;""="",F1717&amp;""=""),"",IF(C1717&amp;""="","كود ناقص",IFERROR(INDEX('دليل الحسابات'!$B$6:$B$205,MATCH(C1717,'دليل الحسابات'!$A$6:$A$205,0)),"كود غير موجود")))</f>
        <v/>
      </c>
      <c r="H1717" s="6">
        <f>IF(AND(C1717&amp;""="",E1717&amp;""="",F1717&amp;""=""),"",IF(AND(E1717&amp;""&lt;&gt;"",F1717&amp;""&lt;&gt;""),"خطأ: مدين ودائن معًا",IF(AND(E1717&amp;""="",F1717&amp;""=""),"سطر بلا مبلغ","")))</f>
        <v/>
      </c>
      <c r="I1717" s="19">
        <f>IF(B1717&amp;""="","",ROUND(SUMIFS($E$7:$E$3006,$B$7:$B$3006,B1717&amp;"")-SUMIFS($F$7:$F$3006,$B$7:$B$3006,B1717&amp;""),2))</f>
        <v/>
      </c>
      <c r="J1717" s="6">
        <f>IF(B1717&amp;""="",IF(AND(C1717&amp;""="",E1717&amp;""="",F1717&amp;""=""),"","رقم القيد ناقص"),IF(I1717=0,"","القيد غير متوازن"))</f>
        <v/>
      </c>
      <c r="K1717" s="21">
        <f>IF(C1717&amp;""="","",COUNTIF($C$7:C1717,C1717&amp;""))</f>
        <v/>
      </c>
      <c r="L1717" s="6">
        <f>IF(K1717="","",C1717&amp;"-"&amp;K1717)</f>
        <v/>
      </c>
      <c r="M1717" s="21">
        <f>IF(J1717&lt;&gt;"القيد غير متوازن","",IF(COUNTIF($B$7:B1717,B1717&amp;"")=1,1,""))</f>
        <v/>
      </c>
    </row>
    <row r="1718">
      <c r="A1718" s="20" t="n"/>
      <c r="B1718" s="16" t="n"/>
      <c r="C1718" s="16" t="n"/>
      <c r="D1718" s="5" t="n"/>
      <c r="E1718" s="17" t="n"/>
      <c r="F1718" s="17" t="n"/>
      <c r="G1718" s="6">
        <f>IF(AND(C1718&amp;""="",E1718&amp;""="",F1718&amp;""=""),"",IF(C1718&amp;""="","كود ناقص",IFERROR(INDEX('دليل الحسابات'!$B$6:$B$205,MATCH(C1718,'دليل الحسابات'!$A$6:$A$205,0)),"كود غير موجود")))</f>
        <v/>
      </c>
      <c r="H1718" s="6">
        <f>IF(AND(C1718&amp;""="",E1718&amp;""="",F1718&amp;""=""),"",IF(AND(E1718&amp;""&lt;&gt;"",F1718&amp;""&lt;&gt;""),"خطأ: مدين ودائن معًا",IF(AND(E1718&amp;""="",F1718&amp;""=""),"سطر بلا مبلغ","")))</f>
        <v/>
      </c>
      <c r="I1718" s="19">
        <f>IF(B1718&amp;""="","",ROUND(SUMIFS($E$7:$E$3006,$B$7:$B$3006,B1718&amp;"")-SUMIFS($F$7:$F$3006,$B$7:$B$3006,B1718&amp;""),2))</f>
        <v/>
      </c>
      <c r="J1718" s="6">
        <f>IF(B1718&amp;""="",IF(AND(C1718&amp;""="",E1718&amp;""="",F1718&amp;""=""),"","رقم القيد ناقص"),IF(I1718=0,"","القيد غير متوازن"))</f>
        <v/>
      </c>
      <c r="K1718" s="21">
        <f>IF(C1718&amp;""="","",COUNTIF($C$7:C1718,C1718&amp;""))</f>
        <v/>
      </c>
      <c r="L1718" s="6">
        <f>IF(K1718="","",C1718&amp;"-"&amp;K1718)</f>
        <v/>
      </c>
      <c r="M1718" s="21">
        <f>IF(J1718&lt;&gt;"القيد غير متوازن","",IF(COUNTIF($B$7:B1718,B1718&amp;"")=1,1,""))</f>
        <v/>
      </c>
    </row>
    <row r="1719">
      <c r="A1719" s="20" t="n"/>
      <c r="B1719" s="16" t="n"/>
      <c r="C1719" s="16" t="n"/>
      <c r="D1719" s="5" t="n"/>
      <c r="E1719" s="17" t="n"/>
      <c r="F1719" s="17" t="n"/>
      <c r="G1719" s="6">
        <f>IF(AND(C1719&amp;""="",E1719&amp;""="",F1719&amp;""=""),"",IF(C1719&amp;""="","كود ناقص",IFERROR(INDEX('دليل الحسابات'!$B$6:$B$205,MATCH(C1719,'دليل الحسابات'!$A$6:$A$205,0)),"كود غير موجود")))</f>
        <v/>
      </c>
      <c r="H1719" s="6">
        <f>IF(AND(C1719&amp;""="",E1719&amp;""="",F1719&amp;""=""),"",IF(AND(E1719&amp;""&lt;&gt;"",F1719&amp;""&lt;&gt;""),"خطأ: مدين ودائن معًا",IF(AND(E1719&amp;""="",F1719&amp;""=""),"سطر بلا مبلغ","")))</f>
        <v/>
      </c>
      <c r="I1719" s="19">
        <f>IF(B1719&amp;""="","",ROUND(SUMIFS($E$7:$E$3006,$B$7:$B$3006,B1719&amp;"")-SUMIFS($F$7:$F$3006,$B$7:$B$3006,B1719&amp;""),2))</f>
        <v/>
      </c>
      <c r="J1719" s="6">
        <f>IF(B1719&amp;""="",IF(AND(C1719&amp;""="",E1719&amp;""="",F1719&amp;""=""),"","رقم القيد ناقص"),IF(I1719=0,"","القيد غير متوازن"))</f>
        <v/>
      </c>
      <c r="K1719" s="21">
        <f>IF(C1719&amp;""="","",COUNTIF($C$7:C1719,C1719&amp;""))</f>
        <v/>
      </c>
      <c r="L1719" s="6">
        <f>IF(K1719="","",C1719&amp;"-"&amp;K1719)</f>
        <v/>
      </c>
      <c r="M1719" s="21">
        <f>IF(J1719&lt;&gt;"القيد غير متوازن","",IF(COUNTIF($B$7:B1719,B1719&amp;"")=1,1,""))</f>
        <v/>
      </c>
    </row>
    <row r="1720">
      <c r="A1720" s="20" t="n"/>
      <c r="B1720" s="16" t="n"/>
      <c r="C1720" s="16" t="n"/>
      <c r="D1720" s="5" t="n"/>
      <c r="E1720" s="17" t="n"/>
      <c r="F1720" s="17" t="n"/>
      <c r="G1720" s="6">
        <f>IF(AND(C1720&amp;""="",E1720&amp;""="",F1720&amp;""=""),"",IF(C1720&amp;""="","كود ناقص",IFERROR(INDEX('دليل الحسابات'!$B$6:$B$205,MATCH(C1720,'دليل الحسابات'!$A$6:$A$205,0)),"كود غير موجود")))</f>
        <v/>
      </c>
      <c r="H1720" s="6">
        <f>IF(AND(C1720&amp;""="",E1720&amp;""="",F1720&amp;""=""),"",IF(AND(E1720&amp;""&lt;&gt;"",F1720&amp;""&lt;&gt;""),"خطأ: مدين ودائن معًا",IF(AND(E1720&amp;""="",F1720&amp;""=""),"سطر بلا مبلغ","")))</f>
        <v/>
      </c>
      <c r="I1720" s="19">
        <f>IF(B1720&amp;""="","",ROUND(SUMIFS($E$7:$E$3006,$B$7:$B$3006,B1720&amp;"")-SUMIFS($F$7:$F$3006,$B$7:$B$3006,B1720&amp;""),2))</f>
        <v/>
      </c>
      <c r="J1720" s="6">
        <f>IF(B1720&amp;""="",IF(AND(C1720&amp;""="",E1720&amp;""="",F1720&amp;""=""),"","رقم القيد ناقص"),IF(I1720=0,"","القيد غير متوازن"))</f>
        <v/>
      </c>
      <c r="K1720" s="21">
        <f>IF(C1720&amp;""="","",COUNTIF($C$7:C1720,C1720&amp;""))</f>
        <v/>
      </c>
      <c r="L1720" s="6">
        <f>IF(K1720="","",C1720&amp;"-"&amp;K1720)</f>
        <v/>
      </c>
      <c r="M1720" s="21">
        <f>IF(J1720&lt;&gt;"القيد غير متوازن","",IF(COUNTIF($B$7:B1720,B1720&amp;"")=1,1,""))</f>
        <v/>
      </c>
    </row>
    <row r="1721">
      <c r="A1721" s="20" t="n"/>
      <c r="B1721" s="16" t="n"/>
      <c r="C1721" s="16" t="n"/>
      <c r="D1721" s="5" t="n"/>
      <c r="E1721" s="17" t="n"/>
      <c r="F1721" s="17" t="n"/>
      <c r="G1721" s="6">
        <f>IF(AND(C1721&amp;""="",E1721&amp;""="",F1721&amp;""=""),"",IF(C1721&amp;""="","كود ناقص",IFERROR(INDEX('دليل الحسابات'!$B$6:$B$205,MATCH(C1721,'دليل الحسابات'!$A$6:$A$205,0)),"كود غير موجود")))</f>
        <v/>
      </c>
      <c r="H1721" s="6">
        <f>IF(AND(C1721&amp;""="",E1721&amp;""="",F1721&amp;""=""),"",IF(AND(E1721&amp;""&lt;&gt;"",F1721&amp;""&lt;&gt;""),"خطأ: مدين ودائن معًا",IF(AND(E1721&amp;""="",F1721&amp;""=""),"سطر بلا مبلغ","")))</f>
        <v/>
      </c>
      <c r="I1721" s="19">
        <f>IF(B1721&amp;""="","",ROUND(SUMIFS($E$7:$E$3006,$B$7:$B$3006,B1721&amp;"")-SUMIFS($F$7:$F$3006,$B$7:$B$3006,B1721&amp;""),2))</f>
        <v/>
      </c>
      <c r="J1721" s="6">
        <f>IF(B1721&amp;""="",IF(AND(C1721&amp;""="",E1721&amp;""="",F1721&amp;""=""),"","رقم القيد ناقص"),IF(I1721=0,"","القيد غير متوازن"))</f>
        <v/>
      </c>
      <c r="K1721" s="21">
        <f>IF(C1721&amp;""="","",COUNTIF($C$7:C1721,C1721&amp;""))</f>
        <v/>
      </c>
      <c r="L1721" s="6">
        <f>IF(K1721="","",C1721&amp;"-"&amp;K1721)</f>
        <v/>
      </c>
      <c r="M1721" s="21">
        <f>IF(J1721&lt;&gt;"القيد غير متوازن","",IF(COUNTIF($B$7:B1721,B1721&amp;"")=1,1,""))</f>
        <v/>
      </c>
    </row>
    <row r="1722">
      <c r="A1722" s="20" t="n"/>
      <c r="B1722" s="16" t="n"/>
      <c r="C1722" s="16" t="n"/>
      <c r="D1722" s="5" t="n"/>
      <c r="E1722" s="17" t="n"/>
      <c r="F1722" s="17" t="n"/>
      <c r="G1722" s="6">
        <f>IF(AND(C1722&amp;""="",E1722&amp;""="",F1722&amp;""=""),"",IF(C1722&amp;""="","كود ناقص",IFERROR(INDEX('دليل الحسابات'!$B$6:$B$205,MATCH(C1722,'دليل الحسابات'!$A$6:$A$205,0)),"كود غير موجود")))</f>
        <v/>
      </c>
      <c r="H1722" s="6">
        <f>IF(AND(C1722&amp;""="",E1722&amp;""="",F1722&amp;""=""),"",IF(AND(E1722&amp;""&lt;&gt;"",F1722&amp;""&lt;&gt;""),"خطأ: مدين ودائن معًا",IF(AND(E1722&amp;""="",F1722&amp;""=""),"سطر بلا مبلغ","")))</f>
        <v/>
      </c>
      <c r="I1722" s="19">
        <f>IF(B1722&amp;""="","",ROUND(SUMIFS($E$7:$E$3006,$B$7:$B$3006,B1722&amp;"")-SUMIFS($F$7:$F$3006,$B$7:$B$3006,B1722&amp;""),2))</f>
        <v/>
      </c>
      <c r="J1722" s="6">
        <f>IF(B1722&amp;""="",IF(AND(C1722&amp;""="",E1722&amp;""="",F1722&amp;""=""),"","رقم القيد ناقص"),IF(I1722=0,"","القيد غير متوازن"))</f>
        <v/>
      </c>
      <c r="K1722" s="21">
        <f>IF(C1722&amp;""="","",COUNTIF($C$7:C1722,C1722&amp;""))</f>
        <v/>
      </c>
      <c r="L1722" s="6">
        <f>IF(K1722="","",C1722&amp;"-"&amp;K1722)</f>
        <v/>
      </c>
      <c r="M1722" s="21">
        <f>IF(J1722&lt;&gt;"القيد غير متوازن","",IF(COUNTIF($B$7:B1722,B1722&amp;"")=1,1,""))</f>
        <v/>
      </c>
    </row>
    <row r="1723">
      <c r="A1723" s="20" t="n"/>
      <c r="B1723" s="16" t="n"/>
      <c r="C1723" s="16" t="n"/>
      <c r="D1723" s="5" t="n"/>
      <c r="E1723" s="17" t="n"/>
      <c r="F1723" s="17" t="n"/>
      <c r="G1723" s="6">
        <f>IF(AND(C1723&amp;""="",E1723&amp;""="",F1723&amp;""=""),"",IF(C1723&amp;""="","كود ناقص",IFERROR(INDEX('دليل الحسابات'!$B$6:$B$205,MATCH(C1723,'دليل الحسابات'!$A$6:$A$205,0)),"كود غير موجود")))</f>
        <v/>
      </c>
      <c r="H1723" s="6">
        <f>IF(AND(C1723&amp;""="",E1723&amp;""="",F1723&amp;""=""),"",IF(AND(E1723&amp;""&lt;&gt;"",F1723&amp;""&lt;&gt;""),"خطأ: مدين ودائن معًا",IF(AND(E1723&amp;""="",F1723&amp;""=""),"سطر بلا مبلغ","")))</f>
        <v/>
      </c>
      <c r="I1723" s="19">
        <f>IF(B1723&amp;""="","",ROUND(SUMIFS($E$7:$E$3006,$B$7:$B$3006,B1723&amp;"")-SUMIFS($F$7:$F$3006,$B$7:$B$3006,B1723&amp;""),2))</f>
        <v/>
      </c>
      <c r="J1723" s="6">
        <f>IF(B1723&amp;""="",IF(AND(C1723&amp;""="",E1723&amp;""="",F1723&amp;""=""),"","رقم القيد ناقص"),IF(I1723=0,"","القيد غير متوازن"))</f>
        <v/>
      </c>
      <c r="K1723" s="21">
        <f>IF(C1723&amp;""="","",COUNTIF($C$7:C1723,C1723&amp;""))</f>
        <v/>
      </c>
      <c r="L1723" s="6">
        <f>IF(K1723="","",C1723&amp;"-"&amp;K1723)</f>
        <v/>
      </c>
      <c r="M1723" s="21">
        <f>IF(J1723&lt;&gt;"القيد غير متوازن","",IF(COUNTIF($B$7:B1723,B1723&amp;"")=1,1,""))</f>
        <v/>
      </c>
    </row>
    <row r="1724">
      <c r="A1724" s="20" t="n"/>
      <c r="B1724" s="16" t="n"/>
      <c r="C1724" s="16" t="n"/>
      <c r="D1724" s="5" t="n"/>
      <c r="E1724" s="17" t="n"/>
      <c r="F1724" s="17" t="n"/>
      <c r="G1724" s="6">
        <f>IF(AND(C1724&amp;""="",E1724&amp;""="",F1724&amp;""=""),"",IF(C1724&amp;""="","كود ناقص",IFERROR(INDEX('دليل الحسابات'!$B$6:$B$205,MATCH(C1724,'دليل الحسابات'!$A$6:$A$205,0)),"كود غير موجود")))</f>
        <v/>
      </c>
      <c r="H1724" s="6">
        <f>IF(AND(C1724&amp;""="",E1724&amp;""="",F1724&amp;""=""),"",IF(AND(E1724&amp;""&lt;&gt;"",F1724&amp;""&lt;&gt;""),"خطأ: مدين ودائن معًا",IF(AND(E1724&amp;""="",F1724&amp;""=""),"سطر بلا مبلغ","")))</f>
        <v/>
      </c>
      <c r="I1724" s="19">
        <f>IF(B1724&amp;""="","",ROUND(SUMIFS($E$7:$E$3006,$B$7:$B$3006,B1724&amp;"")-SUMIFS($F$7:$F$3006,$B$7:$B$3006,B1724&amp;""),2))</f>
        <v/>
      </c>
      <c r="J1724" s="6">
        <f>IF(B1724&amp;""="",IF(AND(C1724&amp;""="",E1724&amp;""="",F1724&amp;""=""),"","رقم القيد ناقص"),IF(I1724=0,"","القيد غير متوازن"))</f>
        <v/>
      </c>
      <c r="K1724" s="21">
        <f>IF(C1724&amp;""="","",COUNTIF($C$7:C1724,C1724&amp;""))</f>
        <v/>
      </c>
      <c r="L1724" s="6">
        <f>IF(K1724="","",C1724&amp;"-"&amp;K1724)</f>
        <v/>
      </c>
      <c r="M1724" s="21">
        <f>IF(J1724&lt;&gt;"القيد غير متوازن","",IF(COUNTIF($B$7:B1724,B1724&amp;"")=1,1,""))</f>
        <v/>
      </c>
    </row>
    <row r="1725">
      <c r="A1725" s="20" t="n"/>
      <c r="B1725" s="16" t="n"/>
      <c r="C1725" s="16" t="n"/>
      <c r="D1725" s="5" t="n"/>
      <c r="E1725" s="17" t="n"/>
      <c r="F1725" s="17" t="n"/>
      <c r="G1725" s="6">
        <f>IF(AND(C1725&amp;""="",E1725&amp;""="",F1725&amp;""=""),"",IF(C1725&amp;""="","كود ناقص",IFERROR(INDEX('دليل الحسابات'!$B$6:$B$205,MATCH(C1725,'دليل الحسابات'!$A$6:$A$205,0)),"كود غير موجود")))</f>
        <v/>
      </c>
      <c r="H1725" s="6">
        <f>IF(AND(C1725&amp;""="",E1725&amp;""="",F1725&amp;""=""),"",IF(AND(E1725&amp;""&lt;&gt;"",F1725&amp;""&lt;&gt;""),"خطأ: مدين ودائن معًا",IF(AND(E1725&amp;""="",F1725&amp;""=""),"سطر بلا مبلغ","")))</f>
        <v/>
      </c>
      <c r="I1725" s="19">
        <f>IF(B1725&amp;""="","",ROUND(SUMIFS($E$7:$E$3006,$B$7:$B$3006,B1725&amp;"")-SUMIFS($F$7:$F$3006,$B$7:$B$3006,B1725&amp;""),2))</f>
        <v/>
      </c>
      <c r="J1725" s="6">
        <f>IF(B1725&amp;""="",IF(AND(C1725&amp;""="",E1725&amp;""="",F1725&amp;""=""),"","رقم القيد ناقص"),IF(I1725=0,"","القيد غير متوازن"))</f>
        <v/>
      </c>
      <c r="K1725" s="21">
        <f>IF(C1725&amp;""="","",COUNTIF($C$7:C1725,C1725&amp;""))</f>
        <v/>
      </c>
      <c r="L1725" s="6">
        <f>IF(K1725="","",C1725&amp;"-"&amp;K1725)</f>
        <v/>
      </c>
      <c r="M1725" s="21">
        <f>IF(J1725&lt;&gt;"القيد غير متوازن","",IF(COUNTIF($B$7:B1725,B1725&amp;"")=1,1,""))</f>
        <v/>
      </c>
    </row>
    <row r="1726">
      <c r="A1726" s="20" t="n"/>
      <c r="B1726" s="16" t="n"/>
      <c r="C1726" s="16" t="n"/>
      <c r="D1726" s="5" t="n"/>
      <c r="E1726" s="17" t="n"/>
      <c r="F1726" s="17" t="n"/>
      <c r="G1726" s="6">
        <f>IF(AND(C1726&amp;""="",E1726&amp;""="",F1726&amp;""=""),"",IF(C1726&amp;""="","كود ناقص",IFERROR(INDEX('دليل الحسابات'!$B$6:$B$205,MATCH(C1726,'دليل الحسابات'!$A$6:$A$205,0)),"كود غير موجود")))</f>
        <v/>
      </c>
      <c r="H1726" s="6">
        <f>IF(AND(C1726&amp;""="",E1726&amp;""="",F1726&amp;""=""),"",IF(AND(E1726&amp;""&lt;&gt;"",F1726&amp;""&lt;&gt;""),"خطأ: مدين ودائن معًا",IF(AND(E1726&amp;""="",F1726&amp;""=""),"سطر بلا مبلغ","")))</f>
        <v/>
      </c>
      <c r="I1726" s="19">
        <f>IF(B1726&amp;""="","",ROUND(SUMIFS($E$7:$E$3006,$B$7:$B$3006,B1726&amp;"")-SUMIFS($F$7:$F$3006,$B$7:$B$3006,B1726&amp;""),2))</f>
        <v/>
      </c>
      <c r="J1726" s="6">
        <f>IF(B1726&amp;""="",IF(AND(C1726&amp;""="",E1726&amp;""="",F1726&amp;""=""),"","رقم القيد ناقص"),IF(I1726=0,"","القيد غير متوازن"))</f>
        <v/>
      </c>
      <c r="K1726" s="21">
        <f>IF(C1726&amp;""="","",COUNTIF($C$7:C1726,C1726&amp;""))</f>
        <v/>
      </c>
      <c r="L1726" s="6">
        <f>IF(K1726="","",C1726&amp;"-"&amp;K1726)</f>
        <v/>
      </c>
      <c r="M1726" s="21">
        <f>IF(J1726&lt;&gt;"القيد غير متوازن","",IF(COUNTIF($B$7:B1726,B1726&amp;"")=1,1,""))</f>
        <v/>
      </c>
    </row>
    <row r="1727">
      <c r="A1727" s="20" t="n"/>
      <c r="B1727" s="16" t="n"/>
      <c r="C1727" s="16" t="n"/>
      <c r="D1727" s="5" t="n"/>
      <c r="E1727" s="17" t="n"/>
      <c r="F1727" s="17" t="n"/>
      <c r="G1727" s="6">
        <f>IF(AND(C1727&amp;""="",E1727&amp;""="",F1727&amp;""=""),"",IF(C1727&amp;""="","كود ناقص",IFERROR(INDEX('دليل الحسابات'!$B$6:$B$205,MATCH(C1727,'دليل الحسابات'!$A$6:$A$205,0)),"كود غير موجود")))</f>
        <v/>
      </c>
      <c r="H1727" s="6">
        <f>IF(AND(C1727&amp;""="",E1727&amp;""="",F1727&amp;""=""),"",IF(AND(E1727&amp;""&lt;&gt;"",F1727&amp;""&lt;&gt;""),"خطأ: مدين ودائن معًا",IF(AND(E1727&amp;""="",F1727&amp;""=""),"سطر بلا مبلغ","")))</f>
        <v/>
      </c>
      <c r="I1727" s="19">
        <f>IF(B1727&amp;""="","",ROUND(SUMIFS($E$7:$E$3006,$B$7:$B$3006,B1727&amp;"")-SUMIFS($F$7:$F$3006,$B$7:$B$3006,B1727&amp;""),2))</f>
        <v/>
      </c>
      <c r="J1727" s="6">
        <f>IF(B1727&amp;""="",IF(AND(C1727&amp;""="",E1727&amp;""="",F1727&amp;""=""),"","رقم القيد ناقص"),IF(I1727=0,"","القيد غير متوازن"))</f>
        <v/>
      </c>
      <c r="K1727" s="21">
        <f>IF(C1727&amp;""="","",COUNTIF($C$7:C1727,C1727&amp;""))</f>
        <v/>
      </c>
      <c r="L1727" s="6">
        <f>IF(K1727="","",C1727&amp;"-"&amp;K1727)</f>
        <v/>
      </c>
      <c r="M1727" s="21">
        <f>IF(J1727&lt;&gt;"القيد غير متوازن","",IF(COUNTIF($B$7:B1727,B1727&amp;"")=1,1,""))</f>
        <v/>
      </c>
    </row>
    <row r="1728">
      <c r="A1728" s="20" t="n"/>
      <c r="B1728" s="16" t="n"/>
      <c r="C1728" s="16" t="n"/>
      <c r="D1728" s="5" t="n"/>
      <c r="E1728" s="17" t="n"/>
      <c r="F1728" s="17" t="n"/>
      <c r="G1728" s="6">
        <f>IF(AND(C1728&amp;""="",E1728&amp;""="",F1728&amp;""=""),"",IF(C1728&amp;""="","كود ناقص",IFERROR(INDEX('دليل الحسابات'!$B$6:$B$205,MATCH(C1728,'دليل الحسابات'!$A$6:$A$205,0)),"كود غير موجود")))</f>
        <v/>
      </c>
      <c r="H1728" s="6">
        <f>IF(AND(C1728&amp;""="",E1728&amp;""="",F1728&amp;""=""),"",IF(AND(E1728&amp;""&lt;&gt;"",F1728&amp;""&lt;&gt;""),"خطأ: مدين ودائن معًا",IF(AND(E1728&amp;""="",F1728&amp;""=""),"سطر بلا مبلغ","")))</f>
        <v/>
      </c>
      <c r="I1728" s="19">
        <f>IF(B1728&amp;""="","",ROUND(SUMIFS($E$7:$E$3006,$B$7:$B$3006,B1728&amp;"")-SUMIFS($F$7:$F$3006,$B$7:$B$3006,B1728&amp;""),2))</f>
        <v/>
      </c>
      <c r="J1728" s="6">
        <f>IF(B1728&amp;""="",IF(AND(C1728&amp;""="",E1728&amp;""="",F1728&amp;""=""),"","رقم القيد ناقص"),IF(I1728=0,"","القيد غير متوازن"))</f>
        <v/>
      </c>
      <c r="K1728" s="21">
        <f>IF(C1728&amp;""="","",COUNTIF($C$7:C1728,C1728&amp;""))</f>
        <v/>
      </c>
      <c r="L1728" s="6">
        <f>IF(K1728="","",C1728&amp;"-"&amp;K1728)</f>
        <v/>
      </c>
      <c r="M1728" s="21">
        <f>IF(J1728&lt;&gt;"القيد غير متوازن","",IF(COUNTIF($B$7:B1728,B1728&amp;"")=1,1,""))</f>
        <v/>
      </c>
    </row>
    <row r="1729">
      <c r="A1729" s="20" t="n"/>
      <c r="B1729" s="16" t="n"/>
      <c r="C1729" s="16" t="n"/>
      <c r="D1729" s="5" t="n"/>
      <c r="E1729" s="17" t="n"/>
      <c r="F1729" s="17" t="n"/>
      <c r="G1729" s="6">
        <f>IF(AND(C1729&amp;""="",E1729&amp;""="",F1729&amp;""=""),"",IF(C1729&amp;""="","كود ناقص",IFERROR(INDEX('دليل الحسابات'!$B$6:$B$205,MATCH(C1729,'دليل الحسابات'!$A$6:$A$205,0)),"كود غير موجود")))</f>
        <v/>
      </c>
      <c r="H1729" s="6">
        <f>IF(AND(C1729&amp;""="",E1729&amp;""="",F1729&amp;""=""),"",IF(AND(E1729&amp;""&lt;&gt;"",F1729&amp;""&lt;&gt;""),"خطأ: مدين ودائن معًا",IF(AND(E1729&amp;""="",F1729&amp;""=""),"سطر بلا مبلغ","")))</f>
        <v/>
      </c>
      <c r="I1729" s="19">
        <f>IF(B1729&amp;""="","",ROUND(SUMIFS($E$7:$E$3006,$B$7:$B$3006,B1729&amp;"")-SUMIFS($F$7:$F$3006,$B$7:$B$3006,B1729&amp;""),2))</f>
        <v/>
      </c>
      <c r="J1729" s="6">
        <f>IF(B1729&amp;""="",IF(AND(C1729&amp;""="",E1729&amp;""="",F1729&amp;""=""),"","رقم القيد ناقص"),IF(I1729=0,"","القيد غير متوازن"))</f>
        <v/>
      </c>
      <c r="K1729" s="21">
        <f>IF(C1729&amp;""="","",COUNTIF($C$7:C1729,C1729&amp;""))</f>
        <v/>
      </c>
      <c r="L1729" s="6">
        <f>IF(K1729="","",C1729&amp;"-"&amp;K1729)</f>
        <v/>
      </c>
      <c r="M1729" s="21">
        <f>IF(J1729&lt;&gt;"القيد غير متوازن","",IF(COUNTIF($B$7:B1729,B1729&amp;"")=1,1,""))</f>
        <v/>
      </c>
    </row>
    <row r="1730">
      <c r="A1730" s="20" t="n"/>
      <c r="B1730" s="16" t="n"/>
      <c r="C1730" s="16" t="n"/>
      <c r="D1730" s="5" t="n"/>
      <c r="E1730" s="17" t="n"/>
      <c r="F1730" s="17" t="n"/>
      <c r="G1730" s="6">
        <f>IF(AND(C1730&amp;""="",E1730&amp;""="",F1730&amp;""=""),"",IF(C1730&amp;""="","كود ناقص",IFERROR(INDEX('دليل الحسابات'!$B$6:$B$205,MATCH(C1730,'دليل الحسابات'!$A$6:$A$205,0)),"كود غير موجود")))</f>
        <v/>
      </c>
      <c r="H1730" s="6">
        <f>IF(AND(C1730&amp;""="",E1730&amp;""="",F1730&amp;""=""),"",IF(AND(E1730&amp;""&lt;&gt;"",F1730&amp;""&lt;&gt;""),"خطأ: مدين ودائن معًا",IF(AND(E1730&amp;""="",F1730&amp;""=""),"سطر بلا مبلغ","")))</f>
        <v/>
      </c>
      <c r="I1730" s="19">
        <f>IF(B1730&amp;""="","",ROUND(SUMIFS($E$7:$E$3006,$B$7:$B$3006,B1730&amp;"")-SUMIFS($F$7:$F$3006,$B$7:$B$3006,B1730&amp;""),2))</f>
        <v/>
      </c>
      <c r="J1730" s="6">
        <f>IF(B1730&amp;""="",IF(AND(C1730&amp;""="",E1730&amp;""="",F1730&amp;""=""),"","رقم القيد ناقص"),IF(I1730=0,"","القيد غير متوازن"))</f>
        <v/>
      </c>
      <c r="K1730" s="21">
        <f>IF(C1730&amp;""="","",COUNTIF($C$7:C1730,C1730&amp;""))</f>
        <v/>
      </c>
      <c r="L1730" s="6">
        <f>IF(K1730="","",C1730&amp;"-"&amp;K1730)</f>
        <v/>
      </c>
      <c r="M1730" s="21">
        <f>IF(J1730&lt;&gt;"القيد غير متوازن","",IF(COUNTIF($B$7:B1730,B1730&amp;"")=1,1,""))</f>
        <v/>
      </c>
    </row>
    <row r="1731">
      <c r="A1731" s="20" t="n"/>
      <c r="B1731" s="16" t="n"/>
      <c r="C1731" s="16" t="n"/>
      <c r="D1731" s="5" t="n"/>
      <c r="E1731" s="17" t="n"/>
      <c r="F1731" s="17" t="n"/>
      <c r="G1731" s="6">
        <f>IF(AND(C1731&amp;""="",E1731&amp;""="",F1731&amp;""=""),"",IF(C1731&amp;""="","كود ناقص",IFERROR(INDEX('دليل الحسابات'!$B$6:$B$205,MATCH(C1731,'دليل الحسابات'!$A$6:$A$205,0)),"كود غير موجود")))</f>
        <v/>
      </c>
      <c r="H1731" s="6">
        <f>IF(AND(C1731&amp;""="",E1731&amp;""="",F1731&amp;""=""),"",IF(AND(E1731&amp;""&lt;&gt;"",F1731&amp;""&lt;&gt;""),"خطأ: مدين ودائن معًا",IF(AND(E1731&amp;""="",F1731&amp;""=""),"سطر بلا مبلغ","")))</f>
        <v/>
      </c>
      <c r="I1731" s="19">
        <f>IF(B1731&amp;""="","",ROUND(SUMIFS($E$7:$E$3006,$B$7:$B$3006,B1731&amp;"")-SUMIFS($F$7:$F$3006,$B$7:$B$3006,B1731&amp;""),2))</f>
        <v/>
      </c>
      <c r="J1731" s="6">
        <f>IF(B1731&amp;""="",IF(AND(C1731&amp;""="",E1731&amp;""="",F1731&amp;""=""),"","رقم القيد ناقص"),IF(I1731=0,"","القيد غير متوازن"))</f>
        <v/>
      </c>
      <c r="K1731" s="21">
        <f>IF(C1731&amp;""="","",COUNTIF($C$7:C1731,C1731&amp;""))</f>
        <v/>
      </c>
      <c r="L1731" s="6">
        <f>IF(K1731="","",C1731&amp;"-"&amp;K1731)</f>
        <v/>
      </c>
      <c r="M1731" s="21">
        <f>IF(J1731&lt;&gt;"القيد غير متوازن","",IF(COUNTIF($B$7:B1731,B1731&amp;"")=1,1,""))</f>
        <v/>
      </c>
    </row>
    <row r="1732">
      <c r="A1732" s="20" t="n"/>
      <c r="B1732" s="16" t="n"/>
      <c r="C1732" s="16" t="n"/>
      <c r="D1732" s="5" t="n"/>
      <c r="E1732" s="17" t="n"/>
      <c r="F1732" s="17" t="n"/>
      <c r="G1732" s="6">
        <f>IF(AND(C1732&amp;""="",E1732&amp;""="",F1732&amp;""=""),"",IF(C1732&amp;""="","كود ناقص",IFERROR(INDEX('دليل الحسابات'!$B$6:$B$205,MATCH(C1732,'دليل الحسابات'!$A$6:$A$205,0)),"كود غير موجود")))</f>
        <v/>
      </c>
      <c r="H1732" s="6">
        <f>IF(AND(C1732&amp;""="",E1732&amp;""="",F1732&amp;""=""),"",IF(AND(E1732&amp;""&lt;&gt;"",F1732&amp;""&lt;&gt;""),"خطأ: مدين ودائن معًا",IF(AND(E1732&amp;""="",F1732&amp;""=""),"سطر بلا مبلغ","")))</f>
        <v/>
      </c>
      <c r="I1732" s="19">
        <f>IF(B1732&amp;""="","",ROUND(SUMIFS($E$7:$E$3006,$B$7:$B$3006,B1732&amp;"")-SUMIFS($F$7:$F$3006,$B$7:$B$3006,B1732&amp;""),2))</f>
        <v/>
      </c>
      <c r="J1732" s="6">
        <f>IF(B1732&amp;""="",IF(AND(C1732&amp;""="",E1732&amp;""="",F1732&amp;""=""),"","رقم القيد ناقص"),IF(I1732=0,"","القيد غير متوازن"))</f>
        <v/>
      </c>
      <c r="K1732" s="21">
        <f>IF(C1732&amp;""="","",COUNTIF($C$7:C1732,C1732&amp;""))</f>
        <v/>
      </c>
      <c r="L1732" s="6">
        <f>IF(K1732="","",C1732&amp;"-"&amp;K1732)</f>
        <v/>
      </c>
      <c r="M1732" s="21">
        <f>IF(J1732&lt;&gt;"القيد غير متوازن","",IF(COUNTIF($B$7:B1732,B1732&amp;"")=1,1,""))</f>
        <v/>
      </c>
    </row>
    <row r="1733">
      <c r="A1733" s="20" t="n"/>
      <c r="B1733" s="16" t="n"/>
      <c r="C1733" s="16" t="n"/>
      <c r="D1733" s="5" t="n"/>
      <c r="E1733" s="17" t="n"/>
      <c r="F1733" s="17" t="n"/>
      <c r="G1733" s="6">
        <f>IF(AND(C1733&amp;""="",E1733&amp;""="",F1733&amp;""=""),"",IF(C1733&amp;""="","كود ناقص",IFERROR(INDEX('دليل الحسابات'!$B$6:$B$205,MATCH(C1733,'دليل الحسابات'!$A$6:$A$205,0)),"كود غير موجود")))</f>
        <v/>
      </c>
      <c r="H1733" s="6">
        <f>IF(AND(C1733&amp;""="",E1733&amp;""="",F1733&amp;""=""),"",IF(AND(E1733&amp;""&lt;&gt;"",F1733&amp;""&lt;&gt;""),"خطأ: مدين ودائن معًا",IF(AND(E1733&amp;""="",F1733&amp;""=""),"سطر بلا مبلغ","")))</f>
        <v/>
      </c>
      <c r="I1733" s="19">
        <f>IF(B1733&amp;""="","",ROUND(SUMIFS($E$7:$E$3006,$B$7:$B$3006,B1733&amp;"")-SUMIFS($F$7:$F$3006,$B$7:$B$3006,B1733&amp;""),2))</f>
        <v/>
      </c>
      <c r="J1733" s="6">
        <f>IF(B1733&amp;""="",IF(AND(C1733&amp;""="",E1733&amp;""="",F1733&amp;""=""),"","رقم القيد ناقص"),IF(I1733=0,"","القيد غير متوازن"))</f>
        <v/>
      </c>
      <c r="K1733" s="21">
        <f>IF(C1733&amp;""="","",COUNTIF($C$7:C1733,C1733&amp;""))</f>
        <v/>
      </c>
      <c r="L1733" s="6">
        <f>IF(K1733="","",C1733&amp;"-"&amp;K1733)</f>
        <v/>
      </c>
      <c r="M1733" s="21">
        <f>IF(J1733&lt;&gt;"القيد غير متوازن","",IF(COUNTIF($B$7:B1733,B1733&amp;"")=1,1,""))</f>
        <v/>
      </c>
    </row>
    <row r="1734">
      <c r="A1734" s="20" t="n"/>
      <c r="B1734" s="16" t="n"/>
      <c r="C1734" s="16" t="n"/>
      <c r="D1734" s="5" t="n"/>
      <c r="E1734" s="17" t="n"/>
      <c r="F1734" s="17" t="n"/>
      <c r="G1734" s="6">
        <f>IF(AND(C1734&amp;""="",E1734&amp;""="",F1734&amp;""=""),"",IF(C1734&amp;""="","كود ناقص",IFERROR(INDEX('دليل الحسابات'!$B$6:$B$205,MATCH(C1734,'دليل الحسابات'!$A$6:$A$205,0)),"كود غير موجود")))</f>
        <v/>
      </c>
      <c r="H1734" s="6">
        <f>IF(AND(C1734&amp;""="",E1734&amp;""="",F1734&amp;""=""),"",IF(AND(E1734&amp;""&lt;&gt;"",F1734&amp;""&lt;&gt;""),"خطأ: مدين ودائن معًا",IF(AND(E1734&amp;""="",F1734&amp;""=""),"سطر بلا مبلغ","")))</f>
        <v/>
      </c>
      <c r="I1734" s="19">
        <f>IF(B1734&amp;""="","",ROUND(SUMIFS($E$7:$E$3006,$B$7:$B$3006,B1734&amp;"")-SUMIFS($F$7:$F$3006,$B$7:$B$3006,B1734&amp;""),2))</f>
        <v/>
      </c>
      <c r="J1734" s="6">
        <f>IF(B1734&amp;""="",IF(AND(C1734&amp;""="",E1734&amp;""="",F1734&amp;""=""),"","رقم القيد ناقص"),IF(I1734=0,"","القيد غير متوازن"))</f>
        <v/>
      </c>
      <c r="K1734" s="21">
        <f>IF(C1734&amp;""="","",COUNTIF($C$7:C1734,C1734&amp;""))</f>
        <v/>
      </c>
      <c r="L1734" s="6">
        <f>IF(K1734="","",C1734&amp;"-"&amp;K1734)</f>
        <v/>
      </c>
      <c r="M1734" s="21">
        <f>IF(J1734&lt;&gt;"القيد غير متوازن","",IF(COUNTIF($B$7:B1734,B1734&amp;"")=1,1,""))</f>
        <v/>
      </c>
    </row>
    <row r="1735">
      <c r="A1735" s="20" t="n"/>
      <c r="B1735" s="16" t="n"/>
      <c r="C1735" s="16" t="n"/>
      <c r="D1735" s="5" t="n"/>
      <c r="E1735" s="17" t="n"/>
      <c r="F1735" s="17" t="n"/>
      <c r="G1735" s="6">
        <f>IF(AND(C1735&amp;""="",E1735&amp;""="",F1735&amp;""=""),"",IF(C1735&amp;""="","كود ناقص",IFERROR(INDEX('دليل الحسابات'!$B$6:$B$205,MATCH(C1735,'دليل الحسابات'!$A$6:$A$205,0)),"كود غير موجود")))</f>
        <v/>
      </c>
      <c r="H1735" s="6">
        <f>IF(AND(C1735&amp;""="",E1735&amp;""="",F1735&amp;""=""),"",IF(AND(E1735&amp;""&lt;&gt;"",F1735&amp;""&lt;&gt;""),"خطأ: مدين ودائن معًا",IF(AND(E1735&amp;""="",F1735&amp;""=""),"سطر بلا مبلغ","")))</f>
        <v/>
      </c>
      <c r="I1735" s="19">
        <f>IF(B1735&amp;""="","",ROUND(SUMIFS($E$7:$E$3006,$B$7:$B$3006,B1735&amp;"")-SUMIFS($F$7:$F$3006,$B$7:$B$3006,B1735&amp;""),2))</f>
        <v/>
      </c>
      <c r="J1735" s="6">
        <f>IF(B1735&amp;""="",IF(AND(C1735&amp;""="",E1735&amp;""="",F1735&amp;""=""),"","رقم القيد ناقص"),IF(I1735=0,"","القيد غير متوازن"))</f>
        <v/>
      </c>
      <c r="K1735" s="21">
        <f>IF(C1735&amp;""="","",COUNTIF($C$7:C1735,C1735&amp;""))</f>
        <v/>
      </c>
      <c r="L1735" s="6">
        <f>IF(K1735="","",C1735&amp;"-"&amp;K1735)</f>
        <v/>
      </c>
      <c r="M1735" s="21">
        <f>IF(J1735&lt;&gt;"القيد غير متوازن","",IF(COUNTIF($B$7:B1735,B1735&amp;"")=1,1,""))</f>
        <v/>
      </c>
    </row>
    <row r="1736">
      <c r="A1736" s="20" t="n"/>
      <c r="B1736" s="16" t="n"/>
      <c r="C1736" s="16" t="n"/>
      <c r="D1736" s="5" t="n"/>
      <c r="E1736" s="17" t="n"/>
      <c r="F1736" s="17" t="n"/>
      <c r="G1736" s="6">
        <f>IF(AND(C1736&amp;""="",E1736&amp;""="",F1736&amp;""=""),"",IF(C1736&amp;""="","كود ناقص",IFERROR(INDEX('دليل الحسابات'!$B$6:$B$205,MATCH(C1736,'دليل الحسابات'!$A$6:$A$205,0)),"كود غير موجود")))</f>
        <v/>
      </c>
      <c r="H1736" s="6">
        <f>IF(AND(C1736&amp;""="",E1736&amp;""="",F1736&amp;""=""),"",IF(AND(E1736&amp;""&lt;&gt;"",F1736&amp;""&lt;&gt;""),"خطأ: مدين ودائن معًا",IF(AND(E1736&amp;""="",F1736&amp;""=""),"سطر بلا مبلغ","")))</f>
        <v/>
      </c>
      <c r="I1736" s="19">
        <f>IF(B1736&amp;""="","",ROUND(SUMIFS($E$7:$E$3006,$B$7:$B$3006,B1736&amp;"")-SUMIFS($F$7:$F$3006,$B$7:$B$3006,B1736&amp;""),2))</f>
        <v/>
      </c>
      <c r="J1736" s="6">
        <f>IF(B1736&amp;""="",IF(AND(C1736&amp;""="",E1736&amp;""="",F1736&amp;""=""),"","رقم القيد ناقص"),IF(I1736=0,"","القيد غير متوازن"))</f>
        <v/>
      </c>
      <c r="K1736" s="21">
        <f>IF(C1736&amp;""="","",COUNTIF($C$7:C1736,C1736&amp;""))</f>
        <v/>
      </c>
      <c r="L1736" s="6">
        <f>IF(K1736="","",C1736&amp;"-"&amp;K1736)</f>
        <v/>
      </c>
      <c r="M1736" s="21">
        <f>IF(J1736&lt;&gt;"القيد غير متوازن","",IF(COUNTIF($B$7:B1736,B1736&amp;"")=1,1,""))</f>
        <v/>
      </c>
    </row>
    <row r="1737">
      <c r="A1737" s="20" t="n"/>
      <c r="B1737" s="16" t="n"/>
      <c r="C1737" s="16" t="n"/>
      <c r="D1737" s="5" t="n"/>
      <c r="E1737" s="17" t="n"/>
      <c r="F1737" s="17" t="n"/>
      <c r="G1737" s="6">
        <f>IF(AND(C1737&amp;""="",E1737&amp;""="",F1737&amp;""=""),"",IF(C1737&amp;""="","كود ناقص",IFERROR(INDEX('دليل الحسابات'!$B$6:$B$205,MATCH(C1737,'دليل الحسابات'!$A$6:$A$205,0)),"كود غير موجود")))</f>
        <v/>
      </c>
      <c r="H1737" s="6">
        <f>IF(AND(C1737&amp;""="",E1737&amp;""="",F1737&amp;""=""),"",IF(AND(E1737&amp;""&lt;&gt;"",F1737&amp;""&lt;&gt;""),"خطأ: مدين ودائن معًا",IF(AND(E1737&amp;""="",F1737&amp;""=""),"سطر بلا مبلغ","")))</f>
        <v/>
      </c>
      <c r="I1737" s="19">
        <f>IF(B1737&amp;""="","",ROUND(SUMIFS($E$7:$E$3006,$B$7:$B$3006,B1737&amp;"")-SUMIFS($F$7:$F$3006,$B$7:$B$3006,B1737&amp;""),2))</f>
        <v/>
      </c>
      <c r="J1737" s="6">
        <f>IF(B1737&amp;""="",IF(AND(C1737&amp;""="",E1737&amp;""="",F1737&amp;""=""),"","رقم القيد ناقص"),IF(I1737=0,"","القيد غير متوازن"))</f>
        <v/>
      </c>
      <c r="K1737" s="21">
        <f>IF(C1737&amp;""="","",COUNTIF($C$7:C1737,C1737&amp;""))</f>
        <v/>
      </c>
      <c r="L1737" s="6">
        <f>IF(K1737="","",C1737&amp;"-"&amp;K1737)</f>
        <v/>
      </c>
      <c r="M1737" s="21">
        <f>IF(J1737&lt;&gt;"القيد غير متوازن","",IF(COUNTIF($B$7:B1737,B1737&amp;"")=1,1,""))</f>
        <v/>
      </c>
    </row>
    <row r="1738">
      <c r="A1738" s="20" t="n"/>
      <c r="B1738" s="16" t="n"/>
      <c r="C1738" s="16" t="n"/>
      <c r="D1738" s="5" t="n"/>
      <c r="E1738" s="17" t="n"/>
      <c r="F1738" s="17" t="n"/>
      <c r="G1738" s="6">
        <f>IF(AND(C1738&amp;""="",E1738&amp;""="",F1738&amp;""=""),"",IF(C1738&amp;""="","كود ناقص",IFERROR(INDEX('دليل الحسابات'!$B$6:$B$205,MATCH(C1738,'دليل الحسابات'!$A$6:$A$205,0)),"كود غير موجود")))</f>
        <v/>
      </c>
      <c r="H1738" s="6">
        <f>IF(AND(C1738&amp;""="",E1738&amp;""="",F1738&amp;""=""),"",IF(AND(E1738&amp;""&lt;&gt;"",F1738&amp;""&lt;&gt;""),"خطأ: مدين ودائن معًا",IF(AND(E1738&amp;""="",F1738&amp;""=""),"سطر بلا مبلغ","")))</f>
        <v/>
      </c>
      <c r="I1738" s="19">
        <f>IF(B1738&amp;""="","",ROUND(SUMIFS($E$7:$E$3006,$B$7:$B$3006,B1738&amp;"")-SUMIFS($F$7:$F$3006,$B$7:$B$3006,B1738&amp;""),2))</f>
        <v/>
      </c>
      <c r="J1738" s="6">
        <f>IF(B1738&amp;""="",IF(AND(C1738&amp;""="",E1738&amp;""="",F1738&amp;""=""),"","رقم القيد ناقص"),IF(I1738=0,"","القيد غير متوازن"))</f>
        <v/>
      </c>
      <c r="K1738" s="21">
        <f>IF(C1738&amp;""="","",COUNTIF($C$7:C1738,C1738&amp;""))</f>
        <v/>
      </c>
      <c r="L1738" s="6">
        <f>IF(K1738="","",C1738&amp;"-"&amp;K1738)</f>
        <v/>
      </c>
      <c r="M1738" s="21">
        <f>IF(J1738&lt;&gt;"القيد غير متوازن","",IF(COUNTIF($B$7:B1738,B1738&amp;"")=1,1,""))</f>
        <v/>
      </c>
    </row>
    <row r="1739">
      <c r="A1739" s="20" t="n"/>
      <c r="B1739" s="16" t="n"/>
      <c r="C1739" s="16" t="n"/>
      <c r="D1739" s="5" t="n"/>
      <c r="E1739" s="17" t="n"/>
      <c r="F1739" s="17" t="n"/>
      <c r="G1739" s="6">
        <f>IF(AND(C1739&amp;""="",E1739&amp;""="",F1739&amp;""=""),"",IF(C1739&amp;""="","كود ناقص",IFERROR(INDEX('دليل الحسابات'!$B$6:$B$205,MATCH(C1739,'دليل الحسابات'!$A$6:$A$205,0)),"كود غير موجود")))</f>
        <v/>
      </c>
      <c r="H1739" s="6">
        <f>IF(AND(C1739&amp;""="",E1739&amp;""="",F1739&amp;""=""),"",IF(AND(E1739&amp;""&lt;&gt;"",F1739&amp;""&lt;&gt;""),"خطأ: مدين ودائن معًا",IF(AND(E1739&amp;""="",F1739&amp;""=""),"سطر بلا مبلغ","")))</f>
        <v/>
      </c>
      <c r="I1739" s="19">
        <f>IF(B1739&amp;""="","",ROUND(SUMIFS($E$7:$E$3006,$B$7:$B$3006,B1739&amp;"")-SUMIFS($F$7:$F$3006,$B$7:$B$3006,B1739&amp;""),2))</f>
        <v/>
      </c>
      <c r="J1739" s="6">
        <f>IF(B1739&amp;""="",IF(AND(C1739&amp;""="",E1739&amp;""="",F1739&amp;""=""),"","رقم القيد ناقص"),IF(I1739=0,"","القيد غير متوازن"))</f>
        <v/>
      </c>
      <c r="K1739" s="21">
        <f>IF(C1739&amp;""="","",COUNTIF($C$7:C1739,C1739&amp;""))</f>
        <v/>
      </c>
      <c r="L1739" s="6">
        <f>IF(K1739="","",C1739&amp;"-"&amp;K1739)</f>
        <v/>
      </c>
      <c r="M1739" s="21">
        <f>IF(J1739&lt;&gt;"القيد غير متوازن","",IF(COUNTIF($B$7:B1739,B1739&amp;"")=1,1,""))</f>
        <v/>
      </c>
    </row>
    <row r="1740">
      <c r="A1740" s="20" t="n"/>
      <c r="B1740" s="16" t="n"/>
      <c r="C1740" s="16" t="n"/>
      <c r="D1740" s="5" t="n"/>
      <c r="E1740" s="17" t="n"/>
      <c r="F1740" s="17" t="n"/>
      <c r="G1740" s="6">
        <f>IF(AND(C1740&amp;""="",E1740&amp;""="",F1740&amp;""=""),"",IF(C1740&amp;""="","كود ناقص",IFERROR(INDEX('دليل الحسابات'!$B$6:$B$205,MATCH(C1740,'دليل الحسابات'!$A$6:$A$205,0)),"كود غير موجود")))</f>
        <v/>
      </c>
      <c r="H1740" s="6">
        <f>IF(AND(C1740&amp;""="",E1740&amp;""="",F1740&amp;""=""),"",IF(AND(E1740&amp;""&lt;&gt;"",F1740&amp;""&lt;&gt;""),"خطأ: مدين ودائن معًا",IF(AND(E1740&amp;""="",F1740&amp;""=""),"سطر بلا مبلغ","")))</f>
        <v/>
      </c>
      <c r="I1740" s="19">
        <f>IF(B1740&amp;""="","",ROUND(SUMIFS($E$7:$E$3006,$B$7:$B$3006,B1740&amp;"")-SUMIFS($F$7:$F$3006,$B$7:$B$3006,B1740&amp;""),2))</f>
        <v/>
      </c>
      <c r="J1740" s="6">
        <f>IF(B1740&amp;""="",IF(AND(C1740&amp;""="",E1740&amp;""="",F1740&amp;""=""),"","رقم القيد ناقص"),IF(I1740=0,"","القيد غير متوازن"))</f>
        <v/>
      </c>
      <c r="K1740" s="21">
        <f>IF(C1740&amp;""="","",COUNTIF($C$7:C1740,C1740&amp;""))</f>
        <v/>
      </c>
      <c r="L1740" s="6">
        <f>IF(K1740="","",C1740&amp;"-"&amp;K1740)</f>
        <v/>
      </c>
      <c r="M1740" s="21">
        <f>IF(J1740&lt;&gt;"القيد غير متوازن","",IF(COUNTIF($B$7:B1740,B1740&amp;"")=1,1,""))</f>
        <v/>
      </c>
    </row>
    <row r="1741">
      <c r="A1741" s="20" t="n"/>
      <c r="B1741" s="16" t="n"/>
      <c r="C1741" s="16" t="n"/>
      <c r="D1741" s="5" t="n"/>
      <c r="E1741" s="17" t="n"/>
      <c r="F1741" s="17" t="n"/>
      <c r="G1741" s="6">
        <f>IF(AND(C1741&amp;""="",E1741&amp;""="",F1741&amp;""=""),"",IF(C1741&amp;""="","كود ناقص",IFERROR(INDEX('دليل الحسابات'!$B$6:$B$205,MATCH(C1741,'دليل الحسابات'!$A$6:$A$205,0)),"كود غير موجود")))</f>
        <v/>
      </c>
      <c r="H1741" s="6">
        <f>IF(AND(C1741&amp;""="",E1741&amp;""="",F1741&amp;""=""),"",IF(AND(E1741&amp;""&lt;&gt;"",F1741&amp;""&lt;&gt;""),"خطأ: مدين ودائن معًا",IF(AND(E1741&amp;""="",F1741&amp;""=""),"سطر بلا مبلغ","")))</f>
        <v/>
      </c>
      <c r="I1741" s="19">
        <f>IF(B1741&amp;""="","",ROUND(SUMIFS($E$7:$E$3006,$B$7:$B$3006,B1741&amp;"")-SUMIFS($F$7:$F$3006,$B$7:$B$3006,B1741&amp;""),2))</f>
        <v/>
      </c>
      <c r="J1741" s="6">
        <f>IF(B1741&amp;""="",IF(AND(C1741&amp;""="",E1741&amp;""="",F1741&amp;""=""),"","رقم القيد ناقص"),IF(I1741=0,"","القيد غير متوازن"))</f>
        <v/>
      </c>
      <c r="K1741" s="21">
        <f>IF(C1741&amp;""="","",COUNTIF($C$7:C1741,C1741&amp;""))</f>
        <v/>
      </c>
      <c r="L1741" s="6">
        <f>IF(K1741="","",C1741&amp;"-"&amp;K1741)</f>
        <v/>
      </c>
      <c r="M1741" s="21">
        <f>IF(J1741&lt;&gt;"القيد غير متوازن","",IF(COUNTIF($B$7:B1741,B1741&amp;"")=1,1,""))</f>
        <v/>
      </c>
    </row>
    <row r="1742">
      <c r="A1742" s="20" t="n"/>
      <c r="B1742" s="16" t="n"/>
      <c r="C1742" s="16" t="n"/>
      <c r="D1742" s="5" t="n"/>
      <c r="E1742" s="17" t="n"/>
      <c r="F1742" s="17" t="n"/>
      <c r="G1742" s="6">
        <f>IF(AND(C1742&amp;""="",E1742&amp;""="",F1742&amp;""=""),"",IF(C1742&amp;""="","كود ناقص",IFERROR(INDEX('دليل الحسابات'!$B$6:$B$205,MATCH(C1742,'دليل الحسابات'!$A$6:$A$205,0)),"كود غير موجود")))</f>
        <v/>
      </c>
      <c r="H1742" s="6">
        <f>IF(AND(C1742&amp;""="",E1742&amp;""="",F1742&amp;""=""),"",IF(AND(E1742&amp;""&lt;&gt;"",F1742&amp;""&lt;&gt;""),"خطأ: مدين ودائن معًا",IF(AND(E1742&amp;""="",F1742&amp;""=""),"سطر بلا مبلغ","")))</f>
        <v/>
      </c>
      <c r="I1742" s="19">
        <f>IF(B1742&amp;""="","",ROUND(SUMIFS($E$7:$E$3006,$B$7:$B$3006,B1742&amp;"")-SUMIFS($F$7:$F$3006,$B$7:$B$3006,B1742&amp;""),2))</f>
        <v/>
      </c>
      <c r="J1742" s="6">
        <f>IF(B1742&amp;""="",IF(AND(C1742&amp;""="",E1742&amp;""="",F1742&amp;""=""),"","رقم القيد ناقص"),IF(I1742=0,"","القيد غير متوازن"))</f>
        <v/>
      </c>
      <c r="K1742" s="21">
        <f>IF(C1742&amp;""="","",COUNTIF($C$7:C1742,C1742&amp;""))</f>
        <v/>
      </c>
      <c r="L1742" s="6">
        <f>IF(K1742="","",C1742&amp;"-"&amp;K1742)</f>
        <v/>
      </c>
      <c r="M1742" s="21">
        <f>IF(J1742&lt;&gt;"القيد غير متوازن","",IF(COUNTIF($B$7:B1742,B1742&amp;"")=1,1,""))</f>
        <v/>
      </c>
    </row>
    <row r="1743">
      <c r="A1743" s="20" t="n"/>
      <c r="B1743" s="16" t="n"/>
      <c r="C1743" s="16" t="n"/>
      <c r="D1743" s="5" t="n"/>
      <c r="E1743" s="17" t="n"/>
      <c r="F1743" s="17" t="n"/>
      <c r="G1743" s="6">
        <f>IF(AND(C1743&amp;""="",E1743&amp;""="",F1743&amp;""=""),"",IF(C1743&amp;""="","كود ناقص",IFERROR(INDEX('دليل الحسابات'!$B$6:$B$205,MATCH(C1743,'دليل الحسابات'!$A$6:$A$205,0)),"كود غير موجود")))</f>
        <v/>
      </c>
      <c r="H1743" s="6">
        <f>IF(AND(C1743&amp;""="",E1743&amp;""="",F1743&amp;""=""),"",IF(AND(E1743&amp;""&lt;&gt;"",F1743&amp;""&lt;&gt;""),"خطأ: مدين ودائن معًا",IF(AND(E1743&amp;""="",F1743&amp;""=""),"سطر بلا مبلغ","")))</f>
        <v/>
      </c>
      <c r="I1743" s="19">
        <f>IF(B1743&amp;""="","",ROUND(SUMIFS($E$7:$E$3006,$B$7:$B$3006,B1743&amp;"")-SUMIFS($F$7:$F$3006,$B$7:$B$3006,B1743&amp;""),2))</f>
        <v/>
      </c>
      <c r="J1743" s="6">
        <f>IF(B1743&amp;""="",IF(AND(C1743&amp;""="",E1743&amp;""="",F1743&amp;""=""),"","رقم القيد ناقص"),IF(I1743=0,"","القيد غير متوازن"))</f>
        <v/>
      </c>
      <c r="K1743" s="21">
        <f>IF(C1743&amp;""="","",COUNTIF($C$7:C1743,C1743&amp;""))</f>
        <v/>
      </c>
      <c r="L1743" s="6">
        <f>IF(K1743="","",C1743&amp;"-"&amp;K1743)</f>
        <v/>
      </c>
      <c r="M1743" s="21">
        <f>IF(J1743&lt;&gt;"القيد غير متوازن","",IF(COUNTIF($B$7:B1743,B1743&amp;"")=1,1,""))</f>
        <v/>
      </c>
    </row>
    <row r="1744">
      <c r="A1744" s="20" t="n"/>
      <c r="B1744" s="16" t="n"/>
      <c r="C1744" s="16" t="n"/>
      <c r="D1744" s="5" t="n"/>
      <c r="E1744" s="17" t="n"/>
      <c r="F1744" s="17" t="n"/>
      <c r="G1744" s="6">
        <f>IF(AND(C1744&amp;""="",E1744&amp;""="",F1744&amp;""=""),"",IF(C1744&amp;""="","كود ناقص",IFERROR(INDEX('دليل الحسابات'!$B$6:$B$205,MATCH(C1744,'دليل الحسابات'!$A$6:$A$205,0)),"كود غير موجود")))</f>
        <v/>
      </c>
      <c r="H1744" s="6">
        <f>IF(AND(C1744&amp;""="",E1744&amp;""="",F1744&amp;""=""),"",IF(AND(E1744&amp;""&lt;&gt;"",F1744&amp;""&lt;&gt;""),"خطأ: مدين ودائن معًا",IF(AND(E1744&amp;""="",F1744&amp;""=""),"سطر بلا مبلغ","")))</f>
        <v/>
      </c>
      <c r="I1744" s="19">
        <f>IF(B1744&amp;""="","",ROUND(SUMIFS($E$7:$E$3006,$B$7:$B$3006,B1744&amp;"")-SUMIFS($F$7:$F$3006,$B$7:$B$3006,B1744&amp;""),2))</f>
        <v/>
      </c>
      <c r="J1744" s="6">
        <f>IF(B1744&amp;""="",IF(AND(C1744&amp;""="",E1744&amp;""="",F1744&amp;""=""),"","رقم القيد ناقص"),IF(I1744=0,"","القيد غير متوازن"))</f>
        <v/>
      </c>
      <c r="K1744" s="21">
        <f>IF(C1744&amp;""="","",COUNTIF($C$7:C1744,C1744&amp;""))</f>
        <v/>
      </c>
      <c r="L1744" s="6">
        <f>IF(K1744="","",C1744&amp;"-"&amp;K1744)</f>
        <v/>
      </c>
      <c r="M1744" s="21">
        <f>IF(J1744&lt;&gt;"القيد غير متوازن","",IF(COUNTIF($B$7:B1744,B1744&amp;"")=1,1,""))</f>
        <v/>
      </c>
    </row>
    <row r="1745">
      <c r="A1745" s="20" t="n"/>
      <c r="B1745" s="16" t="n"/>
      <c r="C1745" s="16" t="n"/>
      <c r="D1745" s="5" t="n"/>
      <c r="E1745" s="17" t="n"/>
      <c r="F1745" s="17" t="n"/>
      <c r="G1745" s="6">
        <f>IF(AND(C1745&amp;""="",E1745&amp;""="",F1745&amp;""=""),"",IF(C1745&amp;""="","كود ناقص",IFERROR(INDEX('دليل الحسابات'!$B$6:$B$205,MATCH(C1745,'دليل الحسابات'!$A$6:$A$205,0)),"كود غير موجود")))</f>
        <v/>
      </c>
      <c r="H1745" s="6">
        <f>IF(AND(C1745&amp;""="",E1745&amp;""="",F1745&amp;""=""),"",IF(AND(E1745&amp;""&lt;&gt;"",F1745&amp;""&lt;&gt;""),"خطأ: مدين ودائن معًا",IF(AND(E1745&amp;""="",F1745&amp;""=""),"سطر بلا مبلغ","")))</f>
        <v/>
      </c>
      <c r="I1745" s="19">
        <f>IF(B1745&amp;""="","",ROUND(SUMIFS($E$7:$E$3006,$B$7:$B$3006,B1745&amp;"")-SUMIFS($F$7:$F$3006,$B$7:$B$3006,B1745&amp;""),2))</f>
        <v/>
      </c>
      <c r="J1745" s="6">
        <f>IF(B1745&amp;""="",IF(AND(C1745&amp;""="",E1745&amp;""="",F1745&amp;""=""),"","رقم القيد ناقص"),IF(I1745=0,"","القيد غير متوازن"))</f>
        <v/>
      </c>
      <c r="K1745" s="21">
        <f>IF(C1745&amp;""="","",COUNTIF($C$7:C1745,C1745&amp;""))</f>
        <v/>
      </c>
      <c r="L1745" s="6">
        <f>IF(K1745="","",C1745&amp;"-"&amp;K1745)</f>
        <v/>
      </c>
      <c r="M1745" s="21">
        <f>IF(J1745&lt;&gt;"القيد غير متوازن","",IF(COUNTIF($B$7:B1745,B1745&amp;"")=1,1,""))</f>
        <v/>
      </c>
    </row>
    <row r="1746">
      <c r="A1746" s="20" t="n"/>
      <c r="B1746" s="16" t="n"/>
      <c r="C1746" s="16" t="n"/>
      <c r="D1746" s="5" t="n"/>
      <c r="E1746" s="17" t="n"/>
      <c r="F1746" s="17" t="n"/>
      <c r="G1746" s="6">
        <f>IF(AND(C1746&amp;""="",E1746&amp;""="",F1746&amp;""=""),"",IF(C1746&amp;""="","كود ناقص",IFERROR(INDEX('دليل الحسابات'!$B$6:$B$205,MATCH(C1746,'دليل الحسابات'!$A$6:$A$205,0)),"كود غير موجود")))</f>
        <v/>
      </c>
      <c r="H1746" s="6">
        <f>IF(AND(C1746&amp;""="",E1746&amp;""="",F1746&amp;""=""),"",IF(AND(E1746&amp;""&lt;&gt;"",F1746&amp;""&lt;&gt;""),"خطأ: مدين ودائن معًا",IF(AND(E1746&amp;""="",F1746&amp;""=""),"سطر بلا مبلغ","")))</f>
        <v/>
      </c>
      <c r="I1746" s="19">
        <f>IF(B1746&amp;""="","",ROUND(SUMIFS($E$7:$E$3006,$B$7:$B$3006,B1746&amp;"")-SUMIFS($F$7:$F$3006,$B$7:$B$3006,B1746&amp;""),2))</f>
        <v/>
      </c>
      <c r="J1746" s="6">
        <f>IF(B1746&amp;""="",IF(AND(C1746&amp;""="",E1746&amp;""="",F1746&amp;""=""),"","رقم القيد ناقص"),IF(I1746=0,"","القيد غير متوازن"))</f>
        <v/>
      </c>
      <c r="K1746" s="21">
        <f>IF(C1746&amp;""="","",COUNTIF($C$7:C1746,C1746&amp;""))</f>
        <v/>
      </c>
      <c r="L1746" s="6">
        <f>IF(K1746="","",C1746&amp;"-"&amp;K1746)</f>
        <v/>
      </c>
      <c r="M1746" s="21">
        <f>IF(J1746&lt;&gt;"القيد غير متوازن","",IF(COUNTIF($B$7:B1746,B1746&amp;"")=1,1,""))</f>
        <v/>
      </c>
    </row>
    <row r="1747">
      <c r="A1747" s="20" t="n"/>
      <c r="B1747" s="16" t="n"/>
      <c r="C1747" s="16" t="n"/>
      <c r="D1747" s="5" t="n"/>
      <c r="E1747" s="17" t="n"/>
      <c r="F1747" s="17" t="n"/>
      <c r="G1747" s="6">
        <f>IF(AND(C1747&amp;""="",E1747&amp;""="",F1747&amp;""=""),"",IF(C1747&amp;""="","كود ناقص",IFERROR(INDEX('دليل الحسابات'!$B$6:$B$205,MATCH(C1747,'دليل الحسابات'!$A$6:$A$205,0)),"كود غير موجود")))</f>
        <v/>
      </c>
      <c r="H1747" s="6">
        <f>IF(AND(C1747&amp;""="",E1747&amp;""="",F1747&amp;""=""),"",IF(AND(E1747&amp;""&lt;&gt;"",F1747&amp;""&lt;&gt;""),"خطأ: مدين ودائن معًا",IF(AND(E1747&amp;""="",F1747&amp;""=""),"سطر بلا مبلغ","")))</f>
        <v/>
      </c>
      <c r="I1747" s="19">
        <f>IF(B1747&amp;""="","",ROUND(SUMIFS($E$7:$E$3006,$B$7:$B$3006,B1747&amp;"")-SUMIFS($F$7:$F$3006,$B$7:$B$3006,B1747&amp;""),2))</f>
        <v/>
      </c>
      <c r="J1747" s="6">
        <f>IF(B1747&amp;""="",IF(AND(C1747&amp;""="",E1747&amp;""="",F1747&amp;""=""),"","رقم القيد ناقص"),IF(I1747=0,"","القيد غير متوازن"))</f>
        <v/>
      </c>
      <c r="K1747" s="21">
        <f>IF(C1747&amp;""="","",COUNTIF($C$7:C1747,C1747&amp;""))</f>
        <v/>
      </c>
      <c r="L1747" s="6">
        <f>IF(K1747="","",C1747&amp;"-"&amp;K1747)</f>
        <v/>
      </c>
      <c r="M1747" s="21">
        <f>IF(J1747&lt;&gt;"القيد غير متوازن","",IF(COUNTIF($B$7:B1747,B1747&amp;"")=1,1,""))</f>
        <v/>
      </c>
    </row>
    <row r="1748">
      <c r="A1748" s="20" t="n"/>
      <c r="B1748" s="16" t="n"/>
      <c r="C1748" s="16" t="n"/>
      <c r="D1748" s="5" t="n"/>
      <c r="E1748" s="17" t="n"/>
      <c r="F1748" s="17" t="n"/>
      <c r="G1748" s="6">
        <f>IF(AND(C1748&amp;""="",E1748&amp;""="",F1748&amp;""=""),"",IF(C1748&amp;""="","كود ناقص",IFERROR(INDEX('دليل الحسابات'!$B$6:$B$205,MATCH(C1748,'دليل الحسابات'!$A$6:$A$205,0)),"كود غير موجود")))</f>
        <v/>
      </c>
      <c r="H1748" s="6">
        <f>IF(AND(C1748&amp;""="",E1748&amp;""="",F1748&amp;""=""),"",IF(AND(E1748&amp;""&lt;&gt;"",F1748&amp;""&lt;&gt;""),"خطأ: مدين ودائن معًا",IF(AND(E1748&amp;""="",F1748&amp;""=""),"سطر بلا مبلغ","")))</f>
        <v/>
      </c>
      <c r="I1748" s="19">
        <f>IF(B1748&amp;""="","",ROUND(SUMIFS($E$7:$E$3006,$B$7:$B$3006,B1748&amp;"")-SUMIFS($F$7:$F$3006,$B$7:$B$3006,B1748&amp;""),2))</f>
        <v/>
      </c>
      <c r="J1748" s="6">
        <f>IF(B1748&amp;""="",IF(AND(C1748&amp;""="",E1748&amp;""="",F1748&amp;""=""),"","رقم القيد ناقص"),IF(I1748=0,"","القيد غير متوازن"))</f>
        <v/>
      </c>
      <c r="K1748" s="21">
        <f>IF(C1748&amp;""="","",COUNTIF($C$7:C1748,C1748&amp;""))</f>
        <v/>
      </c>
      <c r="L1748" s="6">
        <f>IF(K1748="","",C1748&amp;"-"&amp;K1748)</f>
        <v/>
      </c>
      <c r="M1748" s="21">
        <f>IF(J1748&lt;&gt;"القيد غير متوازن","",IF(COUNTIF($B$7:B1748,B1748&amp;"")=1,1,""))</f>
        <v/>
      </c>
    </row>
    <row r="1749">
      <c r="A1749" s="20" t="n"/>
      <c r="B1749" s="16" t="n"/>
      <c r="C1749" s="16" t="n"/>
      <c r="D1749" s="5" t="n"/>
      <c r="E1749" s="17" t="n"/>
      <c r="F1749" s="17" t="n"/>
      <c r="G1749" s="6">
        <f>IF(AND(C1749&amp;""="",E1749&amp;""="",F1749&amp;""=""),"",IF(C1749&amp;""="","كود ناقص",IFERROR(INDEX('دليل الحسابات'!$B$6:$B$205,MATCH(C1749,'دليل الحسابات'!$A$6:$A$205,0)),"كود غير موجود")))</f>
        <v/>
      </c>
      <c r="H1749" s="6">
        <f>IF(AND(C1749&amp;""="",E1749&amp;""="",F1749&amp;""=""),"",IF(AND(E1749&amp;""&lt;&gt;"",F1749&amp;""&lt;&gt;""),"خطأ: مدين ودائن معًا",IF(AND(E1749&amp;""="",F1749&amp;""=""),"سطر بلا مبلغ","")))</f>
        <v/>
      </c>
      <c r="I1749" s="19">
        <f>IF(B1749&amp;""="","",ROUND(SUMIFS($E$7:$E$3006,$B$7:$B$3006,B1749&amp;"")-SUMIFS($F$7:$F$3006,$B$7:$B$3006,B1749&amp;""),2))</f>
        <v/>
      </c>
      <c r="J1749" s="6">
        <f>IF(B1749&amp;""="",IF(AND(C1749&amp;""="",E1749&amp;""="",F1749&amp;""=""),"","رقم القيد ناقص"),IF(I1749=0,"","القيد غير متوازن"))</f>
        <v/>
      </c>
      <c r="K1749" s="21">
        <f>IF(C1749&amp;""="","",COUNTIF($C$7:C1749,C1749&amp;""))</f>
        <v/>
      </c>
      <c r="L1749" s="6">
        <f>IF(K1749="","",C1749&amp;"-"&amp;K1749)</f>
        <v/>
      </c>
      <c r="M1749" s="21">
        <f>IF(J1749&lt;&gt;"القيد غير متوازن","",IF(COUNTIF($B$7:B1749,B1749&amp;"")=1,1,""))</f>
        <v/>
      </c>
    </row>
    <row r="1750">
      <c r="A1750" s="20" t="n"/>
      <c r="B1750" s="16" t="n"/>
      <c r="C1750" s="16" t="n"/>
      <c r="D1750" s="5" t="n"/>
      <c r="E1750" s="17" t="n"/>
      <c r="F1750" s="17" t="n"/>
      <c r="G1750" s="6">
        <f>IF(AND(C1750&amp;""="",E1750&amp;""="",F1750&amp;""=""),"",IF(C1750&amp;""="","كود ناقص",IFERROR(INDEX('دليل الحسابات'!$B$6:$B$205,MATCH(C1750,'دليل الحسابات'!$A$6:$A$205,0)),"كود غير موجود")))</f>
        <v/>
      </c>
      <c r="H1750" s="6">
        <f>IF(AND(C1750&amp;""="",E1750&amp;""="",F1750&amp;""=""),"",IF(AND(E1750&amp;""&lt;&gt;"",F1750&amp;""&lt;&gt;""),"خطأ: مدين ودائن معًا",IF(AND(E1750&amp;""="",F1750&amp;""=""),"سطر بلا مبلغ","")))</f>
        <v/>
      </c>
      <c r="I1750" s="19">
        <f>IF(B1750&amp;""="","",ROUND(SUMIFS($E$7:$E$3006,$B$7:$B$3006,B1750&amp;"")-SUMIFS($F$7:$F$3006,$B$7:$B$3006,B1750&amp;""),2))</f>
        <v/>
      </c>
      <c r="J1750" s="6">
        <f>IF(B1750&amp;""="",IF(AND(C1750&amp;""="",E1750&amp;""="",F1750&amp;""=""),"","رقم القيد ناقص"),IF(I1750=0,"","القيد غير متوازن"))</f>
        <v/>
      </c>
      <c r="K1750" s="21">
        <f>IF(C1750&amp;""="","",COUNTIF($C$7:C1750,C1750&amp;""))</f>
        <v/>
      </c>
      <c r="L1750" s="6">
        <f>IF(K1750="","",C1750&amp;"-"&amp;K1750)</f>
        <v/>
      </c>
      <c r="M1750" s="21">
        <f>IF(J1750&lt;&gt;"القيد غير متوازن","",IF(COUNTIF($B$7:B1750,B1750&amp;"")=1,1,""))</f>
        <v/>
      </c>
    </row>
    <row r="1751">
      <c r="A1751" s="20" t="n"/>
      <c r="B1751" s="16" t="n"/>
      <c r="C1751" s="16" t="n"/>
      <c r="D1751" s="5" t="n"/>
      <c r="E1751" s="17" t="n"/>
      <c r="F1751" s="17" t="n"/>
      <c r="G1751" s="6">
        <f>IF(AND(C1751&amp;""="",E1751&amp;""="",F1751&amp;""=""),"",IF(C1751&amp;""="","كود ناقص",IFERROR(INDEX('دليل الحسابات'!$B$6:$B$205,MATCH(C1751,'دليل الحسابات'!$A$6:$A$205,0)),"كود غير موجود")))</f>
        <v/>
      </c>
      <c r="H1751" s="6">
        <f>IF(AND(C1751&amp;""="",E1751&amp;""="",F1751&amp;""=""),"",IF(AND(E1751&amp;""&lt;&gt;"",F1751&amp;""&lt;&gt;""),"خطأ: مدين ودائن معًا",IF(AND(E1751&amp;""="",F1751&amp;""=""),"سطر بلا مبلغ","")))</f>
        <v/>
      </c>
      <c r="I1751" s="19">
        <f>IF(B1751&amp;""="","",ROUND(SUMIFS($E$7:$E$3006,$B$7:$B$3006,B1751&amp;"")-SUMIFS($F$7:$F$3006,$B$7:$B$3006,B1751&amp;""),2))</f>
        <v/>
      </c>
      <c r="J1751" s="6">
        <f>IF(B1751&amp;""="",IF(AND(C1751&amp;""="",E1751&amp;""="",F1751&amp;""=""),"","رقم القيد ناقص"),IF(I1751=0,"","القيد غير متوازن"))</f>
        <v/>
      </c>
      <c r="K1751" s="21">
        <f>IF(C1751&amp;""="","",COUNTIF($C$7:C1751,C1751&amp;""))</f>
        <v/>
      </c>
      <c r="L1751" s="6">
        <f>IF(K1751="","",C1751&amp;"-"&amp;K1751)</f>
        <v/>
      </c>
      <c r="M1751" s="21">
        <f>IF(J1751&lt;&gt;"القيد غير متوازن","",IF(COUNTIF($B$7:B1751,B1751&amp;"")=1,1,""))</f>
        <v/>
      </c>
    </row>
    <row r="1752">
      <c r="A1752" s="20" t="n"/>
      <c r="B1752" s="16" t="n"/>
      <c r="C1752" s="16" t="n"/>
      <c r="D1752" s="5" t="n"/>
      <c r="E1752" s="17" t="n"/>
      <c r="F1752" s="17" t="n"/>
      <c r="G1752" s="6">
        <f>IF(AND(C1752&amp;""="",E1752&amp;""="",F1752&amp;""=""),"",IF(C1752&amp;""="","كود ناقص",IFERROR(INDEX('دليل الحسابات'!$B$6:$B$205,MATCH(C1752,'دليل الحسابات'!$A$6:$A$205,0)),"كود غير موجود")))</f>
        <v/>
      </c>
      <c r="H1752" s="6">
        <f>IF(AND(C1752&amp;""="",E1752&amp;""="",F1752&amp;""=""),"",IF(AND(E1752&amp;""&lt;&gt;"",F1752&amp;""&lt;&gt;""),"خطأ: مدين ودائن معًا",IF(AND(E1752&amp;""="",F1752&amp;""=""),"سطر بلا مبلغ","")))</f>
        <v/>
      </c>
      <c r="I1752" s="19">
        <f>IF(B1752&amp;""="","",ROUND(SUMIFS($E$7:$E$3006,$B$7:$B$3006,B1752&amp;"")-SUMIFS($F$7:$F$3006,$B$7:$B$3006,B1752&amp;""),2))</f>
        <v/>
      </c>
      <c r="J1752" s="6">
        <f>IF(B1752&amp;""="",IF(AND(C1752&amp;""="",E1752&amp;""="",F1752&amp;""=""),"","رقم القيد ناقص"),IF(I1752=0,"","القيد غير متوازن"))</f>
        <v/>
      </c>
      <c r="K1752" s="21">
        <f>IF(C1752&amp;""="","",COUNTIF($C$7:C1752,C1752&amp;""))</f>
        <v/>
      </c>
      <c r="L1752" s="6">
        <f>IF(K1752="","",C1752&amp;"-"&amp;K1752)</f>
        <v/>
      </c>
      <c r="M1752" s="21">
        <f>IF(J1752&lt;&gt;"القيد غير متوازن","",IF(COUNTIF($B$7:B1752,B1752&amp;"")=1,1,""))</f>
        <v/>
      </c>
    </row>
    <row r="1753">
      <c r="A1753" s="20" t="n"/>
      <c r="B1753" s="16" t="n"/>
      <c r="C1753" s="16" t="n"/>
      <c r="D1753" s="5" t="n"/>
      <c r="E1753" s="17" t="n"/>
      <c r="F1753" s="17" t="n"/>
      <c r="G1753" s="6">
        <f>IF(AND(C1753&amp;""="",E1753&amp;""="",F1753&amp;""=""),"",IF(C1753&amp;""="","كود ناقص",IFERROR(INDEX('دليل الحسابات'!$B$6:$B$205,MATCH(C1753,'دليل الحسابات'!$A$6:$A$205,0)),"كود غير موجود")))</f>
        <v/>
      </c>
      <c r="H1753" s="6">
        <f>IF(AND(C1753&amp;""="",E1753&amp;""="",F1753&amp;""=""),"",IF(AND(E1753&amp;""&lt;&gt;"",F1753&amp;""&lt;&gt;""),"خطأ: مدين ودائن معًا",IF(AND(E1753&amp;""="",F1753&amp;""=""),"سطر بلا مبلغ","")))</f>
        <v/>
      </c>
      <c r="I1753" s="19">
        <f>IF(B1753&amp;""="","",ROUND(SUMIFS($E$7:$E$3006,$B$7:$B$3006,B1753&amp;"")-SUMIFS($F$7:$F$3006,$B$7:$B$3006,B1753&amp;""),2))</f>
        <v/>
      </c>
      <c r="J1753" s="6">
        <f>IF(B1753&amp;""="",IF(AND(C1753&amp;""="",E1753&amp;""="",F1753&amp;""=""),"","رقم القيد ناقص"),IF(I1753=0,"","القيد غير متوازن"))</f>
        <v/>
      </c>
      <c r="K1753" s="21">
        <f>IF(C1753&amp;""="","",COUNTIF($C$7:C1753,C1753&amp;""))</f>
        <v/>
      </c>
      <c r="L1753" s="6">
        <f>IF(K1753="","",C1753&amp;"-"&amp;K1753)</f>
        <v/>
      </c>
      <c r="M1753" s="21">
        <f>IF(J1753&lt;&gt;"القيد غير متوازن","",IF(COUNTIF($B$7:B1753,B1753&amp;"")=1,1,""))</f>
        <v/>
      </c>
    </row>
    <row r="1754">
      <c r="A1754" s="20" t="n"/>
      <c r="B1754" s="16" t="n"/>
      <c r="C1754" s="16" t="n"/>
      <c r="D1754" s="5" t="n"/>
      <c r="E1754" s="17" t="n"/>
      <c r="F1754" s="17" t="n"/>
      <c r="G1754" s="6">
        <f>IF(AND(C1754&amp;""="",E1754&amp;""="",F1754&amp;""=""),"",IF(C1754&amp;""="","كود ناقص",IFERROR(INDEX('دليل الحسابات'!$B$6:$B$205,MATCH(C1754,'دليل الحسابات'!$A$6:$A$205,0)),"كود غير موجود")))</f>
        <v/>
      </c>
      <c r="H1754" s="6">
        <f>IF(AND(C1754&amp;""="",E1754&amp;""="",F1754&amp;""=""),"",IF(AND(E1754&amp;""&lt;&gt;"",F1754&amp;""&lt;&gt;""),"خطأ: مدين ودائن معًا",IF(AND(E1754&amp;""="",F1754&amp;""=""),"سطر بلا مبلغ","")))</f>
        <v/>
      </c>
      <c r="I1754" s="19">
        <f>IF(B1754&amp;""="","",ROUND(SUMIFS($E$7:$E$3006,$B$7:$B$3006,B1754&amp;"")-SUMIFS($F$7:$F$3006,$B$7:$B$3006,B1754&amp;""),2))</f>
        <v/>
      </c>
      <c r="J1754" s="6">
        <f>IF(B1754&amp;""="",IF(AND(C1754&amp;""="",E1754&amp;""="",F1754&amp;""=""),"","رقم القيد ناقص"),IF(I1754=0,"","القيد غير متوازن"))</f>
        <v/>
      </c>
      <c r="K1754" s="21">
        <f>IF(C1754&amp;""="","",COUNTIF($C$7:C1754,C1754&amp;""))</f>
        <v/>
      </c>
      <c r="L1754" s="6">
        <f>IF(K1754="","",C1754&amp;"-"&amp;K1754)</f>
        <v/>
      </c>
      <c r="M1754" s="21">
        <f>IF(J1754&lt;&gt;"القيد غير متوازن","",IF(COUNTIF($B$7:B1754,B1754&amp;"")=1,1,""))</f>
        <v/>
      </c>
    </row>
    <row r="1755">
      <c r="A1755" s="20" t="n"/>
      <c r="B1755" s="16" t="n"/>
      <c r="C1755" s="16" t="n"/>
      <c r="D1755" s="5" t="n"/>
      <c r="E1755" s="17" t="n"/>
      <c r="F1755" s="17" t="n"/>
      <c r="G1755" s="6">
        <f>IF(AND(C1755&amp;""="",E1755&amp;""="",F1755&amp;""=""),"",IF(C1755&amp;""="","كود ناقص",IFERROR(INDEX('دليل الحسابات'!$B$6:$B$205,MATCH(C1755,'دليل الحسابات'!$A$6:$A$205,0)),"كود غير موجود")))</f>
        <v/>
      </c>
      <c r="H1755" s="6">
        <f>IF(AND(C1755&amp;""="",E1755&amp;""="",F1755&amp;""=""),"",IF(AND(E1755&amp;""&lt;&gt;"",F1755&amp;""&lt;&gt;""),"خطأ: مدين ودائن معًا",IF(AND(E1755&amp;""="",F1755&amp;""=""),"سطر بلا مبلغ","")))</f>
        <v/>
      </c>
      <c r="I1755" s="19">
        <f>IF(B1755&amp;""="","",ROUND(SUMIFS($E$7:$E$3006,$B$7:$B$3006,B1755&amp;"")-SUMIFS($F$7:$F$3006,$B$7:$B$3006,B1755&amp;""),2))</f>
        <v/>
      </c>
      <c r="J1755" s="6">
        <f>IF(B1755&amp;""="",IF(AND(C1755&amp;""="",E1755&amp;""="",F1755&amp;""=""),"","رقم القيد ناقص"),IF(I1755=0,"","القيد غير متوازن"))</f>
        <v/>
      </c>
      <c r="K1755" s="21">
        <f>IF(C1755&amp;""="","",COUNTIF($C$7:C1755,C1755&amp;""))</f>
        <v/>
      </c>
      <c r="L1755" s="6">
        <f>IF(K1755="","",C1755&amp;"-"&amp;K1755)</f>
        <v/>
      </c>
      <c r="M1755" s="21">
        <f>IF(J1755&lt;&gt;"القيد غير متوازن","",IF(COUNTIF($B$7:B1755,B1755&amp;"")=1,1,""))</f>
        <v/>
      </c>
    </row>
    <row r="1756">
      <c r="A1756" s="20" t="n"/>
      <c r="B1756" s="16" t="n"/>
      <c r="C1756" s="16" t="n"/>
      <c r="D1756" s="5" t="n"/>
      <c r="E1756" s="17" t="n"/>
      <c r="F1756" s="17" t="n"/>
      <c r="G1756" s="6">
        <f>IF(AND(C1756&amp;""="",E1756&amp;""="",F1756&amp;""=""),"",IF(C1756&amp;""="","كود ناقص",IFERROR(INDEX('دليل الحسابات'!$B$6:$B$205,MATCH(C1756,'دليل الحسابات'!$A$6:$A$205,0)),"كود غير موجود")))</f>
        <v/>
      </c>
      <c r="H1756" s="6">
        <f>IF(AND(C1756&amp;""="",E1756&amp;""="",F1756&amp;""=""),"",IF(AND(E1756&amp;""&lt;&gt;"",F1756&amp;""&lt;&gt;""),"خطأ: مدين ودائن معًا",IF(AND(E1756&amp;""="",F1756&amp;""=""),"سطر بلا مبلغ","")))</f>
        <v/>
      </c>
      <c r="I1756" s="19">
        <f>IF(B1756&amp;""="","",ROUND(SUMIFS($E$7:$E$3006,$B$7:$B$3006,B1756&amp;"")-SUMIFS($F$7:$F$3006,$B$7:$B$3006,B1756&amp;""),2))</f>
        <v/>
      </c>
      <c r="J1756" s="6">
        <f>IF(B1756&amp;""="",IF(AND(C1756&amp;""="",E1756&amp;""="",F1756&amp;""=""),"","رقم القيد ناقص"),IF(I1756=0,"","القيد غير متوازن"))</f>
        <v/>
      </c>
      <c r="K1756" s="21">
        <f>IF(C1756&amp;""="","",COUNTIF($C$7:C1756,C1756&amp;""))</f>
        <v/>
      </c>
      <c r="L1756" s="6">
        <f>IF(K1756="","",C1756&amp;"-"&amp;K1756)</f>
        <v/>
      </c>
      <c r="M1756" s="21">
        <f>IF(J1756&lt;&gt;"القيد غير متوازن","",IF(COUNTIF($B$7:B1756,B1756&amp;"")=1,1,""))</f>
        <v/>
      </c>
    </row>
    <row r="1757">
      <c r="A1757" s="20" t="n"/>
      <c r="B1757" s="16" t="n"/>
      <c r="C1757" s="16" t="n"/>
      <c r="D1757" s="5" t="n"/>
      <c r="E1757" s="17" t="n"/>
      <c r="F1757" s="17" t="n"/>
      <c r="G1757" s="6">
        <f>IF(AND(C1757&amp;""="",E1757&amp;""="",F1757&amp;""=""),"",IF(C1757&amp;""="","كود ناقص",IFERROR(INDEX('دليل الحسابات'!$B$6:$B$205,MATCH(C1757,'دليل الحسابات'!$A$6:$A$205,0)),"كود غير موجود")))</f>
        <v/>
      </c>
      <c r="H1757" s="6">
        <f>IF(AND(C1757&amp;""="",E1757&amp;""="",F1757&amp;""=""),"",IF(AND(E1757&amp;""&lt;&gt;"",F1757&amp;""&lt;&gt;""),"خطأ: مدين ودائن معًا",IF(AND(E1757&amp;""="",F1757&amp;""=""),"سطر بلا مبلغ","")))</f>
        <v/>
      </c>
      <c r="I1757" s="19">
        <f>IF(B1757&amp;""="","",ROUND(SUMIFS($E$7:$E$3006,$B$7:$B$3006,B1757&amp;"")-SUMIFS($F$7:$F$3006,$B$7:$B$3006,B1757&amp;""),2))</f>
        <v/>
      </c>
      <c r="J1757" s="6">
        <f>IF(B1757&amp;""="",IF(AND(C1757&amp;""="",E1757&amp;""="",F1757&amp;""=""),"","رقم القيد ناقص"),IF(I1757=0,"","القيد غير متوازن"))</f>
        <v/>
      </c>
      <c r="K1757" s="21">
        <f>IF(C1757&amp;""="","",COUNTIF($C$7:C1757,C1757&amp;""))</f>
        <v/>
      </c>
      <c r="L1757" s="6">
        <f>IF(K1757="","",C1757&amp;"-"&amp;K1757)</f>
        <v/>
      </c>
      <c r="M1757" s="21">
        <f>IF(J1757&lt;&gt;"القيد غير متوازن","",IF(COUNTIF($B$7:B1757,B1757&amp;"")=1,1,""))</f>
        <v/>
      </c>
    </row>
    <row r="1758">
      <c r="A1758" s="20" t="n"/>
      <c r="B1758" s="16" t="n"/>
      <c r="C1758" s="16" t="n"/>
      <c r="D1758" s="5" t="n"/>
      <c r="E1758" s="17" t="n"/>
      <c r="F1758" s="17" t="n"/>
      <c r="G1758" s="6">
        <f>IF(AND(C1758&amp;""="",E1758&amp;""="",F1758&amp;""=""),"",IF(C1758&amp;""="","كود ناقص",IFERROR(INDEX('دليل الحسابات'!$B$6:$B$205,MATCH(C1758,'دليل الحسابات'!$A$6:$A$205,0)),"كود غير موجود")))</f>
        <v/>
      </c>
      <c r="H1758" s="6">
        <f>IF(AND(C1758&amp;""="",E1758&amp;""="",F1758&amp;""=""),"",IF(AND(E1758&amp;""&lt;&gt;"",F1758&amp;""&lt;&gt;""),"خطأ: مدين ودائن معًا",IF(AND(E1758&amp;""="",F1758&amp;""=""),"سطر بلا مبلغ","")))</f>
        <v/>
      </c>
      <c r="I1758" s="19">
        <f>IF(B1758&amp;""="","",ROUND(SUMIFS($E$7:$E$3006,$B$7:$B$3006,B1758&amp;"")-SUMIFS($F$7:$F$3006,$B$7:$B$3006,B1758&amp;""),2))</f>
        <v/>
      </c>
      <c r="J1758" s="6">
        <f>IF(B1758&amp;""="",IF(AND(C1758&amp;""="",E1758&amp;""="",F1758&amp;""=""),"","رقم القيد ناقص"),IF(I1758=0,"","القيد غير متوازن"))</f>
        <v/>
      </c>
      <c r="K1758" s="21">
        <f>IF(C1758&amp;""="","",COUNTIF($C$7:C1758,C1758&amp;""))</f>
        <v/>
      </c>
      <c r="L1758" s="6">
        <f>IF(K1758="","",C1758&amp;"-"&amp;K1758)</f>
        <v/>
      </c>
      <c r="M1758" s="21">
        <f>IF(J1758&lt;&gt;"القيد غير متوازن","",IF(COUNTIF($B$7:B1758,B1758&amp;"")=1,1,""))</f>
        <v/>
      </c>
    </row>
    <row r="1759">
      <c r="A1759" s="20" t="n"/>
      <c r="B1759" s="16" t="n"/>
      <c r="C1759" s="16" t="n"/>
      <c r="D1759" s="5" t="n"/>
      <c r="E1759" s="17" t="n"/>
      <c r="F1759" s="17" t="n"/>
      <c r="G1759" s="6">
        <f>IF(AND(C1759&amp;""="",E1759&amp;""="",F1759&amp;""=""),"",IF(C1759&amp;""="","كود ناقص",IFERROR(INDEX('دليل الحسابات'!$B$6:$B$205,MATCH(C1759,'دليل الحسابات'!$A$6:$A$205,0)),"كود غير موجود")))</f>
        <v/>
      </c>
      <c r="H1759" s="6">
        <f>IF(AND(C1759&amp;""="",E1759&amp;""="",F1759&amp;""=""),"",IF(AND(E1759&amp;""&lt;&gt;"",F1759&amp;""&lt;&gt;""),"خطأ: مدين ودائن معًا",IF(AND(E1759&amp;""="",F1759&amp;""=""),"سطر بلا مبلغ","")))</f>
        <v/>
      </c>
      <c r="I1759" s="19">
        <f>IF(B1759&amp;""="","",ROUND(SUMIFS($E$7:$E$3006,$B$7:$B$3006,B1759&amp;"")-SUMIFS($F$7:$F$3006,$B$7:$B$3006,B1759&amp;""),2))</f>
        <v/>
      </c>
      <c r="J1759" s="6">
        <f>IF(B1759&amp;""="",IF(AND(C1759&amp;""="",E1759&amp;""="",F1759&amp;""=""),"","رقم القيد ناقص"),IF(I1759=0,"","القيد غير متوازن"))</f>
        <v/>
      </c>
      <c r="K1759" s="21">
        <f>IF(C1759&amp;""="","",COUNTIF($C$7:C1759,C1759&amp;""))</f>
        <v/>
      </c>
      <c r="L1759" s="6">
        <f>IF(K1759="","",C1759&amp;"-"&amp;K1759)</f>
        <v/>
      </c>
      <c r="M1759" s="21">
        <f>IF(J1759&lt;&gt;"القيد غير متوازن","",IF(COUNTIF($B$7:B1759,B1759&amp;"")=1,1,""))</f>
        <v/>
      </c>
    </row>
    <row r="1760">
      <c r="A1760" s="20" t="n"/>
      <c r="B1760" s="16" t="n"/>
      <c r="C1760" s="16" t="n"/>
      <c r="D1760" s="5" t="n"/>
      <c r="E1760" s="17" t="n"/>
      <c r="F1760" s="17" t="n"/>
      <c r="G1760" s="6">
        <f>IF(AND(C1760&amp;""="",E1760&amp;""="",F1760&amp;""=""),"",IF(C1760&amp;""="","كود ناقص",IFERROR(INDEX('دليل الحسابات'!$B$6:$B$205,MATCH(C1760,'دليل الحسابات'!$A$6:$A$205,0)),"كود غير موجود")))</f>
        <v/>
      </c>
      <c r="H1760" s="6">
        <f>IF(AND(C1760&amp;""="",E1760&amp;""="",F1760&amp;""=""),"",IF(AND(E1760&amp;""&lt;&gt;"",F1760&amp;""&lt;&gt;""),"خطأ: مدين ودائن معًا",IF(AND(E1760&amp;""="",F1760&amp;""=""),"سطر بلا مبلغ","")))</f>
        <v/>
      </c>
      <c r="I1760" s="19">
        <f>IF(B1760&amp;""="","",ROUND(SUMIFS($E$7:$E$3006,$B$7:$B$3006,B1760&amp;"")-SUMIFS($F$7:$F$3006,$B$7:$B$3006,B1760&amp;""),2))</f>
        <v/>
      </c>
      <c r="J1760" s="6">
        <f>IF(B1760&amp;""="",IF(AND(C1760&amp;""="",E1760&amp;""="",F1760&amp;""=""),"","رقم القيد ناقص"),IF(I1760=0,"","القيد غير متوازن"))</f>
        <v/>
      </c>
      <c r="K1760" s="21">
        <f>IF(C1760&amp;""="","",COUNTIF($C$7:C1760,C1760&amp;""))</f>
        <v/>
      </c>
      <c r="L1760" s="6">
        <f>IF(K1760="","",C1760&amp;"-"&amp;K1760)</f>
        <v/>
      </c>
      <c r="M1760" s="21">
        <f>IF(J1760&lt;&gt;"القيد غير متوازن","",IF(COUNTIF($B$7:B1760,B1760&amp;"")=1,1,""))</f>
        <v/>
      </c>
    </row>
    <row r="1761">
      <c r="A1761" s="20" t="n"/>
      <c r="B1761" s="16" t="n"/>
      <c r="C1761" s="16" t="n"/>
      <c r="D1761" s="5" t="n"/>
      <c r="E1761" s="17" t="n"/>
      <c r="F1761" s="17" t="n"/>
      <c r="G1761" s="6">
        <f>IF(AND(C1761&amp;""="",E1761&amp;""="",F1761&amp;""=""),"",IF(C1761&amp;""="","كود ناقص",IFERROR(INDEX('دليل الحسابات'!$B$6:$B$205,MATCH(C1761,'دليل الحسابات'!$A$6:$A$205,0)),"كود غير موجود")))</f>
        <v/>
      </c>
      <c r="H1761" s="6">
        <f>IF(AND(C1761&amp;""="",E1761&amp;""="",F1761&amp;""=""),"",IF(AND(E1761&amp;""&lt;&gt;"",F1761&amp;""&lt;&gt;""),"خطأ: مدين ودائن معًا",IF(AND(E1761&amp;""="",F1761&amp;""=""),"سطر بلا مبلغ","")))</f>
        <v/>
      </c>
      <c r="I1761" s="19">
        <f>IF(B1761&amp;""="","",ROUND(SUMIFS($E$7:$E$3006,$B$7:$B$3006,B1761&amp;"")-SUMIFS($F$7:$F$3006,$B$7:$B$3006,B1761&amp;""),2))</f>
        <v/>
      </c>
      <c r="J1761" s="6">
        <f>IF(B1761&amp;""="",IF(AND(C1761&amp;""="",E1761&amp;""="",F1761&amp;""=""),"","رقم القيد ناقص"),IF(I1761=0,"","القيد غير متوازن"))</f>
        <v/>
      </c>
      <c r="K1761" s="21">
        <f>IF(C1761&amp;""="","",COUNTIF($C$7:C1761,C1761&amp;""))</f>
        <v/>
      </c>
      <c r="L1761" s="6">
        <f>IF(K1761="","",C1761&amp;"-"&amp;K1761)</f>
        <v/>
      </c>
      <c r="M1761" s="21">
        <f>IF(J1761&lt;&gt;"القيد غير متوازن","",IF(COUNTIF($B$7:B1761,B1761&amp;"")=1,1,""))</f>
        <v/>
      </c>
    </row>
    <row r="1762">
      <c r="A1762" s="20" t="n"/>
      <c r="B1762" s="16" t="n"/>
      <c r="C1762" s="16" t="n"/>
      <c r="D1762" s="5" t="n"/>
      <c r="E1762" s="17" t="n"/>
      <c r="F1762" s="17" t="n"/>
      <c r="G1762" s="6">
        <f>IF(AND(C1762&amp;""="",E1762&amp;""="",F1762&amp;""=""),"",IF(C1762&amp;""="","كود ناقص",IFERROR(INDEX('دليل الحسابات'!$B$6:$B$205,MATCH(C1762,'دليل الحسابات'!$A$6:$A$205,0)),"كود غير موجود")))</f>
        <v/>
      </c>
      <c r="H1762" s="6">
        <f>IF(AND(C1762&amp;""="",E1762&amp;""="",F1762&amp;""=""),"",IF(AND(E1762&amp;""&lt;&gt;"",F1762&amp;""&lt;&gt;""),"خطأ: مدين ودائن معًا",IF(AND(E1762&amp;""="",F1762&amp;""=""),"سطر بلا مبلغ","")))</f>
        <v/>
      </c>
      <c r="I1762" s="19">
        <f>IF(B1762&amp;""="","",ROUND(SUMIFS($E$7:$E$3006,$B$7:$B$3006,B1762&amp;"")-SUMIFS($F$7:$F$3006,$B$7:$B$3006,B1762&amp;""),2))</f>
        <v/>
      </c>
      <c r="J1762" s="6">
        <f>IF(B1762&amp;""="",IF(AND(C1762&amp;""="",E1762&amp;""="",F1762&amp;""=""),"","رقم القيد ناقص"),IF(I1762=0,"","القيد غير متوازن"))</f>
        <v/>
      </c>
      <c r="K1762" s="21">
        <f>IF(C1762&amp;""="","",COUNTIF($C$7:C1762,C1762&amp;""))</f>
        <v/>
      </c>
      <c r="L1762" s="6">
        <f>IF(K1762="","",C1762&amp;"-"&amp;K1762)</f>
        <v/>
      </c>
      <c r="M1762" s="21">
        <f>IF(J1762&lt;&gt;"القيد غير متوازن","",IF(COUNTIF($B$7:B1762,B1762&amp;"")=1,1,""))</f>
        <v/>
      </c>
    </row>
    <row r="1763">
      <c r="A1763" s="20" t="n"/>
      <c r="B1763" s="16" t="n"/>
      <c r="C1763" s="16" t="n"/>
      <c r="D1763" s="5" t="n"/>
      <c r="E1763" s="17" t="n"/>
      <c r="F1763" s="17" t="n"/>
      <c r="G1763" s="6">
        <f>IF(AND(C1763&amp;""="",E1763&amp;""="",F1763&amp;""=""),"",IF(C1763&amp;""="","كود ناقص",IFERROR(INDEX('دليل الحسابات'!$B$6:$B$205,MATCH(C1763,'دليل الحسابات'!$A$6:$A$205,0)),"كود غير موجود")))</f>
        <v/>
      </c>
      <c r="H1763" s="6">
        <f>IF(AND(C1763&amp;""="",E1763&amp;""="",F1763&amp;""=""),"",IF(AND(E1763&amp;""&lt;&gt;"",F1763&amp;""&lt;&gt;""),"خطأ: مدين ودائن معًا",IF(AND(E1763&amp;""="",F1763&amp;""=""),"سطر بلا مبلغ","")))</f>
        <v/>
      </c>
      <c r="I1763" s="19">
        <f>IF(B1763&amp;""="","",ROUND(SUMIFS($E$7:$E$3006,$B$7:$B$3006,B1763&amp;"")-SUMIFS($F$7:$F$3006,$B$7:$B$3006,B1763&amp;""),2))</f>
        <v/>
      </c>
      <c r="J1763" s="6">
        <f>IF(B1763&amp;""="",IF(AND(C1763&amp;""="",E1763&amp;""="",F1763&amp;""=""),"","رقم القيد ناقص"),IF(I1763=0,"","القيد غير متوازن"))</f>
        <v/>
      </c>
      <c r="K1763" s="21">
        <f>IF(C1763&amp;""="","",COUNTIF($C$7:C1763,C1763&amp;""))</f>
        <v/>
      </c>
      <c r="L1763" s="6">
        <f>IF(K1763="","",C1763&amp;"-"&amp;K1763)</f>
        <v/>
      </c>
      <c r="M1763" s="21">
        <f>IF(J1763&lt;&gt;"القيد غير متوازن","",IF(COUNTIF($B$7:B1763,B1763&amp;"")=1,1,""))</f>
        <v/>
      </c>
    </row>
    <row r="1764">
      <c r="A1764" s="20" t="n"/>
      <c r="B1764" s="16" t="n"/>
      <c r="C1764" s="16" t="n"/>
      <c r="D1764" s="5" t="n"/>
      <c r="E1764" s="17" t="n"/>
      <c r="F1764" s="17" t="n"/>
      <c r="G1764" s="6">
        <f>IF(AND(C1764&amp;""="",E1764&amp;""="",F1764&amp;""=""),"",IF(C1764&amp;""="","كود ناقص",IFERROR(INDEX('دليل الحسابات'!$B$6:$B$205,MATCH(C1764,'دليل الحسابات'!$A$6:$A$205,0)),"كود غير موجود")))</f>
        <v/>
      </c>
      <c r="H1764" s="6">
        <f>IF(AND(C1764&amp;""="",E1764&amp;""="",F1764&amp;""=""),"",IF(AND(E1764&amp;""&lt;&gt;"",F1764&amp;""&lt;&gt;""),"خطأ: مدين ودائن معًا",IF(AND(E1764&amp;""="",F1764&amp;""=""),"سطر بلا مبلغ","")))</f>
        <v/>
      </c>
      <c r="I1764" s="19">
        <f>IF(B1764&amp;""="","",ROUND(SUMIFS($E$7:$E$3006,$B$7:$B$3006,B1764&amp;"")-SUMIFS($F$7:$F$3006,$B$7:$B$3006,B1764&amp;""),2))</f>
        <v/>
      </c>
      <c r="J1764" s="6">
        <f>IF(B1764&amp;""="",IF(AND(C1764&amp;""="",E1764&amp;""="",F1764&amp;""=""),"","رقم القيد ناقص"),IF(I1764=0,"","القيد غير متوازن"))</f>
        <v/>
      </c>
      <c r="K1764" s="21">
        <f>IF(C1764&amp;""="","",COUNTIF($C$7:C1764,C1764&amp;""))</f>
        <v/>
      </c>
      <c r="L1764" s="6">
        <f>IF(K1764="","",C1764&amp;"-"&amp;K1764)</f>
        <v/>
      </c>
      <c r="M1764" s="21">
        <f>IF(J1764&lt;&gt;"القيد غير متوازن","",IF(COUNTIF($B$7:B1764,B1764&amp;"")=1,1,""))</f>
        <v/>
      </c>
    </row>
    <row r="1765">
      <c r="A1765" s="20" t="n"/>
      <c r="B1765" s="16" t="n"/>
      <c r="C1765" s="16" t="n"/>
      <c r="D1765" s="5" t="n"/>
      <c r="E1765" s="17" t="n"/>
      <c r="F1765" s="17" t="n"/>
      <c r="G1765" s="6">
        <f>IF(AND(C1765&amp;""="",E1765&amp;""="",F1765&amp;""=""),"",IF(C1765&amp;""="","كود ناقص",IFERROR(INDEX('دليل الحسابات'!$B$6:$B$205,MATCH(C1765,'دليل الحسابات'!$A$6:$A$205,0)),"كود غير موجود")))</f>
        <v/>
      </c>
      <c r="H1765" s="6">
        <f>IF(AND(C1765&amp;""="",E1765&amp;""="",F1765&amp;""=""),"",IF(AND(E1765&amp;""&lt;&gt;"",F1765&amp;""&lt;&gt;""),"خطأ: مدين ودائن معًا",IF(AND(E1765&amp;""="",F1765&amp;""=""),"سطر بلا مبلغ","")))</f>
        <v/>
      </c>
      <c r="I1765" s="19">
        <f>IF(B1765&amp;""="","",ROUND(SUMIFS($E$7:$E$3006,$B$7:$B$3006,B1765&amp;"")-SUMIFS($F$7:$F$3006,$B$7:$B$3006,B1765&amp;""),2))</f>
        <v/>
      </c>
      <c r="J1765" s="6">
        <f>IF(B1765&amp;""="",IF(AND(C1765&amp;""="",E1765&amp;""="",F1765&amp;""=""),"","رقم القيد ناقص"),IF(I1765=0,"","القيد غير متوازن"))</f>
        <v/>
      </c>
      <c r="K1765" s="21">
        <f>IF(C1765&amp;""="","",COUNTIF($C$7:C1765,C1765&amp;""))</f>
        <v/>
      </c>
      <c r="L1765" s="6">
        <f>IF(K1765="","",C1765&amp;"-"&amp;K1765)</f>
        <v/>
      </c>
      <c r="M1765" s="21">
        <f>IF(J1765&lt;&gt;"القيد غير متوازن","",IF(COUNTIF($B$7:B1765,B1765&amp;"")=1,1,""))</f>
        <v/>
      </c>
    </row>
    <row r="1766">
      <c r="A1766" s="20" t="n"/>
      <c r="B1766" s="16" t="n"/>
      <c r="C1766" s="16" t="n"/>
      <c r="D1766" s="5" t="n"/>
      <c r="E1766" s="17" t="n"/>
      <c r="F1766" s="17" t="n"/>
      <c r="G1766" s="6">
        <f>IF(AND(C1766&amp;""="",E1766&amp;""="",F1766&amp;""=""),"",IF(C1766&amp;""="","كود ناقص",IFERROR(INDEX('دليل الحسابات'!$B$6:$B$205,MATCH(C1766,'دليل الحسابات'!$A$6:$A$205,0)),"كود غير موجود")))</f>
        <v/>
      </c>
      <c r="H1766" s="6">
        <f>IF(AND(C1766&amp;""="",E1766&amp;""="",F1766&amp;""=""),"",IF(AND(E1766&amp;""&lt;&gt;"",F1766&amp;""&lt;&gt;""),"خطأ: مدين ودائن معًا",IF(AND(E1766&amp;""="",F1766&amp;""=""),"سطر بلا مبلغ","")))</f>
        <v/>
      </c>
      <c r="I1766" s="19">
        <f>IF(B1766&amp;""="","",ROUND(SUMIFS($E$7:$E$3006,$B$7:$B$3006,B1766&amp;"")-SUMIFS($F$7:$F$3006,$B$7:$B$3006,B1766&amp;""),2))</f>
        <v/>
      </c>
      <c r="J1766" s="6">
        <f>IF(B1766&amp;""="",IF(AND(C1766&amp;""="",E1766&amp;""="",F1766&amp;""=""),"","رقم القيد ناقص"),IF(I1766=0,"","القيد غير متوازن"))</f>
        <v/>
      </c>
      <c r="K1766" s="21">
        <f>IF(C1766&amp;""="","",COUNTIF($C$7:C1766,C1766&amp;""))</f>
        <v/>
      </c>
      <c r="L1766" s="6">
        <f>IF(K1766="","",C1766&amp;"-"&amp;K1766)</f>
        <v/>
      </c>
      <c r="M1766" s="21">
        <f>IF(J1766&lt;&gt;"القيد غير متوازن","",IF(COUNTIF($B$7:B1766,B1766&amp;"")=1,1,""))</f>
        <v/>
      </c>
    </row>
    <row r="1767">
      <c r="A1767" s="20" t="n"/>
      <c r="B1767" s="16" t="n"/>
      <c r="C1767" s="16" t="n"/>
      <c r="D1767" s="5" t="n"/>
      <c r="E1767" s="17" t="n"/>
      <c r="F1767" s="17" t="n"/>
      <c r="G1767" s="6">
        <f>IF(AND(C1767&amp;""="",E1767&amp;""="",F1767&amp;""=""),"",IF(C1767&amp;""="","كود ناقص",IFERROR(INDEX('دليل الحسابات'!$B$6:$B$205,MATCH(C1767,'دليل الحسابات'!$A$6:$A$205,0)),"كود غير موجود")))</f>
        <v/>
      </c>
      <c r="H1767" s="6">
        <f>IF(AND(C1767&amp;""="",E1767&amp;""="",F1767&amp;""=""),"",IF(AND(E1767&amp;""&lt;&gt;"",F1767&amp;""&lt;&gt;""),"خطأ: مدين ودائن معًا",IF(AND(E1767&amp;""="",F1767&amp;""=""),"سطر بلا مبلغ","")))</f>
        <v/>
      </c>
      <c r="I1767" s="19">
        <f>IF(B1767&amp;""="","",ROUND(SUMIFS($E$7:$E$3006,$B$7:$B$3006,B1767&amp;"")-SUMIFS($F$7:$F$3006,$B$7:$B$3006,B1767&amp;""),2))</f>
        <v/>
      </c>
      <c r="J1767" s="6">
        <f>IF(B1767&amp;""="",IF(AND(C1767&amp;""="",E1767&amp;""="",F1767&amp;""=""),"","رقم القيد ناقص"),IF(I1767=0,"","القيد غير متوازن"))</f>
        <v/>
      </c>
      <c r="K1767" s="21">
        <f>IF(C1767&amp;""="","",COUNTIF($C$7:C1767,C1767&amp;""))</f>
        <v/>
      </c>
      <c r="L1767" s="6">
        <f>IF(K1767="","",C1767&amp;"-"&amp;K1767)</f>
        <v/>
      </c>
      <c r="M1767" s="21">
        <f>IF(J1767&lt;&gt;"القيد غير متوازن","",IF(COUNTIF($B$7:B1767,B1767&amp;"")=1,1,""))</f>
        <v/>
      </c>
    </row>
    <row r="1768">
      <c r="A1768" s="20" t="n"/>
      <c r="B1768" s="16" t="n"/>
      <c r="C1768" s="16" t="n"/>
      <c r="D1768" s="5" t="n"/>
      <c r="E1768" s="17" t="n"/>
      <c r="F1768" s="17" t="n"/>
      <c r="G1768" s="6">
        <f>IF(AND(C1768&amp;""="",E1768&amp;""="",F1768&amp;""=""),"",IF(C1768&amp;""="","كود ناقص",IFERROR(INDEX('دليل الحسابات'!$B$6:$B$205,MATCH(C1768,'دليل الحسابات'!$A$6:$A$205,0)),"كود غير موجود")))</f>
        <v/>
      </c>
      <c r="H1768" s="6">
        <f>IF(AND(C1768&amp;""="",E1768&amp;""="",F1768&amp;""=""),"",IF(AND(E1768&amp;""&lt;&gt;"",F1768&amp;""&lt;&gt;""),"خطأ: مدين ودائن معًا",IF(AND(E1768&amp;""="",F1768&amp;""=""),"سطر بلا مبلغ","")))</f>
        <v/>
      </c>
      <c r="I1768" s="19">
        <f>IF(B1768&amp;""="","",ROUND(SUMIFS($E$7:$E$3006,$B$7:$B$3006,B1768&amp;"")-SUMIFS($F$7:$F$3006,$B$7:$B$3006,B1768&amp;""),2))</f>
        <v/>
      </c>
      <c r="J1768" s="6">
        <f>IF(B1768&amp;""="",IF(AND(C1768&amp;""="",E1768&amp;""="",F1768&amp;""=""),"","رقم القيد ناقص"),IF(I1768=0,"","القيد غير متوازن"))</f>
        <v/>
      </c>
      <c r="K1768" s="21">
        <f>IF(C1768&amp;""="","",COUNTIF($C$7:C1768,C1768&amp;""))</f>
        <v/>
      </c>
      <c r="L1768" s="6">
        <f>IF(K1768="","",C1768&amp;"-"&amp;K1768)</f>
        <v/>
      </c>
      <c r="M1768" s="21">
        <f>IF(J1768&lt;&gt;"القيد غير متوازن","",IF(COUNTIF($B$7:B1768,B1768&amp;"")=1,1,""))</f>
        <v/>
      </c>
    </row>
    <row r="1769">
      <c r="A1769" s="20" t="n"/>
      <c r="B1769" s="16" t="n"/>
      <c r="C1769" s="16" t="n"/>
      <c r="D1769" s="5" t="n"/>
      <c r="E1769" s="17" t="n"/>
      <c r="F1769" s="17" t="n"/>
      <c r="G1769" s="6">
        <f>IF(AND(C1769&amp;""="",E1769&amp;""="",F1769&amp;""=""),"",IF(C1769&amp;""="","كود ناقص",IFERROR(INDEX('دليل الحسابات'!$B$6:$B$205,MATCH(C1769,'دليل الحسابات'!$A$6:$A$205,0)),"كود غير موجود")))</f>
        <v/>
      </c>
      <c r="H1769" s="6">
        <f>IF(AND(C1769&amp;""="",E1769&amp;""="",F1769&amp;""=""),"",IF(AND(E1769&amp;""&lt;&gt;"",F1769&amp;""&lt;&gt;""),"خطأ: مدين ودائن معًا",IF(AND(E1769&amp;""="",F1769&amp;""=""),"سطر بلا مبلغ","")))</f>
        <v/>
      </c>
      <c r="I1769" s="19">
        <f>IF(B1769&amp;""="","",ROUND(SUMIFS($E$7:$E$3006,$B$7:$B$3006,B1769&amp;"")-SUMIFS($F$7:$F$3006,$B$7:$B$3006,B1769&amp;""),2))</f>
        <v/>
      </c>
      <c r="J1769" s="6">
        <f>IF(B1769&amp;""="",IF(AND(C1769&amp;""="",E1769&amp;""="",F1769&amp;""=""),"","رقم القيد ناقص"),IF(I1769=0,"","القيد غير متوازن"))</f>
        <v/>
      </c>
      <c r="K1769" s="21">
        <f>IF(C1769&amp;""="","",COUNTIF($C$7:C1769,C1769&amp;""))</f>
        <v/>
      </c>
      <c r="L1769" s="6">
        <f>IF(K1769="","",C1769&amp;"-"&amp;K1769)</f>
        <v/>
      </c>
      <c r="M1769" s="21">
        <f>IF(J1769&lt;&gt;"القيد غير متوازن","",IF(COUNTIF($B$7:B1769,B1769&amp;"")=1,1,""))</f>
        <v/>
      </c>
    </row>
    <row r="1770">
      <c r="A1770" s="20" t="n"/>
      <c r="B1770" s="16" t="n"/>
      <c r="C1770" s="16" t="n"/>
      <c r="D1770" s="5" t="n"/>
      <c r="E1770" s="17" t="n"/>
      <c r="F1770" s="17" t="n"/>
      <c r="G1770" s="6">
        <f>IF(AND(C1770&amp;""="",E1770&amp;""="",F1770&amp;""=""),"",IF(C1770&amp;""="","كود ناقص",IFERROR(INDEX('دليل الحسابات'!$B$6:$B$205,MATCH(C1770,'دليل الحسابات'!$A$6:$A$205,0)),"كود غير موجود")))</f>
        <v/>
      </c>
      <c r="H1770" s="6">
        <f>IF(AND(C1770&amp;""="",E1770&amp;""="",F1770&amp;""=""),"",IF(AND(E1770&amp;""&lt;&gt;"",F1770&amp;""&lt;&gt;""),"خطأ: مدين ودائن معًا",IF(AND(E1770&amp;""="",F1770&amp;""=""),"سطر بلا مبلغ","")))</f>
        <v/>
      </c>
      <c r="I1770" s="19">
        <f>IF(B1770&amp;""="","",ROUND(SUMIFS($E$7:$E$3006,$B$7:$B$3006,B1770&amp;"")-SUMIFS($F$7:$F$3006,$B$7:$B$3006,B1770&amp;""),2))</f>
        <v/>
      </c>
      <c r="J1770" s="6">
        <f>IF(B1770&amp;""="",IF(AND(C1770&amp;""="",E1770&amp;""="",F1770&amp;""=""),"","رقم القيد ناقص"),IF(I1770=0,"","القيد غير متوازن"))</f>
        <v/>
      </c>
      <c r="K1770" s="21">
        <f>IF(C1770&amp;""="","",COUNTIF($C$7:C1770,C1770&amp;""))</f>
        <v/>
      </c>
      <c r="L1770" s="6">
        <f>IF(K1770="","",C1770&amp;"-"&amp;K1770)</f>
        <v/>
      </c>
      <c r="M1770" s="21">
        <f>IF(J1770&lt;&gt;"القيد غير متوازن","",IF(COUNTIF($B$7:B1770,B1770&amp;"")=1,1,""))</f>
        <v/>
      </c>
    </row>
    <row r="1771">
      <c r="A1771" s="20" t="n"/>
      <c r="B1771" s="16" t="n"/>
      <c r="C1771" s="16" t="n"/>
      <c r="D1771" s="5" t="n"/>
      <c r="E1771" s="17" t="n"/>
      <c r="F1771" s="17" t="n"/>
      <c r="G1771" s="6">
        <f>IF(AND(C1771&amp;""="",E1771&amp;""="",F1771&amp;""=""),"",IF(C1771&amp;""="","كود ناقص",IFERROR(INDEX('دليل الحسابات'!$B$6:$B$205,MATCH(C1771,'دليل الحسابات'!$A$6:$A$205,0)),"كود غير موجود")))</f>
        <v/>
      </c>
      <c r="H1771" s="6">
        <f>IF(AND(C1771&amp;""="",E1771&amp;""="",F1771&amp;""=""),"",IF(AND(E1771&amp;""&lt;&gt;"",F1771&amp;""&lt;&gt;""),"خطأ: مدين ودائن معًا",IF(AND(E1771&amp;""="",F1771&amp;""=""),"سطر بلا مبلغ","")))</f>
        <v/>
      </c>
      <c r="I1771" s="19">
        <f>IF(B1771&amp;""="","",ROUND(SUMIFS($E$7:$E$3006,$B$7:$B$3006,B1771&amp;"")-SUMIFS($F$7:$F$3006,$B$7:$B$3006,B1771&amp;""),2))</f>
        <v/>
      </c>
      <c r="J1771" s="6">
        <f>IF(B1771&amp;""="",IF(AND(C1771&amp;""="",E1771&amp;""="",F1771&amp;""=""),"","رقم القيد ناقص"),IF(I1771=0,"","القيد غير متوازن"))</f>
        <v/>
      </c>
      <c r="K1771" s="21">
        <f>IF(C1771&amp;""="","",COUNTIF($C$7:C1771,C1771&amp;""))</f>
        <v/>
      </c>
      <c r="L1771" s="6">
        <f>IF(K1771="","",C1771&amp;"-"&amp;K1771)</f>
        <v/>
      </c>
      <c r="M1771" s="21">
        <f>IF(J1771&lt;&gt;"القيد غير متوازن","",IF(COUNTIF($B$7:B1771,B1771&amp;"")=1,1,""))</f>
        <v/>
      </c>
    </row>
    <row r="1772">
      <c r="A1772" s="20" t="n"/>
      <c r="B1772" s="16" t="n"/>
      <c r="C1772" s="16" t="n"/>
      <c r="D1772" s="5" t="n"/>
      <c r="E1772" s="17" t="n"/>
      <c r="F1772" s="17" t="n"/>
      <c r="G1772" s="6">
        <f>IF(AND(C1772&amp;""="",E1772&amp;""="",F1772&amp;""=""),"",IF(C1772&amp;""="","كود ناقص",IFERROR(INDEX('دليل الحسابات'!$B$6:$B$205,MATCH(C1772,'دليل الحسابات'!$A$6:$A$205,0)),"كود غير موجود")))</f>
        <v/>
      </c>
      <c r="H1772" s="6">
        <f>IF(AND(C1772&amp;""="",E1772&amp;""="",F1772&amp;""=""),"",IF(AND(E1772&amp;""&lt;&gt;"",F1772&amp;""&lt;&gt;""),"خطأ: مدين ودائن معًا",IF(AND(E1772&amp;""="",F1772&amp;""=""),"سطر بلا مبلغ","")))</f>
        <v/>
      </c>
      <c r="I1772" s="19">
        <f>IF(B1772&amp;""="","",ROUND(SUMIFS($E$7:$E$3006,$B$7:$B$3006,B1772&amp;"")-SUMIFS($F$7:$F$3006,$B$7:$B$3006,B1772&amp;""),2))</f>
        <v/>
      </c>
      <c r="J1772" s="6">
        <f>IF(B1772&amp;""="",IF(AND(C1772&amp;""="",E1772&amp;""="",F1772&amp;""=""),"","رقم القيد ناقص"),IF(I1772=0,"","القيد غير متوازن"))</f>
        <v/>
      </c>
      <c r="K1772" s="21">
        <f>IF(C1772&amp;""="","",COUNTIF($C$7:C1772,C1772&amp;""))</f>
        <v/>
      </c>
      <c r="L1772" s="6">
        <f>IF(K1772="","",C1772&amp;"-"&amp;K1772)</f>
        <v/>
      </c>
      <c r="M1772" s="21">
        <f>IF(J1772&lt;&gt;"القيد غير متوازن","",IF(COUNTIF($B$7:B1772,B1772&amp;"")=1,1,""))</f>
        <v/>
      </c>
    </row>
    <row r="1773">
      <c r="A1773" s="20" t="n"/>
      <c r="B1773" s="16" t="n"/>
      <c r="C1773" s="16" t="n"/>
      <c r="D1773" s="5" t="n"/>
      <c r="E1773" s="17" t="n"/>
      <c r="F1773" s="17" t="n"/>
      <c r="G1773" s="6">
        <f>IF(AND(C1773&amp;""="",E1773&amp;""="",F1773&amp;""=""),"",IF(C1773&amp;""="","كود ناقص",IFERROR(INDEX('دليل الحسابات'!$B$6:$B$205,MATCH(C1773,'دليل الحسابات'!$A$6:$A$205,0)),"كود غير موجود")))</f>
        <v/>
      </c>
      <c r="H1773" s="6">
        <f>IF(AND(C1773&amp;""="",E1773&amp;""="",F1773&amp;""=""),"",IF(AND(E1773&amp;""&lt;&gt;"",F1773&amp;""&lt;&gt;""),"خطأ: مدين ودائن معًا",IF(AND(E1773&amp;""="",F1773&amp;""=""),"سطر بلا مبلغ","")))</f>
        <v/>
      </c>
      <c r="I1773" s="19">
        <f>IF(B1773&amp;""="","",ROUND(SUMIFS($E$7:$E$3006,$B$7:$B$3006,B1773&amp;"")-SUMIFS($F$7:$F$3006,$B$7:$B$3006,B1773&amp;""),2))</f>
        <v/>
      </c>
      <c r="J1773" s="6">
        <f>IF(B1773&amp;""="",IF(AND(C1773&amp;""="",E1773&amp;""="",F1773&amp;""=""),"","رقم القيد ناقص"),IF(I1773=0,"","القيد غير متوازن"))</f>
        <v/>
      </c>
      <c r="K1773" s="21">
        <f>IF(C1773&amp;""="","",COUNTIF($C$7:C1773,C1773&amp;""))</f>
        <v/>
      </c>
      <c r="L1773" s="6">
        <f>IF(K1773="","",C1773&amp;"-"&amp;K1773)</f>
        <v/>
      </c>
      <c r="M1773" s="21">
        <f>IF(J1773&lt;&gt;"القيد غير متوازن","",IF(COUNTIF($B$7:B1773,B1773&amp;"")=1,1,""))</f>
        <v/>
      </c>
    </row>
    <row r="1774">
      <c r="A1774" s="20" t="n"/>
      <c r="B1774" s="16" t="n"/>
      <c r="C1774" s="16" t="n"/>
      <c r="D1774" s="5" t="n"/>
      <c r="E1774" s="17" t="n"/>
      <c r="F1774" s="17" t="n"/>
      <c r="G1774" s="6">
        <f>IF(AND(C1774&amp;""="",E1774&amp;""="",F1774&amp;""=""),"",IF(C1774&amp;""="","كود ناقص",IFERROR(INDEX('دليل الحسابات'!$B$6:$B$205,MATCH(C1774,'دليل الحسابات'!$A$6:$A$205,0)),"كود غير موجود")))</f>
        <v/>
      </c>
      <c r="H1774" s="6">
        <f>IF(AND(C1774&amp;""="",E1774&amp;""="",F1774&amp;""=""),"",IF(AND(E1774&amp;""&lt;&gt;"",F1774&amp;""&lt;&gt;""),"خطأ: مدين ودائن معًا",IF(AND(E1774&amp;""="",F1774&amp;""=""),"سطر بلا مبلغ","")))</f>
        <v/>
      </c>
      <c r="I1774" s="19">
        <f>IF(B1774&amp;""="","",ROUND(SUMIFS($E$7:$E$3006,$B$7:$B$3006,B1774&amp;"")-SUMIFS($F$7:$F$3006,$B$7:$B$3006,B1774&amp;""),2))</f>
        <v/>
      </c>
      <c r="J1774" s="6">
        <f>IF(B1774&amp;""="",IF(AND(C1774&amp;""="",E1774&amp;""="",F1774&amp;""=""),"","رقم القيد ناقص"),IF(I1774=0,"","القيد غير متوازن"))</f>
        <v/>
      </c>
      <c r="K1774" s="21">
        <f>IF(C1774&amp;""="","",COUNTIF($C$7:C1774,C1774&amp;""))</f>
        <v/>
      </c>
      <c r="L1774" s="6">
        <f>IF(K1774="","",C1774&amp;"-"&amp;K1774)</f>
        <v/>
      </c>
      <c r="M1774" s="21">
        <f>IF(J1774&lt;&gt;"القيد غير متوازن","",IF(COUNTIF($B$7:B1774,B1774&amp;"")=1,1,""))</f>
        <v/>
      </c>
    </row>
    <row r="1775">
      <c r="A1775" s="20" t="n"/>
      <c r="B1775" s="16" t="n"/>
      <c r="C1775" s="16" t="n"/>
      <c r="D1775" s="5" t="n"/>
      <c r="E1775" s="17" t="n"/>
      <c r="F1775" s="17" t="n"/>
      <c r="G1775" s="6">
        <f>IF(AND(C1775&amp;""="",E1775&amp;""="",F1775&amp;""=""),"",IF(C1775&amp;""="","كود ناقص",IFERROR(INDEX('دليل الحسابات'!$B$6:$B$205,MATCH(C1775,'دليل الحسابات'!$A$6:$A$205,0)),"كود غير موجود")))</f>
        <v/>
      </c>
      <c r="H1775" s="6">
        <f>IF(AND(C1775&amp;""="",E1775&amp;""="",F1775&amp;""=""),"",IF(AND(E1775&amp;""&lt;&gt;"",F1775&amp;""&lt;&gt;""),"خطأ: مدين ودائن معًا",IF(AND(E1775&amp;""="",F1775&amp;""=""),"سطر بلا مبلغ","")))</f>
        <v/>
      </c>
      <c r="I1775" s="19">
        <f>IF(B1775&amp;""="","",ROUND(SUMIFS($E$7:$E$3006,$B$7:$B$3006,B1775&amp;"")-SUMIFS($F$7:$F$3006,$B$7:$B$3006,B1775&amp;""),2))</f>
        <v/>
      </c>
      <c r="J1775" s="6">
        <f>IF(B1775&amp;""="",IF(AND(C1775&amp;""="",E1775&amp;""="",F1775&amp;""=""),"","رقم القيد ناقص"),IF(I1775=0,"","القيد غير متوازن"))</f>
        <v/>
      </c>
      <c r="K1775" s="21">
        <f>IF(C1775&amp;""="","",COUNTIF($C$7:C1775,C1775&amp;""))</f>
        <v/>
      </c>
      <c r="L1775" s="6">
        <f>IF(K1775="","",C1775&amp;"-"&amp;K1775)</f>
        <v/>
      </c>
      <c r="M1775" s="21">
        <f>IF(J1775&lt;&gt;"القيد غير متوازن","",IF(COUNTIF($B$7:B1775,B1775&amp;"")=1,1,""))</f>
        <v/>
      </c>
    </row>
    <row r="1776">
      <c r="A1776" s="20" t="n"/>
      <c r="B1776" s="16" t="n"/>
      <c r="C1776" s="16" t="n"/>
      <c r="D1776" s="5" t="n"/>
      <c r="E1776" s="17" t="n"/>
      <c r="F1776" s="17" t="n"/>
      <c r="G1776" s="6">
        <f>IF(AND(C1776&amp;""="",E1776&amp;""="",F1776&amp;""=""),"",IF(C1776&amp;""="","كود ناقص",IFERROR(INDEX('دليل الحسابات'!$B$6:$B$205,MATCH(C1776,'دليل الحسابات'!$A$6:$A$205,0)),"كود غير موجود")))</f>
        <v/>
      </c>
      <c r="H1776" s="6">
        <f>IF(AND(C1776&amp;""="",E1776&amp;""="",F1776&amp;""=""),"",IF(AND(E1776&amp;""&lt;&gt;"",F1776&amp;""&lt;&gt;""),"خطأ: مدين ودائن معًا",IF(AND(E1776&amp;""="",F1776&amp;""=""),"سطر بلا مبلغ","")))</f>
        <v/>
      </c>
      <c r="I1776" s="19">
        <f>IF(B1776&amp;""="","",ROUND(SUMIFS($E$7:$E$3006,$B$7:$B$3006,B1776&amp;"")-SUMIFS($F$7:$F$3006,$B$7:$B$3006,B1776&amp;""),2))</f>
        <v/>
      </c>
      <c r="J1776" s="6">
        <f>IF(B1776&amp;""="",IF(AND(C1776&amp;""="",E1776&amp;""="",F1776&amp;""=""),"","رقم القيد ناقص"),IF(I1776=0,"","القيد غير متوازن"))</f>
        <v/>
      </c>
      <c r="K1776" s="21">
        <f>IF(C1776&amp;""="","",COUNTIF($C$7:C1776,C1776&amp;""))</f>
        <v/>
      </c>
      <c r="L1776" s="6">
        <f>IF(K1776="","",C1776&amp;"-"&amp;K1776)</f>
        <v/>
      </c>
      <c r="M1776" s="21">
        <f>IF(J1776&lt;&gt;"القيد غير متوازن","",IF(COUNTIF($B$7:B1776,B1776&amp;"")=1,1,""))</f>
        <v/>
      </c>
    </row>
    <row r="1777">
      <c r="A1777" s="20" t="n"/>
      <c r="B1777" s="16" t="n"/>
      <c r="C1777" s="16" t="n"/>
      <c r="D1777" s="5" t="n"/>
      <c r="E1777" s="17" t="n"/>
      <c r="F1777" s="17" t="n"/>
      <c r="G1777" s="6">
        <f>IF(AND(C1777&amp;""="",E1777&amp;""="",F1777&amp;""=""),"",IF(C1777&amp;""="","كود ناقص",IFERROR(INDEX('دليل الحسابات'!$B$6:$B$205,MATCH(C1777,'دليل الحسابات'!$A$6:$A$205,0)),"كود غير موجود")))</f>
        <v/>
      </c>
      <c r="H1777" s="6">
        <f>IF(AND(C1777&amp;""="",E1777&amp;""="",F1777&amp;""=""),"",IF(AND(E1777&amp;""&lt;&gt;"",F1777&amp;""&lt;&gt;""),"خطأ: مدين ودائن معًا",IF(AND(E1777&amp;""="",F1777&amp;""=""),"سطر بلا مبلغ","")))</f>
        <v/>
      </c>
      <c r="I1777" s="19">
        <f>IF(B1777&amp;""="","",ROUND(SUMIFS($E$7:$E$3006,$B$7:$B$3006,B1777&amp;"")-SUMIFS($F$7:$F$3006,$B$7:$B$3006,B1777&amp;""),2))</f>
        <v/>
      </c>
      <c r="J1777" s="6">
        <f>IF(B1777&amp;""="",IF(AND(C1777&amp;""="",E1777&amp;""="",F1777&amp;""=""),"","رقم القيد ناقص"),IF(I1777=0,"","القيد غير متوازن"))</f>
        <v/>
      </c>
      <c r="K1777" s="21">
        <f>IF(C1777&amp;""="","",COUNTIF($C$7:C1777,C1777&amp;""))</f>
        <v/>
      </c>
      <c r="L1777" s="6">
        <f>IF(K1777="","",C1777&amp;"-"&amp;K1777)</f>
        <v/>
      </c>
      <c r="M1777" s="21">
        <f>IF(J1777&lt;&gt;"القيد غير متوازن","",IF(COUNTIF($B$7:B1777,B1777&amp;"")=1,1,""))</f>
        <v/>
      </c>
    </row>
    <row r="1778">
      <c r="A1778" s="20" t="n"/>
      <c r="B1778" s="16" t="n"/>
      <c r="C1778" s="16" t="n"/>
      <c r="D1778" s="5" t="n"/>
      <c r="E1778" s="17" t="n"/>
      <c r="F1778" s="17" t="n"/>
      <c r="G1778" s="6">
        <f>IF(AND(C1778&amp;""="",E1778&amp;""="",F1778&amp;""=""),"",IF(C1778&amp;""="","كود ناقص",IFERROR(INDEX('دليل الحسابات'!$B$6:$B$205,MATCH(C1778,'دليل الحسابات'!$A$6:$A$205,0)),"كود غير موجود")))</f>
        <v/>
      </c>
      <c r="H1778" s="6">
        <f>IF(AND(C1778&amp;""="",E1778&amp;""="",F1778&amp;""=""),"",IF(AND(E1778&amp;""&lt;&gt;"",F1778&amp;""&lt;&gt;""),"خطأ: مدين ودائن معًا",IF(AND(E1778&amp;""="",F1778&amp;""=""),"سطر بلا مبلغ","")))</f>
        <v/>
      </c>
      <c r="I1778" s="19">
        <f>IF(B1778&amp;""="","",ROUND(SUMIFS($E$7:$E$3006,$B$7:$B$3006,B1778&amp;"")-SUMIFS($F$7:$F$3006,$B$7:$B$3006,B1778&amp;""),2))</f>
        <v/>
      </c>
      <c r="J1778" s="6">
        <f>IF(B1778&amp;""="",IF(AND(C1778&amp;""="",E1778&amp;""="",F1778&amp;""=""),"","رقم القيد ناقص"),IF(I1778=0,"","القيد غير متوازن"))</f>
        <v/>
      </c>
      <c r="K1778" s="21">
        <f>IF(C1778&amp;""="","",COUNTIF($C$7:C1778,C1778&amp;""))</f>
        <v/>
      </c>
      <c r="L1778" s="6">
        <f>IF(K1778="","",C1778&amp;"-"&amp;K1778)</f>
        <v/>
      </c>
      <c r="M1778" s="21">
        <f>IF(J1778&lt;&gt;"القيد غير متوازن","",IF(COUNTIF($B$7:B1778,B1778&amp;"")=1,1,""))</f>
        <v/>
      </c>
    </row>
    <row r="1779">
      <c r="A1779" s="20" t="n"/>
      <c r="B1779" s="16" t="n"/>
      <c r="C1779" s="16" t="n"/>
      <c r="D1779" s="5" t="n"/>
      <c r="E1779" s="17" t="n"/>
      <c r="F1779" s="17" t="n"/>
      <c r="G1779" s="6">
        <f>IF(AND(C1779&amp;""="",E1779&amp;""="",F1779&amp;""=""),"",IF(C1779&amp;""="","كود ناقص",IFERROR(INDEX('دليل الحسابات'!$B$6:$B$205,MATCH(C1779,'دليل الحسابات'!$A$6:$A$205,0)),"كود غير موجود")))</f>
        <v/>
      </c>
      <c r="H1779" s="6">
        <f>IF(AND(C1779&amp;""="",E1779&amp;""="",F1779&amp;""=""),"",IF(AND(E1779&amp;""&lt;&gt;"",F1779&amp;""&lt;&gt;""),"خطأ: مدين ودائن معًا",IF(AND(E1779&amp;""="",F1779&amp;""=""),"سطر بلا مبلغ","")))</f>
        <v/>
      </c>
      <c r="I1779" s="19">
        <f>IF(B1779&amp;""="","",ROUND(SUMIFS($E$7:$E$3006,$B$7:$B$3006,B1779&amp;"")-SUMIFS($F$7:$F$3006,$B$7:$B$3006,B1779&amp;""),2))</f>
        <v/>
      </c>
      <c r="J1779" s="6">
        <f>IF(B1779&amp;""="",IF(AND(C1779&amp;""="",E1779&amp;""="",F1779&amp;""=""),"","رقم القيد ناقص"),IF(I1779=0,"","القيد غير متوازن"))</f>
        <v/>
      </c>
      <c r="K1779" s="21">
        <f>IF(C1779&amp;""="","",COUNTIF($C$7:C1779,C1779&amp;""))</f>
        <v/>
      </c>
      <c r="L1779" s="6">
        <f>IF(K1779="","",C1779&amp;"-"&amp;K1779)</f>
        <v/>
      </c>
      <c r="M1779" s="21">
        <f>IF(J1779&lt;&gt;"القيد غير متوازن","",IF(COUNTIF($B$7:B1779,B1779&amp;"")=1,1,""))</f>
        <v/>
      </c>
    </row>
    <row r="1780">
      <c r="A1780" s="20" t="n"/>
      <c r="B1780" s="16" t="n"/>
      <c r="C1780" s="16" t="n"/>
      <c r="D1780" s="5" t="n"/>
      <c r="E1780" s="17" t="n"/>
      <c r="F1780" s="17" t="n"/>
      <c r="G1780" s="6">
        <f>IF(AND(C1780&amp;""="",E1780&amp;""="",F1780&amp;""=""),"",IF(C1780&amp;""="","كود ناقص",IFERROR(INDEX('دليل الحسابات'!$B$6:$B$205,MATCH(C1780,'دليل الحسابات'!$A$6:$A$205,0)),"كود غير موجود")))</f>
        <v/>
      </c>
      <c r="H1780" s="6">
        <f>IF(AND(C1780&amp;""="",E1780&amp;""="",F1780&amp;""=""),"",IF(AND(E1780&amp;""&lt;&gt;"",F1780&amp;""&lt;&gt;""),"خطأ: مدين ودائن معًا",IF(AND(E1780&amp;""="",F1780&amp;""=""),"سطر بلا مبلغ","")))</f>
        <v/>
      </c>
      <c r="I1780" s="19">
        <f>IF(B1780&amp;""="","",ROUND(SUMIFS($E$7:$E$3006,$B$7:$B$3006,B1780&amp;"")-SUMIFS($F$7:$F$3006,$B$7:$B$3006,B1780&amp;""),2))</f>
        <v/>
      </c>
      <c r="J1780" s="6">
        <f>IF(B1780&amp;""="",IF(AND(C1780&amp;""="",E1780&amp;""="",F1780&amp;""=""),"","رقم القيد ناقص"),IF(I1780=0,"","القيد غير متوازن"))</f>
        <v/>
      </c>
      <c r="K1780" s="21">
        <f>IF(C1780&amp;""="","",COUNTIF($C$7:C1780,C1780&amp;""))</f>
        <v/>
      </c>
      <c r="L1780" s="6">
        <f>IF(K1780="","",C1780&amp;"-"&amp;K1780)</f>
        <v/>
      </c>
      <c r="M1780" s="21">
        <f>IF(J1780&lt;&gt;"القيد غير متوازن","",IF(COUNTIF($B$7:B1780,B1780&amp;"")=1,1,""))</f>
        <v/>
      </c>
    </row>
    <row r="1781">
      <c r="A1781" s="20" t="n"/>
      <c r="B1781" s="16" t="n"/>
      <c r="C1781" s="16" t="n"/>
      <c r="D1781" s="5" t="n"/>
      <c r="E1781" s="17" t="n"/>
      <c r="F1781" s="17" t="n"/>
      <c r="G1781" s="6">
        <f>IF(AND(C1781&amp;""="",E1781&amp;""="",F1781&amp;""=""),"",IF(C1781&amp;""="","كود ناقص",IFERROR(INDEX('دليل الحسابات'!$B$6:$B$205,MATCH(C1781,'دليل الحسابات'!$A$6:$A$205,0)),"كود غير موجود")))</f>
        <v/>
      </c>
      <c r="H1781" s="6">
        <f>IF(AND(C1781&amp;""="",E1781&amp;""="",F1781&amp;""=""),"",IF(AND(E1781&amp;""&lt;&gt;"",F1781&amp;""&lt;&gt;""),"خطأ: مدين ودائن معًا",IF(AND(E1781&amp;""="",F1781&amp;""=""),"سطر بلا مبلغ","")))</f>
        <v/>
      </c>
      <c r="I1781" s="19">
        <f>IF(B1781&amp;""="","",ROUND(SUMIFS($E$7:$E$3006,$B$7:$B$3006,B1781&amp;"")-SUMIFS($F$7:$F$3006,$B$7:$B$3006,B1781&amp;""),2))</f>
        <v/>
      </c>
      <c r="J1781" s="6">
        <f>IF(B1781&amp;""="",IF(AND(C1781&amp;""="",E1781&amp;""="",F1781&amp;""=""),"","رقم القيد ناقص"),IF(I1781=0,"","القيد غير متوازن"))</f>
        <v/>
      </c>
      <c r="K1781" s="21">
        <f>IF(C1781&amp;""="","",COUNTIF($C$7:C1781,C1781&amp;""))</f>
        <v/>
      </c>
      <c r="L1781" s="6">
        <f>IF(K1781="","",C1781&amp;"-"&amp;K1781)</f>
        <v/>
      </c>
      <c r="M1781" s="21">
        <f>IF(J1781&lt;&gt;"القيد غير متوازن","",IF(COUNTIF($B$7:B1781,B1781&amp;"")=1,1,""))</f>
        <v/>
      </c>
    </row>
    <row r="1782">
      <c r="A1782" s="20" t="n"/>
      <c r="B1782" s="16" t="n"/>
      <c r="C1782" s="16" t="n"/>
      <c r="D1782" s="5" t="n"/>
      <c r="E1782" s="17" t="n"/>
      <c r="F1782" s="17" t="n"/>
      <c r="G1782" s="6">
        <f>IF(AND(C1782&amp;""="",E1782&amp;""="",F1782&amp;""=""),"",IF(C1782&amp;""="","كود ناقص",IFERROR(INDEX('دليل الحسابات'!$B$6:$B$205,MATCH(C1782,'دليل الحسابات'!$A$6:$A$205,0)),"كود غير موجود")))</f>
        <v/>
      </c>
      <c r="H1782" s="6">
        <f>IF(AND(C1782&amp;""="",E1782&amp;""="",F1782&amp;""=""),"",IF(AND(E1782&amp;""&lt;&gt;"",F1782&amp;""&lt;&gt;""),"خطأ: مدين ودائن معًا",IF(AND(E1782&amp;""="",F1782&amp;""=""),"سطر بلا مبلغ","")))</f>
        <v/>
      </c>
      <c r="I1782" s="19">
        <f>IF(B1782&amp;""="","",ROUND(SUMIFS($E$7:$E$3006,$B$7:$B$3006,B1782&amp;"")-SUMIFS($F$7:$F$3006,$B$7:$B$3006,B1782&amp;""),2))</f>
        <v/>
      </c>
      <c r="J1782" s="6">
        <f>IF(B1782&amp;""="",IF(AND(C1782&amp;""="",E1782&amp;""="",F1782&amp;""=""),"","رقم القيد ناقص"),IF(I1782=0,"","القيد غير متوازن"))</f>
        <v/>
      </c>
      <c r="K1782" s="21">
        <f>IF(C1782&amp;""="","",COUNTIF($C$7:C1782,C1782&amp;""))</f>
        <v/>
      </c>
      <c r="L1782" s="6">
        <f>IF(K1782="","",C1782&amp;"-"&amp;K1782)</f>
        <v/>
      </c>
      <c r="M1782" s="21">
        <f>IF(J1782&lt;&gt;"القيد غير متوازن","",IF(COUNTIF($B$7:B1782,B1782&amp;"")=1,1,""))</f>
        <v/>
      </c>
    </row>
    <row r="1783">
      <c r="A1783" s="20" t="n"/>
      <c r="B1783" s="16" t="n"/>
      <c r="C1783" s="16" t="n"/>
      <c r="D1783" s="5" t="n"/>
      <c r="E1783" s="17" t="n"/>
      <c r="F1783" s="17" t="n"/>
      <c r="G1783" s="6">
        <f>IF(AND(C1783&amp;""="",E1783&amp;""="",F1783&amp;""=""),"",IF(C1783&amp;""="","كود ناقص",IFERROR(INDEX('دليل الحسابات'!$B$6:$B$205,MATCH(C1783,'دليل الحسابات'!$A$6:$A$205,0)),"كود غير موجود")))</f>
        <v/>
      </c>
      <c r="H1783" s="6">
        <f>IF(AND(C1783&amp;""="",E1783&amp;""="",F1783&amp;""=""),"",IF(AND(E1783&amp;""&lt;&gt;"",F1783&amp;""&lt;&gt;""),"خطأ: مدين ودائن معًا",IF(AND(E1783&amp;""="",F1783&amp;""=""),"سطر بلا مبلغ","")))</f>
        <v/>
      </c>
      <c r="I1783" s="19">
        <f>IF(B1783&amp;""="","",ROUND(SUMIFS($E$7:$E$3006,$B$7:$B$3006,B1783&amp;"")-SUMIFS($F$7:$F$3006,$B$7:$B$3006,B1783&amp;""),2))</f>
        <v/>
      </c>
      <c r="J1783" s="6">
        <f>IF(B1783&amp;""="",IF(AND(C1783&amp;""="",E1783&amp;""="",F1783&amp;""=""),"","رقم القيد ناقص"),IF(I1783=0,"","القيد غير متوازن"))</f>
        <v/>
      </c>
      <c r="K1783" s="21">
        <f>IF(C1783&amp;""="","",COUNTIF($C$7:C1783,C1783&amp;""))</f>
        <v/>
      </c>
      <c r="L1783" s="6">
        <f>IF(K1783="","",C1783&amp;"-"&amp;K1783)</f>
        <v/>
      </c>
      <c r="M1783" s="21">
        <f>IF(J1783&lt;&gt;"القيد غير متوازن","",IF(COUNTIF($B$7:B1783,B1783&amp;"")=1,1,""))</f>
        <v/>
      </c>
    </row>
    <row r="1784">
      <c r="A1784" s="20" t="n"/>
      <c r="B1784" s="16" t="n"/>
      <c r="C1784" s="16" t="n"/>
      <c r="D1784" s="5" t="n"/>
      <c r="E1784" s="17" t="n"/>
      <c r="F1784" s="17" t="n"/>
      <c r="G1784" s="6">
        <f>IF(AND(C1784&amp;""="",E1784&amp;""="",F1784&amp;""=""),"",IF(C1784&amp;""="","كود ناقص",IFERROR(INDEX('دليل الحسابات'!$B$6:$B$205,MATCH(C1784,'دليل الحسابات'!$A$6:$A$205,0)),"كود غير موجود")))</f>
        <v/>
      </c>
      <c r="H1784" s="6">
        <f>IF(AND(C1784&amp;""="",E1784&amp;""="",F1784&amp;""=""),"",IF(AND(E1784&amp;""&lt;&gt;"",F1784&amp;""&lt;&gt;""),"خطأ: مدين ودائن معًا",IF(AND(E1784&amp;""="",F1784&amp;""=""),"سطر بلا مبلغ","")))</f>
        <v/>
      </c>
      <c r="I1784" s="19">
        <f>IF(B1784&amp;""="","",ROUND(SUMIFS($E$7:$E$3006,$B$7:$B$3006,B1784&amp;"")-SUMIFS($F$7:$F$3006,$B$7:$B$3006,B1784&amp;""),2))</f>
        <v/>
      </c>
      <c r="J1784" s="6">
        <f>IF(B1784&amp;""="",IF(AND(C1784&amp;""="",E1784&amp;""="",F1784&amp;""=""),"","رقم القيد ناقص"),IF(I1784=0,"","القيد غير متوازن"))</f>
        <v/>
      </c>
      <c r="K1784" s="21">
        <f>IF(C1784&amp;""="","",COUNTIF($C$7:C1784,C1784&amp;""))</f>
        <v/>
      </c>
      <c r="L1784" s="6">
        <f>IF(K1784="","",C1784&amp;"-"&amp;K1784)</f>
        <v/>
      </c>
      <c r="M1784" s="21">
        <f>IF(J1784&lt;&gt;"القيد غير متوازن","",IF(COUNTIF($B$7:B1784,B1784&amp;"")=1,1,""))</f>
        <v/>
      </c>
    </row>
    <row r="1785">
      <c r="A1785" s="20" t="n"/>
      <c r="B1785" s="16" t="n"/>
      <c r="C1785" s="16" t="n"/>
      <c r="D1785" s="5" t="n"/>
      <c r="E1785" s="17" t="n"/>
      <c r="F1785" s="17" t="n"/>
      <c r="G1785" s="6">
        <f>IF(AND(C1785&amp;""="",E1785&amp;""="",F1785&amp;""=""),"",IF(C1785&amp;""="","كود ناقص",IFERROR(INDEX('دليل الحسابات'!$B$6:$B$205,MATCH(C1785,'دليل الحسابات'!$A$6:$A$205,0)),"كود غير موجود")))</f>
        <v/>
      </c>
      <c r="H1785" s="6">
        <f>IF(AND(C1785&amp;""="",E1785&amp;""="",F1785&amp;""=""),"",IF(AND(E1785&amp;""&lt;&gt;"",F1785&amp;""&lt;&gt;""),"خطأ: مدين ودائن معًا",IF(AND(E1785&amp;""="",F1785&amp;""=""),"سطر بلا مبلغ","")))</f>
        <v/>
      </c>
      <c r="I1785" s="19">
        <f>IF(B1785&amp;""="","",ROUND(SUMIFS($E$7:$E$3006,$B$7:$B$3006,B1785&amp;"")-SUMIFS($F$7:$F$3006,$B$7:$B$3006,B1785&amp;""),2))</f>
        <v/>
      </c>
      <c r="J1785" s="6">
        <f>IF(B1785&amp;""="",IF(AND(C1785&amp;""="",E1785&amp;""="",F1785&amp;""=""),"","رقم القيد ناقص"),IF(I1785=0,"","القيد غير متوازن"))</f>
        <v/>
      </c>
      <c r="K1785" s="21">
        <f>IF(C1785&amp;""="","",COUNTIF($C$7:C1785,C1785&amp;""))</f>
        <v/>
      </c>
      <c r="L1785" s="6">
        <f>IF(K1785="","",C1785&amp;"-"&amp;K1785)</f>
        <v/>
      </c>
      <c r="M1785" s="21">
        <f>IF(J1785&lt;&gt;"القيد غير متوازن","",IF(COUNTIF($B$7:B1785,B1785&amp;"")=1,1,""))</f>
        <v/>
      </c>
    </row>
    <row r="1786">
      <c r="A1786" s="20" t="n"/>
      <c r="B1786" s="16" t="n"/>
      <c r="C1786" s="16" t="n"/>
      <c r="D1786" s="5" t="n"/>
      <c r="E1786" s="17" t="n"/>
      <c r="F1786" s="17" t="n"/>
      <c r="G1786" s="6">
        <f>IF(AND(C1786&amp;""="",E1786&amp;""="",F1786&amp;""=""),"",IF(C1786&amp;""="","كود ناقص",IFERROR(INDEX('دليل الحسابات'!$B$6:$B$205,MATCH(C1786,'دليل الحسابات'!$A$6:$A$205,0)),"كود غير موجود")))</f>
        <v/>
      </c>
      <c r="H1786" s="6">
        <f>IF(AND(C1786&amp;""="",E1786&amp;""="",F1786&amp;""=""),"",IF(AND(E1786&amp;""&lt;&gt;"",F1786&amp;""&lt;&gt;""),"خطأ: مدين ودائن معًا",IF(AND(E1786&amp;""="",F1786&amp;""=""),"سطر بلا مبلغ","")))</f>
        <v/>
      </c>
      <c r="I1786" s="19">
        <f>IF(B1786&amp;""="","",ROUND(SUMIFS($E$7:$E$3006,$B$7:$B$3006,B1786&amp;"")-SUMIFS($F$7:$F$3006,$B$7:$B$3006,B1786&amp;""),2))</f>
        <v/>
      </c>
      <c r="J1786" s="6">
        <f>IF(B1786&amp;""="",IF(AND(C1786&amp;""="",E1786&amp;""="",F1786&amp;""=""),"","رقم القيد ناقص"),IF(I1786=0,"","القيد غير متوازن"))</f>
        <v/>
      </c>
      <c r="K1786" s="21">
        <f>IF(C1786&amp;""="","",COUNTIF($C$7:C1786,C1786&amp;""))</f>
        <v/>
      </c>
      <c r="L1786" s="6">
        <f>IF(K1786="","",C1786&amp;"-"&amp;K1786)</f>
        <v/>
      </c>
      <c r="M1786" s="21">
        <f>IF(J1786&lt;&gt;"القيد غير متوازن","",IF(COUNTIF($B$7:B1786,B1786&amp;"")=1,1,""))</f>
        <v/>
      </c>
    </row>
    <row r="1787">
      <c r="A1787" s="20" t="n"/>
      <c r="B1787" s="16" t="n"/>
      <c r="C1787" s="16" t="n"/>
      <c r="D1787" s="5" t="n"/>
      <c r="E1787" s="17" t="n"/>
      <c r="F1787" s="17" t="n"/>
      <c r="G1787" s="6">
        <f>IF(AND(C1787&amp;""="",E1787&amp;""="",F1787&amp;""=""),"",IF(C1787&amp;""="","كود ناقص",IFERROR(INDEX('دليل الحسابات'!$B$6:$B$205,MATCH(C1787,'دليل الحسابات'!$A$6:$A$205,0)),"كود غير موجود")))</f>
        <v/>
      </c>
      <c r="H1787" s="6">
        <f>IF(AND(C1787&amp;""="",E1787&amp;""="",F1787&amp;""=""),"",IF(AND(E1787&amp;""&lt;&gt;"",F1787&amp;""&lt;&gt;""),"خطأ: مدين ودائن معًا",IF(AND(E1787&amp;""="",F1787&amp;""=""),"سطر بلا مبلغ","")))</f>
        <v/>
      </c>
      <c r="I1787" s="19">
        <f>IF(B1787&amp;""="","",ROUND(SUMIFS($E$7:$E$3006,$B$7:$B$3006,B1787&amp;"")-SUMIFS($F$7:$F$3006,$B$7:$B$3006,B1787&amp;""),2))</f>
        <v/>
      </c>
      <c r="J1787" s="6">
        <f>IF(B1787&amp;""="",IF(AND(C1787&amp;""="",E1787&amp;""="",F1787&amp;""=""),"","رقم القيد ناقص"),IF(I1787=0,"","القيد غير متوازن"))</f>
        <v/>
      </c>
      <c r="K1787" s="21">
        <f>IF(C1787&amp;""="","",COUNTIF($C$7:C1787,C1787&amp;""))</f>
        <v/>
      </c>
      <c r="L1787" s="6">
        <f>IF(K1787="","",C1787&amp;"-"&amp;K1787)</f>
        <v/>
      </c>
      <c r="M1787" s="21">
        <f>IF(J1787&lt;&gt;"القيد غير متوازن","",IF(COUNTIF($B$7:B1787,B1787&amp;"")=1,1,""))</f>
        <v/>
      </c>
    </row>
    <row r="1788">
      <c r="A1788" s="20" t="n"/>
      <c r="B1788" s="16" t="n"/>
      <c r="C1788" s="16" t="n"/>
      <c r="D1788" s="5" t="n"/>
      <c r="E1788" s="17" t="n"/>
      <c r="F1788" s="17" t="n"/>
      <c r="G1788" s="6">
        <f>IF(AND(C1788&amp;""="",E1788&amp;""="",F1788&amp;""=""),"",IF(C1788&amp;""="","كود ناقص",IFERROR(INDEX('دليل الحسابات'!$B$6:$B$205,MATCH(C1788,'دليل الحسابات'!$A$6:$A$205,0)),"كود غير موجود")))</f>
        <v/>
      </c>
      <c r="H1788" s="6">
        <f>IF(AND(C1788&amp;""="",E1788&amp;""="",F1788&amp;""=""),"",IF(AND(E1788&amp;""&lt;&gt;"",F1788&amp;""&lt;&gt;""),"خطأ: مدين ودائن معًا",IF(AND(E1788&amp;""="",F1788&amp;""=""),"سطر بلا مبلغ","")))</f>
        <v/>
      </c>
      <c r="I1788" s="19">
        <f>IF(B1788&amp;""="","",ROUND(SUMIFS($E$7:$E$3006,$B$7:$B$3006,B1788&amp;"")-SUMIFS($F$7:$F$3006,$B$7:$B$3006,B1788&amp;""),2))</f>
        <v/>
      </c>
      <c r="J1788" s="6">
        <f>IF(B1788&amp;""="",IF(AND(C1788&amp;""="",E1788&amp;""="",F1788&amp;""=""),"","رقم القيد ناقص"),IF(I1788=0,"","القيد غير متوازن"))</f>
        <v/>
      </c>
      <c r="K1788" s="21">
        <f>IF(C1788&amp;""="","",COUNTIF($C$7:C1788,C1788&amp;""))</f>
        <v/>
      </c>
      <c r="L1788" s="6">
        <f>IF(K1788="","",C1788&amp;"-"&amp;K1788)</f>
        <v/>
      </c>
      <c r="M1788" s="21">
        <f>IF(J1788&lt;&gt;"القيد غير متوازن","",IF(COUNTIF($B$7:B1788,B1788&amp;"")=1,1,""))</f>
        <v/>
      </c>
    </row>
    <row r="1789">
      <c r="A1789" s="20" t="n"/>
      <c r="B1789" s="16" t="n"/>
      <c r="C1789" s="16" t="n"/>
      <c r="D1789" s="5" t="n"/>
      <c r="E1789" s="17" t="n"/>
      <c r="F1789" s="17" t="n"/>
      <c r="G1789" s="6">
        <f>IF(AND(C1789&amp;""="",E1789&amp;""="",F1789&amp;""=""),"",IF(C1789&amp;""="","كود ناقص",IFERROR(INDEX('دليل الحسابات'!$B$6:$B$205,MATCH(C1789,'دليل الحسابات'!$A$6:$A$205,0)),"كود غير موجود")))</f>
        <v/>
      </c>
      <c r="H1789" s="6">
        <f>IF(AND(C1789&amp;""="",E1789&amp;""="",F1789&amp;""=""),"",IF(AND(E1789&amp;""&lt;&gt;"",F1789&amp;""&lt;&gt;""),"خطأ: مدين ودائن معًا",IF(AND(E1789&amp;""="",F1789&amp;""=""),"سطر بلا مبلغ","")))</f>
        <v/>
      </c>
      <c r="I1789" s="19">
        <f>IF(B1789&amp;""="","",ROUND(SUMIFS($E$7:$E$3006,$B$7:$B$3006,B1789&amp;"")-SUMIFS($F$7:$F$3006,$B$7:$B$3006,B1789&amp;""),2))</f>
        <v/>
      </c>
      <c r="J1789" s="6">
        <f>IF(B1789&amp;""="",IF(AND(C1789&amp;""="",E1789&amp;""="",F1789&amp;""=""),"","رقم القيد ناقص"),IF(I1789=0,"","القيد غير متوازن"))</f>
        <v/>
      </c>
      <c r="K1789" s="21">
        <f>IF(C1789&amp;""="","",COUNTIF($C$7:C1789,C1789&amp;""))</f>
        <v/>
      </c>
      <c r="L1789" s="6">
        <f>IF(K1789="","",C1789&amp;"-"&amp;K1789)</f>
        <v/>
      </c>
      <c r="M1789" s="21">
        <f>IF(J1789&lt;&gt;"القيد غير متوازن","",IF(COUNTIF($B$7:B1789,B1789&amp;"")=1,1,""))</f>
        <v/>
      </c>
    </row>
    <row r="1790">
      <c r="A1790" s="20" t="n"/>
      <c r="B1790" s="16" t="n"/>
      <c r="C1790" s="16" t="n"/>
      <c r="D1790" s="5" t="n"/>
      <c r="E1790" s="17" t="n"/>
      <c r="F1790" s="17" t="n"/>
      <c r="G1790" s="6">
        <f>IF(AND(C1790&amp;""="",E1790&amp;""="",F1790&amp;""=""),"",IF(C1790&amp;""="","كود ناقص",IFERROR(INDEX('دليل الحسابات'!$B$6:$B$205,MATCH(C1790,'دليل الحسابات'!$A$6:$A$205,0)),"كود غير موجود")))</f>
        <v/>
      </c>
      <c r="H1790" s="6">
        <f>IF(AND(C1790&amp;""="",E1790&amp;""="",F1790&amp;""=""),"",IF(AND(E1790&amp;""&lt;&gt;"",F1790&amp;""&lt;&gt;""),"خطأ: مدين ودائن معًا",IF(AND(E1790&amp;""="",F1790&amp;""=""),"سطر بلا مبلغ","")))</f>
        <v/>
      </c>
      <c r="I1790" s="19">
        <f>IF(B1790&amp;""="","",ROUND(SUMIFS($E$7:$E$3006,$B$7:$B$3006,B1790&amp;"")-SUMIFS($F$7:$F$3006,$B$7:$B$3006,B1790&amp;""),2))</f>
        <v/>
      </c>
      <c r="J1790" s="6">
        <f>IF(B1790&amp;""="",IF(AND(C1790&amp;""="",E1790&amp;""="",F1790&amp;""=""),"","رقم القيد ناقص"),IF(I1790=0,"","القيد غير متوازن"))</f>
        <v/>
      </c>
      <c r="K1790" s="21">
        <f>IF(C1790&amp;""="","",COUNTIF($C$7:C1790,C1790&amp;""))</f>
        <v/>
      </c>
      <c r="L1790" s="6">
        <f>IF(K1790="","",C1790&amp;"-"&amp;K1790)</f>
        <v/>
      </c>
      <c r="M1790" s="21">
        <f>IF(J1790&lt;&gt;"القيد غير متوازن","",IF(COUNTIF($B$7:B1790,B1790&amp;"")=1,1,""))</f>
        <v/>
      </c>
    </row>
    <row r="1791">
      <c r="A1791" s="20" t="n"/>
      <c r="B1791" s="16" t="n"/>
      <c r="C1791" s="16" t="n"/>
      <c r="D1791" s="5" t="n"/>
      <c r="E1791" s="17" t="n"/>
      <c r="F1791" s="17" t="n"/>
      <c r="G1791" s="6">
        <f>IF(AND(C1791&amp;""="",E1791&amp;""="",F1791&amp;""=""),"",IF(C1791&amp;""="","كود ناقص",IFERROR(INDEX('دليل الحسابات'!$B$6:$B$205,MATCH(C1791,'دليل الحسابات'!$A$6:$A$205,0)),"كود غير موجود")))</f>
        <v/>
      </c>
      <c r="H1791" s="6">
        <f>IF(AND(C1791&amp;""="",E1791&amp;""="",F1791&amp;""=""),"",IF(AND(E1791&amp;""&lt;&gt;"",F1791&amp;""&lt;&gt;""),"خطأ: مدين ودائن معًا",IF(AND(E1791&amp;""="",F1791&amp;""=""),"سطر بلا مبلغ","")))</f>
        <v/>
      </c>
      <c r="I1791" s="19">
        <f>IF(B1791&amp;""="","",ROUND(SUMIFS($E$7:$E$3006,$B$7:$B$3006,B1791&amp;"")-SUMIFS($F$7:$F$3006,$B$7:$B$3006,B1791&amp;""),2))</f>
        <v/>
      </c>
      <c r="J1791" s="6">
        <f>IF(B1791&amp;""="",IF(AND(C1791&amp;""="",E1791&amp;""="",F1791&amp;""=""),"","رقم القيد ناقص"),IF(I1791=0,"","القيد غير متوازن"))</f>
        <v/>
      </c>
      <c r="K1791" s="21">
        <f>IF(C1791&amp;""="","",COUNTIF($C$7:C1791,C1791&amp;""))</f>
        <v/>
      </c>
      <c r="L1791" s="6">
        <f>IF(K1791="","",C1791&amp;"-"&amp;K1791)</f>
        <v/>
      </c>
      <c r="M1791" s="21">
        <f>IF(J1791&lt;&gt;"القيد غير متوازن","",IF(COUNTIF($B$7:B1791,B1791&amp;"")=1,1,""))</f>
        <v/>
      </c>
    </row>
    <row r="1792">
      <c r="A1792" s="20" t="n"/>
      <c r="B1792" s="16" t="n"/>
      <c r="C1792" s="16" t="n"/>
      <c r="D1792" s="5" t="n"/>
      <c r="E1792" s="17" t="n"/>
      <c r="F1792" s="17" t="n"/>
      <c r="G1792" s="6">
        <f>IF(AND(C1792&amp;""="",E1792&amp;""="",F1792&amp;""=""),"",IF(C1792&amp;""="","كود ناقص",IFERROR(INDEX('دليل الحسابات'!$B$6:$B$205,MATCH(C1792,'دليل الحسابات'!$A$6:$A$205,0)),"كود غير موجود")))</f>
        <v/>
      </c>
      <c r="H1792" s="6">
        <f>IF(AND(C1792&amp;""="",E1792&amp;""="",F1792&amp;""=""),"",IF(AND(E1792&amp;""&lt;&gt;"",F1792&amp;""&lt;&gt;""),"خطأ: مدين ودائن معًا",IF(AND(E1792&amp;""="",F1792&amp;""=""),"سطر بلا مبلغ","")))</f>
        <v/>
      </c>
      <c r="I1792" s="19">
        <f>IF(B1792&amp;""="","",ROUND(SUMIFS($E$7:$E$3006,$B$7:$B$3006,B1792&amp;"")-SUMIFS($F$7:$F$3006,$B$7:$B$3006,B1792&amp;""),2))</f>
        <v/>
      </c>
      <c r="J1792" s="6">
        <f>IF(B1792&amp;""="",IF(AND(C1792&amp;""="",E1792&amp;""="",F1792&amp;""=""),"","رقم القيد ناقص"),IF(I1792=0,"","القيد غير متوازن"))</f>
        <v/>
      </c>
      <c r="K1792" s="21">
        <f>IF(C1792&amp;""="","",COUNTIF($C$7:C1792,C1792&amp;""))</f>
        <v/>
      </c>
      <c r="L1792" s="6">
        <f>IF(K1792="","",C1792&amp;"-"&amp;K1792)</f>
        <v/>
      </c>
      <c r="M1792" s="21">
        <f>IF(J1792&lt;&gt;"القيد غير متوازن","",IF(COUNTIF($B$7:B1792,B1792&amp;"")=1,1,""))</f>
        <v/>
      </c>
    </row>
    <row r="1793">
      <c r="A1793" s="20" t="n"/>
      <c r="B1793" s="16" t="n"/>
      <c r="C1793" s="16" t="n"/>
      <c r="D1793" s="5" t="n"/>
      <c r="E1793" s="17" t="n"/>
      <c r="F1793" s="17" t="n"/>
      <c r="G1793" s="6">
        <f>IF(AND(C1793&amp;""="",E1793&amp;""="",F1793&amp;""=""),"",IF(C1793&amp;""="","كود ناقص",IFERROR(INDEX('دليل الحسابات'!$B$6:$B$205,MATCH(C1793,'دليل الحسابات'!$A$6:$A$205,0)),"كود غير موجود")))</f>
        <v/>
      </c>
      <c r="H1793" s="6">
        <f>IF(AND(C1793&amp;""="",E1793&amp;""="",F1793&amp;""=""),"",IF(AND(E1793&amp;""&lt;&gt;"",F1793&amp;""&lt;&gt;""),"خطأ: مدين ودائن معًا",IF(AND(E1793&amp;""="",F1793&amp;""=""),"سطر بلا مبلغ","")))</f>
        <v/>
      </c>
      <c r="I1793" s="19">
        <f>IF(B1793&amp;""="","",ROUND(SUMIFS($E$7:$E$3006,$B$7:$B$3006,B1793&amp;"")-SUMIFS($F$7:$F$3006,$B$7:$B$3006,B1793&amp;""),2))</f>
        <v/>
      </c>
      <c r="J1793" s="6">
        <f>IF(B1793&amp;""="",IF(AND(C1793&amp;""="",E1793&amp;""="",F1793&amp;""=""),"","رقم القيد ناقص"),IF(I1793=0,"","القيد غير متوازن"))</f>
        <v/>
      </c>
      <c r="K1793" s="21">
        <f>IF(C1793&amp;""="","",COUNTIF($C$7:C1793,C1793&amp;""))</f>
        <v/>
      </c>
      <c r="L1793" s="6">
        <f>IF(K1793="","",C1793&amp;"-"&amp;K1793)</f>
        <v/>
      </c>
      <c r="M1793" s="21">
        <f>IF(J1793&lt;&gt;"القيد غير متوازن","",IF(COUNTIF($B$7:B1793,B1793&amp;"")=1,1,""))</f>
        <v/>
      </c>
    </row>
    <row r="1794">
      <c r="A1794" s="20" t="n"/>
      <c r="B1794" s="16" t="n"/>
      <c r="C1794" s="16" t="n"/>
      <c r="D1794" s="5" t="n"/>
      <c r="E1794" s="17" t="n"/>
      <c r="F1794" s="17" t="n"/>
      <c r="G1794" s="6">
        <f>IF(AND(C1794&amp;""="",E1794&amp;""="",F1794&amp;""=""),"",IF(C1794&amp;""="","كود ناقص",IFERROR(INDEX('دليل الحسابات'!$B$6:$B$205,MATCH(C1794,'دليل الحسابات'!$A$6:$A$205,0)),"كود غير موجود")))</f>
        <v/>
      </c>
      <c r="H1794" s="6">
        <f>IF(AND(C1794&amp;""="",E1794&amp;""="",F1794&amp;""=""),"",IF(AND(E1794&amp;""&lt;&gt;"",F1794&amp;""&lt;&gt;""),"خطأ: مدين ودائن معًا",IF(AND(E1794&amp;""="",F1794&amp;""=""),"سطر بلا مبلغ","")))</f>
        <v/>
      </c>
      <c r="I1794" s="19">
        <f>IF(B1794&amp;""="","",ROUND(SUMIFS($E$7:$E$3006,$B$7:$B$3006,B1794&amp;"")-SUMIFS($F$7:$F$3006,$B$7:$B$3006,B1794&amp;""),2))</f>
        <v/>
      </c>
      <c r="J1794" s="6">
        <f>IF(B1794&amp;""="",IF(AND(C1794&amp;""="",E1794&amp;""="",F1794&amp;""=""),"","رقم القيد ناقص"),IF(I1794=0,"","القيد غير متوازن"))</f>
        <v/>
      </c>
      <c r="K1794" s="21">
        <f>IF(C1794&amp;""="","",COUNTIF($C$7:C1794,C1794&amp;""))</f>
        <v/>
      </c>
      <c r="L1794" s="6">
        <f>IF(K1794="","",C1794&amp;"-"&amp;K1794)</f>
        <v/>
      </c>
      <c r="M1794" s="21">
        <f>IF(J1794&lt;&gt;"القيد غير متوازن","",IF(COUNTIF($B$7:B1794,B1794&amp;"")=1,1,""))</f>
        <v/>
      </c>
    </row>
    <row r="1795">
      <c r="A1795" s="20" t="n"/>
      <c r="B1795" s="16" t="n"/>
      <c r="C1795" s="16" t="n"/>
      <c r="D1795" s="5" t="n"/>
      <c r="E1795" s="17" t="n"/>
      <c r="F1795" s="17" t="n"/>
      <c r="G1795" s="6">
        <f>IF(AND(C1795&amp;""="",E1795&amp;""="",F1795&amp;""=""),"",IF(C1795&amp;""="","كود ناقص",IFERROR(INDEX('دليل الحسابات'!$B$6:$B$205,MATCH(C1795,'دليل الحسابات'!$A$6:$A$205,0)),"كود غير موجود")))</f>
        <v/>
      </c>
      <c r="H1795" s="6">
        <f>IF(AND(C1795&amp;""="",E1795&amp;""="",F1795&amp;""=""),"",IF(AND(E1795&amp;""&lt;&gt;"",F1795&amp;""&lt;&gt;""),"خطأ: مدين ودائن معًا",IF(AND(E1795&amp;""="",F1795&amp;""=""),"سطر بلا مبلغ","")))</f>
        <v/>
      </c>
      <c r="I1795" s="19">
        <f>IF(B1795&amp;""="","",ROUND(SUMIFS($E$7:$E$3006,$B$7:$B$3006,B1795&amp;"")-SUMIFS($F$7:$F$3006,$B$7:$B$3006,B1795&amp;""),2))</f>
        <v/>
      </c>
      <c r="J1795" s="6">
        <f>IF(B1795&amp;""="",IF(AND(C1795&amp;""="",E1795&amp;""="",F1795&amp;""=""),"","رقم القيد ناقص"),IF(I1795=0,"","القيد غير متوازن"))</f>
        <v/>
      </c>
      <c r="K1795" s="21">
        <f>IF(C1795&amp;""="","",COUNTIF($C$7:C1795,C1795&amp;""))</f>
        <v/>
      </c>
      <c r="L1795" s="6">
        <f>IF(K1795="","",C1795&amp;"-"&amp;K1795)</f>
        <v/>
      </c>
      <c r="M1795" s="21">
        <f>IF(J1795&lt;&gt;"القيد غير متوازن","",IF(COUNTIF($B$7:B1795,B1795&amp;"")=1,1,""))</f>
        <v/>
      </c>
    </row>
    <row r="1796">
      <c r="A1796" s="20" t="n"/>
      <c r="B1796" s="16" t="n"/>
      <c r="C1796" s="16" t="n"/>
      <c r="D1796" s="5" t="n"/>
      <c r="E1796" s="17" t="n"/>
      <c r="F1796" s="17" t="n"/>
      <c r="G1796" s="6">
        <f>IF(AND(C1796&amp;""="",E1796&amp;""="",F1796&amp;""=""),"",IF(C1796&amp;""="","كود ناقص",IFERROR(INDEX('دليل الحسابات'!$B$6:$B$205,MATCH(C1796,'دليل الحسابات'!$A$6:$A$205,0)),"كود غير موجود")))</f>
        <v/>
      </c>
      <c r="H1796" s="6">
        <f>IF(AND(C1796&amp;""="",E1796&amp;""="",F1796&amp;""=""),"",IF(AND(E1796&amp;""&lt;&gt;"",F1796&amp;""&lt;&gt;""),"خطأ: مدين ودائن معًا",IF(AND(E1796&amp;""="",F1796&amp;""=""),"سطر بلا مبلغ","")))</f>
        <v/>
      </c>
      <c r="I1796" s="19">
        <f>IF(B1796&amp;""="","",ROUND(SUMIFS($E$7:$E$3006,$B$7:$B$3006,B1796&amp;"")-SUMIFS($F$7:$F$3006,$B$7:$B$3006,B1796&amp;""),2))</f>
        <v/>
      </c>
      <c r="J1796" s="6">
        <f>IF(B1796&amp;""="",IF(AND(C1796&amp;""="",E1796&amp;""="",F1796&amp;""=""),"","رقم القيد ناقص"),IF(I1796=0,"","القيد غير متوازن"))</f>
        <v/>
      </c>
      <c r="K1796" s="21">
        <f>IF(C1796&amp;""="","",COUNTIF($C$7:C1796,C1796&amp;""))</f>
        <v/>
      </c>
      <c r="L1796" s="6">
        <f>IF(K1796="","",C1796&amp;"-"&amp;K1796)</f>
        <v/>
      </c>
      <c r="M1796" s="21">
        <f>IF(J1796&lt;&gt;"القيد غير متوازن","",IF(COUNTIF($B$7:B1796,B1796&amp;"")=1,1,""))</f>
        <v/>
      </c>
    </row>
    <row r="1797">
      <c r="A1797" s="20" t="n"/>
      <c r="B1797" s="16" t="n"/>
      <c r="C1797" s="16" t="n"/>
      <c r="D1797" s="5" t="n"/>
      <c r="E1797" s="17" t="n"/>
      <c r="F1797" s="17" t="n"/>
      <c r="G1797" s="6">
        <f>IF(AND(C1797&amp;""="",E1797&amp;""="",F1797&amp;""=""),"",IF(C1797&amp;""="","كود ناقص",IFERROR(INDEX('دليل الحسابات'!$B$6:$B$205,MATCH(C1797,'دليل الحسابات'!$A$6:$A$205,0)),"كود غير موجود")))</f>
        <v/>
      </c>
      <c r="H1797" s="6">
        <f>IF(AND(C1797&amp;""="",E1797&amp;""="",F1797&amp;""=""),"",IF(AND(E1797&amp;""&lt;&gt;"",F1797&amp;""&lt;&gt;""),"خطأ: مدين ودائن معًا",IF(AND(E1797&amp;""="",F1797&amp;""=""),"سطر بلا مبلغ","")))</f>
        <v/>
      </c>
      <c r="I1797" s="19">
        <f>IF(B1797&amp;""="","",ROUND(SUMIFS($E$7:$E$3006,$B$7:$B$3006,B1797&amp;"")-SUMIFS($F$7:$F$3006,$B$7:$B$3006,B1797&amp;""),2))</f>
        <v/>
      </c>
      <c r="J1797" s="6">
        <f>IF(B1797&amp;""="",IF(AND(C1797&amp;""="",E1797&amp;""="",F1797&amp;""=""),"","رقم القيد ناقص"),IF(I1797=0,"","القيد غير متوازن"))</f>
        <v/>
      </c>
      <c r="K1797" s="21">
        <f>IF(C1797&amp;""="","",COUNTIF($C$7:C1797,C1797&amp;""))</f>
        <v/>
      </c>
      <c r="L1797" s="6">
        <f>IF(K1797="","",C1797&amp;"-"&amp;K1797)</f>
        <v/>
      </c>
      <c r="M1797" s="21">
        <f>IF(J1797&lt;&gt;"القيد غير متوازن","",IF(COUNTIF($B$7:B1797,B1797&amp;"")=1,1,""))</f>
        <v/>
      </c>
    </row>
    <row r="1798">
      <c r="A1798" s="20" t="n"/>
      <c r="B1798" s="16" t="n"/>
      <c r="C1798" s="16" t="n"/>
      <c r="D1798" s="5" t="n"/>
      <c r="E1798" s="17" t="n"/>
      <c r="F1798" s="17" t="n"/>
      <c r="G1798" s="6">
        <f>IF(AND(C1798&amp;""="",E1798&amp;""="",F1798&amp;""=""),"",IF(C1798&amp;""="","كود ناقص",IFERROR(INDEX('دليل الحسابات'!$B$6:$B$205,MATCH(C1798,'دليل الحسابات'!$A$6:$A$205,0)),"كود غير موجود")))</f>
        <v/>
      </c>
      <c r="H1798" s="6">
        <f>IF(AND(C1798&amp;""="",E1798&amp;""="",F1798&amp;""=""),"",IF(AND(E1798&amp;""&lt;&gt;"",F1798&amp;""&lt;&gt;""),"خطأ: مدين ودائن معًا",IF(AND(E1798&amp;""="",F1798&amp;""=""),"سطر بلا مبلغ","")))</f>
        <v/>
      </c>
      <c r="I1798" s="19">
        <f>IF(B1798&amp;""="","",ROUND(SUMIFS($E$7:$E$3006,$B$7:$B$3006,B1798&amp;"")-SUMIFS($F$7:$F$3006,$B$7:$B$3006,B1798&amp;""),2))</f>
        <v/>
      </c>
      <c r="J1798" s="6">
        <f>IF(B1798&amp;""="",IF(AND(C1798&amp;""="",E1798&amp;""="",F1798&amp;""=""),"","رقم القيد ناقص"),IF(I1798=0,"","القيد غير متوازن"))</f>
        <v/>
      </c>
      <c r="K1798" s="21">
        <f>IF(C1798&amp;""="","",COUNTIF($C$7:C1798,C1798&amp;""))</f>
        <v/>
      </c>
      <c r="L1798" s="6">
        <f>IF(K1798="","",C1798&amp;"-"&amp;K1798)</f>
        <v/>
      </c>
      <c r="M1798" s="21">
        <f>IF(J1798&lt;&gt;"القيد غير متوازن","",IF(COUNTIF($B$7:B1798,B1798&amp;"")=1,1,""))</f>
        <v/>
      </c>
    </row>
    <row r="1799">
      <c r="A1799" s="20" t="n"/>
      <c r="B1799" s="16" t="n"/>
      <c r="C1799" s="16" t="n"/>
      <c r="D1799" s="5" t="n"/>
      <c r="E1799" s="17" t="n"/>
      <c r="F1799" s="17" t="n"/>
      <c r="G1799" s="6">
        <f>IF(AND(C1799&amp;""="",E1799&amp;""="",F1799&amp;""=""),"",IF(C1799&amp;""="","كود ناقص",IFERROR(INDEX('دليل الحسابات'!$B$6:$B$205,MATCH(C1799,'دليل الحسابات'!$A$6:$A$205,0)),"كود غير موجود")))</f>
        <v/>
      </c>
      <c r="H1799" s="6">
        <f>IF(AND(C1799&amp;""="",E1799&amp;""="",F1799&amp;""=""),"",IF(AND(E1799&amp;""&lt;&gt;"",F1799&amp;""&lt;&gt;""),"خطأ: مدين ودائن معًا",IF(AND(E1799&amp;""="",F1799&amp;""=""),"سطر بلا مبلغ","")))</f>
        <v/>
      </c>
      <c r="I1799" s="19">
        <f>IF(B1799&amp;""="","",ROUND(SUMIFS($E$7:$E$3006,$B$7:$B$3006,B1799&amp;"")-SUMIFS($F$7:$F$3006,$B$7:$B$3006,B1799&amp;""),2))</f>
        <v/>
      </c>
      <c r="J1799" s="6">
        <f>IF(B1799&amp;""="",IF(AND(C1799&amp;""="",E1799&amp;""="",F1799&amp;""=""),"","رقم القيد ناقص"),IF(I1799=0,"","القيد غير متوازن"))</f>
        <v/>
      </c>
      <c r="K1799" s="21">
        <f>IF(C1799&amp;""="","",COUNTIF($C$7:C1799,C1799&amp;""))</f>
        <v/>
      </c>
      <c r="L1799" s="6">
        <f>IF(K1799="","",C1799&amp;"-"&amp;K1799)</f>
        <v/>
      </c>
      <c r="M1799" s="21">
        <f>IF(J1799&lt;&gt;"القيد غير متوازن","",IF(COUNTIF($B$7:B1799,B1799&amp;"")=1,1,""))</f>
        <v/>
      </c>
    </row>
    <row r="1800">
      <c r="A1800" s="20" t="n"/>
      <c r="B1800" s="16" t="n"/>
      <c r="C1800" s="16" t="n"/>
      <c r="D1800" s="5" t="n"/>
      <c r="E1800" s="17" t="n"/>
      <c r="F1800" s="17" t="n"/>
      <c r="G1800" s="6">
        <f>IF(AND(C1800&amp;""="",E1800&amp;""="",F1800&amp;""=""),"",IF(C1800&amp;""="","كود ناقص",IFERROR(INDEX('دليل الحسابات'!$B$6:$B$205,MATCH(C1800,'دليل الحسابات'!$A$6:$A$205,0)),"كود غير موجود")))</f>
        <v/>
      </c>
      <c r="H1800" s="6">
        <f>IF(AND(C1800&amp;""="",E1800&amp;""="",F1800&amp;""=""),"",IF(AND(E1800&amp;""&lt;&gt;"",F1800&amp;""&lt;&gt;""),"خطأ: مدين ودائن معًا",IF(AND(E1800&amp;""="",F1800&amp;""=""),"سطر بلا مبلغ","")))</f>
        <v/>
      </c>
      <c r="I1800" s="19">
        <f>IF(B1800&amp;""="","",ROUND(SUMIFS($E$7:$E$3006,$B$7:$B$3006,B1800&amp;"")-SUMIFS($F$7:$F$3006,$B$7:$B$3006,B1800&amp;""),2))</f>
        <v/>
      </c>
      <c r="J1800" s="6">
        <f>IF(B1800&amp;""="",IF(AND(C1800&amp;""="",E1800&amp;""="",F1800&amp;""=""),"","رقم القيد ناقص"),IF(I1800=0,"","القيد غير متوازن"))</f>
        <v/>
      </c>
      <c r="K1800" s="21">
        <f>IF(C1800&amp;""="","",COUNTIF($C$7:C1800,C1800&amp;""))</f>
        <v/>
      </c>
      <c r="L1800" s="6">
        <f>IF(K1800="","",C1800&amp;"-"&amp;K1800)</f>
        <v/>
      </c>
      <c r="M1800" s="21">
        <f>IF(J1800&lt;&gt;"القيد غير متوازن","",IF(COUNTIF($B$7:B1800,B1800&amp;"")=1,1,""))</f>
        <v/>
      </c>
    </row>
    <row r="1801">
      <c r="A1801" s="20" t="n"/>
      <c r="B1801" s="16" t="n"/>
      <c r="C1801" s="16" t="n"/>
      <c r="D1801" s="5" t="n"/>
      <c r="E1801" s="17" t="n"/>
      <c r="F1801" s="17" t="n"/>
      <c r="G1801" s="6">
        <f>IF(AND(C1801&amp;""="",E1801&amp;""="",F1801&amp;""=""),"",IF(C1801&amp;""="","كود ناقص",IFERROR(INDEX('دليل الحسابات'!$B$6:$B$205,MATCH(C1801,'دليل الحسابات'!$A$6:$A$205,0)),"كود غير موجود")))</f>
        <v/>
      </c>
      <c r="H1801" s="6">
        <f>IF(AND(C1801&amp;""="",E1801&amp;""="",F1801&amp;""=""),"",IF(AND(E1801&amp;""&lt;&gt;"",F1801&amp;""&lt;&gt;""),"خطأ: مدين ودائن معًا",IF(AND(E1801&amp;""="",F1801&amp;""=""),"سطر بلا مبلغ","")))</f>
        <v/>
      </c>
      <c r="I1801" s="19">
        <f>IF(B1801&amp;""="","",ROUND(SUMIFS($E$7:$E$3006,$B$7:$B$3006,B1801&amp;"")-SUMIFS($F$7:$F$3006,$B$7:$B$3006,B1801&amp;""),2))</f>
        <v/>
      </c>
      <c r="J1801" s="6">
        <f>IF(B1801&amp;""="",IF(AND(C1801&amp;""="",E1801&amp;""="",F1801&amp;""=""),"","رقم القيد ناقص"),IF(I1801=0,"","القيد غير متوازن"))</f>
        <v/>
      </c>
      <c r="K1801" s="21">
        <f>IF(C1801&amp;""="","",COUNTIF($C$7:C1801,C1801&amp;""))</f>
        <v/>
      </c>
      <c r="L1801" s="6">
        <f>IF(K1801="","",C1801&amp;"-"&amp;K1801)</f>
        <v/>
      </c>
      <c r="M1801" s="21">
        <f>IF(J1801&lt;&gt;"القيد غير متوازن","",IF(COUNTIF($B$7:B1801,B1801&amp;"")=1,1,""))</f>
        <v/>
      </c>
    </row>
    <row r="1802">
      <c r="A1802" s="20" t="n"/>
      <c r="B1802" s="16" t="n"/>
      <c r="C1802" s="16" t="n"/>
      <c r="D1802" s="5" t="n"/>
      <c r="E1802" s="17" t="n"/>
      <c r="F1802" s="17" t="n"/>
      <c r="G1802" s="6">
        <f>IF(AND(C1802&amp;""="",E1802&amp;""="",F1802&amp;""=""),"",IF(C1802&amp;""="","كود ناقص",IFERROR(INDEX('دليل الحسابات'!$B$6:$B$205,MATCH(C1802,'دليل الحسابات'!$A$6:$A$205,0)),"كود غير موجود")))</f>
        <v/>
      </c>
      <c r="H1802" s="6">
        <f>IF(AND(C1802&amp;""="",E1802&amp;""="",F1802&amp;""=""),"",IF(AND(E1802&amp;""&lt;&gt;"",F1802&amp;""&lt;&gt;""),"خطأ: مدين ودائن معًا",IF(AND(E1802&amp;""="",F1802&amp;""=""),"سطر بلا مبلغ","")))</f>
        <v/>
      </c>
      <c r="I1802" s="19">
        <f>IF(B1802&amp;""="","",ROUND(SUMIFS($E$7:$E$3006,$B$7:$B$3006,B1802&amp;"")-SUMIFS($F$7:$F$3006,$B$7:$B$3006,B1802&amp;""),2))</f>
        <v/>
      </c>
      <c r="J1802" s="6">
        <f>IF(B1802&amp;""="",IF(AND(C1802&amp;""="",E1802&amp;""="",F1802&amp;""=""),"","رقم القيد ناقص"),IF(I1802=0,"","القيد غير متوازن"))</f>
        <v/>
      </c>
      <c r="K1802" s="21">
        <f>IF(C1802&amp;""="","",COUNTIF($C$7:C1802,C1802&amp;""))</f>
        <v/>
      </c>
      <c r="L1802" s="6">
        <f>IF(K1802="","",C1802&amp;"-"&amp;K1802)</f>
        <v/>
      </c>
      <c r="M1802" s="21">
        <f>IF(J1802&lt;&gt;"القيد غير متوازن","",IF(COUNTIF($B$7:B1802,B1802&amp;"")=1,1,""))</f>
        <v/>
      </c>
    </row>
    <row r="1803">
      <c r="A1803" s="20" t="n"/>
      <c r="B1803" s="16" t="n"/>
      <c r="C1803" s="16" t="n"/>
      <c r="D1803" s="5" t="n"/>
      <c r="E1803" s="17" t="n"/>
      <c r="F1803" s="17" t="n"/>
      <c r="G1803" s="6">
        <f>IF(AND(C1803&amp;""="",E1803&amp;""="",F1803&amp;""=""),"",IF(C1803&amp;""="","كود ناقص",IFERROR(INDEX('دليل الحسابات'!$B$6:$B$205,MATCH(C1803,'دليل الحسابات'!$A$6:$A$205,0)),"كود غير موجود")))</f>
        <v/>
      </c>
      <c r="H1803" s="6">
        <f>IF(AND(C1803&amp;""="",E1803&amp;""="",F1803&amp;""=""),"",IF(AND(E1803&amp;""&lt;&gt;"",F1803&amp;""&lt;&gt;""),"خطأ: مدين ودائن معًا",IF(AND(E1803&amp;""="",F1803&amp;""=""),"سطر بلا مبلغ","")))</f>
        <v/>
      </c>
      <c r="I1803" s="19">
        <f>IF(B1803&amp;""="","",ROUND(SUMIFS($E$7:$E$3006,$B$7:$B$3006,B1803&amp;"")-SUMIFS($F$7:$F$3006,$B$7:$B$3006,B1803&amp;""),2))</f>
        <v/>
      </c>
      <c r="J1803" s="6">
        <f>IF(B1803&amp;""="",IF(AND(C1803&amp;""="",E1803&amp;""="",F1803&amp;""=""),"","رقم القيد ناقص"),IF(I1803=0,"","القيد غير متوازن"))</f>
        <v/>
      </c>
      <c r="K1803" s="21">
        <f>IF(C1803&amp;""="","",COUNTIF($C$7:C1803,C1803&amp;""))</f>
        <v/>
      </c>
      <c r="L1803" s="6">
        <f>IF(K1803="","",C1803&amp;"-"&amp;K1803)</f>
        <v/>
      </c>
      <c r="M1803" s="21">
        <f>IF(J1803&lt;&gt;"القيد غير متوازن","",IF(COUNTIF($B$7:B1803,B1803&amp;"")=1,1,""))</f>
        <v/>
      </c>
    </row>
    <row r="1804">
      <c r="A1804" s="20" t="n"/>
      <c r="B1804" s="16" t="n"/>
      <c r="C1804" s="16" t="n"/>
      <c r="D1804" s="5" t="n"/>
      <c r="E1804" s="17" t="n"/>
      <c r="F1804" s="17" t="n"/>
      <c r="G1804" s="6">
        <f>IF(AND(C1804&amp;""="",E1804&amp;""="",F1804&amp;""=""),"",IF(C1804&amp;""="","كود ناقص",IFERROR(INDEX('دليل الحسابات'!$B$6:$B$205,MATCH(C1804,'دليل الحسابات'!$A$6:$A$205,0)),"كود غير موجود")))</f>
        <v/>
      </c>
      <c r="H1804" s="6">
        <f>IF(AND(C1804&amp;""="",E1804&amp;""="",F1804&amp;""=""),"",IF(AND(E1804&amp;""&lt;&gt;"",F1804&amp;""&lt;&gt;""),"خطأ: مدين ودائن معًا",IF(AND(E1804&amp;""="",F1804&amp;""=""),"سطر بلا مبلغ","")))</f>
        <v/>
      </c>
      <c r="I1804" s="19">
        <f>IF(B1804&amp;""="","",ROUND(SUMIFS($E$7:$E$3006,$B$7:$B$3006,B1804&amp;"")-SUMIFS($F$7:$F$3006,$B$7:$B$3006,B1804&amp;""),2))</f>
        <v/>
      </c>
      <c r="J1804" s="6">
        <f>IF(B1804&amp;""="",IF(AND(C1804&amp;""="",E1804&amp;""="",F1804&amp;""=""),"","رقم القيد ناقص"),IF(I1804=0,"","القيد غير متوازن"))</f>
        <v/>
      </c>
      <c r="K1804" s="21">
        <f>IF(C1804&amp;""="","",COUNTIF($C$7:C1804,C1804&amp;""))</f>
        <v/>
      </c>
      <c r="L1804" s="6">
        <f>IF(K1804="","",C1804&amp;"-"&amp;K1804)</f>
        <v/>
      </c>
      <c r="M1804" s="21">
        <f>IF(J1804&lt;&gt;"القيد غير متوازن","",IF(COUNTIF($B$7:B1804,B1804&amp;"")=1,1,""))</f>
        <v/>
      </c>
    </row>
    <row r="1805">
      <c r="A1805" s="20" t="n"/>
      <c r="B1805" s="16" t="n"/>
      <c r="C1805" s="16" t="n"/>
      <c r="D1805" s="5" t="n"/>
      <c r="E1805" s="17" t="n"/>
      <c r="F1805" s="17" t="n"/>
      <c r="G1805" s="6">
        <f>IF(AND(C1805&amp;""="",E1805&amp;""="",F1805&amp;""=""),"",IF(C1805&amp;""="","كود ناقص",IFERROR(INDEX('دليل الحسابات'!$B$6:$B$205,MATCH(C1805,'دليل الحسابات'!$A$6:$A$205,0)),"كود غير موجود")))</f>
        <v/>
      </c>
      <c r="H1805" s="6">
        <f>IF(AND(C1805&amp;""="",E1805&amp;""="",F1805&amp;""=""),"",IF(AND(E1805&amp;""&lt;&gt;"",F1805&amp;""&lt;&gt;""),"خطأ: مدين ودائن معًا",IF(AND(E1805&amp;""="",F1805&amp;""=""),"سطر بلا مبلغ","")))</f>
        <v/>
      </c>
      <c r="I1805" s="19">
        <f>IF(B1805&amp;""="","",ROUND(SUMIFS($E$7:$E$3006,$B$7:$B$3006,B1805&amp;"")-SUMIFS($F$7:$F$3006,$B$7:$B$3006,B1805&amp;""),2))</f>
        <v/>
      </c>
      <c r="J1805" s="6">
        <f>IF(B1805&amp;""="",IF(AND(C1805&amp;""="",E1805&amp;""="",F1805&amp;""=""),"","رقم القيد ناقص"),IF(I1805=0,"","القيد غير متوازن"))</f>
        <v/>
      </c>
      <c r="K1805" s="21">
        <f>IF(C1805&amp;""="","",COUNTIF($C$7:C1805,C1805&amp;""))</f>
        <v/>
      </c>
      <c r="L1805" s="6">
        <f>IF(K1805="","",C1805&amp;"-"&amp;K1805)</f>
        <v/>
      </c>
      <c r="M1805" s="21">
        <f>IF(J1805&lt;&gt;"القيد غير متوازن","",IF(COUNTIF($B$7:B1805,B1805&amp;"")=1,1,""))</f>
        <v/>
      </c>
    </row>
    <row r="1806">
      <c r="A1806" s="20" t="n"/>
      <c r="B1806" s="16" t="n"/>
      <c r="C1806" s="16" t="n"/>
      <c r="D1806" s="5" t="n"/>
      <c r="E1806" s="17" t="n"/>
      <c r="F1806" s="17" t="n"/>
      <c r="G1806" s="6">
        <f>IF(AND(C1806&amp;""="",E1806&amp;""="",F1806&amp;""=""),"",IF(C1806&amp;""="","كود ناقص",IFERROR(INDEX('دليل الحسابات'!$B$6:$B$205,MATCH(C1806,'دليل الحسابات'!$A$6:$A$205,0)),"كود غير موجود")))</f>
        <v/>
      </c>
      <c r="H1806" s="6">
        <f>IF(AND(C1806&amp;""="",E1806&amp;""="",F1806&amp;""=""),"",IF(AND(E1806&amp;""&lt;&gt;"",F1806&amp;""&lt;&gt;""),"خطأ: مدين ودائن معًا",IF(AND(E1806&amp;""="",F1806&amp;""=""),"سطر بلا مبلغ","")))</f>
        <v/>
      </c>
      <c r="I1806" s="19">
        <f>IF(B1806&amp;""="","",ROUND(SUMIFS($E$7:$E$3006,$B$7:$B$3006,B1806&amp;"")-SUMIFS($F$7:$F$3006,$B$7:$B$3006,B1806&amp;""),2))</f>
        <v/>
      </c>
      <c r="J1806" s="6">
        <f>IF(B1806&amp;""="",IF(AND(C1806&amp;""="",E1806&amp;""="",F1806&amp;""=""),"","رقم القيد ناقص"),IF(I1806=0,"","القيد غير متوازن"))</f>
        <v/>
      </c>
      <c r="K1806" s="21">
        <f>IF(C1806&amp;""="","",COUNTIF($C$7:C1806,C1806&amp;""))</f>
        <v/>
      </c>
      <c r="L1806" s="6">
        <f>IF(K1806="","",C1806&amp;"-"&amp;K1806)</f>
        <v/>
      </c>
      <c r="M1806" s="21">
        <f>IF(J1806&lt;&gt;"القيد غير متوازن","",IF(COUNTIF($B$7:B1806,B1806&amp;"")=1,1,""))</f>
        <v/>
      </c>
    </row>
    <row r="1807">
      <c r="A1807" s="20" t="n"/>
      <c r="B1807" s="16" t="n"/>
      <c r="C1807" s="16" t="n"/>
      <c r="D1807" s="5" t="n"/>
      <c r="E1807" s="17" t="n"/>
      <c r="F1807" s="17" t="n"/>
      <c r="G1807" s="6">
        <f>IF(AND(C1807&amp;""="",E1807&amp;""="",F1807&amp;""=""),"",IF(C1807&amp;""="","كود ناقص",IFERROR(INDEX('دليل الحسابات'!$B$6:$B$205,MATCH(C1807,'دليل الحسابات'!$A$6:$A$205,0)),"كود غير موجود")))</f>
        <v/>
      </c>
      <c r="H1807" s="6">
        <f>IF(AND(C1807&amp;""="",E1807&amp;""="",F1807&amp;""=""),"",IF(AND(E1807&amp;""&lt;&gt;"",F1807&amp;""&lt;&gt;""),"خطأ: مدين ودائن معًا",IF(AND(E1807&amp;""="",F1807&amp;""=""),"سطر بلا مبلغ","")))</f>
        <v/>
      </c>
      <c r="I1807" s="19">
        <f>IF(B1807&amp;""="","",ROUND(SUMIFS($E$7:$E$3006,$B$7:$B$3006,B1807&amp;"")-SUMIFS($F$7:$F$3006,$B$7:$B$3006,B1807&amp;""),2))</f>
        <v/>
      </c>
      <c r="J1807" s="6">
        <f>IF(B1807&amp;""="",IF(AND(C1807&amp;""="",E1807&amp;""="",F1807&amp;""=""),"","رقم القيد ناقص"),IF(I1807=0,"","القيد غير متوازن"))</f>
        <v/>
      </c>
      <c r="K1807" s="21">
        <f>IF(C1807&amp;""="","",COUNTIF($C$7:C1807,C1807&amp;""))</f>
        <v/>
      </c>
      <c r="L1807" s="6">
        <f>IF(K1807="","",C1807&amp;"-"&amp;K1807)</f>
        <v/>
      </c>
      <c r="M1807" s="21">
        <f>IF(J1807&lt;&gt;"القيد غير متوازن","",IF(COUNTIF($B$7:B1807,B1807&amp;"")=1,1,""))</f>
        <v/>
      </c>
    </row>
    <row r="1808">
      <c r="A1808" s="20" t="n"/>
      <c r="B1808" s="16" t="n"/>
      <c r="C1808" s="16" t="n"/>
      <c r="D1808" s="5" t="n"/>
      <c r="E1808" s="17" t="n"/>
      <c r="F1808" s="17" t="n"/>
      <c r="G1808" s="6">
        <f>IF(AND(C1808&amp;""="",E1808&amp;""="",F1808&amp;""=""),"",IF(C1808&amp;""="","كود ناقص",IFERROR(INDEX('دليل الحسابات'!$B$6:$B$205,MATCH(C1808,'دليل الحسابات'!$A$6:$A$205,0)),"كود غير موجود")))</f>
        <v/>
      </c>
      <c r="H1808" s="6">
        <f>IF(AND(C1808&amp;""="",E1808&amp;""="",F1808&amp;""=""),"",IF(AND(E1808&amp;""&lt;&gt;"",F1808&amp;""&lt;&gt;""),"خطأ: مدين ودائن معًا",IF(AND(E1808&amp;""="",F1808&amp;""=""),"سطر بلا مبلغ","")))</f>
        <v/>
      </c>
      <c r="I1808" s="19">
        <f>IF(B1808&amp;""="","",ROUND(SUMIFS($E$7:$E$3006,$B$7:$B$3006,B1808&amp;"")-SUMIFS($F$7:$F$3006,$B$7:$B$3006,B1808&amp;""),2))</f>
        <v/>
      </c>
      <c r="J1808" s="6">
        <f>IF(B1808&amp;""="",IF(AND(C1808&amp;""="",E1808&amp;""="",F1808&amp;""=""),"","رقم القيد ناقص"),IF(I1808=0,"","القيد غير متوازن"))</f>
        <v/>
      </c>
      <c r="K1808" s="21">
        <f>IF(C1808&amp;""="","",COUNTIF($C$7:C1808,C1808&amp;""))</f>
        <v/>
      </c>
      <c r="L1808" s="6">
        <f>IF(K1808="","",C1808&amp;"-"&amp;K1808)</f>
        <v/>
      </c>
      <c r="M1808" s="21">
        <f>IF(J1808&lt;&gt;"القيد غير متوازن","",IF(COUNTIF($B$7:B1808,B1808&amp;"")=1,1,""))</f>
        <v/>
      </c>
    </row>
    <row r="1809">
      <c r="A1809" s="20" t="n"/>
      <c r="B1809" s="16" t="n"/>
      <c r="C1809" s="16" t="n"/>
      <c r="D1809" s="5" t="n"/>
      <c r="E1809" s="17" t="n"/>
      <c r="F1809" s="17" t="n"/>
      <c r="G1809" s="6">
        <f>IF(AND(C1809&amp;""="",E1809&amp;""="",F1809&amp;""=""),"",IF(C1809&amp;""="","كود ناقص",IFERROR(INDEX('دليل الحسابات'!$B$6:$B$205,MATCH(C1809,'دليل الحسابات'!$A$6:$A$205,0)),"كود غير موجود")))</f>
        <v/>
      </c>
      <c r="H1809" s="6">
        <f>IF(AND(C1809&amp;""="",E1809&amp;""="",F1809&amp;""=""),"",IF(AND(E1809&amp;""&lt;&gt;"",F1809&amp;""&lt;&gt;""),"خطأ: مدين ودائن معًا",IF(AND(E1809&amp;""="",F1809&amp;""=""),"سطر بلا مبلغ","")))</f>
        <v/>
      </c>
      <c r="I1809" s="19">
        <f>IF(B1809&amp;""="","",ROUND(SUMIFS($E$7:$E$3006,$B$7:$B$3006,B1809&amp;"")-SUMIFS($F$7:$F$3006,$B$7:$B$3006,B1809&amp;""),2))</f>
        <v/>
      </c>
      <c r="J1809" s="6">
        <f>IF(B1809&amp;""="",IF(AND(C1809&amp;""="",E1809&amp;""="",F1809&amp;""=""),"","رقم القيد ناقص"),IF(I1809=0,"","القيد غير متوازن"))</f>
        <v/>
      </c>
      <c r="K1809" s="21">
        <f>IF(C1809&amp;""="","",COUNTIF($C$7:C1809,C1809&amp;""))</f>
        <v/>
      </c>
      <c r="L1809" s="6">
        <f>IF(K1809="","",C1809&amp;"-"&amp;K1809)</f>
        <v/>
      </c>
      <c r="M1809" s="21">
        <f>IF(J1809&lt;&gt;"القيد غير متوازن","",IF(COUNTIF($B$7:B1809,B1809&amp;"")=1,1,""))</f>
        <v/>
      </c>
    </row>
    <row r="1810">
      <c r="A1810" s="20" t="n"/>
      <c r="B1810" s="16" t="n"/>
      <c r="C1810" s="16" t="n"/>
      <c r="D1810" s="5" t="n"/>
      <c r="E1810" s="17" t="n"/>
      <c r="F1810" s="17" t="n"/>
      <c r="G1810" s="6">
        <f>IF(AND(C1810&amp;""="",E1810&amp;""="",F1810&amp;""=""),"",IF(C1810&amp;""="","كود ناقص",IFERROR(INDEX('دليل الحسابات'!$B$6:$B$205,MATCH(C1810,'دليل الحسابات'!$A$6:$A$205,0)),"كود غير موجود")))</f>
        <v/>
      </c>
      <c r="H1810" s="6">
        <f>IF(AND(C1810&amp;""="",E1810&amp;""="",F1810&amp;""=""),"",IF(AND(E1810&amp;""&lt;&gt;"",F1810&amp;""&lt;&gt;""),"خطأ: مدين ودائن معًا",IF(AND(E1810&amp;""="",F1810&amp;""=""),"سطر بلا مبلغ","")))</f>
        <v/>
      </c>
      <c r="I1810" s="19">
        <f>IF(B1810&amp;""="","",ROUND(SUMIFS($E$7:$E$3006,$B$7:$B$3006,B1810&amp;"")-SUMIFS($F$7:$F$3006,$B$7:$B$3006,B1810&amp;""),2))</f>
        <v/>
      </c>
      <c r="J1810" s="6">
        <f>IF(B1810&amp;""="",IF(AND(C1810&amp;""="",E1810&amp;""="",F1810&amp;""=""),"","رقم القيد ناقص"),IF(I1810=0,"","القيد غير متوازن"))</f>
        <v/>
      </c>
      <c r="K1810" s="21">
        <f>IF(C1810&amp;""="","",COUNTIF($C$7:C1810,C1810&amp;""))</f>
        <v/>
      </c>
      <c r="L1810" s="6">
        <f>IF(K1810="","",C1810&amp;"-"&amp;K1810)</f>
        <v/>
      </c>
      <c r="M1810" s="21">
        <f>IF(J1810&lt;&gt;"القيد غير متوازن","",IF(COUNTIF($B$7:B1810,B1810&amp;"")=1,1,""))</f>
        <v/>
      </c>
    </row>
    <row r="1811">
      <c r="A1811" s="20" t="n"/>
      <c r="B1811" s="16" t="n"/>
      <c r="C1811" s="16" t="n"/>
      <c r="D1811" s="5" t="n"/>
      <c r="E1811" s="17" t="n"/>
      <c r="F1811" s="17" t="n"/>
      <c r="G1811" s="6">
        <f>IF(AND(C1811&amp;""="",E1811&amp;""="",F1811&amp;""=""),"",IF(C1811&amp;""="","كود ناقص",IFERROR(INDEX('دليل الحسابات'!$B$6:$B$205,MATCH(C1811,'دليل الحسابات'!$A$6:$A$205,0)),"كود غير موجود")))</f>
        <v/>
      </c>
      <c r="H1811" s="6">
        <f>IF(AND(C1811&amp;""="",E1811&amp;""="",F1811&amp;""=""),"",IF(AND(E1811&amp;""&lt;&gt;"",F1811&amp;""&lt;&gt;""),"خطأ: مدين ودائن معًا",IF(AND(E1811&amp;""="",F1811&amp;""=""),"سطر بلا مبلغ","")))</f>
        <v/>
      </c>
      <c r="I1811" s="19">
        <f>IF(B1811&amp;""="","",ROUND(SUMIFS($E$7:$E$3006,$B$7:$B$3006,B1811&amp;"")-SUMIFS($F$7:$F$3006,$B$7:$B$3006,B1811&amp;""),2))</f>
        <v/>
      </c>
      <c r="J1811" s="6">
        <f>IF(B1811&amp;""="",IF(AND(C1811&amp;""="",E1811&amp;""="",F1811&amp;""=""),"","رقم القيد ناقص"),IF(I1811=0,"","القيد غير متوازن"))</f>
        <v/>
      </c>
      <c r="K1811" s="21">
        <f>IF(C1811&amp;""="","",COUNTIF($C$7:C1811,C1811&amp;""))</f>
        <v/>
      </c>
      <c r="L1811" s="6">
        <f>IF(K1811="","",C1811&amp;"-"&amp;K1811)</f>
        <v/>
      </c>
      <c r="M1811" s="21">
        <f>IF(J1811&lt;&gt;"القيد غير متوازن","",IF(COUNTIF($B$7:B1811,B1811&amp;"")=1,1,""))</f>
        <v/>
      </c>
    </row>
    <row r="1812">
      <c r="A1812" s="20" t="n"/>
      <c r="B1812" s="16" t="n"/>
      <c r="C1812" s="16" t="n"/>
      <c r="D1812" s="5" t="n"/>
      <c r="E1812" s="17" t="n"/>
      <c r="F1812" s="17" t="n"/>
      <c r="G1812" s="6">
        <f>IF(AND(C1812&amp;""="",E1812&amp;""="",F1812&amp;""=""),"",IF(C1812&amp;""="","كود ناقص",IFERROR(INDEX('دليل الحسابات'!$B$6:$B$205,MATCH(C1812,'دليل الحسابات'!$A$6:$A$205,0)),"كود غير موجود")))</f>
        <v/>
      </c>
      <c r="H1812" s="6">
        <f>IF(AND(C1812&amp;""="",E1812&amp;""="",F1812&amp;""=""),"",IF(AND(E1812&amp;""&lt;&gt;"",F1812&amp;""&lt;&gt;""),"خطأ: مدين ودائن معًا",IF(AND(E1812&amp;""="",F1812&amp;""=""),"سطر بلا مبلغ","")))</f>
        <v/>
      </c>
      <c r="I1812" s="19">
        <f>IF(B1812&amp;""="","",ROUND(SUMIFS($E$7:$E$3006,$B$7:$B$3006,B1812&amp;"")-SUMIFS($F$7:$F$3006,$B$7:$B$3006,B1812&amp;""),2))</f>
        <v/>
      </c>
      <c r="J1812" s="6">
        <f>IF(B1812&amp;""="",IF(AND(C1812&amp;""="",E1812&amp;""="",F1812&amp;""=""),"","رقم القيد ناقص"),IF(I1812=0,"","القيد غير متوازن"))</f>
        <v/>
      </c>
      <c r="K1812" s="21">
        <f>IF(C1812&amp;""="","",COUNTIF($C$7:C1812,C1812&amp;""))</f>
        <v/>
      </c>
      <c r="L1812" s="6">
        <f>IF(K1812="","",C1812&amp;"-"&amp;K1812)</f>
        <v/>
      </c>
      <c r="M1812" s="21">
        <f>IF(J1812&lt;&gt;"القيد غير متوازن","",IF(COUNTIF($B$7:B1812,B1812&amp;"")=1,1,""))</f>
        <v/>
      </c>
    </row>
    <row r="1813">
      <c r="A1813" s="20" t="n"/>
      <c r="B1813" s="16" t="n"/>
      <c r="C1813" s="16" t="n"/>
      <c r="D1813" s="5" t="n"/>
      <c r="E1813" s="17" t="n"/>
      <c r="F1813" s="17" t="n"/>
      <c r="G1813" s="6">
        <f>IF(AND(C1813&amp;""="",E1813&amp;""="",F1813&amp;""=""),"",IF(C1813&amp;""="","كود ناقص",IFERROR(INDEX('دليل الحسابات'!$B$6:$B$205,MATCH(C1813,'دليل الحسابات'!$A$6:$A$205,0)),"كود غير موجود")))</f>
        <v/>
      </c>
      <c r="H1813" s="6">
        <f>IF(AND(C1813&amp;""="",E1813&amp;""="",F1813&amp;""=""),"",IF(AND(E1813&amp;""&lt;&gt;"",F1813&amp;""&lt;&gt;""),"خطأ: مدين ودائن معًا",IF(AND(E1813&amp;""="",F1813&amp;""=""),"سطر بلا مبلغ","")))</f>
        <v/>
      </c>
      <c r="I1813" s="19">
        <f>IF(B1813&amp;""="","",ROUND(SUMIFS($E$7:$E$3006,$B$7:$B$3006,B1813&amp;"")-SUMIFS($F$7:$F$3006,$B$7:$B$3006,B1813&amp;""),2))</f>
        <v/>
      </c>
      <c r="J1813" s="6">
        <f>IF(B1813&amp;""="",IF(AND(C1813&amp;""="",E1813&amp;""="",F1813&amp;""=""),"","رقم القيد ناقص"),IF(I1813=0,"","القيد غير متوازن"))</f>
        <v/>
      </c>
      <c r="K1813" s="21">
        <f>IF(C1813&amp;""="","",COUNTIF($C$7:C1813,C1813&amp;""))</f>
        <v/>
      </c>
      <c r="L1813" s="6">
        <f>IF(K1813="","",C1813&amp;"-"&amp;K1813)</f>
        <v/>
      </c>
      <c r="M1813" s="21">
        <f>IF(J1813&lt;&gt;"القيد غير متوازن","",IF(COUNTIF($B$7:B1813,B1813&amp;"")=1,1,""))</f>
        <v/>
      </c>
    </row>
    <row r="1814">
      <c r="A1814" s="20" t="n"/>
      <c r="B1814" s="16" t="n"/>
      <c r="C1814" s="16" t="n"/>
      <c r="D1814" s="5" t="n"/>
      <c r="E1814" s="17" t="n"/>
      <c r="F1814" s="17" t="n"/>
      <c r="G1814" s="6">
        <f>IF(AND(C1814&amp;""="",E1814&amp;""="",F1814&amp;""=""),"",IF(C1814&amp;""="","كود ناقص",IFERROR(INDEX('دليل الحسابات'!$B$6:$B$205,MATCH(C1814,'دليل الحسابات'!$A$6:$A$205,0)),"كود غير موجود")))</f>
        <v/>
      </c>
      <c r="H1814" s="6">
        <f>IF(AND(C1814&amp;""="",E1814&amp;""="",F1814&amp;""=""),"",IF(AND(E1814&amp;""&lt;&gt;"",F1814&amp;""&lt;&gt;""),"خطأ: مدين ودائن معًا",IF(AND(E1814&amp;""="",F1814&amp;""=""),"سطر بلا مبلغ","")))</f>
        <v/>
      </c>
      <c r="I1814" s="19">
        <f>IF(B1814&amp;""="","",ROUND(SUMIFS($E$7:$E$3006,$B$7:$B$3006,B1814&amp;"")-SUMIFS($F$7:$F$3006,$B$7:$B$3006,B1814&amp;""),2))</f>
        <v/>
      </c>
      <c r="J1814" s="6">
        <f>IF(B1814&amp;""="",IF(AND(C1814&amp;""="",E1814&amp;""="",F1814&amp;""=""),"","رقم القيد ناقص"),IF(I1814=0,"","القيد غير متوازن"))</f>
        <v/>
      </c>
      <c r="K1814" s="21">
        <f>IF(C1814&amp;""="","",COUNTIF($C$7:C1814,C1814&amp;""))</f>
        <v/>
      </c>
      <c r="L1814" s="6">
        <f>IF(K1814="","",C1814&amp;"-"&amp;K1814)</f>
        <v/>
      </c>
      <c r="M1814" s="21">
        <f>IF(J1814&lt;&gt;"القيد غير متوازن","",IF(COUNTIF($B$7:B1814,B1814&amp;"")=1,1,""))</f>
        <v/>
      </c>
    </row>
    <row r="1815">
      <c r="A1815" s="20" t="n"/>
      <c r="B1815" s="16" t="n"/>
      <c r="C1815" s="16" t="n"/>
      <c r="D1815" s="5" t="n"/>
      <c r="E1815" s="17" t="n"/>
      <c r="F1815" s="17" t="n"/>
      <c r="G1815" s="6">
        <f>IF(AND(C1815&amp;""="",E1815&amp;""="",F1815&amp;""=""),"",IF(C1815&amp;""="","كود ناقص",IFERROR(INDEX('دليل الحسابات'!$B$6:$B$205,MATCH(C1815,'دليل الحسابات'!$A$6:$A$205,0)),"كود غير موجود")))</f>
        <v/>
      </c>
      <c r="H1815" s="6">
        <f>IF(AND(C1815&amp;""="",E1815&amp;""="",F1815&amp;""=""),"",IF(AND(E1815&amp;""&lt;&gt;"",F1815&amp;""&lt;&gt;""),"خطأ: مدين ودائن معًا",IF(AND(E1815&amp;""="",F1815&amp;""=""),"سطر بلا مبلغ","")))</f>
        <v/>
      </c>
      <c r="I1815" s="19">
        <f>IF(B1815&amp;""="","",ROUND(SUMIFS($E$7:$E$3006,$B$7:$B$3006,B1815&amp;"")-SUMIFS($F$7:$F$3006,$B$7:$B$3006,B1815&amp;""),2))</f>
        <v/>
      </c>
      <c r="J1815" s="6">
        <f>IF(B1815&amp;""="",IF(AND(C1815&amp;""="",E1815&amp;""="",F1815&amp;""=""),"","رقم القيد ناقص"),IF(I1815=0,"","القيد غير متوازن"))</f>
        <v/>
      </c>
      <c r="K1815" s="21">
        <f>IF(C1815&amp;""="","",COUNTIF($C$7:C1815,C1815&amp;""))</f>
        <v/>
      </c>
      <c r="L1815" s="6">
        <f>IF(K1815="","",C1815&amp;"-"&amp;K1815)</f>
        <v/>
      </c>
      <c r="M1815" s="21">
        <f>IF(J1815&lt;&gt;"القيد غير متوازن","",IF(COUNTIF($B$7:B1815,B1815&amp;"")=1,1,""))</f>
        <v/>
      </c>
    </row>
    <row r="1816">
      <c r="A1816" s="20" t="n"/>
      <c r="B1816" s="16" t="n"/>
      <c r="C1816" s="16" t="n"/>
      <c r="D1816" s="5" t="n"/>
      <c r="E1816" s="17" t="n"/>
      <c r="F1816" s="17" t="n"/>
      <c r="G1816" s="6">
        <f>IF(AND(C1816&amp;""="",E1816&amp;""="",F1816&amp;""=""),"",IF(C1816&amp;""="","كود ناقص",IFERROR(INDEX('دليل الحسابات'!$B$6:$B$205,MATCH(C1816,'دليل الحسابات'!$A$6:$A$205,0)),"كود غير موجود")))</f>
        <v/>
      </c>
      <c r="H1816" s="6">
        <f>IF(AND(C1816&amp;""="",E1816&amp;""="",F1816&amp;""=""),"",IF(AND(E1816&amp;""&lt;&gt;"",F1816&amp;""&lt;&gt;""),"خطأ: مدين ودائن معًا",IF(AND(E1816&amp;""="",F1816&amp;""=""),"سطر بلا مبلغ","")))</f>
        <v/>
      </c>
      <c r="I1816" s="19">
        <f>IF(B1816&amp;""="","",ROUND(SUMIFS($E$7:$E$3006,$B$7:$B$3006,B1816&amp;"")-SUMIFS($F$7:$F$3006,$B$7:$B$3006,B1816&amp;""),2))</f>
        <v/>
      </c>
      <c r="J1816" s="6">
        <f>IF(B1816&amp;""="",IF(AND(C1816&amp;""="",E1816&amp;""="",F1816&amp;""=""),"","رقم القيد ناقص"),IF(I1816=0,"","القيد غير متوازن"))</f>
        <v/>
      </c>
      <c r="K1816" s="21">
        <f>IF(C1816&amp;""="","",COUNTIF($C$7:C1816,C1816&amp;""))</f>
        <v/>
      </c>
      <c r="L1816" s="6">
        <f>IF(K1816="","",C1816&amp;"-"&amp;K1816)</f>
        <v/>
      </c>
      <c r="M1816" s="21">
        <f>IF(J1816&lt;&gt;"القيد غير متوازن","",IF(COUNTIF($B$7:B1816,B1816&amp;"")=1,1,""))</f>
        <v/>
      </c>
    </row>
    <row r="1817">
      <c r="A1817" s="20" t="n"/>
      <c r="B1817" s="16" t="n"/>
      <c r="C1817" s="16" t="n"/>
      <c r="D1817" s="5" t="n"/>
      <c r="E1817" s="17" t="n"/>
      <c r="F1817" s="17" t="n"/>
      <c r="G1817" s="6">
        <f>IF(AND(C1817&amp;""="",E1817&amp;""="",F1817&amp;""=""),"",IF(C1817&amp;""="","كود ناقص",IFERROR(INDEX('دليل الحسابات'!$B$6:$B$205,MATCH(C1817,'دليل الحسابات'!$A$6:$A$205,0)),"كود غير موجود")))</f>
        <v/>
      </c>
      <c r="H1817" s="6">
        <f>IF(AND(C1817&amp;""="",E1817&amp;""="",F1817&amp;""=""),"",IF(AND(E1817&amp;""&lt;&gt;"",F1817&amp;""&lt;&gt;""),"خطأ: مدين ودائن معًا",IF(AND(E1817&amp;""="",F1817&amp;""=""),"سطر بلا مبلغ","")))</f>
        <v/>
      </c>
      <c r="I1817" s="19">
        <f>IF(B1817&amp;""="","",ROUND(SUMIFS($E$7:$E$3006,$B$7:$B$3006,B1817&amp;"")-SUMIFS($F$7:$F$3006,$B$7:$B$3006,B1817&amp;""),2))</f>
        <v/>
      </c>
      <c r="J1817" s="6">
        <f>IF(B1817&amp;""="",IF(AND(C1817&amp;""="",E1817&amp;""="",F1817&amp;""=""),"","رقم القيد ناقص"),IF(I1817=0,"","القيد غير متوازن"))</f>
        <v/>
      </c>
      <c r="K1817" s="21">
        <f>IF(C1817&amp;""="","",COUNTIF($C$7:C1817,C1817&amp;""))</f>
        <v/>
      </c>
      <c r="L1817" s="6">
        <f>IF(K1817="","",C1817&amp;"-"&amp;K1817)</f>
        <v/>
      </c>
      <c r="M1817" s="21">
        <f>IF(J1817&lt;&gt;"القيد غير متوازن","",IF(COUNTIF($B$7:B1817,B1817&amp;"")=1,1,""))</f>
        <v/>
      </c>
    </row>
    <row r="1818">
      <c r="A1818" s="20" t="n"/>
      <c r="B1818" s="16" t="n"/>
      <c r="C1818" s="16" t="n"/>
      <c r="D1818" s="5" t="n"/>
      <c r="E1818" s="17" t="n"/>
      <c r="F1818" s="17" t="n"/>
      <c r="G1818" s="6">
        <f>IF(AND(C1818&amp;""="",E1818&amp;""="",F1818&amp;""=""),"",IF(C1818&amp;""="","كود ناقص",IFERROR(INDEX('دليل الحسابات'!$B$6:$B$205,MATCH(C1818,'دليل الحسابات'!$A$6:$A$205,0)),"كود غير موجود")))</f>
        <v/>
      </c>
      <c r="H1818" s="6">
        <f>IF(AND(C1818&amp;""="",E1818&amp;""="",F1818&amp;""=""),"",IF(AND(E1818&amp;""&lt;&gt;"",F1818&amp;""&lt;&gt;""),"خطأ: مدين ودائن معًا",IF(AND(E1818&amp;""="",F1818&amp;""=""),"سطر بلا مبلغ","")))</f>
        <v/>
      </c>
      <c r="I1818" s="19">
        <f>IF(B1818&amp;""="","",ROUND(SUMIFS($E$7:$E$3006,$B$7:$B$3006,B1818&amp;"")-SUMIFS($F$7:$F$3006,$B$7:$B$3006,B1818&amp;""),2))</f>
        <v/>
      </c>
      <c r="J1818" s="6">
        <f>IF(B1818&amp;""="",IF(AND(C1818&amp;""="",E1818&amp;""="",F1818&amp;""=""),"","رقم القيد ناقص"),IF(I1818=0,"","القيد غير متوازن"))</f>
        <v/>
      </c>
      <c r="K1818" s="21">
        <f>IF(C1818&amp;""="","",COUNTIF($C$7:C1818,C1818&amp;""))</f>
        <v/>
      </c>
      <c r="L1818" s="6">
        <f>IF(K1818="","",C1818&amp;"-"&amp;K1818)</f>
        <v/>
      </c>
      <c r="M1818" s="21">
        <f>IF(J1818&lt;&gt;"القيد غير متوازن","",IF(COUNTIF($B$7:B1818,B1818&amp;"")=1,1,""))</f>
        <v/>
      </c>
    </row>
    <row r="1819">
      <c r="A1819" s="20" t="n"/>
      <c r="B1819" s="16" t="n"/>
      <c r="C1819" s="16" t="n"/>
      <c r="D1819" s="5" t="n"/>
      <c r="E1819" s="17" t="n"/>
      <c r="F1819" s="17" t="n"/>
      <c r="G1819" s="6">
        <f>IF(AND(C1819&amp;""="",E1819&amp;""="",F1819&amp;""=""),"",IF(C1819&amp;""="","كود ناقص",IFERROR(INDEX('دليل الحسابات'!$B$6:$B$205,MATCH(C1819,'دليل الحسابات'!$A$6:$A$205,0)),"كود غير موجود")))</f>
        <v/>
      </c>
      <c r="H1819" s="6">
        <f>IF(AND(C1819&amp;""="",E1819&amp;""="",F1819&amp;""=""),"",IF(AND(E1819&amp;""&lt;&gt;"",F1819&amp;""&lt;&gt;""),"خطأ: مدين ودائن معًا",IF(AND(E1819&amp;""="",F1819&amp;""=""),"سطر بلا مبلغ","")))</f>
        <v/>
      </c>
      <c r="I1819" s="19">
        <f>IF(B1819&amp;""="","",ROUND(SUMIFS($E$7:$E$3006,$B$7:$B$3006,B1819&amp;"")-SUMIFS($F$7:$F$3006,$B$7:$B$3006,B1819&amp;""),2))</f>
        <v/>
      </c>
      <c r="J1819" s="6">
        <f>IF(B1819&amp;""="",IF(AND(C1819&amp;""="",E1819&amp;""="",F1819&amp;""=""),"","رقم القيد ناقص"),IF(I1819=0,"","القيد غير متوازن"))</f>
        <v/>
      </c>
      <c r="K1819" s="21">
        <f>IF(C1819&amp;""="","",COUNTIF($C$7:C1819,C1819&amp;""))</f>
        <v/>
      </c>
      <c r="L1819" s="6">
        <f>IF(K1819="","",C1819&amp;"-"&amp;K1819)</f>
        <v/>
      </c>
      <c r="M1819" s="21">
        <f>IF(J1819&lt;&gt;"القيد غير متوازن","",IF(COUNTIF($B$7:B1819,B1819&amp;"")=1,1,""))</f>
        <v/>
      </c>
    </row>
    <row r="1820">
      <c r="A1820" s="20" t="n"/>
      <c r="B1820" s="16" t="n"/>
      <c r="C1820" s="16" t="n"/>
      <c r="D1820" s="5" t="n"/>
      <c r="E1820" s="17" t="n"/>
      <c r="F1820" s="17" t="n"/>
      <c r="G1820" s="6">
        <f>IF(AND(C1820&amp;""="",E1820&amp;""="",F1820&amp;""=""),"",IF(C1820&amp;""="","كود ناقص",IFERROR(INDEX('دليل الحسابات'!$B$6:$B$205,MATCH(C1820,'دليل الحسابات'!$A$6:$A$205,0)),"كود غير موجود")))</f>
        <v/>
      </c>
      <c r="H1820" s="6">
        <f>IF(AND(C1820&amp;""="",E1820&amp;""="",F1820&amp;""=""),"",IF(AND(E1820&amp;""&lt;&gt;"",F1820&amp;""&lt;&gt;""),"خطأ: مدين ودائن معًا",IF(AND(E1820&amp;""="",F1820&amp;""=""),"سطر بلا مبلغ","")))</f>
        <v/>
      </c>
      <c r="I1820" s="19">
        <f>IF(B1820&amp;""="","",ROUND(SUMIFS($E$7:$E$3006,$B$7:$B$3006,B1820&amp;"")-SUMIFS($F$7:$F$3006,$B$7:$B$3006,B1820&amp;""),2))</f>
        <v/>
      </c>
      <c r="J1820" s="6">
        <f>IF(B1820&amp;""="",IF(AND(C1820&amp;""="",E1820&amp;""="",F1820&amp;""=""),"","رقم القيد ناقص"),IF(I1820=0,"","القيد غير متوازن"))</f>
        <v/>
      </c>
      <c r="K1820" s="21">
        <f>IF(C1820&amp;""="","",COUNTIF($C$7:C1820,C1820&amp;""))</f>
        <v/>
      </c>
      <c r="L1820" s="6">
        <f>IF(K1820="","",C1820&amp;"-"&amp;K1820)</f>
        <v/>
      </c>
      <c r="M1820" s="21">
        <f>IF(J1820&lt;&gt;"القيد غير متوازن","",IF(COUNTIF($B$7:B1820,B1820&amp;"")=1,1,""))</f>
        <v/>
      </c>
    </row>
    <row r="1821">
      <c r="A1821" s="20" t="n"/>
      <c r="B1821" s="16" t="n"/>
      <c r="C1821" s="16" t="n"/>
      <c r="D1821" s="5" t="n"/>
      <c r="E1821" s="17" t="n"/>
      <c r="F1821" s="17" t="n"/>
      <c r="G1821" s="6">
        <f>IF(AND(C1821&amp;""="",E1821&amp;""="",F1821&amp;""=""),"",IF(C1821&amp;""="","كود ناقص",IFERROR(INDEX('دليل الحسابات'!$B$6:$B$205,MATCH(C1821,'دليل الحسابات'!$A$6:$A$205,0)),"كود غير موجود")))</f>
        <v/>
      </c>
      <c r="H1821" s="6">
        <f>IF(AND(C1821&amp;""="",E1821&amp;""="",F1821&amp;""=""),"",IF(AND(E1821&amp;""&lt;&gt;"",F1821&amp;""&lt;&gt;""),"خطأ: مدين ودائن معًا",IF(AND(E1821&amp;""="",F1821&amp;""=""),"سطر بلا مبلغ","")))</f>
        <v/>
      </c>
      <c r="I1821" s="19">
        <f>IF(B1821&amp;""="","",ROUND(SUMIFS($E$7:$E$3006,$B$7:$B$3006,B1821&amp;"")-SUMIFS($F$7:$F$3006,$B$7:$B$3006,B1821&amp;""),2))</f>
        <v/>
      </c>
      <c r="J1821" s="6">
        <f>IF(B1821&amp;""="",IF(AND(C1821&amp;""="",E1821&amp;""="",F1821&amp;""=""),"","رقم القيد ناقص"),IF(I1821=0,"","القيد غير متوازن"))</f>
        <v/>
      </c>
      <c r="K1821" s="21">
        <f>IF(C1821&amp;""="","",COUNTIF($C$7:C1821,C1821&amp;""))</f>
        <v/>
      </c>
      <c r="L1821" s="6">
        <f>IF(K1821="","",C1821&amp;"-"&amp;K1821)</f>
        <v/>
      </c>
      <c r="M1821" s="21">
        <f>IF(J1821&lt;&gt;"القيد غير متوازن","",IF(COUNTIF($B$7:B1821,B1821&amp;"")=1,1,""))</f>
        <v/>
      </c>
    </row>
    <row r="1822">
      <c r="A1822" s="20" t="n"/>
      <c r="B1822" s="16" t="n"/>
      <c r="C1822" s="16" t="n"/>
      <c r="D1822" s="5" t="n"/>
      <c r="E1822" s="17" t="n"/>
      <c r="F1822" s="17" t="n"/>
      <c r="G1822" s="6">
        <f>IF(AND(C1822&amp;""="",E1822&amp;""="",F1822&amp;""=""),"",IF(C1822&amp;""="","كود ناقص",IFERROR(INDEX('دليل الحسابات'!$B$6:$B$205,MATCH(C1822,'دليل الحسابات'!$A$6:$A$205,0)),"كود غير موجود")))</f>
        <v/>
      </c>
      <c r="H1822" s="6">
        <f>IF(AND(C1822&amp;""="",E1822&amp;""="",F1822&amp;""=""),"",IF(AND(E1822&amp;""&lt;&gt;"",F1822&amp;""&lt;&gt;""),"خطأ: مدين ودائن معًا",IF(AND(E1822&amp;""="",F1822&amp;""=""),"سطر بلا مبلغ","")))</f>
        <v/>
      </c>
      <c r="I1822" s="19">
        <f>IF(B1822&amp;""="","",ROUND(SUMIFS($E$7:$E$3006,$B$7:$B$3006,B1822&amp;"")-SUMIFS($F$7:$F$3006,$B$7:$B$3006,B1822&amp;""),2))</f>
        <v/>
      </c>
      <c r="J1822" s="6">
        <f>IF(B1822&amp;""="",IF(AND(C1822&amp;""="",E1822&amp;""="",F1822&amp;""=""),"","رقم القيد ناقص"),IF(I1822=0,"","القيد غير متوازن"))</f>
        <v/>
      </c>
      <c r="K1822" s="21">
        <f>IF(C1822&amp;""="","",COUNTIF($C$7:C1822,C1822&amp;""))</f>
        <v/>
      </c>
      <c r="L1822" s="6">
        <f>IF(K1822="","",C1822&amp;"-"&amp;K1822)</f>
        <v/>
      </c>
      <c r="M1822" s="21">
        <f>IF(J1822&lt;&gt;"القيد غير متوازن","",IF(COUNTIF($B$7:B1822,B1822&amp;"")=1,1,""))</f>
        <v/>
      </c>
    </row>
    <row r="1823">
      <c r="A1823" s="20" t="n"/>
      <c r="B1823" s="16" t="n"/>
      <c r="C1823" s="16" t="n"/>
      <c r="D1823" s="5" t="n"/>
      <c r="E1823" s="17" t="n"/>
      <c r="F1823" s="17" t="n"/>
      <c r="G1823" s="6">
        <f>IF(AND(C1823&amp;""="",E1823&amp;""="",F1823&amp;""=""),"",IF(C1823&amp;""="","كود ناقص",IFERROR(INDEX('دليل الحسابات'!$B$6:$B$205,MATCH(C1823,'دليل الحسابات'!$A$6:$A$205,0)),"كود غير موجود")))</f>
        <v/>
      </c>
      <c r="H1823" s="6">
        <f>IF(AND(C1823&amp;""="",E1823&amp;""="",F1823&amp;""=""),"",IF(AND(E1823&amp;""&lt;&gt;"",F1823&amp;""&lt;&gt;""),"خطأ: مدين ودائن معًا",IF(AND(E1823&amp;""="",F1823&amp;""=""),"سطر بلا مبلغ","")))</f>
        <v/>
      </c>
      <c r="I1823" s="19">
        <f>IF(B1823&amp;""="","",ROUND(SUMIFS($E$7:$E$3006,$B$7:$B$3006,B1823&amp;"")-SUMIFS($F$7:$F$3006,$B$7:$B$3006,B1823&amp;""),2))</f>
        <v/>
      </c>
      <c r="J1823" s="6">
        <f>IF(B1823&amp;""="",IF(AND(C1823&amp;""="",E1823&amp;""="",F1823&amp;""=""),"","رقم القيد ناقص"),IF(I1823=0,"","القيد غير متوازن"))</f>
        <v/>
      </c>
      <c r="K1823" s="21">
        <f>IF(C1823&amp;""="","",COUNTIF($C$7:C1823,C1823&amp;""))</f>
        <v/>
      </c>
      <c r="L1823" s="6">
        <f>IF(K1823="","",C1823&amp;"-"&amp;K1823)</f>
        <v/>
      </c>
      <c r="M1823" s="21">
        <f>IF(J1823&lt;&gt;"القيد غير متوازن","",IF(COUNTIF($B$7:B1823,B1823&amp;"")=1,1,""))</f>
        <v/>
      </c>
    </row>
    <row r="1824">
      <c r="A1824" s="20" t="n"/>
      <c r="B1824" s="16" t="n"/>
      <c r="C1824" s="16" t="n"/>
      <c r="D1824" s="5" t="n"/>
      <c r="E1824" s="17" t="n"/>
      <c r="F1824" s="17" t="n"/>
      <c r="G1824" s="6">
        <f>IF(AND(C1824&amp;""="",E1824&amp;""="",F1824&amp;""=""),"",IF(C1824&amp;""="","كود ناقص",IFERROR(INDEX('دليل الحسابات'!$B$6:$B$205,MATCH(C1824,'دليل الحسابات'!$A$6:$A$205,0)),"كود غير موجود")))</f>
        <v/>
      </c>
      <c r="H1824" s="6">
        <f>IF(AND(C1824&amp;""="",E1824&amp;""="",F1824&amp;""=""),"",IF(AND(E1824&amp;""&lt;&gt;"",F1824&amp;""&lt;&gt;""),"خطأ: مدين ودائن معًا",IF(AND(E1824&amp;""="",F1824&amp;""=""),"سطر بلا مبلغ","")))</f>
        <v/>
      </c>
      <c r="I1824" s="19">
        <f>IF(B1824&amp;""="","",ROUND(SUMIFS($E$7:$E$3006,$B$7:$B$3006,B1824&amp;"")-SUMIFS($F$7:$F$3006,$B$7:$B$3006,B1824&amp;""),2))</f>
        <v/>
      </c>
      <c r="J1824" s="6">
        <f>IF(B1824&amp;""="",IF(AND(C1824&amp;""="",E1824&amp;""="",F1824&amp;""=""),"","رقم القيد ناقص"),IF(I1824=0,"","القيد غير متوازن"))</f>
        <v/>
      </c>
      <c r="K1824" s="21">
        <f>IF(C1824&amp;""="","",COUNTIF($C$7:C1824,C1824&amp;""))</f>
        <v/>
      </c>
      <c r="L1824" s="6">
        <f>IF(K1824="","",C1824&amp;"-"&amp;K1824)</f>
        <v/>
      </c>
      <c r="M1824" s="21">
        <f>IF(J1824&lt;&gt;"القيد غير متوازن","",IF(COUNTIF($B$7:B1824,B1824&amp;"")=1,1,""))</f>
        <v/>
      </c>
    </row>
    <row r="1825">
      <c r="A1825" s="20" t="n"/>
      <c r="B1825" s="16" t="n"/>
      <c r="C1825" s="16" t="n"/>
      <c r="D1825" s="5" t="n"/>
      <c r="E1825" s="17" t="n"/>
      <c r="F1825" s="17" t="n"/>
      <c r="G1825" s="6">
        <f>IF(AND(C1825&amp;""="",E1825&amp;""="",F1825&amp;""=""),"",IF(C1825&amp;""="","كود ناقص",IFERROR(INDEX('دليل الحسابات'!$B$6:$B$205,MATCH(C1825,'دليل الحسابات'!$A$6:$A$205,0)),"كود غير موجود")))</f>
        <v/>
      </c>
      <c r="H1825" s="6">
        <f>IF(AND(C1825&amp;""="",E1825&amp;""="",F1825&amp;""=""),"",IF(AND(E1825&amp;""&lt;&gt;"",F1825&amp;""&lt;&gt;""),"خطأ: مدين ودائن معًا",IF(AND(E1825&amp;""="",F1825&amp;""=""),"سطر بلا مبلغ","")))</f>
        <v/>
      </c>
      <c r="I1825" s="19">
        <f>IF(B1825&amp;""="","",ROUND(SUMIFS($E$7:$E$3006,$B$7:$B$3006,B1825&amp;"")-SUMIFS($F$7:$F$3006,$B$7:$B$3006,B1825&amp;""),2))</f>
        <v/>
      </c>
      <c r="J1825" s="6">
        <f>IF(B1825&amp;""="",IF(AND(C1825&amp;""="",E1825&amp;""="",F1825&amp;""=""),"","رقم القيد ناقص"),IF(I1825=0,"","القيد غير متوازن"))</f>
        <v/>
      </c>
      <c r="K1825" s="21">
        <f>IF(C1825&amp;""="","",COUNTIF($C$7:C1825,C1825&amp;""))</f>
        <v/>
      </c>
      <c r="L1825" s="6">
        <f>IF(K1825="","",C1825&amp;"-"&amp;K1825)</f>
        <v/>
      </c>
      <c r="M1825" s="21">
        <f>IF(J1825&lt;&gt;"القيد غير متوازن","",IF(COUNTIF($B$7:B1825,B1825&amp;"")=1,1,""))</f>
        <v/>
      </c>
    </row>
    <row r="1826">
      <c r="A1826" s="20" t="n"/>
      <c r="B1826" s="16" t="n"/>
      <c r="C1826" s="16" t="n"/>
      <c r="D1826" s="5" t="n"/>
      <c r="E1826" s="17" t="n"/>
      <c r="F1826" s="17" t="n"/>
      <c r="G1826" s="6">
        <f>IF(AND(C1826&amp;""="",E1826&amp;""="",F1826&amp;""=""),"",IF(C1826&amp;""="","كود ناقص",IFERROR(INDEX('دليل الحسابات'!$B$6:$B$205,MATCH(C1826,'دليل الحسابات'!$A$6:$A$205,0)),"كود غير موجود")))</f>
        <v/>
      </c>
      <c r="H1826" s="6">
        <f>IF(AND(C1826&amp;""="",E1826&amp;""="",F1826&amp;""=""),"",IF(AND(E1826&amp;""&lt;&gt;"",F1826&amp;""&lt;&gt;""),"خطأ: مدين ودائن معًا",IF(AND(E1826&amp;""="",F1826&amp;""=""),"سطر بلا مبلغ","")))</f>
        <v/>
      </c>
      <c r="I1826" s="19">
        <f>IF(B1826&amp;""="","",ROUND(SUMIFS($E$7:$E$3006,$B$7:$B$3006,B1826&amp;"")-SUMIFS($F$7:$F$3006,$B$7:$B$3006,B1826&amp;""),2))</f>
        <v/>
      </c>
      <c r="J1826" s="6">
        <f>IF(B1826&amp;""="",IF(AND(C1826&amp;""="",E1826&amp;""="",F1826&amp;""=""),"","رقم القيد ناقص"),IF(I1826=0,"","القيد غير متوازن"))</f>
        <v/>
      </c>
      <c r="K1826" s="21">
        <f>IF(C1826&amp;""="","",COUNTIF($C$7:C1826,C1826&amp;""))</f>
        <v/>
      </c>
      <c r="L1826" s="6">
        <f>IF(K1826="","",C1826&amp;"-"&amp;K1826)</f>
        <v/>
      </c>
      <c r="M1826" s="21">
        <f>IF(J1826&lt;&gt;"القيد غير متوازن","",IF(COUNTIF($B$7:B1826,B1826&amp;"")=1,1,""))</f>
        <v/>
      </c>
    </row>
    <row r="1827">
      <c r="A1827" s="20" t="n"/>
      <c r="B1827" s="16" t="n"/>
      <c r="C1827" s="16" t="n"/>
      <c r="D1827" s="5" t="n"/>
      <c r="E1827" s="17" t="n"/>
      <c r="F1827" s="17" t="n"/>
      <c r="G1827" s="6">
        <f>IF(AND(C1827&amp;""="",E1827&amp;""="",F1827&amp;""=""),"",IF(C1827&amp;""="","كود ناقص",IFERROR(INDEX('دليل الحسابات'!$B$6:$B$205,MATCH(C1827,'دليل الحسابات'!$A$6:$A$205,0)),"كود غير موجود")))</f>
        <v/>
      </c>
      <c r="H1827" s="6">
        <f>IF(AND(C1827&amp;""="",E1827&amp;""="",F1827&amp;""=""),"",IF(AND(E1827&amp;""&lt;&gt;"",F1827&amp;""&lt;&gt;""),"خطأ: مدين ودائن معًا",IF(AND(E1827&amp;""="",F1827&amp;""=""),"سطر بلا مبلغ","")))</f>
        <v/>
      </c>
      <c r="I1827" s="19">
        <f>IF(B1827&amp;""="","",ROUND(SUMIFS($E$7:$E$3006,$B$7:$B$3006,B1827&amp;"")-SUMIFS($F$7:$F$3006,$B$7:$B$3006,B1827&amp;""),2))</f>
        <v/>
      </c>
      <c r="J1827" s="6">
        <f>IF(B1827&amp;""="",IF(AND(C1827&amp;""="",E1827&amp;""="",F1827&amp;""=""),"","رقم القيد ناقص"),IF(I1827=0,"","القيد غير متوازن"))</f>
        <v/>
      </c>
      <c r="K1827" s="21">
        <f>IF(C1827&amp;""="","",COUNTIF($C$7:C1827,C1827&amp;""))</f>
        <v/>
      </c>
      <c r="L1827" s="6">
        <f>IF(K1827="","",C1827&amp;"-"&amp;K1827)</f>
        <v/>
      </c>
      <c r="M1827" s="21">
        <f>IF(J1827&lt;&gt;"القيد غير متوازن","",IF(COUNTIF($B$7:B1827,B1827&amp;"")=1,1,""))</f>
        <v/>
      </c>
    </row>
    <row r="1828">
      <c r="A1828" s="20" t="n"/>
      <c r="B1828" s="16" t="n"/>
      <c r="C1828" s="16" t="n"/>
      <c r="D1828" s="5" t="n"/>
      <c r="E1828" s="17" t="n"/>
      <c r="F1828" s="17" t="n"/>
      <c r="G1828" s="6">
        <f>IF(AND(C1828&amp;""="",E1828&amp;""="",F1828&amp;""=""),"",IF(C1828&amp;""="","كود ناقص",IFERROR(INDEX('دليل الحسابات'!$B$6:$B$205,MATCH(C1828,'دليل الحسابات'!$A$6:$A$205,0)),"كود غير موجود")))</f>
        <v/>
      </c>
      <c r="H1828" s="6">
        <f>IF(AND(C1828&amp;""="",E1828&amp;""="",F1828&amp;""=""),"",IF(AND(E1828&amp;""&lt;&gt;"",F1828&amp;""&lt;&gt;""),"خطأ: مدين ودائن معًا",IF(AND(E1828&amp;""="",F1828&amp;""=""),"سطر بلا مبلغ","")))</f>
        <v/>
      </c>
      <c r="I1828" s="19">
        <f>IF(B1828&amp;""="","",ROUND(SUMIFS($E$7:$E$3006,$B$7:$B$3006,B1828&amp;"")-SUMIFS($F$7:$F$3006,$B$7:$B$3006,B1828&amp;""),2))</f>
        <v/>
      </c>
      <c r="J1828" s="6">
        <f>IF(B1828&amp;""="",IF(AND(C1828&amp;""="",E1828&amp;""="",F1828&amp;""=""),"","رقم القيد ناقص"),IF(I1828=0,"","القيد غير متوازن"))</f>
        <v/>
      </c>
      <c r="K1828" s="21">
        <f>IF(C1828&amp;""="","",COUNTIF($C$7:C1828,C1828&amp;""))</f>
        <v/>
      </c>
      <c r="L1828" s="6">
        <f>IF(K1828="","",C1828&amp;"-"&amp;K1828)</f>
        <v/>
      </c>
      <c r="M1828" s="21">
        <f>IF(J1828&lt;&gt;"القيد غير متوازن","",IF(COUNTIF($B$7:B1828,B1828&amp;"")=1,1,""))</f>
        <v/>
      </c>
    </row>
    <row r="1829">
      <c r="A1829" s="20" t="n"/>
      <c r="B1829" s="16" t="n"/>
      <c r="C1829" s="16" t="n"/>
      <c r="D1829" s="5" t="n"/>
      <c r="E1829" s="17" t="n"/>
      <c r="F1829" s="17" t="n"/>
      <c r="G1829" s="6">
        <f>IF(AND(C1829&amp;""="",E1829&amp;""="",F1829&amp;""=""),"",IF(C1829&amp;""="","كود ناقص",IFERROR(INDEX('دليل الحسابات'!$B$6:$B$205,MATCH(C1829,'دليل الحسابات'!$A$6:$A$205,0)),"كود غير موجود")))</f>
        <v/>
      </c>
      <c r="H1829" s="6">
        <f>IF(AND(C1829&amp;""="",E1829&amp;""="",F1829&amp;""=""),"",IF(AND(E1829&amp;""&lt;&gt;"",F1829&amp;""&lt;&gt;""),"خطأ: مدين ودائن معًا",IF(AND(E1829&amp;""="",F1829&amp;""=""),"سطر بلا مبلغ","")))</f>
        <v/>
      </c>
      <c r="I1829" s="19">
        <f>IF(B1829&amp;""="","",ROUND(SUMIFS($E$7:$E$3006,$B$7:$B$3006,B1829&amp;"")-SUMIFS($F$7:$F$3006,$B$7:$B$3006,B1829&amp;""),2))</f>
        <v/>
      </c>
      <c r="J1829" s="6">
        <f>IF(B1829&amp;""="",IF(AND(C1829&amp;""="",E1829&amp;""="",F1829&amp;""=""),"","رقم القيد ناقص"),IF(I1829=0,"","القيد غير متوازن"))</f>
        <v/>
      </c>
      <c r="K1829" s="21">
        <f>IF(C1829&amp;""="","",COUNTIF($C$7:C1829,C1829&amp;""))</f>
        <v/>
      </c>
      <c r="L1829" s="6">
        <f>IF(K1829="","",C1829&amp;"-"&amp;K1829)</f>
        <v/>
      </c>
      <c r="M1829" s="21">
        <f>IF(J1829&lt;&gt;"القيد غير متوازن","",IF(COUNTIF($B$7:B1829,B1829&amp;"")=1,1,""))</f>
        <v/>
      </c>
    </row>
    <row r="1830">
      <c r="A1830" s="20" t="n"/>
      <c r="B1830" s="16" t="n"/>
      <c r="C1830" s="16" t="n"/>
      <c r="D1830" s="5" t="n"/>
      <c r="E1830" s="17" t="n"/>
      <c r="F1830" s="17" t="n"/>
      <c r="G1830" s="6">
        <f>IF(AND(C1830&amp;""="",E1830&amp;""="",F1830&amp;""=""),"",IF(C1830&amp;""="","كود ناقص",IFERROR(INDEX('دليل الحسابات'!$B$6:$B$205,MATCH(C1830,'دليل الحسابات'!$A$6:$A$205,0)),"كود غير موجود")))</f>
        <v/>
      </c>
      <c r="H1830" s="6">
        <f>IF(AND(C1830&amp;""="",E1830&amp;""="",F1830&amp;""=""),"",IF(AND(E1830&amp;""&lt;&gt;"",F1830&amp;""&lt;&gt;""),"خطأ: مدين ودائن معًا",IF(AND(E1830&amp;""="",F1830&amp;""=""),"سطر بلا مبلغ","")))</f>
        <v/>
      </c>
      <c r="I1830" s="19">
        <f>IF(B1830&amp;""="","",ROUND(SUMIFS($E$7:$E$3006,$B$7:$B$3006,B1830&amp;"")-SUMIFS($F$7:$F$3006,$B$7:$B$3006,B1830&amp;""),2))</f>
        <v/>
      </c>
      <c r="J1830" s="6">
        <f>IF(B1830&amp;""="",IF(AND(C1830&amp;""="",E1830&amp;""="",F1830&amp;""=""),"","رقم القيد ناقص"),IF(I1830=0,"","القيد غير متوازن"))</f>
        <v/>
      </c>
      <c r="K1830" s="21">
        <f>IF(C1830&amp;""="","",COUNTIF($C$7:C1830,C1830&amp;""))</f>
        <v/>
      </c>
      <c r="L1830" s="6">
        <f>IF(K1830="","",C1830&amp;"-"&amp;K1830)</f>
        <v/>
      </c>
      <c r="M1830" s="21">
        <f>IF(J1830&lt;&gt;"القيد غير متوازن","",IF(COUNTIF($B$7:B1830,B1830&amp;"")=1,1,""))</f>
        <v/>
      </c>
    </row>
    <row r="1831">
      <c r="A1831" s="20" t="n"/>
      <c r="B1831" s="16" t="n"/>
      <c r="C1831" s="16" t="n"/>
      <c r="D1831" s="5" t="n"/>
      <c r="E1831" s="17" t="n"/>
      <c r="F1831" s="17" t="n"/>
      <c r="G1831" s="6">
        <f>IF(AND(C1831&amp;""="",E1831&amp;""="",F1831&amp;""=""),"",IF(C1831&amp;""="","كود ناقص",IFERROR(INDEX('دليل الحسابات'!$B$6:$B$205,MATCH(C1831,'دليل الحسابات'!$A$6:$A$205,0)),"كود غير موجود")))</f>
        <v/>
      </c>
      <c r="H1831" s="6">
        <f>IF(AND(C1831&amp;""="",E1831&amp;""="",F1831&amp;""=""),"",IF(AND(E1831&amp;""&lt;&gt;"",F1831&amp;""&lt;&gt;""),"خطأ: مدين ودائن معًا",IF(AND(E1831&amp;""="",F1831&amp;""=""),"سطر بلا مبلغ","")))</f>
        <v/>
      </c>
      <c r="I1831" s="19">
        <f>IF(B1831&amp;""="","",ROUND(SUMIFS($E$7:$E$3006,$B$7:$B$3006,B1831&amp;"")-SUMIFS($F$7:$F$3006,$B$7:$B$3006,B1831&amp;""),2))</f>
        <v/>
      </c>
      <c r="J1831" s="6">
        <f>IF(B1831&amp;""="",IF(AND(C1831&amp;""="",E1831&amp;""="",F1831&amp;""=""),"","رقم القيد ناقص"),IF(I1831=0,"","القيد غير متوازن"))</f>
        <v/>
      </c>
      <c r="K1831" s="21">
        <f>IF(C1831&amp;""="","",COUNTIF($C$7:C1831,C1831&amp;""))</f>
        <v/>
      </c>
      <c r="L1831" s="6">
        <f>IF(K1831="","",C1831&amp;"-"&amp;K1831)</f>
        <v/>
      </c>
      <c r="M1831" s="21">
        <f>IF(J1831&lt;&gt;"القيد غير متوازن","",IF(COUNTIF($B$7:B1831,B1831&amp;"")=1,1,""))</f>
        <v/>
      </c>
    </row>
    <row r="1832">
      <c r="A1832" s="20" t="n"/>
      <c r="B1832" s="16" t="n"/>
      <c r="C1832" s="16" t="n"/>
      <c r="D1832" s="5" t="n"/>
      <c r="E1832" s="17" t="n"/>
      <c r="F1832" s="17" t="n"/>
      <c r="G1832" s="6">
        <f>IF(AND(C1832&amp;""="",E1832&amp;""="",F1832&amp;""=""),"",IF(C1832&amp;""="","كود ناقص",IFERROR(INDEX('دليل الحسابات'!$B$6:$B$205,MATCH(C1832,'دليل الحسابات'!$A$6:$A$205,0)),"كود غير موجود")))</f>
        <v/>
      </c>
      <c r="H1832" s="6">
        <f>IF(AND(C1832&amp;""="",E1832&amp;""="",F1832&amp;""=""),"",IF(AND(E1832&amp;""&lt;&gt;"",F1832&amp;""&lt;&gt;""),"خطأ: مدين ودائن معًا",IF(AND(E1832&amp;""="",F1832&amp;""=""),"سطر بلا مبلغ","")))</f>
        <v/>
      </c>
      <c r="I1832" s="19">
        <f>IF(B1832&amp;""="","",ROUND(SUMIFS($E$7:$E$3006,$B$7:$B$3006,B1832&amp;"")-SUMIFS($F$7:$F$3006,$B$7:$B$3006,B1832&amp;""),2))</f>
        <v/>
      </c>
      <c r="J1832" s="6">
        <f>IF(B1832&amp;""="",IF(AND(C1832&amp;""="",E1832&amp;""="",F1832&amp;""=""),"","رقم القيد ناقص"),IF(I1832=0,"","القيد غير متوازن"))</f>
        <v/>
      </c>
      <c r="K1832" s="21">
        <f>IF(C1832&amp;""="","",COUNTIF($C$7:C1832,C1832&amp;""))</f>
        <v/>
      </c>
      <c r="L1832" s="6">
        <f>IF(K1832="","",C1832&amp;"-"&amp;K1832)</f>
        <v/>
      </c>
      <c r="M1832" s="21">
        <f>IF(J1832&lt;&gt;"القيد غير متوازن","",IF(COUNTIF($B$7:B1832,B1832&amp;"")=1,1,""))</f>
        <v/>
      </c>
    </row>
    <row r="1833">
      <c r="A1833" s="20" t="n"/>
      <c r="B1833" s="16" t="n"/>
      <c r="C1833" s="16" t="n"/>
      <c r="D1833" s="5" t="n"/>
      <c r="E1833" s="17" t="n"/>
      <c r="F1833" s="17" t="n"/>
      <c r="G1833" s="6">
        <f>IF(AND(C1833&amp;""="",E1833&amp;""="",F1833&amp;""=""),"",IF(C1833&amp;""="","كود ناقص",IFERROR(INDEX('دليل الحسابات'!$B$6:$B$205,MATCH(C1833,'دليل الحسابات'!$A$6:$A$205,0)),"كود غير موجود")))</f>
        <v/>
      </c>
      <c r="H1833" s="6">
        <f>IF(AND(C1833&amp;""="",E1833&amp;""="",F1833&amp;""=""),"",IF(AND(E1833&amp;""&lt;&gt;"",F1833&amp;""&lt;&gt;""),"خطأ: مدين ودائن معًا",IF(AND(E1833&amp;""="",F1833&amp;""=""),"سطر بلا مبلغ","")))</f>
        <v/>
      </c>
      <c r="I1833" s="19">
        <f>IF(B1833&amp;""="","",ROUND(SUMIFS($E$7:$E$3006,$B$7:$B$3006,B1833&amp;"")-SUMIFS($F$7:$F$3006,$B$7:$B$3006,B1833&amp;""),2))</f>
        <v/>
      </c>
      <c r="J1833" s="6">
        <f>IF(B1833&amp;""="",IF(AND(C1833&amp;""="",E1833&amp;""="",F1833&amp;""=""),"","رقم القيد ناقص"),IF(I1833=0,"","القيد غير متوازن"))</f>
        <v/>
      </c>
      <c r="K1833" s="21">
        <f>IF(C1833&amp;""="","",COUNTIF($C$7:C1833,C1833&amp;""))</f>
        <v/>
      </c>
      <c r="L1833" s="6">
        <f>IF(K1833="","",C1833&amp;"-"&amp;K1833)</f>
        <v/>
      </c>
      <c r="M1833" s="21">
        <f>IF(J1833&lt;&gt;"القيد غير متوازن","",IF(COUNTIF($B$7:B1833,B1833&amp;"")=1,1,""))</f>
        <v/>
      </c>
    </row>
    <row r="1834">
      <c r="A1834" s="20" t="n"/>
      <c r="B1834" s="16" t="n"/>
      <c r="C1834" s="16" t="n"/>
      <c r="D1834" s="5" t="n"/>
      <c r="E1834" s="17" t="n"/>
      <c r="F1834" s="17" t="n"/>
      <c r="G1834" s="6">
        <f>IF(AND(C1834&amp;""="",E1834&amp;""="",F1834&amp;""=""),"",IF(C1834&amp;""="","كود ناقص",IFERROR(INDEX('دليل الحسابات'!$B$6:$B$205,MATCH(C1834,'دليل الحسابات'!$A$6:$A$205,0)),"كود غير موجود")))</f>
        <v/>
      </c>
      <c r="H1834" s="6">
        <f>IF(AND(C1834&amp;""="",E1834&amp;""="",F1834&amp;""=""),"",IF(AND(E1834&amp;""&lt;&gt;"",F1834&amp;""&lt;&gt;""),"خطأ: مدين ودائن معًا",IF(AND(E1834&amp;""="",F1834&amp;""=""),"سطر بلا مبلغ","")))</f>
        <v/>
      </c>
      <c r="I1834" s="19">
        <f>IF(B1834&amp;""="","",ROUND(SUMIFS($E$7:$E$3006,$B$7:$B$3006,B1834&amp;"")-SUMIFS($F$7:$F$3006,$B$7:$B$3006,B1834&amp;""),2))</f>
        <v/>
      </c>
      <c r="J1834" s="6">
        <f>IF(B1834&amp;""="",IF(AND(C1834&amp;""="",E1834&amp;""="",F1834&amp;""=""),"","رقم القيد ناقص"),IF(I1834=0,"","القيد غير متوازن"))</f>
        <v/>
      </c>
      <c r="K1834" s="21">
        <f>IF(C1834&amp;""="","",COUNTIF($C$7:C1834,C1834&amp;""))</f>
        <v/>
      </c>
      <c r="L1834" s="6">
        <f>IF(K1834="","",C1834&amp;"-"&amp;K1834)</f>
        <v/>
      </c>
      <c r="M1834" s="21">
        <f>IF(J1834&lt;&gt;"القيد غير متوازن","",IF(COUNTIF($B$7:B1834,B1834&amp;"")=1,1,""))</f>
        <v/>
      </c>
    </row>
    <row r="1835">
      <c r="A1835" s="20" t="n"/>
      <c r="B1835" s="16" t="n"/>
      <c r="C1835" s="16" t="n"/>
      <c r="D1835" s="5" t="n"/>
      <c r="E1835" s="17" t="n"/>
      <c r="F1835" s="17" t="n"/>
      <c r="G1835" s="6">
        <f>IF(AND(C1835&amp;""="",E1835&amp;""="",F1835&amp;""=""),"",IF(C1835&amp;""="","كود ناقص",IFERROR(INDEX('دليل الحسابات'!$B$6:$B$205,MATCH(C1835,'دليل الحسابات'!$A$6:$A$205,0)),"كود غير موجود")))</f>
        <v/>
      </c>
      <c r="H1835" s="6">
        <f>IF(AND(C1835&amp;""="",E1835&amp;""="",F1835&amp;""=""),"",IF(AND(E1835&amp;""&lt;&gt;"",F1835&amp;""&lt;&gt;""),"خطأ: مدين ودائن معًا",IF(AND(E1835&amp;""="",F1835&amp;""=""),"سطر بلا مبلغ","")))</f>
        <v/>
      </c>
      <c r="I1835" s="19">
        <f>IF(B1835&amp;""="","",ROUND(SUMIFS($E$7:$E$3006,$B$7:$B$3006,B1835&amp;"")-SUMIFS($F$7:$F$3006,$B$7:$B$3006,B1835&amp;""),2))</f>
        <v/>
      </c>
      <c r="J1835" s="6">
        <f>IF(B1835&amp;""="",IF(AND(C1835&amp;""="",E1835&amp;""="",F1835&amp;""=""),"","رقم القيد ناقص"),IF(I1835=0,"","القيد غير متوازن"))</f>
        <v/>
      </c>
      <c r="K1835" s="21">
        <f>IF(C1835&amp;""="","",COUNTIF($C$7:C1835,C1835&amp;""))</f>
        <v/>
      </c>
      <c r="L1835" s="6">
        <f>IF(K1835="","",C1835&amp;"-"&amp;K1835)</f>
        <v/>
      </c>
      <c r="M1835" s="21">
        <f>IF(J1835&lt;&gt;"القيد غير متوازن","",IF(COUNTIF($B$7:B1835,B1835&amp;"")=1,1,""))</f>
        <v/>
      </c>
    </row>
    <row r="1836">
      <c r="A1836" s="20" t="n"/>
      <c r="B1836" s="16" t="n"/>
      <c r="C1836" s="16" t="n"/>
      <c r="D1836" s="5" t="n"/>
      <c r="E1836" s="17" t="n"/>
      <c r="F1836" s="17" t="n"/>
      <c r="G1836" s="6">
        <f>IF(AND(C1836&amp;""="",E1836&amp;""="",F1836&amp;""=""),"",IF(C1836&amp;""="","كود ناقص",IFERROR(INDEX('دليل الحسابات'!$B$6:$B$205,MATCH(C1836,'دليل الحسابات'!$A$6:$A$205,0)),"كود غير موجود")))</f>
        <v/>
      </c>
      <c r="H1836" s="6">
        <f>IF(AND(C1836&amp;""="",E1836&amp;""="",F1836&amp;""=""),"",IF(AND(E1836&amp;""&lt;&gt;"",F1836&amp;""&lt;&gt;""),"خطأ: مدين ودائن معًا",IF(AND(E1836&amp;""="",F1836&amp;""=""),"سطر بلا مبلغ","")))</f>
        <v/>
      </c>
      <c r="I1836" s="19">
        <f>IF(B1836&amp;""="","",ROUND(SUMIFS($E$7:$E$3006,$B$7:$B$3006,B1836&amp;"")-SUMIFS($F$7:$F$3006,$B$7:$B$3006,B1836&amp;""),2))</f>
        <v/>
      </c>
      <c r="J1836" s="6">
        <f>IF(B1836&amp;""="",IF(AND(C1836&amp;""="",E1836&amp;""="",F1836&amp;""=""),"","رقم القيد ناقص"),IF(I1836=0,"","القيد غير متوازن"))</f>
        <v/>
      </c>
      <c r="K1836" s="21">
        <f>IF(C1836&amp;""="","",COUNTIF($C$7:C1836,C1836&amp;""))</f>
        <v/>
      </c>
      <c r="L1836" s="6">
        <f>IF(K1836="","",C1836&amp;"-"&amp;K1836)</f>
        <v/>
      </c>
      <c r="M1836" s="21">
        <f>IF(J1836&lt;&gt;"القيد غير متوازن","",IF(COUNTIF($B$7:B1836,B1836&amp;"")=1,1,""))</f>
        <v/>
      </c>
    </row>
    <row r="1837">
      <c r="A1837" s="20" t="n"/>
      <c r="B1837" s="16" t="n"/>
      <c r="C1837" s="16" t="n"/>
      <c r="D1837" s="5" t="n"/>
      <c r="E1837" s="17" t="n"/>
      <c r="F1837" s="17" t="n"/>
      <c r="G1837" s="6">
        <f>IF(AND(C1837&amp;""="",E1837&amp;""="",F1837&amp;""=""),"",IF(C1837&amp;""="","كود ناقص",IFERROR(INDEX('دليل الحسابات'!$B$6:$B$205,MATCH(C1837,'دليل الحسابات'!$A$6:$A$205,0)),"كود غير موجود")))</f>
        <v/>
      </c>
      <c r="H1837" s="6">
        <f>IF(AND(C1837&amp;""="",E1837&amp;""="",F1837&amp;""=""),"",IF(AND(E1837&amp;""&lt;&gt;"",F1837&amp;""&lt;&gt;""),"خطأ: مدين ودائن معًا",IF(AND(E1837&amp;""="",F1837&amp;""=""),"سطر بلا مبلغ","")))</f>
        <v/>
      </c>
      <c r="I1837" s="19">
        <f>IF(B1837&amp;""="","",ROUND(SUMIFS($E$7:$E$3006,$B$7:$B$3006,B1837&amp;"")-SUMIFS($F$7:$F$3006,$B$7:$B$3006,B1837&amp;""),2))</f>
        <v/>
      </c>
      <c r="J1837" s="6">
        <f>IF(B1837&amp;""="",IF(AND(C1837&amp;""="",E1837&amp;""="",F1837&amp;""=""),"","رقم القيد ناقص"),IF(I1837=0,"","القيد غير متوازن"))</f>
        <v/>
      </c>
      <c r="K1837" s="21">
        <f>IF(C1837&amp;""="","",COUNTIF($C$7:C1837,C1837&amp;""))</f>
        <v/>
      </c>
      <c r="L1837" s="6">
        <f>IF(K1837="","",C1837&amp;"-"&amp;K1837)</f>
        <v/>
      </c>
      <c r="M1837" s="21">
        <f>IF(J1837&lt;&gt;"القيد غير متوازن","",IF(COUNTIF($B$7:B1837,B1837&amp;"")=1,1,""))</f>
        <v/>
      </c>
    </row>
    <row r="1838">
      <c r="A1838" s="20" t="n"/>
      <c r="B1838" s="16" t="n"/>
      <c r="C1838" s="16" t="n"/>
      <c r="D1838" s="5" t="n"/>
      <c r="E1838" s="17" t="n"/>
      <c r="F1838" s="17" t="n"/>
      <c r="G1838" s="6">
        <f>IF(AND(C1838&amp;""="",E1838&amp;""="",F1838&amp;""=""),"",IF(C1838&amp;""="","كود ناقص",IFERROR(INDEX('دليل الحسابات'!$B$6:$B$205,MATCH(C1838,'دليل الحسابات'!$A$6:$A$205,0)),"كود غير موجود")))</f>
        <v/>
      </c>
      <c r="H1838" s="6">
        <f>IF(AND(C1838&amp;""="",E1838&amp;""="",F1838&amp;""=""),"",IF(AND(E1838&amp;""&lt;&gt;"",F1838&amp;""&lt;&gt;""),"خطأ: مدين ودائن معًا",IF(AND(E1838&amp;""="",F1838&amp;""=""),"سطر بلا مبلغ","")))</f>
        <v/>
      </c>
      <c r="I1838" s="19">
        <f>IF(B1838&amp;""="","",ROUND(SUMIFS($E$7:$E$3006,$B$7:$B$3006,B1838&amp;"")-SUMIFS($F$7:$F$3006,$B$7:$B$3006,B1838&amp;""),2))</f>
        <v/>
      </c>
      <c r="J1838" s="6">
        <f>IF(B1838&amp;""="",IF(AND(C1838&amp;""="",E1838&amp;""="",F1838&amp;""=""),"","رقم القيد ناقص"),IF(I1838=0,"","القيد غير متوازن"))</f>
        <v/>
      </c>
      <c r="K1838" s="21">
        <f>IF(C1838&amp;""="","",COUNTIF($C$7:C1838,C1838&amp;""))</f>
        <v/>
      </c>
      <c r="L1838" s="6">
        <f>IF(K1838="","",C1838&amp;"-"&amp;K1838)</f>
        <v/>
      </c>
      <c r="M1838" s="21">
        <f>IF(J1838&lt;&gt;"القيد غير متوازن","",IF(COUNTIF($B$7:B1838,B1838&amp;"")=1,1,""))</f>
        <v/>
      </c>
    </row>
    <row r="1839">
      <c r="A1839" s="20" t="n"/>
      <c r="B1839" s="16" t="n"/>
      <c r="C1839" s="16" t="n"/>
      <c r="D1839" s="5" t="n"/>
      <c r="E1839" s="17" t="n"/>
      <c r="F1839" s="17" t="n"/>
      <c r="G1839" s="6">
        <f>IF(AND(C1839&amp;""="",E1839&amp;""="",F1839&amp;""=""),"",IF(C1839&amp;""="","كود ناقص",IFERROR(INDEX('دليل الحسابات'!$B$6:$B$205,MATCH(C1839,'دليل الحسابات'!$A$6:$A$205,0)),"كود غير موجود")))</f>
        <v/>
      </c>
      <c r="H1839" s="6">
        <f>IF(AND(C1839&amp;""="",E1839&amp;""="",F1839&amp;""=""),"",IF(AND(E1839&amp;""&lt;&gt;"",F1839&amp;""&lt;&gt;""),"خطأ: مدين ودائن معًا",IF(AND(E1839&amp;""="",F1839&amp;""=""),"سطر بلا مبلغ","")))</f>
        <v/>
      </c>
      <c r="I1839" s="19">
        <f>IF(B1839&amp;""="","",ROUND(SUMIFS($E$7:$E$3006,$B$7:$B$3006,B1839&amp;"")-SUMIFS($F$7:$F$3006,$B$7:$B$3006,B1839&amp;""),2))</f>
        <v/>
      </c>
      <c r="J1839" s="6">
        <f>IF(B1839&amp;""="",IF(AND(C1839&amp;""="",E1839&amp;""="",F1839&amp;""=""),"","رقم القيد ناقص"),IF(I1839=0,"","القيد غير متوازن"))</f>
        <v/>
      </c>
      <c r="K1839" s="21">
        <f>IF(C1839&amp;""="","",COUNTIF($C$7:C1839,C1839&amp;""))</f>
        <v/>
      </c>
      <c r="L1839" s="6">
        <f>IF(K1839="","",C1839&amp;"-"&amp;K1839)</f>
        <v/>
      </c>
      <c r="M1839" s="21">
        <f>IF(J1839&lt;&gt;"القيد غير متوازن","",IF(COUNTIF($B$7:B1839,B1839&amp;"")=1,1,""))</f>
        <v/>
      </c>
    </row>
    <row r="1840">
      <c r="A1840" s="20" t="n"/>
      <c r="B1840" s="16" t="n"/>
      <c r="C1840" s="16" t="n"/>
      <c r="D1840" s="5" t="n"/>
      <c r="E1840" s="17" t="n"/>
      <c r="F1840" s="17" t="n"/>
      <c r="G1840" s="6">
        <f>IF(AND(C1840&amp;""="",E1840&amp;""="",F1840&amp;""=""),"",IF(C1840&amp;""="","كود ناقص",IFERROR(INDEX('دليل الحسابات'!$B$6:$B$205,MATCH(C1840,'دليل الحسابات'!$A$6:$A$205,0)),"كود غير موجود")))</f>
        <v/>
      </c>
      <c r="H1840" s="6">
        <f>IF(AND(C1840&amp;""="",E1840&amp;""="",F1840&amp;""=""),"",IF(AND(E1840&amp;""&lt;&gt;"",F1840&amp;""&lt;&gt;""),"خطأ: مدين ودائن معًا",IF(AND(E1840&amp;""="",F1840&amp;""=""),"سطر بلا مبلغ","")))</f>
        <v/>
      </c>
      <c r="I1840" s="19">
        <f>IF(B1840&amp;""="","",ROUND(SUMIFS($E$7:$E$3006,$B$7:$B$3006,B1840&amp;"")-SUMIFS($F$7:$F$3006,$B$7:$B$3006,B1840&amp;""),2))</f>
        <v/>
      </c>
      <c r="J1840" s="6">
        <f>IF(B1840&amp;""="",IF(AND(C1840&amp;""="",E1840&amp;""="",F1840&amp;""=""),"","رقم القيد ناقص"),IF(I1840=0,"","القيد غير متوازن"))</f>
        <v/>
      </c>
      <c r="K1840" s="21">
        <f>IF(C1840&amp;""="","",COUNTIF($C$7:C1840,C1840&amp;""))</f>
        <v/>
      </c>
      <c r="L1840" s="6">
        <f>IF(K1840="","",C1840&amp;"-"&amp;K1840)</f>
        <v/>
      </c>
      <c r="M1840" s="21">
        <f>IF(J1840&lt;&gt;"القيد غير متوازن","",IF(COUNTIF($B$7:B1840,B1840&amp;"")=1,1,""))</f>
        <v/>
      </c>
    </row>
    <row r="1841">
      <c r="A1841" s="20" t="n"/>
      <c r="B1841" s="16" t="n"/>
      <c r="C1841" s="16" t="n"/>
      <c r="D1841" s="5" t="n"/>
      <c r="E1841" s="17" t="n"/>
      <c r="F1841" s="17" t="n"/>
      <c r="G1841" s="6">
        <f>IF(AND(C1841&amp;""="",E1841&amp;""="",F1841&amp;""=""),"",IF(C1841&amp;""="","كود ناقص",IFERROR(INDEX('دليل الحسابات'!$B$6:$B$205,MATCH(C1841,'دليل الحسابات'!$A$6:$A$205,0)),"كود غير موجود")))</f>
        <v/>
      </c>
      <c r="H1841" s="6">
        <f>IF(AND(C1841&amp;""="",E1841&amp;""="",F1841&amp;""=""),"",IF(AND(E1841&amp;""&lt;&gt;"",F1841&amp;""&lt;&gt;""),"خطأ: مدين ودائن معًا",IF(AND(E1841&amp;""="",F1841&amp;""=""),"سطر بلا مبلغ","")))</f>
        <v/>
      </c>
      <c r="I1841" s="19">
        <f>IF(B1841&amp;""="","",ROUND(SUMIFS($E$7:$E$3006,$B$7:$B$3006,B1841&amp;"")-SUMIFS($F$7:$F$3006,$B$7:$B$3006,B1841&amp;""),2))</f>
        <v/>
      </c>
      <c r="J1841" s="6">
        <f>IF(B1841&amp;""="",IF(AND(C1841&amp;""="",E1841&amp;""="",F1841&amp;""=""),"","رقم القيد ناقص"),IF(I1841=0,"","القيد غير متوازن"))</f>
        <v/>
      </c>
      <c r="K1841" s="21">
        <f>IF(C1841&amp;""="","",COUNTIF($C$7:C1841,C1841&amp;""))</f>
        <v/>
      </c>
      <c r="L1841" s="6">
        <f>IF(K1841="","",C1841&amp;"-"&amp;K1841)</f>
        <v/>
      </c>
      <c r="M1841" s="21">
        <f>IF(J1841&lt;&gt;"القيد غير متوازن","",IF(COUNTIF($B$7:B1841,B1841&amp;"")=1,1,""))</f>
        <v/>
      </c>
    </row>
    <row r="1842">
      <c r="A1842" s="20" t="n"/>
      <c r="B1842" s="16" t="n"/>
      <c r="C1842" s="16" t="n"/>
      <c r="D1842" s="5" t="n"/>
      <c r="E1842" s="17" t="n"/>
      <c r="F1842" s="17" t="n"/>
      <c r="G1842" s="6">
        <f>IF(AND(C1842&amp;""="",E1842&amp;""="",F1842&amp;""=""),"",IF(C1842&amp;""="","كود ناقص",IFERROR(INDEX('دليل الحسابات'!$B$6:$B$205,MATCH(C1842,'دليل الحسابات'!$A$6:$A$205,0)),"كود غير موجود")))</f>
        <v/>
      </c>
      <c r="H1842" s="6">
        <f>IF(AND(C1842&amp;""="",E1842&amp;""="",F1842&amp;""=""),"",IF(AND(E1842&amp;""&lt;&gt;"",F1842&amp;""&lt;&gt;""),"خطأ: مدين ودائن معًا",IF(AND(E1842&amp;""="",F1842&amp;""=""),"سطر بلا مبلغ","")))</f>
        <v/>
      </c>
      <c r="I1842" s="19">
        <f>IF(B1842&amp;""="","",ROUND(SUMIFS($E$7:$E$3006,$B$7:$B$3006,B1842&amp;"")-SUMIFS($F$7:$F$3006,$B$7:$B$3006,B1842&amp;""),2))</f>
        <v/>
      </c>
      <c r="J1842" s="6">
        <f>IF(B1842&amp;""="",IF(AND(C1842&amp;""="",E1842&amp;""="",F1842&amp;""=""),"","رقم القيد ناقص"),IF(I1842=0,"","القيد غير متوازن"))</f>
        <v/>
      </c>
      <c r="K1842" s="21">
        <f>IF(C1842&amp;""="","",COUNTIF($C$7:C1842,C1842&amp;""))</f>
        <v/>
      </c>
      <c r="L1842" s="6">
        <f>IF(K1842="","",C1842&amp;"-"&amp;K1842)</f>
        <v/>
      </c>
      <c r="M1842" s="21">
        <f>IF(J1842&lt;&gt;"القيد غير متوازن","",IF(COUNTIF($B$7:B1842,B1842&amp;"")=1,1,""))</f>
        <v/>
      </c>
    </row>
    <row r="1843">
      <c r="A1843" s="20" t="n"/>
      <c r="B1843" s="16" t="n"/>
      <c r="C1843" s="16" t="n"/>
      <c r="D1843" s="5" t="n"/>
      <c r="E1843" s="17" t="n"/>
      <c r="F1843" s="17" t="n"/>
      <c r="G1843" s="6">
        <f>IF(AND(C1843&amp;""="",E1843&amp;""="",F1843&amp;""=""),"",IF(C1843&amp;""="","كود ناقص",IFERROR(INDEX('دليل الحسابات'!$B$6:$B$205,MATCH(C1843,'دليل الحسابات'!$A$6:$A$205,0)),"كود غير موجود")))</f>
        <v/>
      </c>
      <c r="H1843" s="6">
        <f>IF(AND(C1843&amp;""="",E1843&amp;""="",F1843&amp;""=""),"",IF(AND(E1843&amp;""&lt;&gt;"",F1843&amp;""&lt;&gt;""),"خطأ: مدين ودائن معًا",IF(AND(E1843&amp;""="",F1843&amp;""=""),"سطر بلا مبلغ","")))</f>
        <v/>
      </c>
      <c r="I1843" s="19">
        <f>IF(B1843&amp;""="","",ROUND(SUMIFS($E$7:$E$3006,$B$7:$B$3006,B1843&amp;"")-SUMIFS($F$7:$F$3006,$B$7:$B$3006,B1843&amp;""),2))</f>
        <v/>
      </c>
      <c r="J1843" s="6">
        <f>IF(B1843&amp;""="",IF(AND(C1843&amp;""="",E1843&amp;""="",F1843&amp;""=""),"","رقم القيد ناقص"),IF(I1843=0,"","القيد غير متوازن"))</f>
        <v/>
      </c>
      <c r="K1843" s="21">
        <f>IF(C1843&amp;""="","",COUNTIF($C$7:C1843,C1843&amp;""))</f>
        <v/>
      </c>
      <c r="L1843" s="6">
        <f>IF(K1843="","",C1843&amp;"-"&amp;K1843)</f>
        <v/>
      </c>
      <c r="M1843" s="21">
        <f>IF(J1843&lt;&gt;"القيد غير متوازن","",IF(COUNTIF($B$7:B1843,B1843&amp;"")=1,1,""))</f>
        <v/>
      </c>
    </row>
    <row r="1844">
      <c r="A1844" s="20" t="n"/>
      <c r="B1844" s="16" t="n"/>
      <c r="C1844" s="16" t="n"/>
      <c r="D1844" s="5" t="n"/>
      <c r="E1844" s="17" t="n"/>
      <c r="F1844" s="17" t="n"/>
      <c r="G1844" s="6">
        <f>IF(AND(C1844&amp;""="",E1844&amp;""="",F1844&amp;""=""),"",IF(C1844&amp;""="","كود ناقص",IFERROR(INDEX('دليل الحسابات'!$B$6:$B$205,MATCH(C1844,'دليل الحسابات'!$A$6:$A$205,0)),"كود غير موجود")))</f>
        <v/>
      </c>
      <c r="H1844" s="6">
        <f>IF(AND(C1844&amp;""="",E1844&amp;""="",F1844&amp;""=""),"",IF(AND(E1844&amp;""&lt;&gt;"",F1844&amp;""&lt;&gt;""),"خطأ: مدين ودائن معًا",IF(AND(E1844&amp;""="",F1844&amp;""=""),"سطر بلا مبلغ","")))</f>
        <v/>
      </c>
      <c r="I1844" s="19">
        <f>IF(B1844&amp;""="","",ROUND(SUMIFS($E$7:$E$3006,$B$7:$B$3006,B1844&amp;"")-SUMIFS($F$7:$F$3006,$B$7:$B$3006,B1844&amp;""),2))</f>
        <v/>
      </c>
      <c r="J1844" s="6">
        <f>IF(B1844&amp;""="",IF(AND(C1844&amp;""="",E1844&amp;""="",F1844&amp;""=""),"","رقم القيد ناقص"),IF(I1844=0,"","القيد غير متوازن"))</f>
        <v/>
      </c>
      <c r="K1844" s="21">
        <f>IF(C1844&amp;""="","",COUNTIF($C$7:C1844,C1844&amp;""))</f>
        <v/>
      </c>
      <c r="L1844" s="6">
        <f>IF(K1844="","",C1844&amp;"-"&amp;K1844)</f>
        <v/>
      </c>
      <c r="M1844" s="21">
        <f>IF(J1844&lt;&gt;"القيد غير متوازن","",IF(COUNTIF($B$7:B1844,B1844&amp;"")=1,1,""))</f>
        <v/>
      </c>
    </row>
    <row r="1845">
      <c r="A1845" s="20" t="n"/>
      <c r="B1845" s="16" t="n"/>
      <c r="C1845" s="16" t="n"/>
      <c r="D1845" s="5" t="n"/>
      <c r="E1845" s="17" t="n"/>
      <c r="F1845" s="17" t="n"/>
      <c r="G1845" s="6">
        <f>IF(AND(C1845&amp;""="",E1845&amp;""="",F1845&amp;""=""),"",IF(C1845&amp;""="","كود ناقص",IFERROR(INDEX('دليل الحسابات'!$B$6:$B$205,MATCH(C1845,'دليل الحسابات'!$A$6:$A$205,0)),"كود غير موجود")))</f>
        <v/>
      </c>
      <c r="H1845" s="6">
        <f>IF(AND(C1845&amp;""="",E1845&amp;""="",F1845&amp;""=""),"",IF(AND(E1845&amp;""&lt;&gt;"",F1845&amp;""&lt;&gt;""),"خطأ: مدين ودائن معًا",IF(AND(E1845&amp;""="",F1845&amp;""=""),"سطر بلا مبلغ","")))</f>
        <v/>
      </c>
      <c r="I1845" s="19">
        <f>IF(B1845&amp;""="","",ROUND(SUMIFS($E$7:$E$3006,$B$7:$B$3006,B1845&amp;"")-SUMIFS($F$7:$F$3006,$B$7:$B$3006,B1845&amp;""),2))</f>
        <v/>
      </c>
      <c r="J1845" s="6">
        <f>IF(B1845&amp;""="",IF(AND(C1845&amp;""="",E1845&amp;""="",F1845&amp;""=""),"","رقم القيد ناقص"),IF(I1845=0,"","القيد غير متوازن"))</f>
        <v/>
      </c>
      <c r="K1845" s="21">
        <f>IF(C1845&amp;""="","",COUNTIF($C$7:C1845,C1845&amp;""))</f>
        <v/>
      </c>
      <c r="L1845" s="6">
        <f>IF(K1845="","",C1845&amp;"-"&amp;K1845)</f>
        <v/>
      </c>
      <c r="M1845" s="21">
        <f>IF(J1845&lt;&gt;"القيد غير متوازن","",IF(COUNTIF($B$7:B1845,B1845&amp;"")=1,1,""))</f>
        <v/>
      </c>
    </row>
    <row r="1846">
      <c r="A1846" s="20" t="n"/>
      <c r="B1846" s="16" t="n"/>
      <c r="C1846" s="16" t="n"/>
      <c r="D1846" s="5" t="n"/>
      <c r="E1846" s="17" t="n"/>
      <c r="F1846" s="17" t="n"/>
      <c r="G1846" s="6">
        <f>IF(AND(C1846&amp;""="",E1846&amp;""="",F1846&amp;""=""),"",IF(C1846&amp;""="","كود ناقص",IFERROR(INDEX('دليل الحسابات'!$B$6:$B$205,MATCH(C1846,'دليل الحسابات'!$A$6:$A$205,0)),"كود غير موجود")))</f>
        <v/>
      </c>
      <c r="H1846" s="6">
        <f>IF(AND(C1846&amp;""="",E1846&amp;""="",F1846&amp;""=""),"",IF(AND(E1846&amp;""&lt;&gt;"",F1846&amp;""&lt;&gt;""),"خطأ: مدين ودائن معًا",IF(AND(E1846&amp;""="",F1846&amp;""=""),"سطر بلا مبلغ","")))</f>
        <v/>
      </c>
      <c r="I1846" s="19">
        <f>IF(B1846&amp;""="","",ROUND(SUMIFS($E$7:$E$3006,$B$7:$B$3006,B1846&amp;"")-SUMIFS($F$7:$F$3006,$B$7:$B$3006,B1846&amp;""),2))</f>
        <v/>
      </c>
      <c r="J1846" s="6">
        <f>IF(B1846&amp;""="",IF(AND(C1846&amp;""="",E1846&amp;""="",F1846&amp;""=""),"","رقم القيد ناقص"),IF(I1846=0,"","القيد غير متوازن"))</f>
        <v/>
      </c>
      <c r="K1846" s="21">
        <f>IF(C1846&amp;""="","",COUNTIF($C$7:C1846,C1846&amp;""))</f>
        <v/>
      </c>
      <c r="L1846" s="6">
        <f>IF(K1846="","",C1846&amp;"-"&amp;K1846)</f>
        <v/>
      </c>
      <c r="M1846" s="21">
        <f>IF(J1846&lt;&gt;"القيد غير متوازن","",IF(COUNTIF($B$7:B1846,B1846&amp;"")=1,1,""))</f>
        <v/>
      </c>
    </row>
    <row r="1847">
      <c r="A1847" s="20" t="n"/>
      <c r="B1847" s="16" t="n"/>
      <c r="C1847" s="16" t="n"/>
      <c r="D1847" s="5" t="n"/>
      <c r="E1847" s="17" t="n"/>
      <c r="F1847" s="17" t="n"/>
      <c r="G1847" s="6">
        <f>IF(AND(C1847&amp;""="",E1847&amp;""="",F1847&amp;""=""),"",IF(C1847&amp;""="","كود ناقص",IFERROR(INDEX('دليل الحسابات'!$B$6:$B$205,MATCH(C1847,'دليل الحسابات'!$A$6:$A$205,0)),"كود غير موجود")))</f>
        <v/>
      </c>
      <c r="H1847" s="6">
        <f>IF(AND(C1847&amp;""="",E1847&amp;""="",F1847&amp;""=""),"",IF(AND(E1847&amp;""&lt;&gt;"",F1847&amp;""&lt;&gt;""),"خطأ: مدين ودائن معًا",IF(AND(E1847&amp;""="",F1847&amp;""=""),"سطر بلا مبلغ","")))</f>
        <v/>
      </c>
      <c r="I1847" s="19">
        <f>IF(B1847&amp;""="","",ROUND(SUMIFS($E$7:$E$3006,$B$7:$B$3006,B1847&amp;"")-SUMIFS($F$7:$F$3006,$B$7:$B$3006,B1847&amp;""),2))</f>
        <v/>
      </c>
      <c r="J1847" s="6">
        <f>IF(B1847&amp;""="",IF(AND(C1847&amp;""="",E1847&amp;""="",F1847&amp;""=""),"","رقم القيد ناقص"),IF(I1847=0,"","القيد غير متوازن"))</f>
        <v/>
      </c>
      <c r="K1847" s="21">
        <f>IF(C1847&amp;""="","",COUNTIF($C$7:C1847,C1847&amp;""))</f>
        <v/>
      </c>
      <c r="L1847" s="6">
        <f>IF(K1847="","",C1847&amp;"-"&amp;K1847)</f>
        <v/>
      </c>
      <c r="M1847" s="21">
        <f>IF(J1847&lt;&gt;"القيد غير متوازن","",IF(COUNTIF($B$7:B1847,B1847&amp;"")=1,1,""))</f>
        <v/>
      </c>
    </row>
    <row r="1848">
      <c r="A1848" s="20" t="n"/>
      <c r="B1848" s="16" t="n"/>
      <c r="C1848" s="16" t="n"/>
      <c r="D1848" s="5" t="n"/>
      <c r="E1848" s="17" t="n"/>
      <c r="F1848" s="17" t="n"/>
      <c r="G1848" s="6">
        <f>IF(AND(C1848&amp;""="",E1848&amp;""="",F1848&amp;""=""),"",IF(C1848&amp;""="","كود ناقص",IFERROR(INDEX('دليل الحسابات'!$B$6:$B$205,MATCH(C1848,'دليل الحسابات'!$A$6:$A$205,0)),"كود غير موجود")))</f>
        <v/>
      </c>
      <c r="H1848" s="6">
        <f>IF(AND(C1848&amp;""="",E1848&amp;""="",F1848&amp;""=""),"",IF(AND(E1848&amp;""&lt;&gt;"",F1848&amp;""&lt;&gt;""),"خطأ: مدين ودائن معًا",IF(AND(E1848&amp;""="",F1848&amp;""=""),"سطر بلا مبلغ","")))</f>
        <v/>
      </c>
      <c r="I1848" s="19">
        <f>IF(B1848&amp;""="","",ROUND(SUMIFS($E$7:$E$3006,$B$7:$B$3006,B1848&amp;"")-SUMIFS($F$7:$F$3006,$B$7:$B$3006,B1848&amp;""),2))</f>
        <v/>
      </c>
      <c r="J1848" s="6">
        <f>IF(B1848&amp;""="",IF(AND(C1848&amp;""="",E1848&amp;""="",F1848&amp;""=""),"","رقم القيد ناقص"),IF(I1848=0,"","القيد غير متوازن"))</f>
        <v/>
      </c>
      <c r="K1848" s="21">
        <f>IF(C1848&amp;""="","",COUNTIF($C$7:C1848,C1848&amp;""))</f>
        <v/>
      </c>
      <c r="L1848" s="6">
        <f>IF(K1848="","",C1848&amp;"-"&amp;K1848)</f>
        <v/>
      </c>
      <c r="M1848" s="21">
        <f>IF(J1848&lt;&gt;"القيد غير متوازن","",IF(COUNTIF($B$7:B1848,B1848&amp;"")=1,1,""))</f>
        <v/>
      </c>
    </row>
    <row r="1849">
      <c r="A1849" s="20" t="n"/>
      <c r="B1849" s="16" t="n"/>
      <c r="C1849" s="16" t="n"/>
      <c r="D1849" s="5" t="n"/>
      <c r="E1849" s="17" t="n"/>
      <c r="F1849" s="17" t="n"/>
      <c r="G1849" s="6">
        <f>IF(AND(C1849&amp;""="",E1849&amp;""="",F1849&amp;""=""),"",IF(C1849&amp;""="","كود ناقص",IFERROR(INDEX('دليل الحسابات'!$B$6:$B$205,MATCH(C1849,'دليل الحسابات'!$A$6:$A$205,0)),"كود غير موجود")))</f>
        <v/>
      </c>
      <c r="H1849" s="6">
        <f>IF(AND(C1849&amp;""="",E1849&amp;""="",F1849&amp;""=""),"",IF(AND(E1849&amp;""&lt;&gt;"",F1849&amp;""&lt;&gt;""),"خطأ: مدين ودائن معًا",IF(AND(E1849&amp;""="",F1849&amp;""=""),"سطر بلا مبلغ","")))</f>
        <v/>
      </c>
      <c r="I1849" s="19">
        <f>IF(B1849&amp;""="","",ROUND(SUMIFS($E$7:$E$3006,$B$7:$B$3006,B1849&amp;"")-SUMIFS($F$7:$F$3006,$B$7:$B$3006,B1849&amp;""),2))</f>
        <v/>
      </c>
      <c r="J1849" s="6">
        <f>IF(B1849&amp;""="",IF(AND(C1849&amp;""="",E1849&amp;""="",F1849&amp;""=""),"","رقم القيد ناقص"),IF(I1849=0,"","القيد غير متوازن"))</f>
        <v/>
      </c>
      <c r="K1849" s="21">
        <f>IF(C1849&amp;""="","",COUNTIF($C$7:C1849,C1849&amp;""))</f>
        <v/>
      </c>
      <c r="L1849" s="6">
        <f>IF(K1849="","",C1849&amp;"-"&amp;K1849)</f>
        <v/>
      </c>
      <c r="M1849" s="21">
        <f>IF(J1849&lt;&gt;"القيد غير متوازن","",IF(COUNTIF($B$7:B1849,B1849&amp;"")=1,1,""))</f>
        <v/>
      </c>
    </row>
    <row r="1850">
      <c r="A1850" s="20" t="n"/>
      <c r="B1850" s="16" t="n"/>
      <c r="C1850" s="16" t="n"/>
      <c r="D1850" s="5" t="n"/>
      <c r="E1850" s="17" t="n"/>
      <c r="F1850" s="17" t="n"/>
      <c r="G1850" s="6">
        <f>IF(AND(C1850&amp;""="",E1850&amp;""="",F1850&amp;""=""),"",IF(C1850&amp;""="","كود ناقص",IFERROR(INDEX('دليل الحسابات'!$B$6:$B$205,MATCH(C1850,'دليل الحسابات'!$A$6:$A$205,0)),"كود غير موجود")))</f>
        <v/>
      </c>
      <c r="H1850" s="6">
        <f>IF(AND(C1850&amp;""="",E1850&amp;""="",F1850&amp;""=""),"",IF(AND(E1850&amp;""&lt;&gt;"",F1850&amp;""&lt;&gt;""),"خطأ: مدين ودائن معًا",IF(AND(E1850&amp;""="",F1850&amp;""=""),"سطر بلا مبلغ","")))</f>
        <v/>
      </c>
      <c r="I1850" s="19">
        <f>IF(B1850&amp;""="","",ROUND(SUMIFS($E$7:$E$3006,$B$7:$B$3006,B1850&amp;"")-SUMIFS($F$7:$F$3006,$B$7:$B$3006,B1850&amp;""),2))</f>
        <v/>
      </c>
      <c r="J1850" s="6">
        <f>IF(B1850&amp;""="",IF(AND(C1850&amp;""="",E1850&amp;""="",F1850&amp;""=""),"","رقم القيد ناقص"),IF(I1850=0,"","القيد غير متوازن"))</f>
        <v/>
      </c>
      <c r="K1850" s="21">
        <f>IF(C1850&amp;""="","",COUNTIF($C$7:C1850,C1850&amp;""))</f>
        <v/>
      </c>
      <c r="L1850" s="6">
        <f>IF(K1850="","",C1850&amp;"-"&amp;K1850)</f>
        <v/>
      </c>
      <c r="M1850" s="21">
        <f>IF(J1850&lt;&gt;"القيد غير متوازن","",IF(COUNTIF($B$7:B1850,B1850&amp;"")=1,1,""))</f>
        <v/>
      </c>
    </row>
    <row r="1851">
      <c r="A1851" s="20" t="n"/>
      <c r="B1851" s="16" t="n"/>
      <c r="C1851" s="16" t="n"/>
      <c r="D1851" s="5" t="n"/>
      <c r="E1851" s="17" t="n"/>
      <c r="F1851" s="17" t="n"/>
      <c r="G1851" s="6">
        <f>IF(AND(C1851&amp;""="",E1851&amp;""="",F1851&amp;""=""),"",IF(C1851&amp;""="","كود ناقص",IFERROR(INDEX('دليل الحسابات'!$B$6:$B$205,MATCH(C1851,'دليل الحسابات'!$A$6:$A$205,0)),"كود غير موجود")))</f>
        <v/>
      </c>
      <c r="H1851" s="6">
        <f>IF(AND(C1851&amp;""="",E1851&amp;""="",F1851&amp;""=""),"",IF(AND(E1851&amp;""&lt;&gt;"",F1851&amp;""&lt;&gt;""),"خطأ: مدين ودائن معًا",IF(AND(E1851&amp;""="",F1851&amp;""=""),"سطر بلا مبلغ","")))</f>
        <v/>
      </c>
      <c r="I1851" s="19">
        <f>IF(B1851&amp;""="","",ROUND(SUMIFS($E$7:$E$3006,$B$7:$B$3006,B1851&amp;"")-SUMIFS($F$7:$F$3006,$B$7:$B$3006,B1851&amp;""),2))</f>
        <v/>
      </c>
      <c r="J1851" s="6">
        <f>IF(B1851&amp;""="",IF(AND(C1851&amp;""="",E1851&amp;""="",F1851&amp;""=""),"","رقم القيد ناقص"),IF(I1851=0,"","القيد غير متوازن"))</f>
        <v/>
      </c>
      <c r="K1851" s="21">
        <f>IF(C1851&amp;""="","",COUNTIF($C$7:C1851,C1851&amp;""))</f>
        <v/>
      </c>
      <c r="L1851" s="6">
        <f>IF(K1851="","",C1851&amp;"-"&amp;K1851)</f>
        <v/>
      </c>
      <c r="M1851" s="21">
        <f>IF(J1851&lt;&gt;"القيد غير متوازن","",IF(COUNTIF($B$7:B1851,B1851&amp;"")=1,1,""))</f>
        <v/>
      </c>
    </row>
    <row r="1852">
      <c r="A1852" s="20" t="n"/>
      <c r="B1852" s="16" t="n"/>
      <c r="C1852" s="16" t="n"/>
      <c r="D1852" s="5" t="n"/>
      <c r="E1852" s="17" t="n"/>
      <c r="F1852" s="17" t="n"/>
      <c r="G1852" s="6">
        <f>IF(AND(C1852&amp;""="",E1852&amp;""="",F1852&amp;""=""),"",IF(C1852&amp;""="","كود ناقص",IFERROR(INDEX('دليل الحسابات'!$B$6:$B$205,MATCH(C1852,'دليل الحسابات'!$A$6:$A$205,0)),"كود غير موجود")))</f>
        <v/>
      </c>
      <c r="H1852" s="6">
        <f>IF(AND(C1852&amp;""="",E1852&amp;""="",F1852&amp;""=""),"",IF(AND(E1852&amp;""&lt;&gt;"",F1852&amp;""&lt;&gt;""),"خطأ: مدين ودائن معًا",IF(AND(E1852&amp;""="",F1852&amp;""=""),"سطر بلا مبلغ","")))</f>
        <v/>
      </c>
      <c r="I1852" s="19">
        <f>IF(B1852&amp;""="","",ROUND(SUMIFS($E$7:$E$3006,$B$7:$B$3006,B1852&amp;"")-SUMIFS($F$7:$F$3006,$B$7:$B$3006,B1852&amp;""),2))</f>
        <v/>
      </c>
      <c r="J1852" s="6">
        <f>IF(B1852&amp;""="",IF(AND(C1852&amp;""="",E1852&amp;""="",F1852&amp;""=""),"","رقم القيد ناقص"),IF(I1852=0,"","القيد غير متوازن"))</f>
        <v/>
      </c>
      <c r="K1852" s="21">
        <f>IF(C1852&amp;""="","",COUNTIF($C$7:C1852,C1852&amp;""))</f>
        <v/>
      </c>
      <c r="L1852" s="6">
        <f>IF(K1852="","",C1852&amp;"-"&amp;K1852)</f>
        <v/>
      </c>
      <c r="M1852" s="21">
        <f>IF(J1852&lt;&gt;"القيد غير متوازن","",IF(COUNTIF($B$7:B1852,B1852&amp;"")=1,1,""))</f>
        <v/>
      </c>
    </row>
    <row r="1853">
      <c r="A1853" s="20" t="n"/>
      <c r="B1853" s="16" t="n"/>
      <c r="C1853" s="16" t="n"/>
      <c r="D1853" s="5" t="n"/>
      <c r="E1853" s="17" t="n"/>
      <c r="F1853" s="17" t="n"/>
      <c r="G1853" s="6">
        <f>IF(AND(C1853&amp;""="",E1853&amp;""="",F1853&amp;""=""),"",IF(C1853&amp;""="","كود ناقص",IFERROR(INDEX('دليل الحسابات'!$B$6:$B$205,MATCH(C1853,'دليل الحسابات'!$A$6:$A$205,0)),"كود غير موجود")))</f>
        <v/>
      </c>
      <c r="H1853" s="6">
        <f>IF(AND(C1853&amp;""="",E1853&amp;""="",F1853&amp;""=""),"",IF(AND(E1853&amp;""&lt;&gt;"",F1853&amp;""&lt;&gt;""),"خطأ: مدين ودائن معًا",IF(AND(E1853&amp;""="",F1853&amp;""=""),"سطر بلا مبلغ","")))</f>
        <v/>
      </c>
      <c r="I1853" s="19">
        <f>IF(B1853&amp;""="","",ROUND(SUMIFS($E$7:$E$3006,$B$7:$B$3006,B1853&amp;"")-SUMIFS($F$7:$F$3006,$B$7:$B$3006,B1853&amp;""),2))</f>
        <v/>
      </c>
      <c r="J1853" s="6">
        <f>IF(B1853&amp;""="",IF(AND(C1853&amp;""="",E1853&amp;""="",F1853&amp;""=""),"","رقم القيد ناقص"),IF(I1853=0,"","القيد غير متوازن"))</f>
        <v/>
      </c>
      <c r="K1853" s="21">
        <f>IF(C1853&amp;""="","",COUNTIF($C$7:C1853,C1853&amp;""))</f>
        <v/>
      </c>
      <c r="L1853" s="6">
        <f>IF(K1853="","",C1853&amp;"-"&amp;K1853)</f>
        <v/>
      </c>
      <c r="M1853" s="21">
        <f>IF(J1853&lt;&gt;"القيد غير متوازن","",IF(COUNTIF($B$7:B1853,B1853&amp;"")=1,1,""))</f>
        <v/>
      </c>
    </row>
    <row r="1854">
      <c r="A1854" s="20" t="n"/>
      <c r="B1854" s="16" t="n"/>
      <c r="C1854" s="16" t="n"/>
      <c r="D1854" s="5" t="n"/>
      <c r="E1854" s="17" t="n"/>
      <c r="F1854" s="17" t="n"/>
      <c r="G1854" s="6">
        <f>IF(AND(C1854&amp;""="",E1854&amp;""="",F1854&amp;""=""),"",IF(C1854&amp;""="","كود ناقص",IFERROR(INDEX('دليل الحسابات'!$B$6:$B$205,MATCH(C1854,'دليل الحسابات'!$A$6:$A$205,0)),"كود غير موجود")))</f>
        <v/>
      </c>
      <c r="H1854" s="6">
        <f>IF(AND(C1854&amp;""="",E1854&amp;""="",F1854&amp;""=""),"",IF(AND(E1854&amp;""&lt;&gt;"",F1854&amp;""&lt;&gt;""),"خطأ: مدين ودائن معًا",IF(AND(E1854&amp;""="",F1854&amp;""=""),"سطر بلا مبلغ","")))</f>
        <v/>
      </c>
      <c r="I1854" s="19">
        <f>IF(B1854&amp;""="","",ROUND(SUMIFS($E$7:$E$3006,$B$7:$B$3006,B1854&amp;"")-SUMIFS($F$7:$F$3006,$B$7:$B$3006,B1854&amp;""),2))</f>
        <v/>
      </c>
      <c r="J1854" s="6">
        <f>IF(B1854&amp;""="",IF(AND(C1854&amp;""="",E1854&amp;""="",F1854&amp;""=""),"","رقم القيد ناقص"),IF(I1854=0,"","القيد غير متوازن"))</f>
        <v/>
      </c>
      <c r="K1854" s="21">
        <f>IF(C1854&amp;""="","",COUNTIF($C$7:C1854,C1854&amp;""))</f>
        <v/>
      </c>
      <c r="L1854" s="6">
        <f>IF(K1854="","",C1854&amp;"-"&amp;K1854)</f>
        <v/>
      </c>
      <c r="M1854" s="21">
        <f>IF(J1854&lt;&gt;"القيد غير متوازن","",IF(COUNTIF($B$7:B1854,B1854&amp;"")=1,1,""))</f>
        <v/>
      </c>
    </row>
    <row r="1855">
      <c r="A1855" s="20" t="n"/>
      <c r="B1855" s="16" t="n"/>
      <c r="C1855" s="16" t="n"/>
      <c r="D1855" s="5" t="n"/>
      <c r="E1855" s="17" t="n"/>
      <c r="F1855" s="17" t="n"/>
      <c r="G1855" s="6">
        <f>IF(AND(C1855&amp;""="",E1855&amp;""="",F1855&amp;""=""),"",IF(C1855&amp;""="","كود ناقص",IFERROR(INDEX('دليل الحسابات'!$B$6:$B$205,MATCH(C1855,'دليل الحسابات'!$A$6:$A$205,0)),"كود غير موجود")))</f>
        <v/>
      </c>
      <c r="H1855" s="6">
        <f>IF(AND(C1855&amp;""="",E1855&amp;""="",F1855&amp;""=""),"",IF(AND(E1855&amp;""&lt;&gt;"",F1855&amp;""&lt;&gt;""),"خطأ: مدين ودائن معًا",IF(AND(E1855&amp;""="",F1855&amp;""=""),"سطر بلا مبلغ","")))</f>
        <v/>
      </c>
      <c r="I1855" s="19">
        <f>IF(B1855&amp;""="","",ROUND(SUMIFS($E$7:$E$3006,$B$7:$B$3006,B1855&amp;"")-SUMIFS($F$7:$F$3006,$B$7:$B$3006,B1855&amp;""),2))</f>
        <v/>
      </c>
      <c r="J1855" s="6">
        <f>IF(B1855&amp;""="",IF(AND(C1855&amp;""="",E1855&amp;""="",F1855&amp;""=""),"","رقم القيد ناقص"),IF(I1855=0,"","القيد غير متوازن"))</f>
        <v/>
      </c>
      <c r="K1855" s="21">
        <f>IF(C1855&amp;""="","",COUNTIF($C$7:C1855,C1855&amp;""))</f>
        <v/>
      </c>
      <c r="L1855" s="6">
        <f>IF(K1855="","",C1855&amp;"-"&amp;K1855)</f>
        <v/>
      </c>
      <c r="M1855" s="21">
        <f>IF(J1855&lt;&gt;"القيد غير متوازن","",IF(COUNTIF($B$7:B1855,B1855&amp;"")=1,1,""))</f>
        <v/>
      </c>
    </row>
    <row r="1856">
      <c r="A1856" s="20" t="n"/>
      <c r="B1856" s="16" t="n"/>
      <c r="C1856" s="16" t="n"/>
      <c r="D1856" s="5" t="n"/>
      <c r="E1856" s="17" t="n"/>
      <c r="F1856" s="17" t="n"/>
      <c r="G1856" s="6">
        <f>IF(AND(C1856&amp;""="",E1856&amp;""="",F1856&amp;""=""),"",IF(C1856&amp;""="","كود ناقص",IFERROR(INDEX('دليل الحسابات'!$B$6:$B$205,MATCH(C1856,'دليل الحسابات'!$A$6:$A$205,0)),"كود غير موجود")))</f>
        <v/>
      </c>
      <c r="H1856" s="6">
        <f>IF(AND(C1856&amp;""="",E1856&amp;""="",F1856&amp;""=""),"",IF(AND(E1856&amp;""&lt;&gt;"",F1856&amp;""&lt;&gt;""),"خطأ: مدين ودائن معًا",IF(AND(E1856&amp;""="",F1856&amp;""=""),"سطر بلا مبلغ","")))</f>
        <v/>
      </c>
      <c r="I1856" s="19">
        <f>IF(B1856&amp;""="","",ROUND(SUMIFS($E$7:$E$3006,$B$7:$B$3006,B1856&amp;"")-SUMIFS($F$7:$F$3006,$B$7:$B$3006,B1856&amp;""),2))</f>
        <v/>
      </c>
      <c r="J1856" s="6">
        <f>IF(B1856&amp;""="",IF(AND(C1856&amp;""="",E1856&amp;""="",F1856&amp;""=""),"","رقم القيد ناقص"),IF(I1856=0,"","القيد غير متوازن"))</f>
        <v/>
      </c>
      <c r="K1856" s="21">
        <f>IF(C1856&amp;""="","",COUNTIF($C$7:C1856,C1856&amp;""))</f>
        <v/>
      </c>
      <c r="L1856" s="6">
        <f>IF(K1856="","",C1856&amp;"-"&amp;K1856)</f>
        <v/>
      </c>
      <c r="M1856" s="21">
        <f>IF(J1856&lt;&gt;"القيد غير متوازن","",IF(COUNTIF($B$7:B1856,B1856&amp;"")=1,1,""))</f>
        <v/>
      </c>
    </row>
    <row r="1857">
      <c r="A1857" s="20" t="n"/>
      <c r="B1857" s="16" t="n"/>
      <c r="C1857" s="16" t="n"/>
      <c r="D1857" s="5" t="n"/>
      <c r="E1857" s="17" t="n"/>
      <c r="F1857" s="17" t="n"/>
      <c r="G1857" s="6">
        <f>IF(AND(C1857&amp;""="",E1857&amp;""="",F1857&amp;""=""),"",IF(C1857&amp;""="","كود ناقص",IFERROR(INDEX('دليل الحسابات'!$B$6:$B$205,MATCH(C1857,'دليل الحسابات'!$A$6:$A$205,0)),"كود غير موجود")))</f>
        <v/>
      </c>
      <c r="H1857" s="6">
        <f>IF(AND(C1857&amp;""="",E1857&amp;""="",F1857&amp;""=""),"",IF(AND(E1857&amp;""&lt;&gt;"",F1857&amp;""&lt;&gt;""),"خطأ: مدين ودائن معًا",IF(AND(E1857&amp;""="",F1857&amp;""=""),"سطر بلا مبلغ","")))</f>
        <v/>
      </c>
      <c r="I1857" s="19">
        <f>IF(B1857&amp;""="","",ROUND(SUMIFS($E$7:$E$3006,$B$7:$B$3006,B1857&amp;"")-SUMIFS($F$7:$F$3006,$B$7:$B$3006,B1857&amp;""),2))</f>
        <v/>
      </c>
      <c r="J1857" s="6">
        <f>IF(B1857&amp;""="",IF(AND(C1857&amp;""="",E1857&amp;""="",F1857&amp;""=""),"","رقم القيد ناقص"),IF(I1857=0,"","القيد غير متوازن"))</f>
        <v/>
      </c>
      <c r="K1857" s="21">
        <f>IF(C1857&amp;""="","",COUNTIF($C$7:C1857,C1857&amp;""))</f>
        <v/>
      </c>
      <c r="L1857" s="6">
        <f>IF(K1857="","",C1857&amp;"-"&amp;K1857)</f>
        <v/>
      </c>
      <c r="M1857" s="21">
        <f>IF(J1857&lt;&gt;"القيد غير متوازن","",IF(COUNTIF($B$7:B1857,B1857&amp;"")=1,1,""))</f>
        <v/>
      </c>
    </row>
    <row r="1858">
      <c r="A1858" s="20" t="n"/>
      <c r="B1858" s="16" t="n"/>
      <c r="C1858" s="16" t="n"/>
      <c r="D1858" s="5" t="n"/>
      <c r="E1858" s="17" t="n"/>
      <c r="F1858" s="17" t="n"/>
      <c r="G1858" s="6">
        <f>IF(AND(C1858&amp;""="",E1858&amp;""="",F1858&amp;""=""),"",IF(C1858&amp;""="","كود ناقص",IFERROR(INDEX('دليل الحسابات'!$B$6:$B$205,MATCH(C1858,'دليل الحسابات'!$A$6:$A$205,0)),"كود غير موجود")))</f>
        <v/>
      </c>
      <c r="H1858" s="6">
        <f>IF(AND(C1858&amp;""="",E1858&amp;""="",F1858&amp;""=""),"",IF(AND(E1858&amp;""&lt;&gt;"",F1858&amp;""&lt;&gt;""),"خطأ: مدين ودائن معًا",IF(AND(E1858&amp;""="",F1858&amp;""=""),"سطر بلا مبلغ","")))</f>
        <v/>
      </c>
      <c r="I1858" s="19">
        <f>IF(B1858&amp;""="","",ROUND(SUMIFS($E$7:$E$3006,$B$7:$B$3006,B1858&amp;"")-SUMIFS($F$7:$F$3006,$B$7:$B$3006,B1858&amp;""),2))</f>
        <v/>
      </c>
      <c r="J1858" s="6">
        <f>IF(B1858&amp;""="",IF(AND(C1858&amp;""="",E1858&amp;""="",F1858&amp;""=""),"","رقم القيد ناقص"),IF(I1858=0,"","القيد غير متوازن"))</f>
        <v/>
      </c>
      <c r="K1858" s="21">
        <f>IF(C1858&amp;""="","",COUNTIF($C$7:C1858,C1858&amp;""))</f>
        <v/>
      </c>
      <c r="L1858" s="6">
        <f>IF(K1858="","",C1858&amp;"-"&amp;K1858)</f>
        <v/>
      </c>
      <c r="M1858" s="21">
        <f>IF(J1858&lt;&gt;"القيد غير متوازن","",IF(COUNTIF($B$7:B1858,B1858&amp;"")=1,1,""))</f>
        <v/>
      </c>
    </row>
    <row r="1859">
      <c r="A1859" s="20" t="n"/>
      <c r="B1859" s="16" t="n"/>
      <c r="C1859" s="16" t="n"/>
      <c r="D1859" s="5" t="n"/>
      <c r="E1859" s="17" t="n"/>
      <c r="F1859" s="17" t="n"/>
      <c r="G1859" s="6">
        <f>IF(AND(C1859&amp;""="",E1859&amp;""="",F1859&amp;""=""),"",IF(C1859&amp;""="","كود ناقص",IFERROR(INDEX('دليل الحسابات'!$B$6:$B$205,MATCH(C1859,'دليل الحسابات'!$A$6:$A$205,0)),"كود غير موجود")))</f>
        <v/>
      </c>
      <c r="H1859" s="6">
        <f>IF(AND(C1859&amp;""="",E1859&amp;""="",F1859&amp;""=""),"",IF(AND(E1859&amp;""&lt;&gt;"",F1859&amp;""&lt;&gt;""),"خطأ: مدين ودائن معًا",IF(AND(E1859&amp;""="",F1859&amp;""=""),"سطر بلا مبلغ","")))</f>
        <v/>
      </c>
      <c r="I1859" s="19">
        <f>IF(B1859&amp;""="","",ROUND(SUMIFS($E$7:$E$3006,$B$7:$B$3006,B1859&amp;"")-SUMIFS($F$7:$F$3006,$B$7:$B$3006,B1859&amp;""),2))</f>
        <v/>
      </c>
      <c r="J1859" s="6">
        <f>IF(B1859&amp;""="",IF(AND(C1859&amp;""="",E1859&amp;""="",F1859&amp;""=""),"","رقم القيد ناقص"),IF(I1859=0,"","القيد غير متوازن"))</f>
        <v/>
      </c>
      <c r="K1859" s="21">
        <f>IF(C1859&amp;""="","",COUNTIF($C$7:C1859,C1859&amp;""))</f>
        <v/>
      </c>
      <c r="L1859" s="6">
        <f>IF(K1859="","",C1859&amp;"-"&amp;K1859)</f>
        <v/>
      </c>
      <c r="M1859" s="21">
        <f>IF(J1859&lt;&gt;"القيد غير متوازن","",IF(COUNTIF($B$7:B1859,B1859&amp;"")=1,1,""))</f>
        <v/>
      </c>
    </row>
    <row r="1860">
      <c r="A1860" s="20" t="n"/>
      <c r="B1860" s="16" t="n"/>
      <c r="C1860" s="16" t="n"/>
      <c r="D1860" s="5" t="n"/>
      <c r="E1860" s="17" t="n"/>
      <c r="F1860" s="17" t="n"/>
      <c r="G1860" s="6">
        <f>IF(AND(C1860&amp;""="",E1860&amp;""="",F1860&amp;""=""),"",IF(C1860&amp;""="","كود ناقص",IFERROR(INDEX('دليل الحسابات'!$B$6:$B$205,MATCH(C1860,'دليل الحسابات'!$A$6:$A$205,0)),"كود غير موجود")))</f>
        <v/>
      </c>
      <c r="H1860" s="6">
        <f>IF(AND(C1860&amp;""="",E1860&amp;""="",F1860&amp;""=""),"",IF(AND(E1860&amp;""&lt;&gt;"",F1860&amp;""&lt;&gt;""),"خطأ: مدين ودائن معًا",IF(AND(E1860&amp;""="",F1860&amp;""=""),"سطر بلا مبلغ","")))</f>
        <v/>
      </c>
      <c r="I1860" s="19">
        <f>IF(B1860&amp;""="","",ROUND(SUMIFS($E$7:$E$3006,$B$7:$B$3006,B1860&amp;"")-SUMIFS($F$7:$F$3006,$B$7:$B$3006,B1860&amp;""),2))</f>
        <v/>
      </c>
      <c r="J1860" s="6">
        <f>IF(B1860&amp;""="",IF(AND(C1860&amp;""="",E1860&amp;""="",F1860&amp;""=""),"","رقم القيد ناقص"),IF(I1860=0,"","القيد غير متوازن"))</f>
        <v/>
      </c>
      <c r="K1860" s="21">
        <f>IF(C1860&amp;""="","",COUNTIF($C$7:C1860,C1860&amp;""))</f>
        <v/>
      </c>
      <c r="L1860" s="6">
        <f>IF(K1860="","",C1860&amp;"-"&amp;K1860)</f>
        <v/>
      </c>
      <c r="M1860" s="21">
        <f>IF(J1860&lt;&gt;"القيد غير متوازن","",IF(COUNTIF($B$7:B1860,B1860&amp;"")=1,1,""))</f>
        <v/>
      </c>
    </row>
    <row r="1861">
      <c r="A1861" s="20" t="n"/>
      <c r="B1861" s="16" t="n"/>
      <c r="C1861" s="16" t="n"/>
      <c r="D1861" s="5" t="n"/>
      <c r="E1861" s="17" t="n"/>
      <c r="F1861" s="17" t="n"/>
      <c r="G1861" s="6">
        <f>IF(AND(C1861&amp;""="",E1861&amp;""="",F1861&amp;""=""),"",IF(C1861&amp;""="","كود ناقص",IFERROR(INDEX('دليل الحسابات'!$B$6:$B$205,MATCH(C1861,'دليل الحسابات'!$A$6:$A$205,0)),"كود غير موجود")))</f>
        <v/>
      </c>
      <c r="H1861" s="6">
        <f>IF(AND(C1861&amp;""="",E1861&amp;""="",F1861&amp;""=""),"",IF(AND(E1861&amp;""&lt;&gt;"",F1861&amp;""&lt;&gt;""),"خطأ: مدين ودائن معًا",IF(AND(E1861&amp;""="",F1861&amp;""=""),"سطر بلا مبلغ","")))</f>
        <v/>
      </c>
      <c r="I1861" s="19">
        <f>IF(B1861&amp;""="","",ROUND(SUMIFS($E$7:$E$3006,$B$7:$B$3006,B1861&amp;"")-SUMIFS($F$7:$F$3006,$B$7:$B$3006,B1861&amp;""),2))</f>
        <v/>
      </c>
      <c r="J1861" s="6">
        <f>IF(B1861&amp;""="",IF(AND(C1861&amp;""="",E1861&amp;""="",F1861&amp;""=""),"","رقم القيد ناقص"),IF(I1861=0,"","القيد غير متوازن"))</f>
        <v/>
      </c>
      <c r="K1861" s="21">
        <f>IF(C1861&amp;""="","",COUNTIF($C$7:C1861,C1861&amp;""))</f>
        <v/>
      </c>
      <c r="L1861" s="6">
        <f>IF(K1861="","",C1861&amp;"-"&amp;K1861)</f>
        <v/>
      </c>
      <c r="M1861" s="21">
        <f>IF(J1861&lt;&gt;"القيد غير متوازن","",IF(COUNTIF($B$7:B1861,B1861&amp;"")=1,1,""))</f>
        <v/>
      </c>
    </row>
    <row r="1862">
      <c r="A1862" s="20" t="n"/>
      <c r="B1862" s="16" t="n"/>
      <c r="C1862" s="16" t="n"/>
      <c r="D1862" s="5" t="n"/>
      <c r="E1862" s="17" t="n"/>
      <c r="F1862" s="17" t="n"/>
      <c r="G1862" s="6">
        <f>IF(AND(C1862&amp;""="",E1862&amp;""="",F1862&amp;""=""),"",IF(C1862&amp;""="","كود ناقص",IFERROR(INDEX('دليل الحسابات'!$B$6:$B$205,MATCH(C1862,'دليل الحسابات'!$A$6:$A$205,0)),"كود غير موجود")))</f>
        <v/>
      </c>
      <c r="H1862" s="6">
        <f>IF(AND(C1862&amp;""="",E1862&amp;""="",F1862&amp;""=""),"",IF(AND(E1862&amp;""&lt;&gt;"",F1862&amp;""&lt;&gt;""),"خطأ: مدين ودائن معًا",IF(AND(E1862&amp;""="",F1862&amp;""=""),"سطر بلا مبلغ","")))</f>
        <v/>
      </c>
      <c r="I1862" s="19">
        <f>IF(B1862&amp;""="","",ROUND(SUMIFS($E$7:$E$3006,$B$7:$B$3006,B1862&amp;"")-SUMIFS($F$7:$F$3006,$B$7:$B$3006,B1862&amp;""),2))</f>
        <v/>
      </c>
      <c r="J1862" s="6">
        <f>IF(B1862&amp;""="",IF(AND(C1862&amp;""="",E1862&amp;""="",F1862&amp;""=""),"","رقم القيد ناقص"),IF(I1862=0,"","القيد غير متوازن"))</f>
        <v/>
      </c>
      <c r="K1862" s="21">
        <f>IF(C1862&amp;""="","",COUNTIF($C$7:C1862,C1862&amp;""))</f>
        <v/>
      </c>
      <c r="L1862" s="6">
        <f>IF(K1862="","",C1862&amp;"-"&amp;K1862)</f>
        <v/>
      </c>
      <c r="M1862" s="21">
        <f>IF(J1862&lt;&gt;"القيد غير متوازن","",IF(COUNTIF($B$7:B1862,B1862&amp;"")=1,1,""))</f>
        <v/>
      </c>
    </row>
    <row r="1863">
      <c r="A1863" s="20" t="n"/>
      <c r="B1863" s="16" t="n"/>
      <c r="C1863" s="16" t="n"/>
      <c r="D1863" s="5" t="n"/>
      <c r="E1863" s="17" t="n"/>
      <c r="F1863" s="17" t="n"/>
      <c r="G1863" s="6">
        <f>IF(AND(C1863&amp;""="",E1863&amp;""="",F1863&amp;""=""),"",IF(C1863&amp;""="","كود ناقص",IFERROR(INDEX('دليل الحسابات'!$B$6:$B$205,MATCH(C1863,'دليل الحسابات'!$A$6:$A$205,0)),"كود غير موجود")))</f>
        <v/>
      </c>
      <c r="H1863" s="6">
        <f>IF(AND(C1863&amp;""="",E1863&amp;""="",F1863&amp;""=""),"",IF(AND(E1863&amp;""&lt;&gt;"",F1863&amp;""&lt;&gt;""),"خطأ: مدين ودائن معًا",IF(AND(E1863&amp;""="",F1863&amp;""=""),"سطر بلا مبلغ","")))</f>
        <v/>
      </c>
      <c r="I1863" s="19">
        <f>IF(B1863&amp;""="","",ROUND(SUMIFS($E$7:$E$3006,$B$7:$B$3006,B1863&amp;"")-SUMIFS($F$7:$F$3006,$B$7:$B$3006,B1863&amp;""),2))</f>
        <v/>
      </c>
      <c r="J1863" s="6">
        <f>IF(B1863&amp;""="",IF(AND(C1863&amp;""="",E1863&amp;""="",F1863&amp;""=""),"","رقم القيد ناقص"),IF(I1863=0,"","القيد غير متوازن"))</f>
        <v/>
      </c>
      <c r="K1863" s="21">
        <f>IF(C1863&amp;""="","",COUNTIF($C$7:C1863,C1863&amp;""))</f>
        <v/>
      </c>
      <c r="L1863" s="6">
        <f>IF(K1863="","",C1863&amp;"-"&amp;K1863)</f>
        <v/>
      </c>
      <c r="M1863" s="21">
        <f>IF(J1863&lt;&gt;"القيد غير متوازن","",IF(COUNTIF($B$7:B1863,B1863&amp;"")=1,1,""))</f>
        <v/>
      </c>
    </row>
    <row r="1864">
      <c r="A1864" s="20" t="n"/>
      <c r="B1864" s="16" t="n"/>
      <c r="C1864" s="16" t="n"/>
      <c r="D1864" s="5" t="n"/>
      <c r="E1864" s="17" t="n"/>
      <c r="F1864" s="17" t="n"/>
      <c r="G1864" s="6">
        <f>IF(AND(C1864&amp;""="",E1864&amp;""="",F1864&amp;""=""),"",IF(C1864&amp;""="","كود ناقص",IFERROR(INDEX('دليل الحسابات'!$B$6:$B$205,MATCH(C1864,'دليل الحسابات'!$A$6:$A$205,0)),"كود غير موجود")))</f>
        <v/>
      </c>
      <c r="H1864" s="6">
        <f>IF(AND(C1864&amp;""="",E1864&amp;""="",F1864&amp;""=""),"",IF(AND(E1864&amp;""&lt;&gt;"",F1864&amp;""&lt;&gt;""),"خطأ: مدين ودائن معًا",IF(AND(E1864&amp;""="",F1864&amp;""=""),"سطر بلا مبلغ","")))</f>
        <v/>
      </c>
      <c r="I1864" s="19">
        <f>IF(B1864&amp;""="","",ROUND(SUMIFS($E$7:$E$3006,$B$7:$B$3006,B1864&amp;"")-SUMIFS($F$7:$F$3006,$B$7:$B$3006,B1864&amp;""),2))</f>
        <v/>
      </c>
      <c r="J1864" s="6">
        <f>IF(B1864&amp;""="",IF(AND(C1864&amp;""="",E1864&amp;""="",F1864&amp;""=""),"","رقم القيد ناقص"),IF(I1864=0,"","القيد غير متوازن"))</f>
        <v/>
      </c>
      <c r="K1864" s="21">
        <f>IF(C1864&amp;""="","",COUNTIF($C$7:C1864,C1864&amp;""))</f>
        <v/>
      </c>
      <c r="L1864" s="6">
        <f>IF(K1864="","",C1864&amp;"-"&amp;K1864)</f>
        <v/>
      </c>
      <c r="M1864" s="21">
        <f>IF(J1864&lt;&gt;"القيد غير متوازن","",IF(COUNTIF($B$7:B1864,B1864&amp;"")=1,1,""))</f>
        <v/>
      </c>
    </row>
    <row r="1865">
      <c r="A1865" s="20" t="n"/>
      <c r="B1865" s="16" t="n"/>
      <c r="C1865" s="16" t="n"/>
      <c r="D1865" s="5" t="n"/>
      <c r="E1865" s="17" t="n"/>
      <c r="F1865" s="17" t="n"/>
      <c r="G1865" s="6">
        <f>IF(AND(C1865&amp;""="",E1865&amp;""="",F1865&amp;""=""),"",IF(C1865&amp;""="","كود ناقص",IFERROR(INDEX('دليل الحسابات'!$B$6:$B$205,MATCH(C1865,'دليل الحسابات'!$A$6:$A$205,0)),"كود غير موجود")))</f>
        <v/>
      </c>
      <c r="H1865" s="6">
        <f>IF(AND(C1865&amp;""="",E1865&amp;""="",F1865&amp;""=""),"",IF(AND(E1865&amp;""&lt;&gt;"",F1865&amp;""&lt;&gt;""),"خطأ: مدين ودائن معًا",IF(AND(E1865&amp;""="",F1865&amp;""=""),"سطر بلا مبلغ","")))</f>
        <v/>
      </c>
      <c r="I1865" s="19">
        <f>IF(B1865&amp;""="","",ROUND(SUMIFS($E$7:$E$3006,$B$7:$B$3006,B1865&amp;"")-SUMIFS($F$7:$F$3006,$B$7:$B$3006,B1865&amp;""),2))</f>
        <v/>
      </c>
      <c r="J1865" s="6">
        <f>IF(B1865&amp;""="",IF(AND(C1865&amp;""="",E1865&amp;""="",F1865&amp;""=""),"","رقم القيد ناقص"),IF(I1865=0,"","القيد غير متوازن"))</f>
        <v/>
      </c>
      <c r="K1865" s="21">
        <f>IF(C1865&amp;""="","",COUNTIF($C$7:C1865,C1865&amp;""))</f>
        <v/>
      </c>
      <c r="L1865" s="6">
        <f>IF(K1865="","",C1865&amp;"-"&amp;K1865)</f>
        <v/>
      </c>
      <c r="M1865" s="21">
        <f>IF(J1865&lt;&gt;"القيد غير متوازن","",IF(COUNTIF($B$7:B1865,B1865&amp;"")=1,1,""))</f>
        <v/>
      </c>
    </row>
    <row r="1866">
      <c r="A1866" s="20" t="n"/>
      <c r="B1866" s="16" t="n"/>
      <c r="C1866" s="16" t="n"/>
      <c r="D1866" s="5" t="n"/>
      <c r="E1866" s="17" t="n"/>
      <c r="F1866" s="17" t="n"/>
      <c r="G1866" s="6">
        <f>IF(AND(C1866&amp;""="",E1866&amp;""="",F1866&amp;""=""),"",IF(C1866&amp;""="","كود ناقص",IFERROR(INDEX('دليل الحسابات'!$B$6:$B$205,MATCH(C1866,'دليل الحسابات'!$A$6:$A$205,0)),"كود غير موجود")))</f>
        <v/>
      </c>
      <c r="H1866" s="6">
        <f>IF(AND(C1866&amp;""="",E1866&amp;""="",F1866&amp;""=""),"",IF(AND(E1866&amp;""&lt;&gt;"",F1866&amp;""&lt;&gt;""),"خطأ: مدين ودائن معًا",IF(AND(E1866&amp;""="",F1866&amp;""=""),"سطر بلا مبلغ","")))</f>
        <v/>
      </c>
      <c r="I1866" s="19">
        <f>IF(B1866&amp;""="","",ROUND(SUMIFS($E$7:$E$3006,$B$7:$B$3006,B1866&amp;"")-SUMIFS($F$7:$F$3006,$B$7:$B$3006,B1866&amp;""),2))</f>
        <v/>
      </c>
      <c r="J1866" s="6">
        <f>IF(B1866&amp;""="",IF(AND(C1866&amp;""="",E1866&amp;""="",F1866&amp;""=""),"","رقم القيد ناقص"),IF(I1866=0,"","القيد غير متوازن"))</f>
        <v/>
      </c>
      <c r="K1866" s="21">
        <f>IF(C1866&amp;""="","",COUNTIF($C$7:C1866,C1866&amp;""))</f>
        <v/>
      </c>
      <c r="L1866" s="6">
        <f>IF(K1866="","",C1866&amp;"-"&amp;K1866)</f>
        <v/>
      </c>
      <c r="M1866" s="21">
        <f>IF(J1866&lt;&gt;"القيد غير متوازن","",IF(COUNTIF($B$7:B1866,B1866&amp;"")=1,1,""))</f>
        <v/>
      </c>
    </row>
    <row r="1867">
      <c r="A1867" s="20" t="n"/>
      <c r="B1867" s="16" t="n"/>
      <c r="C1867" s="16" t="n"/>
      <c r="D1867" s="5" t="n"/>
      <c r="E1867" s="17" t="n"/>
      <c r="F1867" s="17" t="n"/>
      <c r="G1867" s="6">
        <f>IF(AND(C1867&amp;""="",E1867&amp;""="",F1867&amp;""=""),"",IF(C1867&amp;""="","كود ناقص",IFERROR(INDEX('دليل الحسابات'!$B$6:$B$205,MATCH(C1867,'دليل الحسابات'!$A$6:$A$205,0)),"كود غير موجود")))</f>
        <v/>
      </c>
      <c r="H1867" s="6">
        <f>IF(AND(C1867&amp;""="",E1867&amp;""="",F1867&amp;""=""),"",IF(AND(E1867&amp;""&lt;&gt;"",F1867&amp;""&lt;&gt;""),"خطأ: مدين ودائن معًا",IF(AND(E1867&amp;""="",F1867&amp;""=""),"سطر بلا مبلغ","")))</f>
        <v/>
      </c>
      <c r="I1867" s="19">
        <f>IF(B1867&amp;""="","",ROUND(SUMIFS($E$7:$E$3006,$B$7:$B$3006,B1867&amp;"")-SUMIFS($F$7:$F$3006,$B$7:$B$3006,B1867&amp;""),2))</f>
        <v/>
      </c>
      <c r="J1867" s="6">
        <f>IF(B1867&amp;""="",IF(AND(C1867&amp;""="",E1867&amp;""="",F1867&amp;""=""),"","رقم القيد ناقص"),IF(I1867=0,"","القيد غير متوازن"))</f>
        <v/>
      </c>
      <c r="K1867" s="21">
        <f>IF(C1867&amp;""="","",COUNTIF($C$7:C1867,C1867&amp;""))</f>
        <v/>
      </c>
      <c r="L1867" s="6">
        <f>IF(K1867="","",C1867&amp;"-"&amp;K1867)</f>
        <v/>
      </c>
      <c r="M1867" s="21">
        <f>IF(J1867&lt;&gt;"القيد غير متوازن","",IF(COUNTIF($B$7:B1867,B1867&amp;"")=1,1,""))</f>
        <v/>
      </c>
    </row>
    <row r="1868">
      <c r="A1868" s="20" t="n"/>
      <c r="B1868" s="16" t="n"/>
      <c r="C1868" s="16" t="n"/>
      <c r="D1868" s="5" t="n"/>
      <c r="E1868" s="17" t="n"/>
      <c r="F1868" s="17" t="n"/>
      <c r="G1868" s="6">
        <f>IF(AND(C1868&amp;""="",E1868&amp;""="",F1868&amp;""=""),"",IF(C1868&amp;""="","كود ناقص",IFERROR(INDEX('دليل الحسابات'!$B$6:$B$205,MATCH(C1868,'دليل الحسابات'!$A$6:$A$205,0)),"كود غير موجود")))</f>
        <v/>
      </c>
      <c r="H1868" s="6">
        <f>IF(AND(C1868&amp;""="",E1868&amp;""="",F1868&amp;""=""),"",IF(AND(E1868&amp;""&lt;&gt;"",F1868&amp;""&lt;&gt;""),"خطأ: مدين ودائن معًا",IF(AND(E1868&amp;""="",F1868&amp;""=""),"سطر بلا مبلغ","")))</f>
        <v/>
      </c>
      <c r="I1868" s="19">
        <f>IF(B1868&amp;""="","",ROUND(SUMIFS($E$7:$E$3006,$B$7:$B$3006,B1868&amp;"")-SUMIFS($F$7:$F$3006,$B$7:$B$3006,B1868&amp;""),2))</f>
        <v/>
      </c>
      <c r="J1868" s="6">
        <f>IF(B1868&amp;""="",IF(AND(C1868&amp;""="",E1868&amp;""="",F1868&amp;""=""),"","رقم القيد ناقص"),IF(I1868=0,"","القيد غير متوازن"))</f>
        <v/>
      </c>
      <c r="K1868" s="21">
        <f>IF(C1868&amp;""="","",COUNTIF($C$7:C1868,C1868&amp;""))</f>
        <v/>
      </c>
      <c r="L1868" s="6">
        <f>IF(K1868="","",C1868&amp;"-"&amp;K1868)</f>
        <v/>
      </c>
      <c r="M1868" s="21">
        <f>IF(J1868&lt;&gt;"القيد غير متوازن","",IF(COUNTIF($B$7:B1868,B1868&amp;"")=1,1,""))</f>
        <v/>
      </c>
    </row>
    <row r="1869">
      <c r="A1869" s="20" t="n"/>
      <c r="B1869" s="16" t="n"/>
      <c r="C1869" s="16" t="n"/>
      <c r="D1869" s="5" t="n"/>
      <c r="E1869" s="17" t="n"/>
      <c r="F1869" s="17" t="n"/>
      <c r="G1869" s="6">
        <f>IF(AND(C1869&amp;""="",E1869&amp;""="",F1869&amp;""=""),"",IF(C1869&amp;""="","كود ناقص",IFERROR(INDEX('دليل الحسابات'!$B$6:$B$205,MATCH(C1869,'دليل الحسابات'!$A$6:$A$205,0)),"كود غير موجود")))</f>
        <v/>
      </c>
      <c r="H1869" s="6">
        <f>IF(AND(C1869&amp;""="",E1869&amp;""="",F1869&amp;""=""),"",IF(AND(E1869&amp;""&lt;&gt;"",F1869&amp;""&lt;&gt;""),"خطأ: مدين ودائن معًا",IF(AND(E1869&amp;""="",F1869&amp;""=""),"سطر بلا مبلغ","")))</f>
        <v/>
      </c>
      <c r="I1869" s="19">
        <f>IF(B1869&amp;""="","",ROUND(SUMIFS($E$7:$E$3006,$B$7:$B$3006,B1869&amp;"")-SUMIFS($F$7:$F$3006,$B$7:$B$3006,B1869&amp;""),2))</f>
        <v/>
      </c>
      <c r="J1869" s="6">
        <f>IF(B1869&amp;""="",IF(AND(C1869&amp;""="",E1869&amp;""="",F1869&amp;""=""),"","رقم القيد ناقص"),IF(I1869=0,"","القيد غير متوازن"))</f>
        <v/>
      </c>
      <c r="K1869" s="21">
        <f>IF(C1869&amp;""="","",COUNTIF($C$7:C1869,C1869&amp;""))</f>
        <v/>
      </c>
      <c r="L1869" s="6">
        <f>IF(K1869="","",C1869&amp;"-"&amp;K1869)</f>
        <v/>
      </c>
      <c r="M1869" s="21">
        <f>IF(J1869&lt;&gt;"القيد غير متوازن","",IF(COUNTIF($B$7:B1869,B1869&amp;"")=1,1,""))</f>
        <v/>
      </c>
    </row>
    <row r="1870">
      <c r="A1870" s="20" t="n"/>
      <c r="B1870" s="16" t="n"/>
      <c r="C1870" s="16" t="n"/>
      <c r="D1870" s="5" t="n"/>
      <c r="E1870" s="17" t="n"/>
      <c r="F1870" s="17" t="n"/>
      <c r="G1870" s="6">
        <f>IF(AND(C1870&amp;""="",E1870&amp;""="",F1870&amp;""=""),"",IF(C1870&amp;""="","كود ناقص",IFERROR(INDEX('دليل الحسابات'!$B$6:$B$205,MATCH(C1870,'دليل الحسابات'!$A$6:$A$205,0)),"كود غير موجود")))</f>
        <v/>
      </c>
      <c r="H1870" s="6">
        <f>IF(AND(C1870&amp;""="",E1870&amp;""="",F1870&amp;""=""),"",IF(AND(E1870&amp;""&lt;&gt;"",F1870&amp;""&lt;&gt;""),"خطأ: مدين ودائن معًا",IF(AND(E1870&amp;""="",F1870&amp;""=""),"سطر بلا مبلغ","")))</f>
        <v/>
      </c>
      <c r="I1870" s="19">
        <f>IF(B1870&amp;""="","",ROUND(SUMIFS($E$7:$E$3006,$B$7:$B$3006,B1870&amp;"")-SUMIFS($F$7:$F$3006,$B$7:$B$3006,B1870&amp;""),2))</f>
        <v/>
      </c>
      <c r="J1870" s="6">
        <f>IF(B1870&amp;""="",IF(AND(C1870&amp;""="",E1870&amp;""="",F1870&amp;""=""),"","رقم القيد ناقص"),IF(I1870=0,"","القيد غير متوازن"))</f>
        <v/>
      </c>
      <c r="K1870" s="21">
        <f>IF(C1870&amp;""="","",COUNTIF($C$7:C1870,C1870&amp;""))</f>
        <v/>
      </c>
      <c r="L1870" s="6">
        <f>IF(K1870="","",C1870&amp;"-"&amp;K1870)</f>
        <v/>
      </c>
      <c r="M1870" s="21">
        <f>IF(J1870&lt;&gt;"القيد غير متوازن","",IF(COUNTIF($B$7:B1870,B1870&amp;"")=1,1,""))</f>
        <v/>
      </c>
    </row>
    <row r="1871">
      <c r="A1871" s="20" t="n"/>
      <c r="B1871" s="16" t="n"/>
      <c r="C1871" s="16" t="n"/>
      <c r="D1871" s="5" t="n"/>
      <c r="E1871" s="17" t="n"/>
      <c r="F1871" s="17" t="n"/>
      <c r="G1871" s="6">
        <f>IF(AND(C1871&amp;""="",E1871&amp;""="",F1871&amp;""=""),"",IF(C1871&amp;""="","كود ناقص",IFERROR(INDEX('دليل الحسابات'!$B$6:$B$205,MATCH(C1871,'دليل الحسابات'!$A$6:$A$205,0)),"كود غير موجود")))</f>
        <v/>
      </c>
      <c r="H1871" s="6">
        <f>IF(AND(C1871&amp;""="",E1871&amp;""="",F1871&amp;""=""),"",IF(AND(E1871&amp;""&lt;&gt;"",F1871&amp;""&lt;&gt;""),"خطأ: مدين ودائن معًا",IF(AND(E1871&amp;""="",F1871&amp;""=""),"سطر بلا مبلغ","")))</f>
        <v/>
      </c>
      <c r="I1871" s="19">
        <f>IF(B1871&amp;""="","",ROUND(SUMIFS($E$7:$E$3006,$B$7:$B$3006,B1871&amp;"")-SUMIFS($F$7:$F$3006,$B$7:$B$3006,B1871&amp;""),2))</f>
        <v/>
      </c>
      <c r="J1871" s="6">
        <f>IF(B1871&amp;""="",IF(AND(C1871&amp;""="",E1871&amp;""="",F1871&amp;""=""),"","رقم القيد ناقص"),IF(I1871=0,"","القيد غير متوازن"))</f>
        <v/>
      </c>
      <c r="K1871" s="21">
        <f>IF(C1871&amp;""="","",COUNTIF($C$7:C1871,C1871&amp;""))</f>
        <v/>
      </c>
      <c r="L1871" s="6">
        <f>IF(K1871="","",C1871&amp;"-"&amp;K1871)</f>
        <v/>
      </c>
      <c r="M1871" s="21">
        <f>IF(J1871&lt;&gt;"القيد غير متوازن","",IF(COUNTIF($B$7:B1871,B1871&amp;"")=1,1,""))</f>
        <v/>
      </c>
    </row>
    <row r="1872">
      <c r="A1872" s="20" t="n"/>
      <c r="B1872" s="16" t="n"/>
      <c r="C1872" s="16" t="n"/>
      <c r="D1872" s="5" t="n"/>
      <c r="E1872" s="17" t="n"/>
      <c r="F1872" s="17" t="n"/>
      <c r="G1872" s="6">
        <f>IF(AND(C1872&amp;""="",E1872&amp;""="",F1872&amp;""=""),"",IF(C1872&amp;""="","كود ناقص",IFERROR(INDEX('دليل الحسابات'!$B$6:$B$205,MATCH(C1872,'دليل الحسابات'!$A$6:$A$205,0)),"كود غير موجود")))</f>
        <v/>
      </c>
      <c r="H1872" s="6">
        <f>IF(AND(C1872&amp;""="",E1872&amp;""="",F1872&amp;""=""),"",IF(AND(E1872&amp;""&lt;&gt;"",F1872&amp;""&lt;&gt;""),"خطأ: مدين ودائن معًا",IF(AND(E1872&amp;""="",F1872&amp;""=""),"سطر بلا مبلغ","")))</f>
        <v/>
      </c>
      <c r="I1872" s="19">
        <f>IF(B1872&amp;""="","",ROUND(SUMIFS($E$7:$E$3006,$B$7:$B$3006,B1872&amp;"")-SUMIFS($F$7:$F$3006,$B$7:$B$3006,B1872&amp;""),2))</f>
        <v/>
      </c>
      <c r="J1872" s="6">
        <f>IF(B1872&amp;""="",IF(AND(C1872&amp;""="",E1872&amp;""="",F1872&amp;""=""),"","رقم القيد ناقص"),IF(I1872=0,"","القيد غير متوازن"))</f>
        <v/>
      </c>
      <c r="K1872" s="21">
        <f>IF(C1872&amp;""="","",COUNTIF($C$7:C1872,C1872&amp;""))</f>
        <v/>
      </c>
      <c r="L1872" s="6">
        <f>IF(K1872="","",C1872&amp;"-"&amp;K1872)</f>
        <v/>
      </c>
      <c r="M1872" s="21">
        <f>IF(J1872&lt;&gt;"القيد غير متوازن","",IF(COUNTIF($B$7:B1872,B1872&amp;"")=1,1,""))</f>
        <v/>
      </c>
    </row>
    <row r="1873">
      <c r="A1873" s="20" t="n"/>
      <c r="B1873" s="16" t="n"/>
      <c r="C1873" s="16" t="n"/>
      <c r="D1873" s="5" t="n"/>
      <c r="E1873" s="17" t="n"/>
      <c r="F1873" s="17" t="n"/>
      <c r="G1873" s="6">
        <f>IF(AND(C1873&amp;""="",E1873&amp;""="",F1873&amp;""=""),"",IF(C1873&amp;""="","كود ناقص",IFERROR(INDEX('دليل الحسابات'!$B$6:$B$205,MATCH(C1873,'دليل الحسابات'!$A$6:$A$205,0)),"كود غير موجود")))</f>
        <v/>
      </c>
      <c r="H1873" s="6">
        <f>IF(AND(C1873&amp;""="",E1873&amp;""="",F1873&amp;""=""),"",IF(AND(E1873&amp;""&lt;&gt;"",F1873&amp;""&lt;&gt;""),"خطأ: مدين ودائن معًا",IF(AND(E1873&amp;""="",F1873&amp;""=""),"سطر بلا مبلغ","")))</f>
        <v/>
      </c>
      <c r="I1873" s="19">
        <f>IF(B1873&amp;""="","",ROUND(SUMIFS($E$7:$E$3006,$B$7:$B$3006,B1873&amp;"")-SUMIFS($F$7:$F$3006,$B$7:$B$3006,B1873&amp;""),2))</f>
        <v/>
      </c>
      <c r="J1873" s="6">
        <f>IF(B1873&amp;""="",IF(AND(C1873&amp;""="",E1873&amp;""="",F1873&amp;""=""),"","رقم القيد ناقص"),IF(I1873=0,"","القيد غير متوازن"))</f>
        <v/>
      </c>
      <c r="K1873" s="21">
        <f>IF(C1873&amp;""="","",COUNTIF($C$7:C1873,C1873&amp;""))</f>
        <v/>
      </c>
      <c r="L1873" s="6">
        <f>IF(K1873="","",C1873&amp;"-"&amp;K1873)</f>
        <v/>
      </c>
      <c r="M1873" s="21">
        <f>IF(J1873&lt;&gt;"القيد غير متوازن","",IF(COUNTIF($B$7:B1873,B1873&amp;"")=1,1,""))</f>
        <v/>
      </c>
    </row>
    <row r="1874">
      <c r="A1874" s="20" t="n"/>
      <c r="B1874" s="16" t="n"/>
      <c r="C1874" s="16" t="n"/>
      <c r="D1874" s="5" t="n"/>
      <c r="E1874" s="17" t="n"/>
      <c r="F1874" s="17" t="n"/>
      <c r="G1874" s="6">
        <f>IF(AND(C1874&amp;""="",E1874&amp;""="",F1874&amp;""=""),"",IF(C1874&amp;""="","كود ناقص",IFERROR(INDEX('دليل الحسابات'!$B$6:$B$205,MATCH(C1874,'دليل الحسابات'!$A$6:$A$205,0)),"كود غير موجود")))</f>
        <v/>
      </c>
      <c r="H1874" s="6">
        <f>IF(AND(C1874&amp;""="",E1874&amp;""="",F1874&amp;""=""),"",IF(AND(E1874&amp;""&lt;&gt;"",F1874&amp;""&lt;&gt;""),"خطأ: مدين ودائن معًا",IF(AND(E1874&amp;""="",F1874&amp;""=""),"سطر بلا مبلغ","")))</f>
        <v/>
      </c>
      <c r="I1874" s="19">
        <f>IF(B1874&amp;""="","",ROUND(SUMIFS($E$7:$E$3006,$B$7:$B$3006,B1874&amp;"")-SUMIFS($F$7:$F$3006,$B$7:$B$3006,B1874&amp;""),2))</f>
        <v/>
      </c>
      <c r="J1874" s="6">
        <f>IF(B1874&amp;""="",IF(AND(C1874&amp;""="",E1874&amp;""="",F1874&amp;""=""),"","رقم القيد ناقص"),IF(I1874=0,"","القيد غير متوازن"))</f>
        <v/>
      </c>
      <c r="K1874" s="21">
        <f>IF(C1874&amp;""="","",COUNTIF($C$7:C1874,C1874&amp;""))</f>
        <v/>
      </c>
      <c r="L1874" s="6">
        <f>IF(K1874="","",C1874&amp;"-"&amp;K1874)</f>
        <v/>
      </c>
      <c r="M1874" s="21">
        <f>IF(J1874&lt;&gt;"القيد غير متوازن","",IF(COUNTIF($B$7:B1874,B1874&amp;"")=1,1,""))</f>
        <v/>
      </c>
    </row>
    <row r="1875">
      <c r="A1875" s="20" t="n"/>
      <c r="B1875" s="16" t="n"/>
      <c r="C1875" s="16" t="n"/>
      <c r="D1875" s="5" t="n"/>
      <c r="E1875" s="17" t="n"/>
      <c r="F1875" s="17" t="n"/>
      <c r="G1875" s="6">
        <f>IF(AND(C1875&amp;""="",E1875&amp;""="",F1875&amp;""=""),"",IF(C1875&amp;""="","كود ناقص",IFERROR(INDEX('دليل الحسابات'!$B$6:$B$205,MATCH(C1875,'دليل الحسابات'!$A$6:$A$205,0)),"كود غير موجود")))</f>
        <v/>
      </c>
      <c r="H1875" s="6">
        <f>IF(AND(C1875&amp;""="",E1875&amp;""="",F1875&amp;""=""),"",IF(AND(E1875&amp;""&lt;&gt;"",F1875&amp;""&lt;&gt;""),"خطأ: مدين ودائن معًا",IF(AND(E1875&amp;""="",F1875&amp;""=""),"سطر بلا مبلغ","")))</f>
        <v/>
      </c>
      <c r="I1875" s="19">
        <f>IF(B1875&amp;""="","",ROUND(SUMIFS($E$7:$E$3006,$B$7:$B$3006,B1875&amp;"")-SUMIFS($F$7:$F$3006,$B$7:$B$3006,B1875&amp;""),2))</f>
        <v/>
      </c>
      <c r="J1875" s="6">
        <f>IF(B1875&amp;""="",IF(AND(C1875&amp;""="",E1875&amp;""="",F1875&amp;""=""),"","رقم القيد ناقص"),IF(I1875=0,"","القيد غير متوازن"))</f>
        <v/>
      </c>
      <c r="K1875" s="21">
        <f>IF(C1875&amp;""="","",COUNTIF($C$7:C1875,C1875&amp;""))</f>
        <v/>
      </c>
      <c r="L1875" s="6">
        <f>IF(K1875="","",C1875&amp;"-"&amp;K1875)</f>
        <v/>
      </c>
      <c r="M1875" s="21">
        <f>IF(J1875&lt;&gt;"القيد غير متوازن","",IF(COUNTIF($B$7:B1875,B1875&amp;"")=1,1,""))</f>
        <v/>
      </c>
    </row>
    <row r="1876">
      <c r="A1876" s="20" t="n"/>
      <c r="B1876" s="16" t="n"/>
      <c r="C1876" s="16" t="n"/>
      <c r="D1876" s="5" t="n"/>
      <c r="E1876" s="17" t="n"/>
      <c r="F1876" s="17" t="n"/>
      <c r="G1876" s="6">
        <f>IF(AND(C1876&amp;""="",E1876&amp;""="",F1876&amp;""=""),"",IF(C1876&amp;""="","كود ناقص",IFERROR(INDEX('دليل الحسابات'!$B$6:$B$205,MATCH(C1876,'دليل الحسابات'!$A$6:$A$205,0)),"كود غير موجود")))</f>
        <v/>
      </c>
      <c r="H1876" s="6">
        <f>IF(AND(C1876&amp;""="",E1876&amp;""="",F1876&amp;""=""),"",IF(AND(E1876&amp;""&lt;&gt;"",F1876&amp;""&lt;&gt;""),"خطأ: مدين ودائن معًا",IF(AND(E1876&amp;""="",F1876&amp;""=""),"سطر بلا مبلغ","")))</f>
        <v/>
      </c>
      <c r="I1876" s="19">
        <f>IF(B1876&amp;""="","",ROUND(SUMIFS($E$7:$E$3006,$B$7:$B$3006,B1876&amp;"")-SUMIFS($F$7:$F$3006,$B$7:$B$3006,B1876&amp;""),2))</f>
        <v/>
      </c>
      <c r="J1876" s="6">
        <f>IF(B1876&amp;""="",IF(AND(C1876&amp;""="",E1876&amp;""="",F1876&amp;""=""),"","رقم القيد ناقص"),IF(I1876=0,"","القيد غير متوازن"))</f>
        <v/>
      </c>
      <c r="K1876" s="21">
        <f>IF(C1876&amp;""="","",COUNTIF($C$7:C1876,C1876&amp;""))</f>
        <v/>
      </c>
      <c r="L1876" s="6">
        <f>IF(K1876="","",C1876&amp;"-"&amp;K1876)</f>
        <v/>
      </c>
      <c r="M1876" s="21">
        <f>IF(J1876&lt;&gt;"القيد غير متوازن","",IF(COUNTIF($B$7:B1876,B1876&amp;"")=1,1,""))</f>
        <v/>
      </c>
    </row>
    <row r="1877">
      <c r="A1877" s="20" t="n"/>
      <c r="B1877" s="16" t="n"/>
      <c r="C1877" s="16" t="n"/>
      <c r="D1877" s="5" t="n"/>
      <c r="E1877" s="17" t="n"/>
      <c r="F1877" s="17" t="n"/>
      <c r="G1877" s="6">
        <f>IF(AND(C1877&amp;""="",E1877&amp;""="",F1877&amp;""=""),"",IF(C1877&amp;""="","كود ناقص",IFERROR(INDEX('دليل الحسابات'!$B$6:$B$205,MATCH(C1877,'دليل الحسابات'!$A$6:$A$205,0)),"كود غير موجود")))</f>
        <v/>
      </c>
      <c r="H1877" s="6">
        <f>IF(AND(C1877&amp;""="",E1877&amp;""="",F1877&amp;""=""),"",IF(AND(E1877&amp;""&lt;&gt;"",F1877&amp;""&lt;&gt;""),"خطأ: مدين ودائن معًا",IF(AND(E1877&amp;""="",F1877&amp;""=""),"سطر بلا مبلغ","")))</f>
        <v/>
      </c>
      <c r="I1877" s="19">
        <f>IF(B1877&amp;""="","",ROUND(SUMIFS($E$7:$E$3006,$B$7:$B$3006,B1877&amp;"")-SUMIFS($F$7:$F$3006,$B$7:$B$3006,B1877&amp;""),2))</f>
        <v/>
      </c>
      <c r="J1877" s="6">
        <f>IF(B1877&amp;""="",IF(AND(C1877&amp;""="",E1877&amp;""="",F1877&amp;""=""),"","رقم القيد ناقص"),IF(I1877=0,"","القيد غير متوازن"))</f>
        <v/>
      </c>
      <c r="K1877" s="21">
        <f>IF(C1877&amp;""="","",COUNTIF($C$7:C1877,C1877&amp;""))</f>
        <v/>
      </c>
      <c r="L1877" s="6">
        <f>IF(K1877="","",C1877&amp;"-"&amp;K1877)</f>
        <v/>
      </c>
      <c r="M1877" s="21">
        <f>IF(J1877&lt;&gt;"القيد غير متوازن","",IF(COUNTIF($B$7:B1877,B1877&amp;"")=1,1,""))</f>
        <v/>
      </c>
    </row>
    <row r="1878">
      <c r="A1878" s="20" t="n"/>
      <c r="B1878" s="16" t="n"/>
      <c r="C1878" s="16" t="n"/>
      <c r="D1878" s="5" t="n"/>
      <c r="E1878" s="17" t="n"/>
      <c r="F1878" s="17" t="n"/>
      <c r="G1878" s="6">
        <f>IF(AND(C1878&amp;""="",E1878&amp;""="",F1878&amp;""=""),"",IF(C1878&amp;""="","كود ناقص",IFERROR(INDEX('دليل الحسابات'!$B$6:$B$205,MATCH(C1878,'دليل الحسابات'!$A$6:$A$205,0)),"كود غير موجود")))</f>
        <v/>
      </c>
      <c r="H1878" s="6">
        <f>IF(AND(C1878&amp;""="",E1878&amp;""="",F1878&amp;""=""),"",IF(AND(E1878&amp;""&lt;&gt;"",F1878&amp;""&lt;&gt;""),"خطأ: مدين ودائن معًا",IF(AND(E1878&amp;""="",F1878&amp;""=""),"سطر بلا مبلغ","")))</f>
        <v/>
      </c>
      <c r="I1878" s="19">
        <f>IF(B1878&amp;""="","",ROUND(SUMIFS($E$7:$E$3006,$B$7:$B$3006,B1878&amp;"")-SUMIFS($F$7:$F$3006,$B$7:$B$3006,B1878&amp;""),2))</f>
        <v/>
      </c>
      <c r="J1878" s="6">
        <f>IF(B1878&amp;""="",IF(AND(C1878&amp;""="",E1878&amp;""="",F1878&amp;""=""),"","رقم القيد ناقص"),IF(I1878=0,"","القيد غير متوازن"))</f>
        <v/>
      </c>
      <c r="K1878" s="21">
        <f>IF(C1878&amp;""="","",COUNTIF($C$7:C1878,C1878&amp;""))</f>
        <v/>
      </c>
      <c r="L1878" s="6">
        <f>IF(K1878="","",C1878&amp;"-"&amp;K1878)</f>
        <v/>
      </c>
      <c r="M1878" s="21">
        <f>IF(J1878&lt;&gt;"القيد غير متوازن","",IF(COUNTIF($B$7:B1878,B1878&amp;"")=1,1,""))</f>
        <v/>
      </c>
    </row>
    <row r="1879">
      <c r="A1879" s="20" t="n"/>
      <c r="B1879" s="16" t="n"/>
      <c r="C1879" s="16" t="n"/>
      <c r="D1879" s="5" t="n"/>
      <c r="E1879" s="17" t="n"/>
      <c r="F1879" s="17" t="n"/>
      <c r="G1879" s="6">
        <f>IF(AND(C1879&amp;""="",E1879&amp;""="",F1879&amp;""=""),"",IF(C1879&amp;""="","كود ناقص",IFERROR(INDEX('دليل الحسابات'!$B$6:$B$205,MATCH(C1879,'دليل الحسابات'!$A$6:$A$205,0)),"كود غير موجود")))</f>
        <v/>
      </c>
      <c r="H1879" s="6">
        <f>IF(AND(C1879&amp;""="",E1879&amp;""="",F1879&amp;""=""),"",IF(AND(E1879&amp;""&lt;&gt;"",F1879&amp;""&lt;&gt;""),"خطأ: مدين ودائن معًا",IF(AND(E1879&amp;""="",F1879&amp;""=""),"سطر بلا مبلغ","")))</f>
        <v/>
      </c>
      <c r="I1879" s="19">
        <f>IF(B1879&amp;""="","",ROUND(SUMIFS($E$7:$E$3006,$B$7:$B$3006,B1879&amp;"")-SUMIFS($F$7:$F$3006,$B$7:$B$3006,B1879&amp;""),2))</f>
        <v/>
      </c>
      <c r="J1879" s="6">
        <f>IF(B1879&amp;""="",IF(AND(C1879&amp;""="",E1879&amp;""="",F1879&amp;""=""),"","رقم القيد ناقص"),IF(I1879=0,"","القيد غير متوازن"))</f>
        <v/>
      </c>
      <c r="K1879" s="21">
        <f>IF(C1879&amp;""="","",COUNTIF($C$7:C1879,C1879&amp;""))</f>
        <v/>
      </c>
      <c r="L1879" s="6">
        <f>IF(K1879="","",C1879&amp;"-"&amp;K1879)</f>
        <v/>
      </c>
      <c r="M1879" s="21">
        <f>IF(J1879&lt;&gt;"القيد غير متوازن","",IF(COUNTIF($B$7:B1879,B1879&amp;"")=1,1,""))</f>
        <v/>
      </c>
    </row>
    <row r="1880">
      <c r="A1880" s="20" t="n"/>
      <c r="B1880" s="16" t="n"/>
      <c r="C1880" s="16" t="n"/>
      <c r="D1880" s="5" t="n"/>
      <c r="E1880" s="17" t="n"/>
      <c r="F1880" s="17" t="n"/>
      <c r="G1880" s="6">
        <f>IF(AND(C1880&amp;""="",E1880&amp;""="",F1880&amp;""=""),"",IF(C1880&amp;""="","كود ناقص",IFERROR(INDEX('دليل الحسابات'!$B$6:$B$205,MATCH(C1880,'دليل الحسابات'!$A$6:$A$205,0)),"كود غير موجود")))</f>
        <v/>
      </c>
      <c r="H1880" s="6">
        <f>IF(AND(C1880&amp;""="",E1880&amp;""="",F1880&amp;""=""),"",IF(AND(E1880&amp;""&lt;&gt;"",F1880&amp;""&lt;&gt;""),"خطأ: مدين ودائن معًا",IF(AND(E1880&amp;""="",F1880&amp;""=""),"سطر بلا مبلغ","")))</f>
        <v/>
      </c>
      <c r="I1880" s="19">
        <f>IF(B1880&amp;""="","",ROUND(SUMIFS($E$7:$E$3006,$B$7:$B$3006,B1880&amp;"")-SUMIFS($F$7:$F$3006,$B$7:$B$3006,B1880&amp;""),2))</f>
        <v/>
      </c>
      <c r="J1880" s="6">
        <f>IF(B1880&amp;""="",IF(AND(C1880&amp;""="",E1880&amp;""="",F1880&amp;""=""),"","رقم القيد ناقص"),IF(I1880=0,"","القيد غير متوازن"))</f>
        <v/>
      </c>
      <c r="K1880" s="21">
        <f>IF(C1880&amp;""="","",COUNTIF($C$7:C1880,C1880&amp;""))</f>
        <v/>
      </c>
      <c r="L1880" s="6">
        <f>IF(K1880="","",C1880&amp;"-"&amp;K1880)</f>
        <v/>
      </c>
      <c r="M1880" s="21">
        <f>IF(J1880&lt;&gt;"القيد غير متوازن","",IF(COUNTIF($B$7:B1880,B1880&amp;"")=1,1,""))</f>
        <v/>
      </c>
    </row>
    <row r="1881">
      <c r="A1881" s="20" t="n"/>
      <c r="B1881" s="16" t="n"/>
      <c r="C1881" s="16" t="n"/>
      <c r="D1881" s="5" t="n"/>
      <c r="E1881" s="17" t="n"/>
      <c r="F1881" s="17" t="n"/>
      <c r="G1881" s="6">
        <f>IF(AND(C1881&amp;""="",E1881&amp;""="",F1881&amp;""=""),"",IF(C1881&amp;""="","كود ناقص",IFERROR(INDEX('دليل الحسابات'!$B$6:$B$205,MATCH(C1881,'دليل الحسابات'!$A$6:$A$205,0)),"كود غير موجود")))</f>
        <v/>
      </c>
      <c r="H1881" s="6">
        <f>IF(AND(C1881&amp;""="",E1881&amp;""="",F1881&amp;""=""),"",IF(AND(E1881&amp;""&lt;&gt;"",F1881&amp;""&lt;&gt;""),"خطأ: مدين ودائن معًا",IF(AND(E1881&amp;""="",F1881&amp;""=""),"سطر بلا مبلغ","")))</f>
        <v/>
      </c>
      <c r="I1881" s="19">
        <f>IF(B1881&amp;""="","",ROUND(SUMIFS($E$7:$E$3006,$B$7:$B$3006,B1881&amp;"")-SUMIFS($F$7:$F$3006,$B$7:$B$3006,B1881&amp;""),2))</f>
        <v/>
      </c>
      <c r="J1881" s="6">
        <f>IF(B1881&amp;""="",IF(AND(C1881&amp;""="",E1881&amp;""="",F1881&amp;""=""),"","رقم القيد ناقص"),IF(I1881=0,"","القيد غير متوازن"))</f>
        <v/>
      </c>
      <c r="K1881" s="21">
        <f>IF(C1881&amp;""="","",COUNTIF($C$7:C1881,C1881&amp;""))</f>
        <v/>
      </c>
      <c r="L1881" s="6">
        <f>IF(K1881="","",C1881&amp;"-"&amp;K1881)</f>
        <v/>
      </c>
      <c r="M1881" s="21">
        <f>IF(J1881&lt;&gt;"القيد غير متوازن","",IF(COUNTIF($B$7:B1881,B1881&amp;"")=1,1,""))</f>
        <v/>
      </c>
    </row>
    <row r="1882">
      <c r="A1882" s="20" t="n"/>
      <c r="B1882" s="16" t="n"/>
      <c r="C1882" s="16" t="n"/>
      <c r="D1882" s="5" t="n"/>
      <c r="E1882" s="17" t="n"/>
      <c r="F1882" s="17" t="n"/>
      <c r="G1882" s="6">
        <f>IF(AND(C1882&amp;""="",E1882&amp;""="",F1882&amp;""=""),"",IF(C1882&amp;""="","كود ناقص",IFERROR(INDEX('دليل الحسابات'!$B$6:$B$205,MATCH(C1882,'دليل الحسابات'!$A$6:$A$205,0)),"كود غير موجود")))</f>
        <v/>
      </c>
      <c r="H1882" s="6">
        <f>IF(AND(C1882&amp;""="",E1882&amp;""="",F1882&amp;""=""),"",IF(AND(E1882&amp;""&lt;&gt;"",F1882&amp;""&lt;&gt;""),"خطأ: مدين ودائن معًا",IF(AND(E1882&amp;""="",F1882&amp;""=""),"سطر بلا مبلغ","")))</f>
        <v/>
      </c>
      <c r="I1882" s="19">
        <f>IF(B1882&amp;""="","",ROUND(SUMIFS($E$7:$E$3006,$B$7:$B$3006,B1882&amp;"")-SUMIFS($F$7:$F$3006,$B$7:$B$3006,B1882&amp;""),2))</f>
        <v/>
      </c>
      <c r="J1882" s="6">
        <f>IF(B1882&amp;""="",IF(AND(C1882&amp;""="",E1882&amp;""="",F1882&amp;""=""),"","رقم القيد ناقص"),IF(I1882=0,"","القيد غير متوازن"))</f>
        <v/>
      </c>
      <c r="K1882" s="21">
        <f>IF(C1882&amp;""="","",COUNTIF($C$7:C1882,C1882&amp;""))</f>
        <v/>
      </c>
      <c r="L1882" s="6">
        <f>IF(K1882="","",C1882&amp;"-"&amp;K1882)</f>
        <v/>
      </c>
      <c r="M1882" s="21">
        <f>IF(J1882&lt;&gt;"القيد غير متوازن","",IF(COUNTIF($B$7:B1882,B1882&amp;"")=1,1,""))</f>
        <v/>
      </c>
    </row>
    <row r="1883">
      <c r="A1883" s="20" t="n"/>
      <c r="B1883" s="16" t="n"/>
      <c r="C1883" s="16" t="n"/>
      <c r="D1883" s="5" t="n"/>
      <c r="E1883" s="17" t="n"/>
      <c r="F1883" s="17" t="n"/>
      <c r="G1883" s="6">
        <f>IF(AND(C1883&amp;""="",E1883&amp;""="",F1883&amp;""=""),"",IF(C1883&amp;""="","كود ناقص",IFERROR(INDEX('دليل الحسابات'!$B$6:$B$205,MATCH(C1883,'دليل الحسابات'!$A$6:$A$205,0)),"كود غير موجود")))</f>
        <v/>
      </c>
      <c r="H1883" s="6">
        <f>IF(AND(C1883&amp;""="",E1883&amp;""="",F1883&amp;""=""),"",IF(AND(E1883&amp;""&lt;&gt;"",F1883&amp;""&lt;&gt;""),"خطأ: مدين ودائن معًا",IF(AND(E1883&amp;""="",F1883&amp;""=""),"سطر بلا مبلغ","")))</f>
        <v/>
      </c>
      <c r="I1883" s="19">
        <f>IF(B1883&amp;""="","",ROUND(SUMIFS($E$7:$E$3006,$B$7:$B$3006,B1883&amp;"")-SUMIFS($F$7:$F$3006,$B$7:$B$3006,B1883&amp;""),2))</f>
        <v/>
      </c>
      <c r="J1883" s="6">
        <f>IF(B1883&amp;""="",IF(AND(C1883&amp;""="",E1883&amp;""="",F1883&amp;""=""),"","رقم القيد ناقص"),IF(I1883=0,"","القيد غير متوازن"))</f>
        <v/>
      </c>
      <c r="K1883" s="21">
        <f>IF(C1883&amp;""="","",COUNTIF($C$7:C1883,C1883&amp;""))</f>
        <v/>
      </c>
      <c r="L1883" s="6">
        <f>IF(K1883="","",C1883&amp;"-"&amp;K1883)</f>
        <v/>
      </c>
      <c r="M1883" s="21">
        <f>IF(J1883&lt;&gt;"القيد غير متوازن","",IF(COUNTIF($B$7:B1883,B1883&amp;"")=1,1,""))</f>
        <v/>
      </c>
    </row>
    <row r="1884">
      <c r="A1884" s="20" t="n"/>
      <c r="B1884" s="16" t="n"/>
      <c r="C1884" s="16" t="n"/>
      <c r="D1884" s="5" t="n"/>
      <c r="E1884" s="17" t="n"/>
      <c r="F1884" s="17" t="n"/>
      <c r="G1884" s="6">
        <f>IF(AND(C1884&amp;""="",E1884&amp;""="",F1884&amp;""=""),"",IF(C1884&amp;""="","كود ناقص",IFERROR(INDEX('دليل الحسابات'!$B$6:$B$205,MATCH(C1884,'دليل الحسابات'!$A$6:$A$205,0)),"كود غير موجود")))</f>
        <v/>
      </c>
      <c r="H1884" s="6">
        <f>IF(AND(C1884&amp;""="",E1884&amp;""="",F1884&amp;""=""),"",IF(AND(E1884&amp;""&lt;&gt;"",F1884&amp;""&lt;&gt;""),"خطأ: مدين ودائن معًا",IF(AND(E1884&amp;""="",F1884&amp;""=""),"سطر بلا مبلغ","")))</f>
        <v/>
      </c>
      <c r="I1884" s="19">
        <f>IF(B1884&amp;""="","",ROUND(SUMIFS($E$7:$E$3006,$B$7:$B$3006,B1884&amp;"")-SUMIFS($F$7:$F$3006,$B$7:$B$3006,B1884&amp;""),2))</f>
        <v/>
      </c>
      <c r="J1884" s="6">
        <f>IF(B1884&amp;""="",IF(AND(C1884&amp;""="",E1884&amp;""="",F1884&amp;""=""),"","رقم القيد ناقص"),IF(I1884=0,"","القيد غير متوازن"))</f>
        <v/>
      </c>
      <c r="K1884" s="21">
        <f>IF(C1884&amp;""="","",COUNTIF($C$7:C1884,C1884&amp;""))</f>
        <v/>
      </c>
      <c r="L1884" s="6">
        <f>IF(K1884="","",C1884&amp;"-"&amp;K1884)</f>
        <v/>
      </c>
      <c r="M1884" s="21">
        <f>IF(J1884&lt;&gt;"القيد غير متوازن","",IF(COUNTIF($B$7:B1884,B1884&amp;"")=1,1,""))</f>
        <v/>
      </c>
    </row>
    <row r="1885">
      <c r="A1885" s="20" t="n"/>
      <c r="B1885" s="16" t="n"/>
      <c r="C1885" s="16" t="n"/>
      <c r="D1885" s="5" t="n"/>
      <c r="E1885" s="17" t="n"/>
      <c r="F1885" s="17" t="n"/>
      <c r="G1885" s="6">
        <f>IF(AND(C1885&amp;""="",E1885&amp;""="",F1885&amp;""=""),"",IF(C1885&amp;""="","كود ناقص",IFERROR(INDEX('دليل الحسابات'!$B$6:$B$205,MATCH(C1885,'دليل الحسابات'!$A$6:$A$205,0)),"كود غير موجود")))</f>
        <v/>
      </c>
      <c r="H1885" s="6">
        <f>IF(AND(C1885&amp;""="",E1885&amp;""="",F1885&amp;""=""),"",IF(AND(E1885&amp;""&lt;&gt;"",F1885&amp;""&lt;&gt;""),"خطأ: مدين ودائن معًا",IF(AND(E1885&amp;""="",F1885&amp;""=""),"سطر بلا مبلغ","")))</f>
        <v/>
      </c>
      <c r="I1885" s="19">
        <f>IF(B1885&amp;""="","",ROUND(SUMIFS($E$7:$E$3006,$B$7:$B$3006,B1885&amp;"")-SUMIFS($F$7:$F$3006,$B$7:$B$3006,B1885&amp;""),2))</f>
        <v/>
      </c>
      <c r="J1885" s="6">
        <f>IF(B1885&amp;""="",IF(AND(C1885&amp;""="",E1885&amp;""="",F1885&amp;""=""),"","رقم القيد ناقص"),IF(I1885=0,"","القيد غير متوازن"))</f>
        <v/>
      </c>
      <c r="K1885" s="21">
        <f>IF(C1885&amp;""="","",COUNTIF($C$7:C1885,C1885&amp;""))</f>
        <v/>
      </c>
      <c r="L1885" s="6">
        <f>IF(K1885="","",C1885&amp;"-"&amp;K1885)</f>
        <v/>
      </c>
      <c r="M1885" s="21">
        <f>IF(J1885&lt;&gt;"القيد غير متوازن","",IF(COUNTIF($B$7:B1885,B1885&amp;"")=1,1,""))</f>
        <v/>
      </c>
    </row>
    <row r="1886">
      <c r="A1886" s="20" t="n"/>
      <c r="B1886" s="16" t="n"/>
      <c r="C1886" s="16" t="n"/>
      <c r="D1886" s="5" t="n"/>
      <c r="E1886" s="17" t="n"/>
      <c r="F1886" s="17" t="n"/>
      <c r="G1886" s="6">
        <f>IF(AND(C1886&amp;""="",E1886&amp;""="",F1886&amp;""=""),"",IF(C1886&amp;""="","كود ناقص",IFERROR(INDEX('دليل الحسابات'!$B$6:$B$205,MATCH(C1886,'دليل الحسابات'!$A$6:$A$205,0)),"كود غير موجود")))</f>
        <v/>
      </c>
      <c r="H1886" s="6">
        <f>IF(AND(C1886&amp;""="",E1886&amp;""="",F1886&amp;""=""),"",IF(AND(E1886&amp;""&lt;&gt;"",F1886&amp;""&lt;&gt;""),"خطأ: مدين ودائن معًا",IF(AND(E1886&amp;""="",F1886&amp;""=""),"سطر بلا مبلغ","")))</f>
        <v/>
      </c>
      <c r="I1886" s="19">
        <f>IF(B1886&amp;""="","",ROUND(SUMIFS($E$7:$E$3006,$B$7:$B$3006,B1886&amp;"")-SUMIFS($F$7:$F$3006,$B$7:$B$3006,B1886&amp;""),2))</f>
        <v/>
      </c>
      <c r="J1886" s="6">
        <f>IF(B1886&amp;""="",IF(AND(C1886&amp;""="",E1886&amp;""="",F1886&amp;""=""),"","رقم القيد ناقص"),IF(I1886=0,"","القيد غير متوازن"))</f>
        <v/>
      </c>
      <c r="K1886" s="21">
        <f>IF(C1886&amp;""="","",COUNTIF($C$7:C1886,C1886&amp;""))</f>
        <v/>
      </c>
      <c r="L1886" s="6">
        <f>IF(K1886="","",C1886&amp;"-"&amp;K1886)</f>
        <v/>
      </c>
      <c r="M1886" s="21">
        <f>IF(J1886&lt;&gt;"القيد غير متوازن","",IF(COUNTIF($B$7:B1886,B1886&amp;"")=1,1,""))</f>
        <v/>
      </c>
    </row>
    <row r="1887">
      <c r="A1887" s="20" t="n"/>
      <c r="B1887" s="16" t="n"/>
      <c r="C1887" s="16" t="n"/>
      <c r="D1887" s="5" t="n"/>
      <c r="E1887" s="17" t="n"/>
      <c r="F1887" s="17" t="n"/>
      <c r="G1887" s="6">
        <f>IF(AND(C1887&amp;""="",E1887&amp;""="",F1887&amp;""=""),"",IF(C1887&amp;""="","كود ناقص",IFERROR(INDEX('دليل الحسابات'!$B$6:$B$205,MATCH(C1887,'دليل الحسابات'!$A$6:$A$205,0)),"كود غير موجود")))</f>
        <v/>
      </c>
      <c r="H1887" s="6">
        <f>IF(AND(C1887&amp;""="",E1887&amp;""="",F1887&amp;""=""),"",IF(AND(E1887&amp;""&lt;&gt;"",F1887&amp;""&lt;&gt;""),"خطأ: مدين ودائن معًا",IF(AND(E1887&amp;""="",F1887&amp;""=""),"سطر بلا مبلغ","")))</f>
        <v/>
      </c>
      <c r="I1887" s="19">
        <f>IF(B1887&amp;""="","",ROUND(SUMIFS($E$7:$E$3006,$B$7:$B$3006,B1887&amp;"")-SUMIFS($F$7:$F$3006,$B$7:$B$3006,B1887&amp;""),2))</f>
        <v/>
      </c>
      <c r="J1887" s="6">
        <f>IF(B1887&amp;""="",IF(AND(C1887&amp;""="",E1887&amp;""="",F1887&amp;""=""),"","رقم القيد ناقص"),IF(I1887=0,"","القيد غير متوازن"))</f>
        <v/>
      </c>
      <c r="K1887" s="21">
        <f>IF(C1887&amp;""="","",COUNTIF($C$7:C1887,C1887&amp;""))</f>
        <v/>
      </c>
      <c r="L1887" s="6">
        <f>IF(K1887="","",C1887&amp;"-"&amp;K1887)</f>
        <v/>
      </c>
      <c r="M1887" s="21">
        <f>IF(J1887&lt;&gt;"القيد غير متوازن","",IF(COUNTIF($B$7:B1887,B1887&amp;"")=1,1,""))</f>
        <v/>
      </c>
    </row>
    <row r="1888">
      <c r="A1888" s="20" t="n"/>
      <c r="B1888" s="16" t="n"/>
      <c r="C1888" s="16" t="n"/>
      <c r="D1888" s="5" t="n"/>
      <c r="E1888" s="17" t="n"/>
      <c r="F1888" s="17" t="n"/>
      <c r="G1888" s="6">
        <f>IF(AND(C1888&amp;""="",E1888&amp;""="",F1888&amp;""=""),"",IF(C1888&amp;""="","كود ناقص",IFERROR(INDEX('دليل الحسابات'!$B$6:$B$205,MATCH(C1888,'دليل الحسابات'!$A$6:$A$205,0)),"كود غير موجود")))</f>
        <v/>
      </c>
      <c r="H1888" s="6">
        <f>IF(AND(C1888&amp;""="",E1888&amp;""="",F1888&amp;""=""),"",IF(AND(E1888&amp;""&lt;&gt;"",F1888&amp;""&lt;&gt;""),"خطأ: مدين ودائن معًا",IF(AND(E1888&amp;""="",F1888&amp;""=""),"سطر بلا مبلغ","")))</f>
        <v/>
      </c>
      <c r="I1888" s="19">
        <f>IF(B1888&amp;""="","",ROUND(SUMIFS($E$7:$E$3006,$B$7:$B$3006,B1888&amp;"")-SUMIFS($F$7:$F$3006,$B$7:$B$3006,B1888&amp;""),2))</f>
        <v/>
      </c>
      <c r="J1888" s="6">
        <f>IF(B1888&amp;""="",IF(AND(C1888&amp;""="",E1888&amp;""="",F1888&amp;""=""),"","رقم القيد ناقص"),IF(I1888=0,"","القيد غير متوازن"))</f>
        <v/>
      </c>
      <c r="K1888" s="21">
        <f>IF(C1888&amp;""="","",COUNTIF($C$7:C1888,C1888&amp;""))</f>
        <v/>
      </c>
      <c r="L1888" s="6">
        <f>IF(K1888="","",C1888&amp;"-"&amp;K1888)</f>
        <v/>
      </c>
      <c r="M1888" s="21">
        <f>IF(J1888&lt;&gt;"القيد غير متوازن","",IF(COUNTIF($B$7:B1888,B1888&amp;"")=1,1,""))</f>
        <v/>
      </c>
    </row>
    <row r="1889">
      <c r="A1889" s="20" t="n"/>
      <c r="B1889" s="16" t="n"/>
      <c r="C1889" s="16" t="n"/>
      <c r="D1889" s="5" t="n"/>
      <c r="E1889" s="17" t="n"/>
      <c r="F1889" s="17" t="n"/>
      <c r="G1889" s="6">
        <f>IF(AND(C1889&amp;""="",E1889&amp;""="",F1889&amp;""=""),"",IF(C1889&amp;""="","كود ناقص",IFERROR(INDEX('دليل الحسابات'!$B$6:$B$205,MATCH(C1889,'دليل الحسابات'!$A$6:$A$205,0)),"كود غير موجود")))</f>
        <v/>
      </c>
      <c r="H1889" s="6">
        <f>IF(AND(C1889&amp;""="",E1889&amp;""="",F1889&amp;""=""),"",IF(AND(E1889&amp;""&lt;&gt;"",F1889&amp;""&lt;&gt;""),"خطأ: مدين ودائن معًا",IF(AND(E1889&amp;""="",F1889&amp;""=""),"سطر بلا مبلغ","")))</f>
        <v/>
      </c>
      <c r="I1889" s="19">
        <f>IF(B1889&amp;""="","",ROUND(SUMIFS($E$7:$E$3006,$B$7:$B$3006,B1889&amp;"")-SUMIFS($F$7:$F$3006,$B$7:$B$3006,B1889&amp;""),2))</f>
        <v/>
      </c>
      <c r="J1889" s="6">
        <f>IF(B1889&amp;""="",IF(AND(C1889&amp;""="",E1889&amp;""="",F1889&amp;""=""),"","رقم القيد ناقص"),IF(I1889=0,"","القيد غير متوازن"))</f>
        <v/>
      </c>
      <c r="K1889" s="21">
        <f>IF(C1889&amp;""="","",COUNTIF($C$7:C1889,C1889&amp;""))</f>
        <v/>
      </c>
      <c r="L1889" s="6">
        <f>IF(K1889="","",C1889&amp;"-"&amp;K1889)</f>
        <v/>
      </c>
      <c r="M1889" s="21">
        <f>IF(J1889&lt;&gt;"القيد غير متوازن","",IF(COUNTIF($B$7:B1889,B1889&amp;"")=1,1,""))</f>
        <v/>
      </c>
    </row>
    <row r="1890">
      <c r="A1890" s="20" t="n"/>
      <c r="B1890" s="16" t="n"/>
      <c r="C1890" s="16" t="n"/>
      <c r="D1890" s="5" t="n"/>
      <c r="E1890" s="17" t="n"/>
      <c r="F1890" s="17" t="n"/>
      <c r="G1890" s="6">
        <f>IF(AND(C1890&amp;""="",E1890&amp;""="",F1890&amp;""=""),"",IF(C1890&amp;""="","كود ناقص",IFERROR(INDEX('دليل الحسابات'!$B$6:$B$205,MATCH(C1890,'دليل الحسابات'!$A$6:$A$205,0)),"كود غير موجود")))</f>
        <v/>
      </c>
      <c r="H1890" s="6">
        <f>IF(AND(C1890&amp;""="",E1890&amp;""="",F1890&amp;""=""),"",IF(AND(E1890&amp;""&lt;&gt;"",F1890&amp;""&lt;&gt;""),"خطأ: مدين ودائن معًا",IF(AND(E1890&amp;""="",F1890&amp;""=""),"سطر بلا مبلغ","")))</f>
        <v/>
      </c>
      <c r="I1890" s="19">
        <f>IF(B1890&amp;""="","",ROUND(SUMIFS($E$7:$E$3006,$B$7:$B$3006,B1890&amp;"")-SUMIFS($F$7:$F$3006,$B$7:$B$3006,B1890&amp;""),2))</f>
        <v/>
      </c>
      <c r="J1890" s="6">
        <f>IF(B1890&amp;""="",IF(AND(C1890&amp;""="",E1890&amp;""="",F1890&amp;""=""),"","رقم القيد ناقص"),IF(I1890=0,"","القيد غير متوازن"))</f>
        <v/>
      </c>
      <c r="K1890" s="21">
        <f>IF(C1890&amp;""="","",COUNTIF($C$7:C1890,C1890&amp;""))</f>
        <v/>
      </c>
      <c r="L1890" s="6">
        <f>IF(K1890="","",C1890&amp;"-"&amp;K1890)</f>
        <v/>
      </c>
      <c r="M1890" s="21">
        <f>IF(J1890&lt;&gt;"القيد غير متوازن","",IF(COUNTIF($B$7:B1890,B1890&amp;"")=1,1,""))</f>
        <v/>
      </c>
    </row>
    <row r="1891">
      <c r="A1891" s="20" t="n"/>
      <c r="B1891" s="16" t="n"/>
      <c r="C1891" s="16" t="n"/>
      <c r="D1891" s="5" t="n"/>
      <c r="E1891" s="17" t="n"/>
      <c r="F1891" s="17" t="n"/>
      <c r="G1891" s="6">
        <f>IF(AND(C1891&amp;""="",E1891&amp;""="",F1891&amp;""=""),"",IF(C1891&amp;""="","كود ناقص",IFERROR(INDEX('دليل الحسابات'!$B$6:$B$205,MATCH(C1891,'دليل الحسابات'!$A$6:$A$205,0)),"كود غير موجود")))</f>
        <v/>
      </c>
      <c r="H1891" s="6">
        <f>IF(AND(C1891&amp;""="",E1891&amp;""="",F1891&amp;""=""),"",IF(AND(E1891&amp;""&lt;&gt;"",F1891&amp;""&lt;&gt;""),"خطأ: مدين ودائن معًا",IF(AND(E1891&amp;""="",F1891&amp;""=""),"سطر بلا مبلغ","")))</f>
        <v/>
      </c>
      <c r="I1891" s="19">
        <f>IF(B1891&amp;""="","",ROUND(SUMIFS($E$7:$E$3006,$B$7:$B$3006,B1891&amp;"")-SUMIFS($F$7:$F$3006,$B$7:$B$3006,B1891&amp;""),2))</f>
        <v/>
      </c>
      <c r="J1891" s="6">
        <f>IF(B1891&amp;""="",IF(AND(C1891&amp;""="",E1891&amp;""="",F1891&amp;""=""),"","رقم القيد ناقص"),IF(I1891=0,"","القيد غير متوازن"))</f>
        <v/>
      </c>
      <c r="K1891" s="21">
        <f>IF(C1891&amp;""="","",COUNTIF($C$7:C1891,C1891&amp;""))</f>
        <v/>
      </c>
      <c r="L1891" s="6">
        <f>IF(K1891="","",C1891&amp;"-"&amp;K1891)</f>
        <v/>
      </c>
      <c r="M1891" s="21">
        <f>IF(J1891&lt;&gt;"القيد غير متوازن","",IF(COUNTIF($B$7:B1891,B1891&amp;"")=1,1,""))</f>
        <v/>
      </c>
    </row>
    <row r="1892">
      <c r="A1892" s="20" t="n"/>
      <c r="B1892" s="16" t="n"/>
      <c r="C1892" s="16" t="n"/>
      <c r="D1892" s="5" t="n"/>
      <c r="E1892" s="17" t="n"/>
      <c r="F1892" s="17" t="n"/>
      <c r="G1892" s="6">
        <f>IF(AND(C1892&amp;""="",E1892&amp;""="",F1892&amp;""=""),"",IF(C1892&amp;""="","كود ناقص",IFERROR(INDEX('دليل الحسابات'!$B$6:$B$205,MATCH(C1892,'دليل الحسابات'!$A$6:$A$205,0)),"كود غير موجود")))</f>
        <v/>
      </c>
      <c r="H1892" s="6">
        <f>IF(AND(C1892&amp;""="",E1892&amp;""="",F1892&amp;""=""),"",IF(AND(E1892&amp;""&lt;&gt;"",F1892&amp;""&lt;&gt;""),"خطأ: مدين ودائن معًا",IF(AND(E1892&amp;""="",F1892&amp;""=""),"سطر بلا مبلغ","")))</f>
        <v/>
      </c>
      <c r="I1892" s="19">
        <f>IF(B1892&amp;""="","",ROUND(SUMIFS($E$7:$E$3006,$B$7:$B$3006,B1892&amp;"")-SUMIFS($F$7:$F$3006,$B$7:$B$3006,B1892&amp;""),2))</f>
        <v/>
      </c>
      <c r="J1892" s="6">
        <f>IF(B1892&amp;""="",IF(AND(C1892&amp;""="",E1892&amp;""="",F1892&amp;""=""),"","رقم القيد ناقص"),IF(I1892=0,"","القيد غير متوازن"))</f>
        <v/>
      </c>
      <c r="K1892" s="21">
        <f>IF(C1892&amp;""="","",COUNTIF($C$7:C1892,C1892&amp;""))</f>
        <v/>
      </c>
      <c r="L1892" s="6">
        <f>IF(K1892="","",C1892&amp;"-"&amp;K1892)</f>
        <v/>
      </c>
      <c r="M1892" s="21">
        <f>IF(J1892&lt;&gt;"القيد غير متوازن","",IF(COUNTIF($B$7:B1892,B1892&amp;"")=1,1,""))</f>
        <v/>
      </c>
    </row>
    <row r="1893">
      <c r="A1893" s="20" t="n"/>
      <c r="B1893" s="16" t="n"/>
      <c r="C1893" s="16" t="n"/>
      <c r="D1893" s="5" t="n"/>
      <c r="E1893" s="17" t="n"/>
      <c r="F1893" s="17" t="n"/>
      <c r="G1893" s="6">
        <f>IF(AND(C1893&amp;""="",E1893&amp;""="",F1893&amp;""=""),"",IF(C1893&amp;""="","كود ناقص",IFERROR(INDEX('دليل الحسابات'!$B$6:$B$205,MATCH(C1893,'دليل الحسابات'!$A$6:$A$205,0)),"كود غير موجود")))</f>
        <v/>
      </c>
      <c r="H1893" s="6">
        <f>IF(AND(C1893&amp;""="",E1893&amp;""="",F1893&amp;""=""),"",IF(AND(E1893&amp;""&lt;&gt;"",F1893&amp;""&lt;&gt;""),"خطأ: مدين ودائن معًا",IF(AND(E1893&amp;""="",F1893&amp;""=""),"سطر بلا مبلغ","")))</f>
        <v/>
      </c>
      <c r="I1893" s="19">
        <f>IF(B1893&amp;""="","",ROUND(SUMIFS($E$7:$E$3006,$B$7:$B$3006,B1893&amp;"")-SUMIFS($F$7:$F$3006,$B$7:$B$3006,B1893&amp;""),2))</f>
        <v/>
      </c>
      <c r="J1893" s="6">
        <f>IF(B1893&amp;""="",IF(AND(C1893&amp;""="",E1893&amp;""="",F1893&amp;""=""),"","رقم القيد ناقص"),IF(I1893=0,"","القيد غير متوازن"))</f>
        <v/>
      </c>
      <c r="K1893" s="21">
        <f>IF(C1893&amp;""="","",COUNTIF($C$7:C1893,C1893&amp;""))</f>
        <v/>
      </c>
      <c r="L1893" s="6">
        <f>IF(K1893="","",C1893&amp;"-"&amp;K1893)</f>
        <v/>
      </c>
      <c r="M1893" s="21">
        <f>IF(J1893&lt;&gt;"القيد غير متوازن","",IF(COUNTIF($B$7:B1893,B1893&amp;"")=1,1,""))</f>
        <v/>
      </c>
    </row>
    <row r="1894">
      <c r="A1894" s="20" t="n"/>
      <c r="B1894" s="16" t="n"/>
      <c r="C1894" s="16" t="n"/>
      <c r="D1894" s="5" t="n"/>
      <c r="E1894" s="17" t="n"/>
      <c r="F1894" s="17" t="n"/>
      <c r="G1894" s="6">
        <f>IF(AND(C1894&amp;""="",E1894&amp;""="",F1894&amp;""=""),"",IF(C1894&amp;""="","كود ناقص",IFERROR(INDEX('دليل الحسابات'!$B$6:$B$205,MATCH(C1894,'دليل الحسابات'!$A$6:$A$205,0)),"كود غير موجود")))</f>
        <v/>
      </c>
      <c r="H1894" s="6">
        <f>IF(AND(C1894&amp;""="",E1894&amp;""="",F1894&amp;""=""),"",IF(AND(E1894&amp;""&lt;&gt;"",F1894&amp;""&lt;&gt;""),"خطأ: مدين ودائن معًا",IF(AND(E1894&amp;""="",F1894&amp;""=""),"سطر بلا مبلغ","")))</f>
        <v/>
      </c>
      <c r="I1894" s="19">
        <f>IF(B1894&amp;""="","",ROUND(SUMIFS($E$7:$E$3006,$B$7:$B$3006,B1894&amp;"")-SUMIFS($F$7:$F$3006,$B$7:$B$3006,B1894&amp;""),2))</f>
        <v/>
      </c>
      <c r="J1894" s="6">
        <f>IF(B1894&amp;""="",IF(AND(C1894&amp;""="",E1894&amp;""="",F1894&amp;""=""),"","رقم القيد ناقص"),IF(I1894=0,"","القيد غير متوازن"))</f>
        <v/>
      </c>
      <c r="K1894" s="21">
        <f>IF(C1894&amp;""="","",COUNTIF($C$7:C1894,C1894&amp;""))</f>
        <v/>
      </c>
      <c r="L1894" s="6">
        <f>IF(K1894="","",C1894&amp;"-"&amp;K1894)</f>
        <v/>
      </c>
      <c r="M1894" s="21">
        <f>IF(J1894&lt;&gt;"القيد غير متوازن","",IF(COUNTIF($B$7:B1894,B1894&amp;"")=1,1,""))</f>
        <v/>
      </c>
    </row>
    <row r="1895">
      <c r="A1895" s="20" t="n"/>
      <c r="B1895" s="16" t="n"/>
      <c r="C1895" s="16" t="n"/>
      <c r="D1895" s="5" t="n"/>
      <c r="E1895" s="17" t="n"/>
      <c r="F1895" s="17" t="n"/>
      <c r="G1895" s="6">
        <f>IF(AND(C1895&amp;""="",E1895&amp;""="",F1895&amp;""=""),"",IF(C1895&amp;""="","كود ناقص",IFERROR(INDEX('دليل الحسابات'!$B$6:$B$205,MATCH(C1895,'دليل الحسابات'!$A$6:$A$205,0)),"كود غير موجود")))</f>
        <v/>
      </c>
      <c r="H1895" s="6">
        <f>IF(AND(C1895&amp;""="",E1895&amp;""="",F1895&amp;""=""),"",IF(AND(E1895&amp;""&lt;&gt;"",F1895&amp;""&lt;&gt;""),"خطأ: مدين ودائن معًا",IF(AND(E1895&amp;""="",F1895&amp;""=""),"سطر بلا مبلغ","")))</f>
        <v/>
      </c>
      <c r="I1895" s="19">
        <f>IF(B1895&amp;""="","",ROUND(SUMIFS($E$7:$E$3006,$B$7:$B$3006,B1895&amp;"")-SUMIFS($F$7:$F$3006,$B$7:$B$3006,B1895&amp;""),2))</f>
        <v/>
      </c>
      <c r="J1895" s="6">
        <f>IF(B1895&amp;""="",IF(AND(C1895&amp;""="",E1895&amp;""="",F1895&amp;""=""),"","رقم القيد ناقص"),IF(I1895=0,"","القيد غير متوازن"))</f>
        <v/>
      </c>
      <c r="K1895" s="21">
        <f>IF(C1895&amp;""="","",COUNTIF($C$7:C1895,C1895&amp;""))</f>
        <v/>
      </c>
      <c r="L1895" s="6">
        <f>IF(K1895="","",C1895&amp;"-"&amp;K1895)</f>
        <v/>
      </c>
      <c r="M1895" s="21">
        <f>IF(J1895&lt;&gt;"القيد غير متوازن","",IF(COUNTIF($B$7:B1895,B1895&amp;"")=1,1,""))</f>
        <v/>
      </c>
    </row>
    <row r="1896">
      <c r="A1896" s="20" t="n"/>
      <c r="B1896" s="16" t="n"/>
      <c r="C1896" s="16" t="n"/>
      <c r="D1896" s="5" t="n"/>
      <c r="E1896" s="17" t="n"/>
      <c r="F1896" s="17" t="n"/>
      <c r="G1896" s="6">
        <f>IF(AND(C1896&amp;""="",E1896&amp;""="",F1896&amp;""=""),"",IF(C1896&amp;""="","كود ناقص",IFERROR(INDEX('دليل الحسابات'!$B$6:$B$205,MATCH(C1896,'دليل الحسابات'!$A$6:$A$205,0)),"كود غير موجود")))</f>
        <v/>
      </c>
      <c r="H1896" s="6">
        <f>IF(AND(C1896&amp;""="",E1896&amp;""="",F1896&amp;""=""),"",IF(AND(E1896&amp;""&lt;&gt;"",F1896&amp;""&lt;&gt;""),"خطأ: مدين ودائن معًا",IF(AND(E1896&amp;""="",F1896&amp;""=""),"سطر بلا مبلغ","")))</f>
        <v/>
      </c>
      <c r="I1896" s="19">
        <f>IF(B1896&amp;""="","",ROUND(SUMIFS($E$7:$E$3006,$B$7:$B$3006,B1896&amp;"")-SUMIFS($F$7:$F$3006,$B$7:$B$3006,B1896&amp;""),2))</f>
        <v/>
      </c>
      <c r="J1896" s="6">
        <f>IF(B1896&amp;""="",IF(AND(C1896&amp;""="",E1896&amp;""="",F1896&amp;""=""),"","رقم القيد ناقص"),IF(I1896=0,"","القيد غير متوازن"))</f>
        <v/>
      </c>
      <c r="K1896" s="21">
        <f>IF(C1896&amp;""="","",COUNTIF($C$7:C1896,C1896&amp;""))</f>
        <v/>
      </c>
      <c r="L1896" s="6">
        <f>IF(K1896="","",C1896&amp;"-"&amp;K1896)</f>
        <v/>
      </c>
      <c r="M1896" s="21">
        <f>IF(J1896&lt;&gt;"القيد غير متوازن","",IF(COUNTIF($B$7:B1896,B1896&amp;"")=1,1,""))</f>
        <v/>
      </c>
    </row>
    <row r="1897">
      <c r="A1897" s="20" t="n"/>
      <c r="B1897" s="16" t="n"/>
      <c r="C1897" s="16" t="n"/>
      <c r="D1897" s="5" t="n"/>
      <c r="E1897" s="17" t="n"/>
      <c r="F1897" s="17" t="n"/>
      <c r="G1897" s="6">
        <f>IF(AND(C1897&amp;""="",E1897&amp;""="",F1897&amp;""=""),"",IF(C1897&amp;""="","كود ناقص",IFERROR(INDEX('دليل الحسابات'!$B$6:$B$205,MATCH(C1897,'دليل الحسابات'!$A$6:$A$205,0)),"كود غير موجود")))</f>
        <v/>
      </c>
      <c r="H1897" s="6">
        <f>IF(AND(C1897&amp;""="",E1897&amp;""="",F1897&amp;""=""),"",IF(AND(E1897&amp;""&lt;&gt;"",F1897&amp;""&lt;&gt;""),"خطأ: مدين ودائن معًا",IF(AND(E1897&amp;""="",F1897&amp;""=""),"سطر بلا مبلغ","")))</f>
        <v/>
      </c>
      <c r="I1897" s="19">
        <f>IF(B1897&amp;""="","",ROUND(SUMIFS($E$7:$E$3006,$B$7:$B$3006,B1897&amp;"")-SUMIFS($F$7:$F$3006,$B$7:$B$3006,B1897&amp;""),2))</f>
        <v/>
      </c>
      <c r="J1897" s="6">
        <f>IF(B1897&amp;""="",IF(AND(C1897&amp;""="",E1897&amp;""="",F1897&amp;""=""),"","رقم القيد ناقص"),IF(I1897=0,"","القيد غير متوازن"))</f>
        <v/>
      </c>
      <c r="K1897" s="21">
        <f>IF(C1897&amp;""="","",COUNTIF($C$7:C1897,C1897&amp;""))</f>
        <v/>
      </c>
      <c r="L1897" s="6">
        <f>IF(K1897="","",C1897&amp;"-"&amp;K1897)</f>
        <v/>
      </c>
      <c r="M1897" s="21">
        <f>IF(J1897&lt;&gt;"القيد غير متوازن","",IF(COUNTIF($B$7:B1897,B1897&amp;"")=1,1,""))</f>
        <v/>
      </c>
    </row>
    <row r="1898">
      <c r="A1898" s="20" t="n"/>
      <c r="B1898" s="16" t="n"/>
      <c r="C1898" s="16" t="n"/>
      <c r="D1898" s="5" t="n"/>
      <c r="E1898" s="17" t="n"/>
      <c r="F1898" s="17" t="n"/>
      <c r="G1898" s="6">
        <f>IF(AND(C1898&amp;""="",E1898&amp;""="",F1898&amp;""=""),"",IF(C1898&amp;""="","كود ناقص",IFERROR(INDEX('دليل الحسابات'!$B$6:$B$205,MATCH(C1898,'دليل الحسابات'!$A$6:$A$205,0)),"كود غير موجود")))</f>
        <v/>
      </c>
      <c r="H1898" s="6">
        <f>IF(AND(C1898&amp;""="",E1898&amp;""="",F1898&amp;""=""),"",IF(AND(E1898&amp;""&lt;&gt;"",F1898&amp;""&lt;&gt;""),"خطأ: مدين ودائن معًا",IF(AND(E1898&amp;""="",F1898&amp;""=""),"سطر بلا مبلغ","")))</f>
        <v/>
      </c>
      <c r="I1898" s="19">
        <f>IF(B1898&amp;""="","",ROUND(SUMIFS($E$7:$E$3006,$B$7:$B$3006,B1898&amp;"")-SUMIFS($F$7:$F$3006,$B$7:$B$3006,B1898&amp;""),2))</f>
        <v/>
      </c>
      <c r="J1898" s="6">
        <f>IF(B1898&amp;""="",IF(AND(C1898&amp;""="",E1898&amp;""="",F1898&amp;""=""),"","رقم القيد ناقص"),IF(I1898=0,"","القيد غير متوازن"))</f>
        <v/>
      </c>
      <c r="K1898" s="21">
        <f>IF(C1898&amp;""="","",COUNTIF($C$7:C1898,C1898&amp;""))</f>
        <v/>
      </c>
      <c r="L1898" s="6">
        <f>IF(K1898="","",C1898&amp;"-"&amp;K1898)</f>
        <v/>
      </c>
      <c r="M1898" s="21">
        <f>IF(J1898&lt;&gt;"القيد غير متوازن","",IF(COUNTIF($B$7:B1898,B1898&amp;"")=1,1,""))</f>
        <v/>
      </c>
    </row>
    <row r="1899">
      <c r="A1899" s="20" t="n"/>
      <c r="B1899" s="16" t="n"/>
      <c r="C1899" s="16" t="n"/>
      <c r="D1899" s="5" t="n"/>
      <c r="E1899" s="17" t="n"/>
      <c r="F1899" s="17" t="n"/>
      <c r="G1899" s="6">
        <f>IF(AND(C1899&amp;""="",E1899&amp;""="",F1899&amp;""=""),"",IF(C1899&amp;""="","كود ناقص",IFERROR(INDEX('دليل الحسابات'!$B$6:$B$205,MATCH(C1899,'دليل الحسابات'!$A$6:$A$205,0)),"كود غير موجود")))</f>
        <v/>
      </c>
      <c r="H1899" s="6">
        <f>IF(AND(C1899&amp;""="",E1899&amp;""="",F1899&amp;""=""),"",IF(AND(E1899&amp;""&lt;&gt;"",F1899&amp;""&lt;&gt;""),"خطأ: مدين ودائن معًا",IF(AND(E1899&amp;""="",F1899&amp;""=""),"سطر بلا مبلغ","")))</f>
        <v/>
      </c>
      <c r="I1899" s="19">
        <f>IF(B1899&amp;""="","",ROUND(SUMIFS($E$7:$E$3006,$B$7:$B$3006,B1899&amp;"")-SUMIFS($F$7:$F$3006,$B$7:$B$3006,B1899&amp;""),2))</f>
        <v/>
      </c>
      <c r="J1899" s="6">
        <f>IF(B1899&amp;""="",IF(AND(C1899&amp;""="",E1899&amp;""="",F1899&amp;""=""),"","رقم القيد ناقص"),IF(I1899=0,"","القيد غير متوازن"))</f>
        <v/>
      </c>
      <c r="K1899" s="21">
        <f>IF(C1899&amp;""="","",COUNTIF($C$7:C1899,C1899&amp;""))</f>
        <v/>
      </c>
      <c r="L1899" s="6">
        <f>IF(K1899="","",C1899&amp;"-"&amp;K1899)</f>
        <v/>
      </c>
      <c r="M1899" s="21">
        <f>IF(J1899&lt;&gt;"القيد غير متوازن","",IF(COUNTIF($B$7:B1899,B1899&amp;"")=1,1,""))</f>
        <v/>
      </c>
    </row>
    <row r="1900">
      <c r="A1900" s="20" t="n"/>
      <c r="B1900" s="16" t="n"/>
      <c r="C1900" s="16" t="n"/>
      <c r="D1900" s="5" t="n"/>
      <c r="E1900" s="17" t="n"/>
      <c r="F1900" s="17" t="n"/>
      <c r="G1900" s="6">
        <f>IF(AND(C1900&amp;""="",E1900&amp;""="",F1900&amp;""=""),"",IF(C1900&amp;""="","كود ناقص",IFERROR(INDEX('دليل الحسابات'!$B$6:$B$205,MATCH(C1900,'دليل الحسابات'!$A$6:$A$205,0)),"كود غير موجود")))</f>
        <v/>
      </c>
      <c r="H1900" s="6">
        <f>IF(AND(C1900&amp;""="",E1900&amp;""="",F1900&amp;""=""),"",IF(AND(E1900&amp;""&lt;&gt;"",F1900&amp;""&lt;&gt;""),"خطأ: مدين ودائن معًا",IF(AND(E1900&amp;""="",F1900&amp;""=""),"سطر بلا مبلغ","")))</f>
        <v/>
      </c>
      <c r="I1900" s="19">
        <f>IF(B1900&amp;""="","",ROUND(SUMIFS($E$7:$E$3006,$B$7:$B$3006,B1900&amp;"")-SUMIFS($F$7:$F$3006,$B$7:$B$3006,B1900&amp;""),2))</f>
        <v/>
      </c>
      <c r="J1900" s="6">
        <f>IF(B1900&amp;""="",IF(AND(C1900&amp;""="",E1900&amp;""="",F1900&amp;""=""),"","رقم القيد ناقص"),IF(I1900=0,"","القيد غير متوازن"))</f>
        <v/>
      </c>
      <c r="K1900" s="21">
        <f>IF(C1900&amp;""="","",COUNTIF($C$7:C1900,C1900&amp;""))</f>
        <v/>
      </c>
      <c r="L1900" s="6">
        <f>IF(K1900="","",C1900&amp;"-"&amp;K1900)</f>
        <v/>
      </c>
      <c r="M1900" s="21">
        <f>IF(J1900&lt;&gt;"القيد غير متوازن","",IF(COUNTIF($B$7:B1900,B1900&amp;"")=1,1,""))</f>
        <v/>
      </c>
    </row>
    <row r="1901">
      <c r="A1901" s="20" t="n"/>
      <c r="B1901" s="16" t="n"/>
      <c r="C1901" s="16" t="n"/>
      <c r="D1901" s="5" t="n"/>
      <c r="E1901" s="17" t="n"/>
      <c r="F1901" s="17" t="n"/>
      <c r="G1901" s="6">
        <f>IF(AND(C1901&amp;""="",E1901&amp;""="",F1901&amp;""=""),"",IF(C1901&amp;""="","كود ناقص",IFERROR(INDEX('دليل الحسابات'!$B$6:$B$205,MATCH(C1901,'دليل الحسابات'!$A$6:$A$205,0)),"كود غير موجود")))</f>
        <v/>
      </c>
      <c r="H1901" s="6">
        <f>IF(AND(C1901&amp;""="",E1901&amp;""="",F1901&amp;""=""),"",IF(AND(E1901&amp;""&lt;&gt;"",F1901&amp;""&lt;&gt;""),"خطأ: مدين ودائن معًا",IF(AND(E1901&amp;""="",F1901&amp;""=""),"سطر بلا مبلغ","")))</f>
        <v/>
      </c>
      <c r="I1901" s="19">
        <f>IF(B1901&amp;""="","",ROUND(SUMIFS($E$7:$E$3006,$B$7:$B$3006,B1901&amp;"")-SUMIFS($F$7:$F$3006,$B$7:$B$3006,B1901&amp;""),2))</f>
        <v/>
      </c>
      <c r="J1901" s="6">
        <f>IF(B1901&amp;""="",IF(AND(C1901&amp;""="",E1901&amp;""="",F1901&amp;""=""),"","رقم القيد ناقص"),IF(I1901=0,"","القيد غير متوازن"))</f>
        <v/>
      </c>
      <c r="K1901" s="21">
        <f>IF(C1901&amp;""="","",COUNTIF($C$7:C1901,C1901&amp;""))</f>
        <v/>
      </c>
      <c r="L1901" s="6">
        <f>IF(K1901="","",C1901&amp;"-"&amp;K1901)</f>
        <v/>
      </c>
      <c r="M1901" s="21">
        <f>IF(J1901&lt;&gt;"القيد غير متوازن","",IF(COUNTIF($B$7:B1901,B1901&amp;"")=1,1,""))</f>
        <v/>
      </c>
    </row>
    <row r="1902">
      <c r="A1902" s="20" t="n"/>
      <c r="B1902" s="16" t="n"/>
      <c r="C1902" s="16" t="n"/>
      <c r="D1902" s="5" t="n"/>
      <c r="E1902" s="17" t="n"/>
      <c r="F1902" s="17" t="n"/>
      <c r="G1902" s="6">
        <f>IF(AND(C1902&amp;""="",E1902&amp;""="",F1902&amp;""=""),"",IF(C1902&amp;""="","كود ناقص",IFERROR(INDEX('دليل الحسابات'!$B$6:$B$205,MATCH(C1902,'دليل الحسابات'!$A$6:$A$205,0)),"كود غير موجود")))</f>
        <v/>
      </c>
      <c r="H1902" s="6">
        <f>IF(AND(C1902&amp;""="",E1902&amp;""="",F1902&amp;""=""),"",IF(AND(E1902&amp;""&lt;&gt;"",F1902&amp;""&lt;&gt;""),"خطأ: مدين ودائن معًا",IF(AND(E1902&amp;""="",F1902&amp;""=""),"سطر بلا مبلغ","")))</f>
        <v/>
      </c>
      <c r="I1902" s="19">
        <f>IF(B1902&amp;""="","",ROUND(SUMIFS($E$7:$E$3006,$B$7:$B$3006,B1902&amp;"")-SUMIFS($F$7:$F$3006,$B$7:$B$3006,B1902&amp;""),2))</f>
        <v/>
      </c>
      <c r="J1902" s="6">
        <f>IF(B1902&amp;""="",IF(AND(C1902&amp;""="",E1902&amp;""="",F1902&amp;""=""),"","رقم القيد ناقص"),IF(I1902=0,"","القيد غير متوازن"))</f>
        <v/>
      </c>
      <c r="K1902" s="21">
        <f>IF(C1902&amp;""="","",COUNTIF($C$7:C1902,C1902&amp;""))</f>
        <v/>
      </c>
      <c r="L1902" s="6">
        <f>IF(K1902="","",C1902&amp;"-"&amp;K1902)</f>
        <v/>
      </c>
      <c r="M1902" s="21">
        <f>IF(J1902&lt;&gt;"القيد غير متوازن","",IF(COUNTIF($B$7:B1902,B1902&amp;"")=1,1,""))</f>
        <v/>
      </c>
    </row>
    <row r="1903">
      <c r="A1903" s="20" t="n"/>
      <c r="B1903" s="16" t="n"/>
      <c r="C1903" s="16" t="n"/>
      <c r="D1903" s="5" t="n"/>
      <c r="E1903" s="17" t="n"/>
      <c r="F1903" s="17" t="n"/>
      <c r="G1903" s="6">
        <f>IF(AND(C1903&amp;""="",E1903&amp;""="",F1903&amp;""=""),"",IF(C1903&amp;""="","كود ناقص",IFERROR(INDEX('دليل الحسابات'!$B$6:$B$205,MATCH(C1903,'دليل الحسابات'!$A$6:$A$205,0)),"كود غير موجود")))</f>
        <v/>
      </c>
      <c r="H1903" s="6">
        <f>IF(AND(C1903&amp;""="",E1903&amp;""="",F1903&amp;""=""),"",IF(AND(E1903&amp;""&lt;&gt;"",F1903&amp;""&lt;&gt;""),"خطأ: مدين ودائن معًا",IF(AND(E1903&amp;""="",F1903&amp;""=""),"سطر بلا مبلغ","")))</f>
        <v/>
      </c>
      <c r="I1903" s="19">
        <f>IF(B1903&amp;""="","",ROUND(SUMIFS($E$7:$E$3006,$B$7:$B$3006,B1903&amp;"")-SUMIFS($F$7:$F$3006,$B$7:$B$3006,B1903&amp;""),2))</f>
        <v/>
      </c>
      <c r="J1903" s="6">
        <f>IF(B1903&amp;""="",IF(AND(C1903&amp;""="",E1903&amp;""="",F1903&amp;""=""),"","رقم القيد ناقص"),IF(I1903=0,"","القيد غير متوازن"))</f>
        <v/>
      </c>
      <c r="K1903" s="21">
        <f>IF(C1903&amp;""="","",COUNTIF($C$7:C1903,C1903&amp;""))</f>
        <v/>
      </c>
      <c r="L1903" s="6">
        <f>IF(K1903="","",C1903&amp;"-"&amp;K1903)</f>
        <v/>
      </c>
      <c r="M1903" s="21">
        <f>IF(J1903&lt;&gt;"القيد غير متوازن","",IF(COUNTIF($B$7:B1903,B1903&amp;"")=1,1,""))</f>
        <v/>
      </c>
    </row>
    <row r="1904">
      <c r="A1904" s="20" t="n"/>
      <c r="B1904" s="16" t="n"/>
      <c r="C1904" s="16" t="n"/>
      <c r="D1904" s="5" t="n"/>
      <c r="E1904" s="17" t="n"/>
      <c r="F1904" s="17" t="n"/>
      <c r="G1904" s="6">
        <f>IF(AND(C1904&amp;""="",E1904&amp;""="",F1904&amp;""=""),"",IF(C1904&amp;""="","كود ناقص",IFERROR(INDEX('دليل الحسابات'!$B$6:$B$205,MATCH(C1904,'دليل الحسابات'!$A$6:$A$205,0)),"كود غير موجود")))</f>
        <v/>
      </c>
      <c r="H1904" s="6">
        <f>IF(AND(C1904&amp;""="",E1904&amp;""="",F1904&amp;""=""),"",IF(AND(E1904&amp;""&lt;&gt;"",F1904&amp;""&lt;&gt;""),"خطأ: مدين ودائن معًا",IF(AND(E1904&amp;""="",F1904&amp;""=""),"سطر بلا مبلغ","")))</f>
        <v/>
      </c>
      <c r="I1904" s="19">
        <f>IF(B1904&amp;""="","",ROUND(SUMIFS($E$7:$E$3006,$B$7:$B$3006,B1904&amp;"")-SUMIFS($F$7:$F$3006,$B$7:$B$3006,B1904&amp;""),2))</f>
        <v/>
      </c>
      <c r="J1904" s="6">
        <f>IF(B1904&amp;""="",IF(AND(C1904&amp;""="",E1904&amp;""="",F1904&amp;""=""),"","رقم القيد ناقص"),IF(I1904=0,"","القيد غير متوازن"))</f>
        <v/>
      </c>
      <c r="K1904" s="21">
        <f>IF(C1904&amp;""="","",COUNTIF($C$7:C1904,C1904&amp;""))</f>
        <v/>
      </c>
      <c r="L1904" s="6">
        <f>IF(K1904="","",C1904&amp;"-"&amp;K1904)</f>
        <v/>
      </c>
      <c r="M1904" s="21">
        <f>IF(J1904&lt;&gt;"القيد غير متوازن","",IF(COUNTIF($B$7:B1904,B1904&amp;"")=1,1,""))</f>
        <v/>
      </c>
    </row>
    <row r="1905">
      <c r="A1905" s="20" t="n"/>
      <c r="B1905" s="16" t="n"/>
      <c r="C1905" s="16" t="n"/>
      <c r="D1905" s="5" t="n"/>
      <c r="E1905" s="17" t="n"/>
      <c r="F1905" s="17" t="n"/>
      <c r="G1905" s="6">
        <f>IF(AND(C1905&amp;""="",E1905&amp;""="",F1905&amp;""=""),"",IF(C1905&amp;""="","كود ناقص",IFERROR(INDEX('دليل الحسابات'!$B$6:$B$205,MATCH(C1905,'دليل الحسابات'!$A$6:$A$205,0)),"كود غير موجود")))</f>
        <v/>
      </c>
      <c r="H1905" s="6">
        <f>IF(AND(C1905&amp;""="",E1905&amp;""="",F1905&amp;""=""),"",IF(AND(E1905&amp;""&lt;&gt;"",F1905&amp;""&lt;&gt;""),"خطأ: مدين ودائن معًا",IF(AND(E1905&amp;""="",F1905&amp;""=""),"سطر بلا مبلغ","")))</f>
        <v/>
      </c>
      <c r="I1905" s="19">
        <f>IF(B1905&amp;""="","",ROUND(SUMIFS($E$7:$E$3006,$B$7:$B$3006,B1905&amp;"")-SUMIFS($F$7:$F$3006,$B$7:$B$3006,B1905&amp;""),2))</f>
        <v/>
      </c>
      <c r="J1905" s="6">
        <f>IF(B1905&amp;""="",IF(AND(C1905&amp;""="",E1905&amp;""="",F1905&amp;""=""),"","رقم القيد ناقص"),IF(I1905=0,"","القيد غير متوازن"))</f>
        <v/>
      </c>
      <c r="K1905" s="21">
        <f>IF(C1905&amp;""="","",COUNTIF($C$7:C1905,C1905&amp;""))</f>
        <v/>
      </c>
      <c r="L1905" s="6">
        <f>IF(K1905="","",C1905&amp;"-"&amp;K1905)</f>
        <v/>
      </c>
      <c r="M1905" s="21">
        <f>IF(J1905&lt;&gt;"القيد غير متوازن","",IF(COUNTIF($B$7:B1905,B1905&amp;"")=1,1,""))</f>
        <v/>
      </c>
    </row>
    <row r="1906">
      <c r="A1906" s="20" t="n"/>
      <c r="B1906" s="16" t="n"/>
      <c r="C1906" s="16" t="n"/>
      <c r="D1906" s="5" t="n"/>
      <c r="E1906" s="17" t="n"/>
      <c r="F1906" s="17" t="n"/>
      <c r="G1906" s="6">
        <f>IF(AND(C1906&amp;""="",E1906&amp;""="",F1906&amp;""=""),"",IF(C1906&amp;""="","كود ناقص",IFERROR(INDEX('دليل الحسابات'!$B$6:$B$205,MATCH(C1906,'دليل الحسابات'!$A$6:$A$205,0)),"كود غير موجود")))</f>
        <v/>
      </c>
      <c r="H1906" s="6">
        <f>IF(AND(C1906&amp;""="",E1906&amp;""="",F1906&amp;""=""),"",IF(AND(E1906&amp;""&lt;&gt;"",F1906&amp;""&lt;&gt;""),"خطأ: مدين ودائن معًا",IF(AND(E1906&amp;""="",F1906&amp;""=""),"سطر بلا مبلغ","")))</f>
        <v/>
      </c>
      <c r="I1906" s="19">
        <f>IF(B1906&amp;""="","",ROUND(SUMIFS($E$7:$E$3006,$B$7:$B$3006,B1906&amp;"")-SUMIFS($F$7:$F$3006,$B$7:$B$3006,B1906&amp;""),2))</f>
        <v/>
      </c>
      <c r="J1906" s="6">
        <f>IF(B1906&amp;""="",IF(AND(C1906&amp;""="",E1906&amp;""="",F1906&amp;""=""),"","رقم القيد ناقص"),IF(I1906=0,"","القيد غير متوازن"))</f>
        <v/>
      </c>
      <c r="K1906" s="21">
        <f>IF(C1906&amp;""="","",COUNTIF($C$7:C1906,C1906&amp;""))</f>
        <v/>
      </c>
      <c r="L1906" s="6">
        <f>IF(K1906="","",C1906&amp;"-"&amp;K1906)</f>
        <v/>
      </c>
      <c r="M1906" s="21">
        <f>IF(J1906&lt;&gt;"القيد غير متوازن","",IF(COUNTIF($B$7:B1906,B1906&amp;"")=1,1,""))</f>
        <v/>
      </c>
    </row>
    <row r="1907">
      <c r="A1907" s="20" t="n"/>
      <c r="B1907" s="16" t="n"/>
      <c r="C1907" s="16" t="n"/>
      <c r="D1907" s="5" t="n"/>
      <c r="E1907" s="17" t="n"/>
      <c r="F1907" s="17" t="n"/>
      <c r="G1907" s="6">
        <f>IF(AND(C1907&amp;""="",E1907&amp;""="",F1907&amp;""=""),"",IF(C1907&amp;""="","كود ناقص",IFERROR(INDEX('دليل الحسابات'!$B$6:$B$205,MATCH(C1907,'دليل الحسابات'!$A$6:$A$205,0)),"كود غير موجود")))</f>
        <v/>
      </c>
      <c r="H1907" s="6">
        <f>IF(AND(C1907&amp;""="",E1907&amp;""="",F1907&amp;""=""),"",IF(AND(E1907&amp;""&lt;&gt;"",F1907&amp;""&lt;&gt;""),"خطأ: مدين ودائن معًا",IF(AND(E1907&amp;""="",F1907&amp;""=""),"سطر بلا مبلغ","")))</f>
        <v/>
      </c>
      <c r="I1907" s="19">
        <f>IF(B1907&amp;""="","",ROUND(SUMIFS($E$7:$E$3006,$B$7:$B$3006,B1907&amp;"")-SUMIFS($F$7:$F$3006,$B$7:$B$3006,B1907&amp;""),2))</f>
        <v/>
      </c>
      <c r="J1907" s="6">
        <f>IF(B1907&amp;""="",IF(AND(C1907&amp;""="",E1907&amp;""="",F1907&amp;""=""),"","رقم القيد ناقص"),IF(I1907=0,"","القيد غير متوازن"))</f>
        <v/>
      </c>
      <c r="K1907" s="21">
        <f>IF(C1907&amp;""="","",COUNTIF($C$7:C1907,C1907&amp;""))</f>
        <v/>
      </c>
      <c r="L1907" s="6">
        <f>IF(K1907="","",C1907&amp;"-"&amp;K1907)</f>
        <v/>
      </c>
      <c r="M1907" s="21">
        <f>IF(J1907&lt;&gt;"القيد غير متوازن","",IF(COUNTIF($B$7:B1907,B1907&amp;"")=1,1,""))</f>
        <v/>
      </c>
    </row>
    <row r="1908">
      <c r="A1908" s="20" t="n"/>
      <c r="B1908" s="16" t="n"/>
      <c r="C1908" s="16" t="n"/>
      <c r="D1908" s="5" t="n"/>
      <c r="E1908" s="17" t="n"/>
      <c r="F1908" s="17" t="n"/>
      <c r="G1908" s="6">
        <f>IF(AND(C1908&amp;""="",E1908&amp;""="",F1908&amp;""=""),"",IF(C1908&amp;""="","كود ناقص",IFERROR(INDEX('دليل الحسابات'!$B$6:$B$205,MATCH(C1908,'دليل الحسابات'!$A$6:$A$205,0)),"كود غير موجود")))</f>
        <v/>
      </c>
      <c r="H1908" s="6">
        <f>IF(AND(C1908&amp;""="",E1908&amp;""="",F1908&amp;""=""),"",IF(AND(E1908&amp;""&lt;&gt;"",F1908&amp;""&lt;&gt;""),"خطأ: مدين ودائن معًا",IF(AND(E1908&amp;""="",F1908&amp;""=""),"سطر بلا مبلغ","")))</f>
        <v/>
      </c>
      <c r="I1908" s="19">
        <f>IF(B1908&amp;""="","",ROUND(SUMIFS($E$7:$E$3006,$B$7:$B$3006,B1908&amp;"")-SUMIFS($F$7:$F$3006,$B$7:$B$3006,B1908&amp;""),2))</f>
        <v/>
      </c>
      <c r="J1908" s="6">
        <f>IF(B1908&amp;""="",IF(AND(C1908&amp;""="",E1908&amp;""="",F1908&amp;""=""),"","رقم القيد ناقص"),IF(I1908=0,"","القيد غير متوازن"))</f>
        <v/>
      </c>
      <c r="K1908" s="21">
        <f>IF(C1908&amp;""="","",COUNTIF($C$7:C1908,C1908&amp;""))</f>
        <v/>
      </c>
      <c r="L1908" s="6">
        <f>IF(K1908="","",C1908&amp;"-"&amp;K1908)</f>
        <v/>
      </c>
      <c r="M1908" s="21">
        <f>IF(J1908&lt;&gt;"القيد غير متوازن","",IF(COUNTIF($B$7:B1908,B1908&amp;"")=1,1,""))</f>
        <v/>
      </c>
    </row>
    <row r="1909">
      <c r="A1909" s="20" t="n"/>
      <c r="B1909" s="16" t="n"/>
      <c r="C1909" s="16" t="n"/>
      <c r="D1909" s="5" t="n"/>
      <c r="E1909" s="17" t="n"/>
      <c r="F1909" s="17" t="n"/>
      <c r="G1909" s="6">
        <f>IF(AND(C1909&amp;""="",E1909&amp;""="",F1909&amp;""=""),"",IF(C1909&amp;""="","كود ناقص",IFERROR(INDEX('دليل الحسابات'!$B$6:$B$205,MATCH(C1909,'دليل الحسابات'!$A$6:$A$205,0)),"كود غير موجود")))</f>
        <v/>
      </c>
      <c r="H1909" s="6">
        <f>IF(AND(C1909&amp;""="",E1909&amp;""="",F1909&amp;""=""),"",IF(AND(E1909&amp;""&lt;&gt;"",F1909&amp;""&lt;&gt;""),"خطأ: مدين ودائن معًا",IF(AND(E1909&amp;""="",F1909&amp;""=""),"سطر بلا مبلغ","")))</f>
        <v/>
      </c>
      <c r="I1909" s="19">
        <f>IF(B1909&amp;""="","",ROUND(SUMIFS($E$7:$E$3006,$B$7:$B$3006,B1909&amp;"")-SUMIFS($F$7:$F$3006,$B$7:$B$3006,B1909&amp;""),2))</f>
        <v/>
      </c>
      <c r="J1909" s="6">
        <f>IF(B1909&amp;""="",IF(AND(C1909&amp;""="",E1909&amp;""="",F1909&amp;""=""),"","رقم القيد ناقص"),IF(I1909=0,"","القيد غير متوازن"))</f>
        <v/>
      </c>
      <c r="K1909" s="21">
        <f>IF(C1909&amp;""="","",COUNTIF($C$7:C1909,C1909&amp;""))</f>
        <v/>
      </c>
      <c r="L1909" s="6">
        <f>IF(K1909="","",C1909&amp;"-"&amp;K1909)</f>
        <v/>
      </c>
      <c r="M1909" s="21">
        <f>IF(J1909&lt;&gt;"القيد غير متوازن","",IF(COUNTIF($B$7:B1909,B1909&amp;"")=1,1,""))</f>
        <v/>
      </c>
    </row>
    <row r="1910">
      <c r="A1910" s="20" t="n"/>
      <c r="B1910" s="16" t="n"/>
      <c r="C1910" s="16" t="n"/>
      <c r="D1910" s="5" t="n"/>
      <c r="E1910" s="17" t="n"/>
      <c r="F1910" s="17" t="n"/>
      <c r="G1910" s="6">
        <f>IF(AND(C1910&amp;""="",E1910&amp;""="",F1910&amp;""=""),"",IF(C1910&amp;""="","كود ناقص",IFERROR(INDEX('دليل الحسابات'!$B$6:$B$205,MATCH(C1910,'دليل الحسابات'!$A$6:$A$205,0)),"كود غير موجود")))</f>
        <v/>
      </c>
      <c r="H1910" s="6">
        <f>IF(AND(C1910&amp;""="",E1910&amp;""="",F1910&amp;""=""),"",IF(AND(E1910&amp;""&lt;&gt;"",F1910&amp;""&lt;&gt;""),"خطأ: مدين ودائن معًا",IF(AND(E1910&amp;""="",F1910&amp;""=""),"سطر بلا مبلغ","")))</f>
        <v/>
      </c>
      <c r="I1910" s="19">
        <f>IF(B1910&amp;""="","",ROUND(SUMIFS($E$7:$E$3006,$B$7:$B$3006,B1910&amp;"")-SUMIFS($F$7:$F$3006,$B$7:$B$3006,B1910&amp;""),2))</f>
        <v/>
      </c>
      <c r="J1910" s="6">
        <f>IF(B1910&amp;""="",IF(AND(C1910&amp;""="",E1910&amp;""="",F1910&amp;""=""),"","رقم القيد ناقص"),IF(I1910=0,"","القيد غير متوازن"))</f>
        <v/>
      </c>
      <c r="K1910" s="21">
        <f>IF(C1910&amp;""="","",COUNTIF($C$7:C1910,C1910&amp;""))</f>
        <v/>
      </c>
      <c r="L1910" s="6">
        <f>IF(K1910="","",C1910&amp;"-"&amp;K1910)</f>
        <v/>
      </c>
      <c r="M1910" s="21">
        <f>IF(J1910&lt;&gt;"القيد غير متوازن","",IF(COUNTIF($B$7:B1910,B1910&amp;"")=1,1,""))</f>
        <v/>
      </c>
    </row>
    <row r="1911">
      <c r="A1911" s="20" t="n"/>
      <c r="B1911" s="16" t="n"/>
      <c r="C1911" s="16" t="n"/>
      <c r="D1911" s="5" t="n"/>
      <c r="E1911" s="17" t="n"/>
      <c r="F1911" s="17" t="n"/>
      <c r="G1911" s="6">
        <f>IF(AND(C1911&amp;""="",E1911&amp;""="",F1911&amp;""=""),"",IF(C1911&amp;""="","كود ناقص",IFERROR(INDEX('دليل الحسابات'!$B$6:$B$205,MATCH(C1911,'دليل الحسابات'!$A$6:$A$205,0)),"كود غير موجود")))</f>
        <v/>
      </c>
      <c r="H1911" s="6">
        <f>IF(AND(C1911&amp;""="",E1911&amp;""="",F1911&amp;""=""),"",IF(AND(E1911&amp;""&lt;&gt;"",F1911&amp;""&lt;&gt;""),"خطأ: مدين ودائن معًا",IF(AND(E1911&amp;""="",F1911&amp;""=""),"سطر بلا مبلغ","")))</f>
        <v/>
      </c>
      <c r="I1911" s="19">
        <f>IF(B1911&amp;""="","",ROUND(SUMIFS($E$7:$E$3006,$B$7:$B$3006,B1911&amp;"")-SUMIFS($F$7:$F$3006,$B$7:$B$3006,B1911&amp;""),2))</f>
        <v/>
      </c>
      <c r="J1911" s="6">
        <f>IF(B1911&amp;""="",IF(AND(C1911&amp;""="",E1911&amp;""="",F1911&amp;""=""),"","رقم القيد ناقص"),IF(I1911=0,"","القيد غير متوازن"))</f>
        <v/>
      </c>
      <c r="K1911" s="21">
        <f>IF(C1911&amp;""="","",COUNTIF($C$7:C1911,C1911&amp;""))</f>
        <v/>
      </c>
      <c r="L1911" s="6">
        <f>IF(K1911="","",C1911&amp;"-"&amp;K1911)</f>
        <v/>
      </c>
      <c r="M1911" s="21">
        <f>IF(J1911&lt;&gt;"القيد غير متوازن","",IF(COUNTIF($B$7:B1911,B1911&amp;"")=1,1,""))</f>
        <v/>
      </c>
    </row>
    <row r="1912">
      <c r="A1912" s="20" t="n"/>
      <c r="B1912" s="16" t="n"/>
      <c r="C1912" s="16" t="n"/>
      <c r="D1912" s="5" t="n"/>
      <c r="E1912" s="17" t="n"/>
      <c r="F1912" s="17" t="n"/>
      <c r="G1912" s="6">
        <f>IF(AND(C1912&amp;""="",E1912&amp;""="",F1912&amp;""=""),"",IF(C1912&amp;""="","كود ناقص",IFERROR(INDEX('دليل الحسابات'!$B$6:$B$205,MATCH(C1912,'دليل الحسابات'!$A$6:$A$205,0)),"كود غير موجود")))</f>
        <v/>
      </c>
      <c r="H1912" s="6">
        <f>IF(AND(C1912&amp;""="",E1912&amp;""="",F1912&amp;""=""),"",IF(AND(E1912&amp;""&lt;&gt;"",F1912&amp;""&lt;&gt;""),"خطأ: مدين ودائن معًا",IF(AND(E1912&amp;""="",F1912&amp;""=""),"سطر بلا مبلغ","")))</f>
        <v/>
      </c>
      <c r="I1912" s="19">
        <f>IF(B1912&amp;""="","",ROUND(SUMIFS($E$7:$E$3006,$B$7:$B$3006,B1912&amp;"")-SUMIFS($F$7:$F$3006,$B$7:$B$3006,B1912&amp;""),2))</f>
        <v/>
      </c>
      <c r="J1912" s="6">
        <f>IF(B1912&amp;""="",IF(AND(C1912&amp;""="",E1912&amp;""="",F1912&amp;""=""),"","رقم القيد ناقص"),IF(I1912=0,"","القيد غير متوازن"))</f>
        <v/>
      </c>
      <c r="K1912" s="21">
        <f>IF(C1912&amp;""="","",COUNTIF($C$7:C1912,C1912&amp;""))</f>
        <v/>
      </c>
      <c r="L1912" s="6">
        <f>IF(K1912="","",C1912&amp;"-"&amp;K1912)</f>
        <v/>
      </c>
      <c r="M1912" s="21">
        <f>IF(J1912&lt;&gt;"القيد غير متوازن","",IF(COUNTIF($B$7:B1912,B1912&amp;"")=1,1,""))</f>
        <v/>
      </c>
    </row>
    <row r="1913">
      <c r="A1913" s="20" t="n"/>
      <c r="B1913" s="16" t="n"/>
      <c r="C1913" s="16" t="n"/>
      <c r="D1913" s="5" t="n"/>
      <c r="E1913" s="17" t="n"/>
      <c r="F1913" s="17" t="n"/>
      <c r="G1913" s="6">
        <f>IF(AND(C1913&amp;""="",E1913&amp;""="",F1913&amp;""=""),"",IF(C1913&amp;""="","كود ناقص",IFERROR(INDEX('دليل الحسابات'!$B$6:$B$205,MATCH(C1913,'دليل الحسابات'!$A$6:$A$205,0)),"كود غير موجود")))</f>
        <v/>
      </c>
      <c r="H1913" s="6">
        <f>IF(AND(C1913&amp;""="",E1913&amp;""="",F1913&amp;""=""),"",IF(AND(E1913&amp;""&lt;&gt;"",F1913&amp;""&lt;&gt;""),"خطأ: مدين ودائن معًا",IF(AND(E1913&amp;""="",F1913&amp;""=""),"سطر بلا مبلغ","")))</f>
        <v/>
      </c>
      <c r="I1913" s="19">
        <f>IF(B1913&amp;""="","",ROUND(SUMIFS($E$7:$E$3006,$B$7:$B$3006,B1913&amp;"")-SUMIFS($F$7:$F$3006,$B$7:$B$3006,B1913&amp;""),2))</f>
        <v/>
      </c>
      <c r="J1913" s="6">
        <f>IF(B1913&amp;""="",IF(AND(C1913&amp;""="",E1913&amp;""="",F1913&amp;""=""),"","رقم القيد ناقص"),IF(I1913=0,"","القيد غير متوازن"))</f>
        <v/>
      </c>
      <c r="K1913" s="21">
        <f>IF(C1913&amp;""="","",COUNTIF($C$7:C1913,C1913&amp;""))</f>
        <v/>
      </c>
      <c r="L1913" s="6">
        <f>IF(K1913="","",C1913&amp;"-"&amp;K1913)</f>
        <v/>
      </c>
      <c r="M1913" s="21">
        <f>IF(J1913&lt;&gt;"القيد غير متوازن","",IF(COUNTIF($B$7:B1913,B1913&amp;"")=1,1,""))</f>
        <v/>
      </c>
    </row>
    <row r="1914">
      <c r="A1914" s="20" t="n"/>
      <c r="B1914" s="16" t="n"/>
      <c r="C1914" s="16" t="n"/>
      <c r="D1914" s="5" t="n"/>
      <c r="E1914" s="17" t="n"/>
      <c r="F1914" s="17" t="n"/>
      <c r="G1914" s="6">
        <f>IF(AND(C1914&amp;""="",E1914&amp;""="",F1914&amp;""=""),"",IF(C1914&amp;""="","كود ناقص",IFERROR(INDEX('دليل الحسابات'!$B$6:$B$205,MATCH(C1914,'دليل الحسابات'!$A$6:$A$205,0)),"كود غير موجود")))</f>
        <v/>
      </c>
      <c r="H1914" s="6">
        <f>IF(AND(C1914&amp;""="",E1914&amp;""="",F1914&amp;""=""),"",IF(AND(E1914&amp;""&lt;&gt;"",F1914&amp;""&lt;&gt;""),"خطأ: مدين ودائن معًا",IF(AND(E1914&amp;""="",F1914&amp;""=""),"سطر بلا مبلغ","")))</f>
        <v/>
      </c>
      <c r="I1914" s="19">
        <f>IF(B1914&amp;""="","",ROUND(SUMIFS($E$7:$E$3006,$B$7:$B$3006,B1914&amp;"")-SUMIFS($F$7:$F$3006,$B$7:$B$3006,B1914&amp;""),2))</f>
        <v/>
      </c>
      <c r="J1914" s="6">
        <f>IF(B1914&amp;""="",IF(AND(C1914&amp;""="",E1914&amp;""="",F1914&amp;""=""),"","رقم القيد ناقص"),IF(I1914=0,"","القيد غير متوازن"))</f>
        <v/>
      </c>
      <c r="K1914" s="21">
        <f>IF(C1914&amp;""="","",COUNTIF($C$7:C1914,C1914&amp;""))</f>
        <v/>
      </c>
      <c r="L1914" s="6">
        <f>IF(K1914="","",C1914&amp;"-"&amp;K1914)</f>
        <v/>
      </c>
      <c r="M1914" s="21">
        <f>IF(J1914&lt;&gt;"القيد غير متوازن","",IF(COUNTIF($B$7:B1914,B1914&amp;"")=1,1,""))</f>
        <v/>
      </c>
    </row>
    <row r="1915">
      <c r="A1915" s="20" t="n"/>
      <c r="B1915" s="16" t="n"/>
      <c r="C1915" s="16" t="n"/>
      <c r="D1915" s="5" t="n"/>
      <c r="E1915" s="17" t="n"/>
      <c r="F1915" s="17" t="n"/>
      <c r="G1915" s="6">
        <f>IF(AND(C1915&amp;""="",E1915&amp;""="",F1915&amp;""=""),"",IF(C1915&amp;""="","كود ناقص",IFERROR(INDEX('دليل الحسابات'!$B$6:$B$205,MATCH(C1915,'دليل الحسابات'!$A$6:$A$205,0)),"كود غير موجود")))</f>
        <v/>
      </c>
      <c r="H1915" s="6">
        <f>IF(AND(C1915&amp;""="",E1915&amp;""="",F1915&amp;""=""),"",IF(AND(E1915&amp;""&lt;&gt;"",F1915&amp;""&lt;&gt;""),"خطأ: مدين ودائن معًا",IF(AND(E1915&amp;""="",F1915&amp;""=""),"سطر بلا مبلغ","")))</f>
        <v/>
      </c>
      <c r="I1915" s="19">
        <f>IF(B1915&amp;""="","",ROUND(SUMIFS($E$7:$E$3006,$B$7:$B$3006,B1915&amp;"")-SUMIFS($F$7:$F$3006,$B$7:$B$3006,B1915&amp;""),2))</f>
        <v/>
      </c>
      <c r="J1915" s="6">
        <f>IF(B1915&amp;""="",IF(AND(C1915&amp;""="",E1915&amp;""="",F1915&amp;""=""),"","رقم القيد ناقص"),IF(I1915=0,"","القيد غير متوازن"))</f>
        <v/>
      </c>
      <c r="K1915" s="21">
        <f>IF(C1915&amp;""="","",COUNTIF($C$7:C1915,C1915&amp;""))</f>
        <v/>
      </c>
      <c r="L1915" s="6">
        <f>IF(K1915="","",C1915&amp;"-"&amp;K1915)</f>
        <v/>
      </c>
      <c r="M1915" s="21">
        <f>IF(J1915&lt;&gt;"القيد غير متوازن","",IF(COUNTIF($B$7:B1915,B1915&amp;"")=1,1,""))</f>
        <v/>
      </c>
    </row>
    <row r="1916">
      <c r="A1916" s="20" t="n"/>
      <c r="B1916" s="16" t="n"/>
      <c r="C1916" s="16" t="n"/>
      <c r="D1916" s="5" t="n"/>
      <c r="E1916" s="17" t="n"/>
      <c r="F1916" s="17" t="n"/>
      <c r="G1916" s="6">
        <f>IF(AND(C1916&amp;""="",E1916&amp;""="",F1916&amp;""=""),"",IF(C1916&amp;""="","كود ناقص",IFERROR(INDEX('دليل الحسابات'!$B$6:$B$205,MATCH(C1916,'دليل الحسابات'!$A$6:$A$205,0)),"كود غير موجود")))</f>
        <v/>
      </c>
      <c r="H1916" s="6">
        <f>IF(AND(C1916&amp;""="",E1916&amp;""="",F1916&amp;""=""),"",IF(AND(E1916&amp;""&lt;&gt;"",F1916&amp;""&lt;&gt;""),"خطأ: مدين ودائن معًا",IF(AND(E1916&amp;""="",F1916&amp;""=""),"سطر بلا مبلغ","")))</f>
        <v/>
      </c>
      <c r="I1916" s="19">
        <f>IF(B1916&amp;""="","",ROUND(SUMIFS($E$7:$E$3006,$B$7:$B$3006,B1916&amp;"")-SUMIFS($F$7:$F$3006,$B$7:$B$3006,B1916&amp;""),2))</f>
        <v/>
      </c>
      <c r="J1916" s="6">
        <f>IF(B1916&amp;""="",IF(AND(C1916&amp;""="",E1916&amp;""="",F1916&amp;""=""),"","رقم القيد ناقص"),IF(I1916=0,"","القيد غير متوازن"))</f>
        <v/>
      </c>
      <c r="K1916" s="21">
        <f>IF(C1916&amp;""="","",COUNTIF($C$7:C1916,C1916&amp;""))</f>
        <v/>
      </c>
      <c r="L1916" s="6">
        <f>IF(K1916="","",C1916&amp;"-"&amp;K1916)</f>
        <v/>
      </c>
      <c r="M1916" s="21">
        <f>IF(J1916&lt;&gt;"القيد غير متوازن","",IF(COUNTIF($B$7:B1916,B1916&amp;"")=1,1,""))</f>
        <v/>
      </c>
    </row>
    <row r="1917">
      <c r="A1917" s="20" t="n"/>
      <c r="B1917" s="16" t="n"/>
      <c r="C1917" s="16" t="n"/>
      <c r="D1917" s="5" t="n"/>
      <c r="E1917" s="17" t="n"/>
      <c r="F1917" s="17" t="n"/>
      <c r="G1917" s="6">
        <f>IF(AND(C1917&amp;""="",E1917&amp;""="",F1917&amp;""=""),"",IF(C1917&amp;""="","كود ناقص",IFERROR(INDEX('دليل الحسابات'!$B$6:$B$205,MATCH(C1917,'دليل الحسابات'!$A$6:$A$205,0)),"كود غير موجود")))</f>
        <v/>
      </c>
      <c r="H1917" s="6">
        <f>IF(AND(C1917&amp;""="",E1917&amp;""="",F1917&amp;""=""),"",IF(AND(E1917&amp;""&lt;&gt;"",F1917&amp;""&lt;&gt;""),"خطأ: مدين ودائن معًا",IF(AND(E1917&amp;""="",F1917&amp;""=""),"سطر بلا مبلغ","")))</f>
        <v/>
      </c>
      <c r="I1917" s="19">
        <f>IF(B1917&amp;""="","",ROUND(SUMIFS($E$7:$E$3006,$B$7:$B$3006,B1917&amp;"")-SUMIFS($F$7:$F$3006,$B$7:$B$3006,B1917&amp;""),2))</f>
        <v/>
      </c>
      <c r="J1917" s="6">
        <f>IF(B1917&amp;""="",IF(AND(C1917&amp;""="",E1917&amp;""="",F1917&amp;""=""),"","رقم القيد ناقص"),IF(I1917=0,"","القيد غير متوازن"))</f>
        <v/>
      </c>
      <c r="K1917" s="21">
        <f>IF(C1917&amp;""="","",COUNTIF($C$7:C1917,C1917&amp;""))</f>
        <v/>
      </c>
      <c r="L1917" s="6">
        <f>IF(K1917="","",C1917&amp;"-"&amp;K1917)</f>
        <v/>
      </c>
      <c r="M1917" s="21">
        <f>IF(J1917&lt;&gt;"القيد غير متوازن","",IF(COUNTIF($B$7:B1917,B1917&amp;"")=1,1,""))</f>
        <v/>
      </c>
    </row>
    <row r="1918">
      <c r="A1918" s="20" t="n"/>
      <c r="B1918" s="16" t="n"/>
      <c r="C1918" s="16" t="n"/>
      <c r="D1918" s="5" t="n"/>
      <c r="E1918" s="17" t="n"/>
      <c r="F1918" s="17" t="n"/>
      <c r="G1918" s="6">
        <f>IF(AND(C1918&amp;""="",E1918&amp;""="",F1918&amp;""=""),"",IF(C1918&amp;""="","كود ناقص",IFERROR(INDEX('دليل الحسابات'!$B$6:$B$205,MATCH(C1918,'دليل الحسابات'!$A$6:$A$205,0)),"كود غير موجود")))</f>
        <v/>
      </c>
      <c r="H1918" s="6">
        <f>IF(AND(C1918&amp;""="",E1918&amp;""="",F1918&amp;""=""),"",IF(AND(E1918&amp;""&lt;&gt;"",F1918&amp;""&lt;&gt;""),"خطأ: مدين ودائن معًا",IF(AND(E1918&amp;""="",F1918&amp;""=""),"سطر بلا مبلغ","")))</f>
        <v/>
      </c>
      <c r="I1918" s="19">
        <f>IF(B1918&amp;""="","",ROUND(SUMIFS($E$7:$E$3006,$B$7:$B$3006,B1918&amp;"")-SUMIFS($F$7:$F$3006,$B$7:$B$3006,B1918&amp;""),2))</f>
        <v/>
      </c>
      <c r="J1918" s="6">
        <f>IF(B1918&amp;""="",IF(AND(C1918&amp;""="",E1918&amp;""="",F1918&amp;""=""),"","رقم القيد ناقص"),IF(I1918=0,"","القيد غير متوازن"))</f>
        <v/>
      </c>
      <c r="K1918" s="21">
        <f>IF(C1918&amp;""="","",COUNTIF($C$7:C1918,C1918&amp;""))</f>
        <v/>
      </c>
      <c r="L1918" s="6">
        <f>IF(K1918="","",C1918&amp;"-"&amp;K1918)</f>
        <v/>
      </c>
      <c r="M1918" s="21">
        <f>IF(J1918&lt;&gt;"القيد غير متوازن","",IF(COUNTIF($B$7:B1918,B1918&amp;"")=1,1,""))</f>
        <v/>
      </c>
    </row>
    <row r="1919">
      <c r="A1919" s="20" t="n"/>
      <c r="B1919" s="16" t="n"/>
      <c r="C1919" s="16" t="n"/>
      <c r="D1919" s="5" t="n"/>
      <c r="E1919" s="17" t="n"/>
      <c r="F1919" s="17" t="n"/>
      <c r="G1919" s="6">
        <f>IF(AND(C1919&amp;""="",E1919&amp;""="",F1919&amp;""=""),"",IF(C1919&amp;""="","كود ناقص",IFERROR(INDEX('دليل الحسابات'!$B$6:$B$205,MATCH(C1919,'دليل الحسابات'!$A$6:$A$205,0)),"كود غير موجود")))</f>
        <v/>
      </c>
      <c r="H1919" s="6">
        <f>IF(AND(C1919&amp;""="",E1919&amp;""="",F1919&amp;""=""),"",IF(AND(E1919&amp;""&lt;&gt;"",F1919&amp;""&lt;&gt;""),"خطأ: مدين ودائن معًا",IF(AND(E1919&amp;""="",F1919&amp;""=""),"سطر بلا مبلغ","")))</f>
        <v/>
      </c>
      <c r="I1919" s="19">
        <f>IF(B1919&amp;""="","",ROUND(SUMIFS($E$7:$E$3006,$B$7:$B$3006,B1919&amp;"")-SUMIFS($F$7:$F$3006,$B$7:$B$3006,B1919&amp;""),2))</f>
        <v/>
      </c>
      <c r="J1919" s="6">
        <f>IF(B1919&amp;""="",IF(AND(C1919&amp;""="",E1919&amp;""="",F1919&amp;""=""),"","رقم القيد ناقص"),IF(I1919=0,"","القيد غير متوازن"))</f>
        <v/>
      </c>
      <c r="K1919" s="21">
        <f>IF(C1919&amp;""="","",COUNTIF($C$7:C1919,C1919&amp;""))</f>
        <v/>
      </c>
      <c r="L1919" s="6">
        <f>IF(K1919="","",C1919&amp;"-"&amp;K1919)</f>
        <v/>
      </c>
      <c r="M1919" s="21">
        <f>IF(J1919&lt;&gt;"القيد غير متوازن","",IF(COUNTIF($B$7:B1919,B1919&amp;"")=1,1,""))</f>
        <v/>
      </c>
    </row>
    <row r="1920">
      <c r="A1920" s="20" t="n"/>
      <c r="B1920" s="16" t="n"/>
      <c r="C1920" s="16" t="n"/>
      <c r="D1920" s="5" t="n"/>
      <c r="E1920" s="17" t="n"/>
      <c r="F1920" s="17" t="n"/>
      <c r="G1920" s="6">
        <f>IF(AND(C1920&amp;""="",E1920&amp;""="",F1920&amp;""=""),"",IF(C1920&amp;""="","كود ناقص",IFERROR(INDEX('دليل الحسابات'!$B$6:$B$205,MATCH(C1920,'دليل الحسابات'!$A$6:$A$205,0)),"كود غير موجود")))</f>
        <v/>
      </c>
      <c r="H1920" s="6">
        <f>IF(AND(C1920&amp;""="",E1920&amp;""="",F1920&amp;""=""),"",IF(AND(E1920&amp;""&lt;&gt;"",F1920&amp;""&lt;&gt;""),"خطأ: مدين ودائن معًا",IF(AND(E1920&amp;""="",F1920&amp;""=""),"سطر بلا مبلغ","")))</f>
        <v/>
      </c>
      <c r="I1920" s="19">
        <f>IF(B1920&amp;""="","",ROUND(SUMIFS($E$7:$E$3006,$B$7:$B$3006,B1920&amp;"")-SUMIFS($F$7:$F$3006,$B$7:$B$3006,B1920&amp;""),2))</f>
        <v/>
      </c>
      <c r="J1920" s="6">
        <f>IF(B1920&amp;""="",IF(AND(C1920&amp;""="",E1920&amp;""="",F1920&amp;""=""),"","رقم القيد ناقص"),IF(I1920=0,"","القيد غير متوازن"))</f>
        <v/>
      </c>
      <c r="K1920" s="21">
        <f>IF(C1920&amp;""="","",COUNTIF($C$7:C1920,C1920&amp;""))</f>
        <v/>
      </c>
      <c r="L1920" s="6">
        <f>IF(K1920="","",C1920&amp;"-"&amp;K1920)</f>
        <v/>
      </c>
      <c r="M1920" s="21">
        <f>IF(J1920&lt;&gt;"القيد غير متوازن","",IF(COUNTIF($B$7:B1920,B1920&amp;"")=1,1,""))</f>
        <v/>
      </c>
    </row>
    <row r="1921">
      <c r="A1921" s="20" t="n"/>
      <c r="B1921" s="16" t="n"/>
      <c r="C1921" s="16" t="n"/>
      <c r="D1921" s="5" t="n"/>
      <c r="E1921" s="17" t="n"/>
      <c r="F1921" s="17" t="n"/>
      <c r="G1921" s="6">
        <f>IF(AND(C1921&amp;""="",E1921&amp;""="",F1921&amp;""=""),"",IF(C1921&amp;""="","كود ناقص",IFERROR(INDEX('دليل الحسابات'!$B$6:$B$205,MATCH(C1921,'دليل الحسابات'!$A$6:$A$205,0)),"كود غير موجود")))</f>
        <v/>
      </c>
      <c r="H1921" s="6">
        <f>IF(AND(C1921&amp;""="",E1921&amp;""="",F1921&amp;""=""),"",IF(AND(E1921&amp;""&lt;&gt;"",F1921&amp;""&lt;&gt;""),"خطأ: مدين ودائن معًا",IF(AND(E1921&amp;""="",F1921&amp;""=""),"سطر بلا مبلغ","")))</f>
        <v/>
      </c>
      <c r="I1921" s="19">
        <f>IF(B1921&amp;""="","",ROUND(SUMIFS($E$7:$E$3006,$B$7:$B$3006,B1921&amp;"")-SUMIFS($F$7:$F$3006,$B$7:$B$3006,B1921&amp;""),2))</f>
        <v/>
      </c>
      <c r="J1921" s="6">
        <f>IF(B1921&amp;""="",IF(AND(C1921&amp;""="",E1921&amp;""="",F1921&amp;""=""),"","رقم القيد ناقص"),IF(I1921=0,"","القيد غير متوازن"))</f>
        <v/>
      </c>
      <c r="K1921" s="21">
        <f>IF(C1921&amp;""="","",COUNTIF($C$7:C1921,C1921&amp;""))</f>
        <v/>
      </c>
      <c r="L1921" s="6">
        <f>IF(K1921="","",C1921&amp;"-"&amp;K1921)</f>
        <v/>
      </c>
      <c r="M1921" s="21">
        <f>IF(J1921&lt;&gt;"القيد غير متوازن","",IF(COUNTIF($B$7:B1921,B1921&amp;"")=1,1,""))</f>
        <v/>
      </c>
    </row>
    <row r="1922">
      <c r="A1922" s="20" t="n"/>
      <c r="B1922" s="16" t="n"/>
      <c r="C1922" s="16" t="n"/>
      <c r="D1922" s="5" t="n"/>
      <c r="E1922" s="17" t="n"/>
      <c r="F1922" s="17" t="n"/>
      <c r="G1922" s="6">
        <f>IF(AND(C1922&amp;""="",E1922&amp;""="",F1922&amp;""=""),"",IF(C1922&amp;""="","كود ناقص",IFERROR(INDEX('دليل الحسابات'!$B$6:$B$205,MATCH(C1922,'دليل الحسابات'!$A$6:$A$205,0)),"كود غير موجود")))</f>
        <v/>
      </c>
      <c r="H1922" s="6">
        <f>IF(AND(C1922&amp;""="",E1922&amp;""="",F1922&amp;""=""),"",IF(AND(E1922&amp;""&lt;&gt;"",F1922&amp;""&lt;&gt;""),"خطأ: مدين ودائن معًا",IF(AND(E1922&amp;""="",F1922&amp;""=""),"سطر بلا مبلغ","")))</f>
        <v/>
      </c>
      <c r="I1922" s="19">
        <f>IF(B1922&amp;""="","",ROUND(SUMIFS($E$7:$E$3006,$B$7:$B$3006,B1922&amp;"")-SUMIFS($F$7:$F$3006,$B$7:$B$3006,B1922&amp;""),2))</f>
        <v/>
      </c>
      <c r="J1922" s="6">
        <f>IF(B1922&amp;""="",IF(AND(C1922&amp;""="",E1922&amp;""="",F1922&amp;""=""),"","رقم القيد ناقص"),IF(I1922=0,"","القيد غير متوازن"))</f>
        <v/>
      </c>
      <c r="K1922" s="21">
        <f>IF(C1922&amp;""="","",COUNTIF($C$7:C1922,C1922&amp;""))</f>
        <v/>
      </c>
      <c r="L1922" s="6">
        <f>IF(K1922="","",C1922&amp;"-"&amp;K1922)</f>
        <v/>
      </c>
      <c r="M1922" s="21">
        <f>IF(J1922&lt;&gt;"القيد غير متوازن","",IF(COUNTIF($B$7:B1922,B1922&amp;"")=1,1,""))</f>
        <v/>
      </c>
    </row>
    <row r="1923">
      <c r="A1923" s="20" t="n"/>
      <c r="B1923" s="16" t="n"/>
      <c r="C1923" s="16" t="n"/>
      <c r="D1923" s="5" t="n"/>
      <c r="E1923" s="17" t="n"/>
      <c r="F1923" s="17" t="n"/>
      <c r="G1923" s="6">
        <f>IF(AND(C1923&amp;""="",E1923&amp;""="",F1923&amp;""=""),"",IF(C1923&amp;""="","كود ناقص",IFERROR(INDEX('دليل الحسابات'!$B$6:$B$205,MATCH(C1923,'دليل الحسابات'!$A$6:$A$205,0)),"كود غير موجود")))</f>
        <v/>
      </c>
      <c r="H1923" s="6">
        <f>IF(AND(C1923&amp;""="",E1923&amp;""="",F1923&amp;""=""),"",IF(AND(E1923&amp;""&lt;&gt;"",F1923&amp;""&lt;&gt;""),"خطأ: مدين ودائن معًا",IF(AND(E1923&amp;""="",F1923&amp;""=""),"سطر بلا مبلغ","")))</f>
        <v/>
      </c>
      <c r="I1923" s="19">
        <f>IF(B1923&amp;""="","",ROUND(SUMIFS($E$7:$E$3006,$B$7:$B$3006,B1923&amp;"")-SUMIFS($F$7:$F$3006,$B$7:$B$3006,B1923&amp;""),2))</f>
        <v/>
      </c>
      <c r="J1923" s="6">
        <f>IF(B1923&amp;""="",IF(AND(C1923&amp;""="",E1923&amp;""="",F1923&amp;""=""),"","رقم القيد ناقص"),IF(I1923=0,"","القيد غير متوازن"))</f>
        <v/>
      </c>
      <c r="K1923" s="21">
        <f>IF(C1923&amp;""="","",COUNTIF($C$7:C1923,C1923&amp;""))</f>
        <v/>
      </c>
      <c r="L1923" s="6">
        <f>IF(K1923="","",C1923&amp;"-"&amp;K1923)</f>
        <v/>
      </c>
      <c r="M1923" s="21">
        <f>IF(J1923&lt;&gt;"القيد غير متوازن","",IF(COUNTIF($B$7:B1923,B1923&amp;"")=1,1,""))</f>
        <v/>
      </c>
    </row>
    <row r="1924">
      <c r="A1924" s="20" t="n"/>
      <c r="B1924" s="16" t="n"/>
      <c r="C1924" s="16" t="n"/>
      <c r="D1924" s="5" t="n"/>
      <c r="E1924" s="17" t="n"/>
      <c r="F1924" s="17" t="n"/>
      <c r="G1924" s="6">
        <f>IF(AND(C1924&amp;""="",E1924&amp;""="",F1924&amp;""=""),"",IF(C1924&amp;""="","كود ناقص",IFERROR(INDEX('دليل الحسابات'!$B$6:$B$205,MATCH(C1924,'دليل الحسابات'!$A$6:$A$205,0)),"كود غير موجود")))</f>
        <v/>
      </c>
      <c r="H1924" s="6">
        <f>IF(AND(C1924&amp;""="",E1924&amp;""="",F1924&amp;""=""),"",IF(AND(E1924&amp;""&lt;&gt;"",F1924&amp;""&lt;&gt;""),"خطأ: مدين ودائن معًا",IF(AND(E1924&amp;""="",F1924&amp;""=""),"سطر بلا مبلغ","")))</f>
        <v/>
      </c>
      <c r="I1924" s="19">
        <f>IF(B1924&amp;""="","",ROUND(SUMIFS($E$7:$E$3006,$B$7:$B$3006,B1924&amp;"")-SUMIFS($F$7:$F$3006,$B$7:$B$3006,B1924&amp;""),2))</f>
        <v/>
      </c>
      <c r="J1924" s="6">
        <f>IF(B1924&amp;""="",IF(AND(C1924&amp;""="",E1924&amp;""="",F1924&amp;""=""),"","رقم القيد ناقص"),IF(I1924=0,"","القيد غير متوازن"))</f>
        <v/>
      </c>
      <c r="K1924" s="21">
        <f>IF(C1924&amp;""="","",COUNTIF($C$7:C1924,C1924&amp;""))</f>
        <v/>
      </c>
      <c r="L1924" s="6">
        <f>IF(K1924="","",C1924&amp;"-"&amp;K1924)</f>
        <v/>
      </c>
      <c r="M1924" s="21">
        <f>IF(J1924&lt;&gt;"القيد غير متوازن","",IF(COUNTIF($B$7:B1924,B1924&amp;"")=1,1,""))</f>
        <v/>
      </c>
    </row>
    <row r="1925">
      <c r="A1925" s="20" t="n"/>
      <c r="B1925" s="16" t="n"/>
      <c r="C1925" s="16" t="n"/>
      <c r="D1925" s="5" t="n"/>
      <c r="E1925" s="17" t="n"/>
      <c r="F1925" s="17" t="n"/>
      <c r="G1925" s="6">
        <f>IF(AND(C1925&amp;""="",E1925&amp;""="",F1925&amp;""=""),"",IF(C1925&amp;""="","كود ناقص",IFERROR(INDEX('دليل الحسابات'!$B$6:$B$205,MATCH(C1925,'دليل الحسابات'!$A$6:$A$205,0)),"كود غير موجود")))</f>
        <v/>
      </c>
      <c r="H1925" s="6">
        <f>IF(AND(C1925&amp;""="",E1925&amp;""="",F1925&amp;""=""),"",IF(AND(E1925&amp;""&lt;&gt;"",F1925&amp;""&lt;&gt;""),"خطأ: مدين ودائن معًا",IF(AND(E1925&amp;""="",F1925&amp;""=""),"سطر بلا مبلغ","")))</f>
        <v/>
      </c>
      <c r="I1925" s="19">
        <f>IF(B1925&amp;""="","",ROUND(SUMIFS($E$7:$E$3006,$B$7:$B$3006,B1925&amp;"")-SUMIFS($F$7:$F$3006,$B$7:$B$3006,B1925&amp;""),2))</f>
        <v/>
      </c>
      <c r="J1925" s="6">
        <f>IF(B1925&amp;""="",IF(AND(C1925&amp;""="",E1925&amp;""="",F1925&amp;""=""),"","رقم القيد ناقص"),IF(I1925=0,"","القيد غير متوازن"))</f>
        <v/>
      </c>
      <c r="K1925" s="21">
        <f>IF(C1925&amp;""="","",COUNTIF($C$7:C1925,C1925&amp;""))</f>
        <v/>
      </c>
      <c r="L1925" s="6">
        <f>IF(K1925="","",C1925&amp;"-"&amp;K1925)</f>
        <v/>
      </c>
      <c r="M1925" s="21">
        <f>IF(J1925&lt;&gt;"القيد غير متوازن","",IF(COUNTIF($B$7:B1925,B1925&amp;"")=1,1,""))</f>
        <v/>
      </c>
    </row>
    <row r="1926">
      <c r="A1926" s="20" t="n"/>
      <c r="B1926" s="16" t="n"/>
      <c r="C1926" s="16" t="n"/>
      <c r="D1926" s="5" t="n"/>
      <c r="E1926" s="17" t="n"/>
      <c r="F1926" s="17" t="n"/>
      <c r="G1926" s="6">
        <f>IF(AND(C1926&amp;""="",E1926&amp;""="",F1926&amp;""=""),"",IF(C1926&amp;""="","كود ناقص",IFERROR(INDEX('دليل الحسابات'!$B$6:$B$205,MATCH(C1926,'دليل الحسابات'!$A$6:$A$205,0)),"كود غير موجود")))</f>
        <v/>
      </c>
      <c r="H1926" s="6">
        <f>IF(AND(C1926&amp;""="",E1926&amp;""="",F1926&amp;""=""),"",IF(AND(E1926&amp;""&lt;&gt;"",F1926&amp;""&lt;&gt;""),"خطأ: مدين ودائن معًا",IF(AND(E1926&amp;""="",F1926&amp;""=""),"سطر بلا مبلغ","")))</f>
        <v/>
      </c>
      <c r="I1926" s="19">
        <f>IF(B1926&amp;""="","",ROUND(SUMIFS($E$7:$E$3006,$B$7:$B$3006,B1926&amp;"")-SUMIFS($F$7:$F$3006,$B$7:$B$3006,B1926&amp;""),2))</f>
        <v/>
      </c>
      <c r="J1926" s="6">
        <f>IF(B1926&amp;""="",IF(AND(C1926&amp;""="",E1926&amp;""="",F1926&amp;""=""),"","رقم القيد ناقص"),IF(I1926=0,"","القيد غير متوازن"))</f>
        <v/>
      </c>
      <c r="K1926" s="21">
        <f>IF(C1926&amp;""="","",COUNTIF($C$7:C1926,C1926&amp;""))</f>
        <v/>
      </c>
      <c r="L1926" s="6">
        <f>IF(K1926="","",C1926&amp;"-"&amp;K1926)</f>
        <v/>
      </c>
      <c r="M1926" s="21">
        <f>IF(J1926&lt;&gt;"القيد غير متوازن","",IF(COUNTIF($B$7:B1926,B1926&amp;"")=1,1,""))</f>
        <v/>
      </c>
    </row>
    <row r="1927">
      <c r="A1927" s="20" t="n"/>
      <c r="B1927" s="16" t="n"/>
      <c r="C1927" s="16" t="n"/>
      <c r="D1927" s="5" t="n"/>
      <c r="E1927" s="17" t="n"/>
      <c r="F1927" s="17" t="n"/>
      <c r="G1927" s="6">
        <f>IF(AND(C1927&amp;""="",E1927&amp;""="",F1927&amp;""=""),"",IF(C1927&amp;""="","كود ناقص",IFERROR(INDEX('دليل الحسابات'!$B$6:$B$205,MATCH(C1927,'دليل الحسابات'!$A$6:$A$205,0)),"كود غير موجود")))</f>
        <v/>
      </c>
      <c r="H1927" s="6">
        <f>IF(AND(C1927&amp;""="",E1927&amp;""="",F1927&amp;""=""),"",IF(AND(E1927&amp;""&lt;&gt;"",F1927&amp;""&lt;&gt;""),"خطأ: مدين ودائن معًا",IF(AND(E1927&amp;""="",F1927&amp;""=""),"سطر بلا مبلغ","")))</f>
        <v/>
      </c>
      <c r="I1927" s="19">
        <f>IF(B1927&amp;""="","",ROUND(SUMIFS($E$7:$E$3006,$B$7:$B$3006,B1927&amp;"")-SUMIFS($F$7:$F$3006,$B$7:$B$3006,B1927&amp;""),2))</f>
        <v/>
      </c>
      <c r="J1927" s="6">
        <f>IF(B1927&amp;""="",IF(AND(C1927&amp;""="",E1927&amp;""="",F1927&amp;""=""),"","رقم القيد ناقص"),IF(I1927=0,"","القيد غير متوازن"))</f>
        <v/>
      </c>
      <c r="K1927" s="21">
        <f>IF(C1927&amp;""="","",COUNTIF($C$7:C1927,C1927&amp;""))</f>
        <v/>
      </c>
      <c r="L1927" s="6">
        <f>IF(K1927="","",C1927&amp;"-"&amp;K1927)</f>
        <v/>
      </c>
      <c r="M1927" s="21">
        <f>IF(J1927&lt;&gt;"القيد غير متوازن","",IF(COUNTIF($B$7:B1927,B1927&amp;"")=1,1,""))</f>
        <v/>
      </c>
    </row>
    <row r="1928">
      <c r="A1928" s="20" t="n"/>
      <c r="B1928" s="16" t="n"/>
      <c r="C1928" s="16" t="n"/>
      <c r="D1928" s="5" t="n"/>
      <c r="E1928" s="17" t="n"/>
      <c r="F1928" s="17" t="n"/>
      <c r="G1928" s="6">
        <f>IF(AND(C1928&amp;""="",E1928&amp;""="",F1928&amp;""=""),"",IF(C1928&amp;""="","كود ناقص",IFERROR(INDEX('دليل الحسابات'!$B$6:$B$205,MATCH(C1928,'دليل الحسابات'!$A$6:$A$205,0)),"كود غير موجود")))</f>
        <v/>
      </c>
      <c r="H1928" s="6">
        <f>IF(AND(C1928&amp;""="",E1928&amp;""="",F1928&amp;""=""),"",IF(AND(E1928&amp;""&lt;&gt;"",F1928&amp;""&lt;&gt;""),"خطأ: مدين ودائن معًا",IF(AND(E1928&amp;""="",F1928&amp;""=""),"سطر بلا مبلغ","")))</f>
        <v/>
      </c>
      <c r="I1928" s="19">
        <f>IF(B1928&amp;""="","",ROUND(SUMIFS($E$7:$E$3006,$B$7:$B$3006,B1928&amp;"")-SUMIFS($F$7:$F$3006,$B$7:$B$3006,B1928&amp;""),2))</f>
        <v/>
      </c>
      <c r="J1928" s="6">
        <f>IF(B1928&amp;""="",IF(AND(C1928&amp;""="",E1928&amp;""="",F1928&amp;""=""),"","رقم القيد ناقص"),IF(I1928=0,"","القيد غير متوازن"))</f>
        <v/>
      </c>
      <c r="K1928" s="21">
        <f>IF(C1928&amp;""="","",COUNTIF($C$7:C1928,C1928&amp;""))</f>
        <v/>
      </c>
      <c r="L1928" s="6">
        <f>IF(K1928="","",C1928&amp;"-"&amp;K1928)</f>
        <v/>
      </c>
      <c r="M1928" s="21">
        <f>IF(J1928&lt;&gt;"القيد غير متوازن","",IF(COUNTIF($B$7:B1928,B1928&amp;"")=1,1,""))</f>
        <v/>
      </c>
    </row>
    <row r="1929">
      <c r="A1929" s="20" t="n"/>
      <c r="B1929" s="16" t="n"/>
      <c r="C1929" s="16" t="n"/>
      <c r="D1929" s="5" t="n"/>
      <c r="E1929" s="17" t="n"/>
      <c r="F1929" s="17" t="n"/>
      <c r="G1929" s="6">
        <f>IF(AND(C1929&amp;""="",E1929&amp;""="",F1929&amp;""=""),"",IF(C1929&amp;""="","كود ناقص",IFERROR(INDEX('دليل الحسابات'!$B$6:$B$205,MATCH(C1929,'دليل الحسابات'!$A$6:$A$205,0)),"كود غير موجود")))</f>
        <v/>
      </c>
      <c r="H1929" s="6">
        <f>IF(AND(C1929&amp;""="",E1929&amp;""="",F1929&amp;""=""),"",IF(AND(E1929&amp;""&lt;&gt;"",F1929&amp;""&lt;&gt;""),"خطأ: مدين ودائن معًا",IF(AND(E1929&amp;""="",F1929&amp;""=""),"سطر بلا مبلغ","")))</f>
        <v/>
      </c>
      <c r="I1929" s="19">
        <f>IF(B1929&amp;""="","",ROUND(SUMIFS($E$7:$E$3006,$B$7:$B$3006,B1929&amp;"")-SUMIFS($F$7:$F$3006,$B$7:$B$3006,B1929&amp;""),2))</f>
        <v/>
      </c>
      <c r="J1929" s="6">
        <f>IF(B1929&amp;""="",IF(AND(C1929&amp;""="",E1929&amp;""="",F1929&amp;""=""),"","رقم القيد ناقص"),IF(I1929=0,"","القيد غير متوازن"))</f>
        <v/>
      </c>
      <c r="K1929" s="21">
        <f>IF(C1929&amp;""="","",COUNTIF($C$7:C1929,C1929&amp;""))</f>
        <v/>
      </c>
      <c r="L1929" s="6">
        <f>IF(K1929="","",C1929&amp;"-"&amp;K1929)</f>
        <v/>
      </c>
      <c r="M1929" s="21">
        <f>IF(J1929&lt;&gt;"القيد غير متوازن","",IF(COUNTIF($B$7:B1929,B1929&amp;"")=1,1,""))</f>
        <v/>
      </c>
    </row>
    <row r="1930">
      <c r="A1930" s="20" t="n"/>
      <c r="B1930" s="16" t="n"/>
      <c r="C1930" s="16" t="n"/>
      <c r="D1930" s="5" t="n"/>
      <c r="E1930" s="17" t="n"/>
      <c r="F1930" s="17" t="n"/>
      <c r="G1930" s="6">
        <f>IF(AND(C1930&amp;""="",E1930&amp;""="",F1930&amp;""=""),"",IF(C1930&amp;""="","كود ناقص",IFERROR(INDEX('دليل الحسابات'!$B$6:$B$205,MATCH(C1930,'دليل الحسابات'!$A$6:$A$205,0)),"كود غير موجود")))</f>
        <v/>
      </c>
      <c r="H1930" s="6">
        <f>IF(AND(C1930&amp;""="",E1930&amp;""="",F1930&amp;""=""),"",IF(AND(E1930&amp;""&lt;&gt;"",F1930&amp;""&lt;&gt;""),"خطأ: مدين ودائن معًا",IF(AND(E1930&amp;""="",F1930&amp;""=""),"سطر بلا مبلغ","")))</f>
        <v/>
      </c>
      <c r="I1930" s="19">
        <f>IF(B1930&amp;""="","",ROUND(SUMIFS($E$7:$E$3006,$B$7:$B$3006,B1930&amp;"")-SUMIFS($F$7:$F$3006,$B$7:$B$3006,B1930&amp;""),2))</f>
        <v/>
      </c>
      <c r="J1930" s="6">
        <f>IF(B1930&amp;""="",IF(AND(C1930&amp;""="",E1930&amp;""="",F1930&amp;""=""),"","رقم القيد ناقص"),IF(I1930=0,"","القيد غير متوازن"))</f>
        <v/>
      </c>
      <c r="K1930" s="21">
        <f>IF(C1930&amp;""="","",COUNTIF($C$7:C1930,C1930&amp;""))</f>
        <v/>
      </c>
      <c r="L1930" s="6">
        <f>IF(K1930="","",C1930&amp;"-"&amp;K1930)</f>
        <v/>
      </c>
      <c r="M1930" s="21">
        <f>IF(J1930&lt;&gt;"القيد غير متوازن","",IF(COUNTIF($B$7:B1930,B1930&amp;"")=1,1,""))</f>
        <v/>
      </c>
    </row>
    <row r="1931">
      <c r="A1931" s="20" t="n"/>
      <c r="B1931" s="16" t="n"/>
      <c r="C1931" s="16" t="n"/>
      <c r="D1931" s="5" t="n"/>
      <c r="E1931" s="17" t="n"/>
      <c r="F1931" s="17" t="n"/>
      <c r="G1931" s="6">
        <f>IF(AND(C1931&amp;""="",E1931&amp;""="",F1931&amp;""=""),"",IF(C1931&amp;""="","كود ناقص",IFERROR(INDEX('دليل الحسابات'!$B$6:$B$205,MATCH(C1931,'دليل الحسابات'!$A$6:$A$205,0)),"كود غير موجود")))</f>
        <v/>
      </c>
      <c r="H1931" s="6">
        <f>IF(AND(C1931&amp;""="",E1931&amp;""="",F1931&amp;""=""),"",IF(AND(E1931&amp;""&lt;&gt;"",F1931&amp;""&lt;&gt;""),"خطأ: مدين ودائن معًا",IF(AND(E1931&amp;""="",F1931&amp;""=""),"سطر بلا مبلغ","")))</f>
        <v/>
      </c>
      <c r="I1931" s="19">
        <f>IF(B1931&amp;""="","",ROUND(SUMIFS($E$7:$E$3006,$B$7:$B$3006,B1931&amp;"")-SUMIFS($F$7:$F$3006,$B$7:$B$3006,B1931&amp;""),2))</f>
        <v/>
      </c>
      <c r="J1931" s="6">
        <f>IF(B1931&amp;""="",IF(AND(C1931&amp;""="",E1931&amp;""="",F1931&amp;""=""),"","رقم القيد ناقص"),IF(I1931=0,"","القيد غير متوازن"))</f>
        <v/>
      </c>
      <c r="K1931" s="21">
        <f>IF(C1931&amp;""="","",COUNTIF($C$7:C1931,C1931&amp;""))</f>
        <v/>
      </c>
      <c r="L1931" s="6">
        <f>IF(K1931="","",C1931&amp;"-"&amp;K1931)</f>
        <v/>
      </c>
      <c r="M1931" s="21">
        <f>IF(J1931&lt;&gt;"القيد غير متوازن","",IF(COUNTIF($B$7:B1931,B1931&amp;"")=1,1,""))</f>
        <v/>
      </c>
    </row>
    <row r="1932">
      <c r="A1932" s="20" t="n"/>
      <c r="B1932" s="16" t="n"/>
      <c r="C1932" s="16" t="n"/>
      <c r="D1932" s="5" t="n"/>
      <c r="E1932" s="17" t="n"/>
      <c r="F1932" s="17" t="n"/>
      <c r="G1932" s="6">
        <f>IF(AND(C1932&amp;""="",E1932&amp;""="",F1932&amp;""=""),"",IF(C1932&amp;""="","كود ناقص",IFERROR(INDEX('دليل الحسابات'!$B$6:$B$205,MATCH(C1932,'دليل الحسابات'!$A$6:$A$205,0)),"كود غير موجود")))</f>
        <v/>
      </c>
      <c r="H1932" s="6">
        <f>IF(AND(C1932&amp;""="",E1932&amp;""="",F1932&amp;""=""),"",IF(AND(E1932&amp;""&lt;&gt;"",F1932&amp;""&lt;&gt;""),"خطأ: مدين ودائن معًا",IF(AND(E1932&amp;""="",F1932&amp;""=""),"سطر بلا مبلغ","")))</f>
        <v/>
      </c>
      <c r="I1932" s="19">
        <f>IF(B1932&amp;""="","",ROUND(SUMIFS($E$7:$E$3006,$B$7:$B$3006,B1932&amp;"")-SUMIFS($F$7:$F$3006,$B$7:$B$3006,B1932&amp;""),2))</f>
        <v/>
      </c>
      <c r="J1932" s="6">
        <f>IF(B1932&amp;""="",IF(AND(C1932&amp;""="",E1932&amp;""="",F1932&amp;""=""),"","رقم القيد ناقص"),IF(I1932=0,"","القيد غير متوازن"))</f>
        <v/>
      </c>
      <c r="K1932" s="21">
        <f>IF(C1932&amp;""="","",COUNTIF($C$7:C1932,C1932&amp;""))</f>
        <v/>
      </c>
      <c r="L1932" s="6">
        <f>IF(K1932="","",C1932&amp;"-"&amp;K1932)</f>
        <v/>
      </c>
      <c r="M1932" s="21">
        <f>IF(J1932&lt;&gt;"القيد غير متوازن","",IF(COUNTIF($B$7:B1932,B1932&amp;"")=1,1,""))</f>
        <v/>
      </c>
    </row>
    <row r="1933">
      <c r="A1933" s="20" t="n"/>
      <c r="B1933" s="16" t="n"/>
      <c r="C1933" s="16" t="n"/>
      <c r="D1933" s="5" t="n"/>
      <c r="E1933" s="17" t="n"/>
      <c r="F1933" s="17" t="n"/>
      <c r="G1933" s="6">
        <f>IF(AND(C1933&amp;""="",E1933&amp;""="",F1933&amp;""=""),"",IF(C1933&amp;""="","كود ناقص",IFERROR(INDEX('دليل الحسابات'!$B$6:$B$205,MATCH(C1933,'دليل الحسابات'!$A$6:$A$205,0)),"كود غير موجود")))</f>
        <v/>
      </c>
      <c r="H1933" s="6">
        <f>IF(AND(C1933&amp;""="",E1933&amp;""="",F1933&amp;""=""),"",IF(AND(E1933&amp;""&lt;&gt;"",F1933&amp;""&lt;&gt;""),"خطأ: مدين ودائن معًا",IF(AND(E1933&amp;""="",F1933&amp;""=""),"سطر بلا مبلغ","")))</f>
        <v/>
      </c>
      <c r="I1933" s="19">
        <f>IF(B1933&amp;""="","",ROUND(SUMIFS($E$7:$E$3006,$B$7:$B$3006,B1933&amp;"")-SUMIFS($F$7:$F$3006,$B$7:$B$3006,B1933&amp;""),2))</f>
        <v/>
      </c>
      <c r="J1933" s="6">
        <f>IF(B1933&amp;""="",IF(AND(C1933&amp;""="",E1933&amp;""="",F1933&amp;""=""),"","رقم القيد ناقص"),IF(I1933=0,"","القيد غير متوازن"))</f>
        <v/>
      </c>
      <c r="K1933" s="21">
        <f>IF(C1933&amp;""="","",COUNTIF($C$7:C1933,C1933&amp;""))</f>
        <v/>
      </c>
      <c r="L1933" s="6">
        <f>IF(K1933="","",C1933&amp;"-"&amp;K1933)</f>
        <v/>
      </c>
      <c r="M1933" s="21">
        <f>IF(J1933&lt;&gt;"القيد غير متوازن","",IF(COUNTIF($B$7:B1933,B1933&amp;"")=1,1,""))</f>
        <v/>
      </c>
    </row>
    <row r="1934">
      <c r="A1934" s="20" t="n"/>
      <c r="B1934" s="16" t="n"/>
      <c r="C1934" s="16" t="n"/>
      <c r="D1934" s="5" t="n"/>
      <c r="E1934" s="17" t="n"/>
      <c r="F1934" s="17" t="n"/>
      <c r="G1934" s="6">
        <f>IF(AND(C1934&amp;""="",E1934&amp;""="",F1934&amp;""=""),"",IF(C1934&amp;""="","كود ناقص",IFERROR(INDEX('دليل الحسابات'!$B$6:$B$205,MATCH(C1934,'دليل الحسابات'!$A$6:$A$205,0)),"كود غير موجود")))</f>
        <v/>
      </c>
      <c r="H1934" s="6">
        <f>IF(AND(C1934&amp;""="",E1934&amp;""="",F1934&amp;""=""),"",IF(AND(E1934&amp;""&lt;&gt;"",F1934&amp;""&lt;&gt;""),"خطأ: مدين ودائن معًا",IF(AND(E1934&amp;""="",F1934&amp;""=""),"سطر بلا مبلغ","")))</f>
        <v/>
      </c>
      <c r="I1934" s="19">
        <f>IF(B1934&amp;""="","",ROUND(SUMIFS($E$7:$E$3006,$B$7:$B$3006,B1934&amp;"")-SUMIFS($F$7:$F$3006,$B$7:$B$3006,B1934&amp;""),2))</f>
        <v/>
      </c>
      <c r="J1934" s="6">
        <f>IF(B1934&amp;""="",IF(AND(C1934&amp;""="",E1934&amp;""="",F1934&amp;""=""),"","رقم القيد ناقص"),IF(I1934=0,"","القيد غير متوازن"))</f>
        <v/>
      </c>
      <c r="K1934" s="21">
        <f>IF(C1934&amp;""="","",COUNTIF($C$7:C1934,C1934&amp;""))</f>
        <v/>
      </c>
      <c r="L1934" s="6">
        <f>IF(K1934="","",C1934&amp;"-"&amp;K1934)</f>
        <v/>
      </c>
      <c r="M1934" s="21">
        <f>IF(J1934&lt;&gt;"القيد غير متوازن","",IF(COUNTIF($B$7:B1934,B1934&amp;"")=1,1,""))</f>
        <v/>
      </c>
    </row>
    <row r="1935">
      <c r="A1935" s="20" t="n"/>
      <c r="B1935" s="16" t="n"/>
      <c r="C1935" s="16" t="n"/>
      <c r="D1935" s="5" t="n"/>
      <c r="E1935" s="17" t="n"/>
      <c r="F1935" s="17" t="n"/>
      <c r="G1935" s="6">
        <f>IF(AND(C1935&amp;""="",E1935&amp;""="",F1935&amp;""=""),"",IF(C1935&amp;""="","كود ناقص",IFERROR(INDEX('دليل الحسابات'!$B$6:$B$205,MATCH(C1935,'دليل الحسابات'!$A$6:$A$205,0)),"كود غير موجود")))</f>
        <v/>
      </c>
      <c r="H1935" s="6">
        <f>IF(AND(C1935&amp;""="",E1935&amp;""="",F1935&amp;""=""),"",IF(AND(E1935&amp;""&lt;&gt;"",F1935&amp;""&lt;&gt;""),"خطأ: مدين ودائن معًا",IF(AND(E1935&amp;""="",F1935&amp;""=""),"سطر بلا مبلغ","")))</f>
        <v/>
      </c>
      <c r="I1935" s="19">
        <f>IF(B1935&amp;""="","",ROUND(SUMIFS($E$7:$E$3006,$B$7:$B$3006,B1935&amp;"")-SUMIFS($F$7:$F$3006,$B$7:$B$3006,B1935&amp;""),2))</f>
        <v/>
      </c>
      <c r="J1935" s="6">
        <f>IF(B1935&amp;""="",IF(AND(C1935&amp;""="",E1935&amp;""="",F1935&amp;""=""),"","رقم القيد ناقص"),IF(I1935=0,"","القيد غير متوازن"))</f>
        <v/>
      </c>
      <c r="K1935" s="21">
        <f>IF(C1935&amp;""="","",COUNTIF($C$7:C1935,C1935&amp;""))</f>
        <v/>
      </c>
      <c r="L1935" s="6">
        <f>IF(K1935="","",C1935&amp;"-"&amp;K1935)</f>
        <v/>
      </c>
      <c r="M1935" s="21">
        <f>IF(J1935&lt;&gt;"القيد غير متوازن","",IF(COUNTIF($B$7:B1935,B1935&amp;"")=1,1,""))</f>
        <v/>
      </c>
    </row>
    <row r="1936">
      <c r="A1936" s="20" t="n"/>
      <c r="B1936" s="16" t="n"/>
      <c r="C1936" s="16" t="n"/>
      <c r="D1936" s="5" t="n"/>
      <c r="E1936" s="17" t="n"/>
      <c r="F1936" s="17" t="n"/>
      <c r="G1936" s="6">
        <f>IF(AND(C1936&amp;""="",E1936&amp;""="",F1936&amp;""=""),"",IF(C1936&amp;""="","كود ناقص",IFERROR(INDEX('دليل الحسابات'!$B$6:$B$205,MATCH(C1936,'دليل الحسابات'!$A$6:$A$205,0)),"كود غير موجود")))</f>
        <v/>
      </c>
      <c r="H1936" s="6">
        <f>IF(AND(C1936&amp;""="",E1936&amp;""="",F1936&amp;""=""),"",IF(AND(E1936&amp;""&lt;&gt;"",F1936&amp;""&lt;&gt;""),"خطأ: مدين ودائن معًا",IF(AND(E1936&amp;""="",F1936&amp;""=""),"سطر بلا مبلغ","")))</f>
        <v/>
      </c>
      <c r="I1936" s="19">
        <f>IF(B1936&amp;""="","",ROUND(SUMIFS($E$7:$E$3006,$B$7:$B$3006,B1936&amp;"")-SUMIFS($F$7:$F$3006,$B$7:$B$3006,B1936&amp;""),2))</f>
        <v/>
      </c>
      <c r="J1936" s="6">
        <f>IF(B1936&amp;""="",IF(AND(C1936&amp;""="",E1936&amp;""="",F1936&amp;""=""),"","رقم القيد ناقص"),IF(I1936=0,"","القيد غير متوازن"))</f>
        <v/>
      </c>
      <c r="K1936" s="21">
        <f>IF(C1936&amp;""="","",COUNTIF($C$7:C1936,C1936&amp;""))</f>
        <v/>
      </c>
      <c r="L1936" s="6">
        <f>IF(K1936="","",C1936&amp;"-"&amp;K1936)</f>
        <v/>
      </c>
      <c r="M1936" s="21">
        <f>IF(J1936&lt;&gt;"القيد غير متوازن","",IF(COUNTIF($B$7:B1936,B1936&amp;"")=1,1,""))</f>
        <v/>
      </c>
    </row>
    <row r="1937">
      <c r="A1937" s="20" t="n"/>
      <c r="B1937" s="16" t="n"/>
      <c r="C1937" s="16" t="n"/>
      <c r="D1937" s="5" t="n"/>
      <c r="E1937" s="17" t="n"/>
      <c r="F1937" s="17" t="n"/>
      <c r="G1937" s="6">
        <f>IF(AND(C1937&amp;""="",E1937&amp;""="",F1937&amp;""=""),"",IF(C1937&amp;""="","كود ناقص",IFERROR(INDEX('دليل الحسابات'!$B$6:$B$205,MATCH(C1937,'دليل الحسابات'!$A$6:$A$205,0)),"كود غير موجود")))</f>
        <v/>
      </c>
      <c r="H1937" s="6">
        <f>IF(AND(C1937&amp;""="",E1937&amp;""="",F1937&amp;""=""),"",IF(AND(E1937&amp;""&lt;&gt;"",F1937&amp;""&lt;&gt;""),"خطأ: مدين ودائن معًا",IF(AND(E1937&amp;""="",F1937&amp;""=""),"سطر بلا مبلغ","")))</f>
        <v/>
      </c>
      <c r="I1937" s="19">
        <f>IF(B1937&amp;""="","",ROUND(SUMIFS($E$7:$E$3006,$B$7:$B$3006,B1937&amp;"")-SUMIFS($F$7:$F$3006,$B$7:$B$3006,B1937&amp;""),2))</f>
        <v/>
      </c>
      <c r="J1937" s="6">
        <f>IF(B1937&amp;""="",IF(AND(C1937&amp;""="",E1937&amp;""="",F1937&amp;""=""),"","رقم القيد ناقص"),IF(I1937=0,"","القيد غير متوازن"))</f>
        <v/>
      </c>
      <c r="K1937" s="21">
        <f>IF(C1937&amp;""="","",COUNTIF($C$7:C1937,C1937&amp;""))</f>
        <v/>
      </c>
      <c r="L1937" s="6">
        <f>IF(K1937="","",C1937&amp;"-"&amp;K1937)</f>
        <v/>
      </c>
      <c r="M1937" s="21">
        <f>IF(J1937&lt;&gt;"القيد غير متوازن","",IF(COUNTIF($B$7:B1937,B1937&amp;"")=1,1,""))</f>
        <v/>
      </c>
    </row>
    <row r="1938">
      <c r="A1938" s="20" t="n"/>
      <c r="B1938" s="16" t="n"/>
      <c r="C1938" s="16" t="n"/>
      <c r="D1938" s="5" t="n"/>
      <c r="E1938" s="17" t="n"/>
      <c r="F1938" s="17" t="n"/>
      <c r="G1938" s="6">
        <f>IF(AND(C1938&amp;""="",E1938&amp;""="",F1938&amp;""=""),"",IF(C1938&amp;""="","كود ناقص",IFERROR(INDEX('دليل الحسابات'!$B$6:$B$205,MATCH(C1938,'دليل الحسابات'!$A$6:$A$205,0)),"كود غير موجود")))</f>
        <v/>
      </c>
      <c r="H1938" s="6">
        <f>IF(AND(C1938&amp;""="",E1938&amp;""="",F1938&amp;""=""),"",IF(AND(E1938&amp;""&lt;&gt;"",F1938&amp;""&lt;&gt;""),"خطأ: مدين ودائن معًا",IF(AND(E1938&amp;""="",F1938&amp;""=""),"سطر بلا مبلغ","")))</f>
        <v/>
      </c>
      <c r="I1938" s="19">
        <f>IF(B1938&amp;""="","",ROUND(SUMIFS($E$7:$E$3006,$B$7:$B$3006,B1938&amp;"")-SUMIFS($F$7:$F$3006,$B$7:$B$3006,B1938&amp;""),2))</f>
        <v/>
      </c>
      <c r="J1938" s="6">
        <f>IF(B1938&amp;""="",IF(AND(C1938&amp;""="",E1938&amp;""="",F1938&amp;""=""),"","رقم القيد ناقص"),IF(I1938=0,"","القيد غير متوازن"))</f>
        <v/>
      </c>
      <c r="K1938" s="21">
        <f>IF(C1938&amp;""="","",COUNTIF($C$7:C1938,C1938&amp;""))</f>
        <v/>
      </c>
      <c r="L1938" s="6">
        <f>IF(K1938="","",C1938&amp;"-"&amp;K1938)</f>
        <v/>
      </c>
      <c r="M1938" s="21">
        <f>IF(J1938&lt;&gt;"القيد غير متوازن","",IF(COUNTIF($B$7:B1938,B1938&amp;"")=1,1,""))</f>
        <v/>
      </c>
    </row>
    <row r="1939">
      <c r="A1939" s="20" t="n"/>
      <c r="B1939" s="16" t="n"/>
      <c r="C1939" s="16" t="n"/>
      <c r="D1939" s="5" t="n"/>
      <c r="E1939" s="17" t="n"/>
      <c r="F1939" s="17" t="n"/>
      <c r="G1939" s="6">
        <f>IF(AND(C1939&amp;""="",E1939&amp;""="",F1939&amp;""=""),"",IF(C1939&amp;""="","كود ناقص",IFERROR(INDEX('دليل الحسابات'!$B$6:$B$205,MATCH(C1939,'دليل الحسابات'!$A$6:$A$205,0)),"كود غير موجود")))</f>
        <v/>
      </c>
      <c r="H1939" s="6">
        <f>IF(AND(C1939&amp;""="",E1939&amp;""="",F1939&amp;""=""),"",IF(AND(E1939&amp;""&lt;&gt;"",F1939&amp;""&lt;&gt;""),"خطأ: مدين ودائن معًا",IF(AND(E1939&amp;""="",F1939&amp;""=""),"سطر بلا مبلغ","")))</f>
        <v/>
      </c>
      <c r="I1939" s="19">
        <f>IF(B1939&amp;""="","",ROUND(SUMIFS($E$7:$E$3006,$B$7:$B$3006,B1939&amp;"")-SUMIFS($F$7:$F$3006,$B$7:$B$3006,B1939&amp;""),2))</f>
        <v/>
      </c>
      <c r="J1939" s="6">
        <f>IF(B1939&amp;""="",IF(AND(C1939&amp;""="",E1939&amp;""="",F1939&amp;""=""),"","رقم القيد ناقص"),IF(I1939=0,"","القيد غير متوازن"))</f>
        <v/>
      </c>
      <c r="K1939" s="21">
        <f>IF(C1939&amp;""="","",COUNTIF($C$7:C1939,C1939&amp;""))</f>
        <v/>
      </c>
      <c r="L1939" s="6">
        <f>IF(K1939="","",C1939&amp;"-"&amp;K1939)</f>
        <v/>
      </c>
      <c r="M1939" s="21">
        <f>IF(J1939&lt;&gt;"القيد غير متوازن","",IF(COUNTIF($B$7:B1939,B1939&amp;"")=1,1,""))</f>
        <v/>
      </c>
    </row>
    <row r="1940">
      <c r="A1940" s="20" t="n"/>
      <c r="B1940" s="16" t="n"/>
      <c r="C1940" s="16" t="n"/>
      <c r="D1940" s="5" t="n"/>
      <c r="E1940" s="17" t="n"/>
      <c r="F1940" s="17" t="n"/>
      <c r="G1940" s="6">
        <f>IF(AND(C1940&amp;""="",E1940&amp;""="",F1940&amp;""=""),"",IF(C1940&amp;""="","كود ناقص",IFERROR(INDEX('دليل الحسابات'!$B$6:$B$205,MATCH(C1940,'دليل الحسابات'!$A$6:$A$205,0)),"كود غير موجود")))</f>
        <v/>
      </c>
      <c r="H1940" s="6">
        <f>IF(AND(C1940&amp;""="",E1940&amp;""="",F1940&amp;""=""),"",IF(AND(E1940&amp;""&lt;&gt;"",F1940&amp;""&lt;&gt;""),"خطأ: مدين ودائن معًا",IF(AND(E1940&amp;""="",F1940&amp;""=""),"سطر بلا مبلغ","")))</f>
        <v/>
      </c>
      <c r="I1940" s="19">
        <f>IF(B1940&amp;""="","",ROUND(SUMIFS($E$7:$E$3006,$B$7:$B$3006,B1940&amp;"")-SUMIFS($F$7:$F$3006,$B$7:$B$3006,B1940&amp;""),2))</f>
        <v/>
      </c>
      <c r="J1940" s="6">
        <f>IF(B1940&amp;""="",IF(AND(C1940&amp;""="",E1940&amp;""="",F1940&amp;""=""),"","رقم القيد ناقص"),IF(I1940=0,"","القيد غير متوازن"))</f>
        <v/>
      </c>
      <c r="K1940" s="21">
        <f>IF(C1940&amp;""="","",COUNTIF($C$7:C1940,C1940&amp;""))</f>
        <v/>
      </c>
      <c r="L1940" s="6">
        <f>IF(K1940="","",C1940&amp;"-"&amp;K1940)</f>
        <v/>
      </c>
      <c r="M1940" s="21">
        <f>IF(J1940&lt;&gt;"القيد غير متوازن","",IF(COUNTIF($B$7:B1940,B1940&amp;"")=1,1,""))</f>
        <v/>
      </c>
    </row>
    <row r="1941">
      <c r="A1941" s="20" t="n"/>
      <c r="B1941" s="16" t="n"/>
      <c r="C1941" s="16" t="n"/>
      <c r="D1941" s="5" t="n"/>
      <c r="E1941" s="17" t="n"/>
      <c r="F1941" s="17" t="n"/>
      <c r="G1941" s="6">
        <f>IF(AND(C1941&amp;""="",E1941&amp;""="",F1941&amp;""=""),"",IF(C1941&amp;""="","كود ناقص",IFERROR(INDEX('دليل الحسابات'!$B$6:$B$205,MATCH(C1941,'دليل الحسابات'!$A$6:$A$205,0)),"كود غير موجود")))</f>
        <v/>
      </c>
      <c r="H1941" s="6">
        <f>IF(AND(C1941&amp;""="",E1941&amp;""="",F1941&amp;""=""),"",IF(AND(E1941&amp;""&lt;&gt;"",F1941&amp;""&lt;&gt;""),"خطأ: مدين ودائن معًا",IF(AND(E1941&amp;""="",F1941&amp;""=""),"سطر بلا مبلغ","")))</f>
        <v/>
      </c>
      <c r="I1941" s="19">
        <f>IF(B1941&amp;""="","",ROUND(SUMIFS($E$7:$E$3006,$B$7:$B$3006,B1941&amp;"")-SUMIFS($F$7:$F$3006,$B$7:$B$3006,B1941&amp;""),2))</f>
        <v/>
      </c>
      <c r="J1941" s="6">
        <f>IF(B1941&amp;""="",IF(AND(C1941&amp;""="",E1941&amp;""="",F1941&amp;""=""),"","رقم القيد ناقص"),IF(I1941=0,"","القيد غير متوازن"))</f>
        <v/>
      </c>
      <c r="K1941" s="21">
        <f>IF(C1941&amp;""="","",COUNTIF($C$7:C1941,C1941&amp;""))</f>
        <v/>
      </c>
      <c r="L1941" s="6">
        <f>IF(K1941="","",C1941&amp;"-"&amp;K1941)</f>
        <v/>
      </c>
      <c r="M1941" s="21">
        <f>IF(J1941&lt;&gt;"القيد غير متوازن","",IF(COUNTIF($B$7:B1941,B1941&amp;"")=1,1,""))</f>
        <v/>
      </c>
    </row>
    <row r="1942">
      <c r="A1942" s="20" t="n"/>
      <c r="B1942" s="16" t="n"/>
      <c r="C1942" s="16" t="n"/>
      <c r="D1942" s="5" t="n"/>
      <c r="E1942" s="17" t="n"/>
      <c r="F1942" s="17" t="n"/>
      <c r="G1942" s="6">
        <f>IF(AND(C1942&amp;""="",E1942&amp;""="",F1942&amp;""=""),"",IF(C1942&amp;""="","كود ناقص",IFERROR(INDEX('دليل الحسابات'!$B$6:$B$205,MATCH(C1942,'دليل الحسابات'!$A$6:$A$205,0)),"كود غير موجود")))</f>
        <v/>
      </c>
      <c r="H1942" s="6">
        <f>IF(AND(C1942&amp;""="",E1942&amp;""="",F1942&amp;""=""),"",IF(AND(E1942&amp;""&lt;&gt;"",F1942&amp;""&lt;&gt;""),"خطأ: مدين ودائن معًا",IF(AND(E1942&amp;""="",F1942&amp;""=""),"سطر بلا مبلغ","")))</f>
        <v/>
      </c>
      <c r="I1942" s="19">
        <f>IF(B1942&amp;""="","",ROUND(SUMIFS($E$7:$E$3006,$B$7:$B$3006,B1942&amp;"")-SUMIFS($F$7:$F$3006,$B$7:$B$3006,B1942&amp;""),2))</f>
        <v/>
      </c>
      <c r="J1942" s="6">
        <f>IF(B1942&amp;""="",IF(AND(C1942&amp;""="",E1942&amp;""="",F1942&amp;""=""),"","رقم القيد ناقص"),IF(I1942=0,"","القيد غير متوازن"))</f>
        <v/>
      </c>
      <c r="K1942" s="21">
        <f>IF(C1942&amp;""="","",COUNTIF($C$7:C1942,C1942&amp;""))</f>
        <v/>
      </c>
      <c r="L1942" s="6">
        <f>IF(K1942="","",C1942&amp;"-"&amp;K1942)</f>
        <v/>
      </c>
      <c r="M1942" s="21">
        <f>IF(J1942&lt;&gt;"القيد غير متوازن","",IF(COUNTIF($B$7:B1942,B1942&amp;"")=1,1,""))</f>
        <v/>
      </c>
    </row>
    <row r="1943">
      <c r="A1943" s="20" t="n"/>
      <c r="B1943" s="16" t="n"/>
      <c r="C1943" s="16" t="n"/>
      <c r="D1943" s="5" t="n"/>
      <c r="E1943" s="17" t="n"/>
      <c r="F1943" s="17" t="n"/>
      <c r="G1943" s="6">
        <f>IF(AND(C1943&amp;""="",E1943&amp;""="",F1943&amp;""=""),"",IF(C1943&amp;""="","كود ناقص",IFERROR(INDEX('دليل الحسابات'!$B$6:$B$205,MATCH(C1943,'دليل الحسابات'!$A$6:$A$205,0)),"كود غير موجود")))</f>
        <v/>
      </c>
      <c r="H1943" s="6">
        <f>IF(AND(C1943&amp;""="",E1943&amp;""="",F1943&amp;""=""),"",IF(AND(E1943&amp;""&lt;&gt;"",F1943&amp;""&lt;&gt;""),"خطأ: مدين ودائن معًا",IF(AND(E1943&amp;""="",F1943&amp;""=""),"سطر بلا مبلغ","")))</f>
        <v/>
      </c>
      <c r="I1943" s="19">
        <f>IF(B1943&amp;""="","",ROUND(SUMIFS($E$7:$E$3006,$B$7:$B$3006,B1943&amp;"")-SUMIFS($F$7:$F$3006,$B$7:$B$3006,B1943&amp;""),2))</f>
        <v/>
      </c>
      <c r="J1943" s="6">
        <f>IF(B1943&amp;""="",IF(AND(C1943&amp;""="",E1943&amp;""="",F1943&amp;""=""),"","رقم القيد ناقص"),IF(I1943=0,"","القيد غير متوازن"))</f>
        <v/>
      </c>
      <c r="K1943" s="21">
        <f>IF(C1943&amp;""="","",COUNTIF($C$7:C1943,C1943&amp;""))</f>
        <v/>
      </c>
      <c r="L1943" s="6">
        <f>IF(K1943="","",C1943&amp;"-"&amp;K1943)</f>
        <v/>
      </c>
      <c r="M1943" s="21">
        <f>IF(J1943&lt;&gt;"القيد غير متوازن","",IF(COUNTIF($B$7:B1943,B1943&amp;"")=1,1,""))</f>
        <v/>
      </c>
    </row>
    <row r="1944">
      <c r="A1944" s="20" t="n"/>
      <c r="B1944" s="16" t="n"/>
      <c r="C1944" s="16" t="n"/>
      <c r="D1944" s="5" t="n"/>
      <c r="E1944" s="17" t="n"/>
      <c r="F1944" s="17" t="n"/>
      <c r="G1944" s="6">
        <f>IF(AND(C1944&amp;""="",E1944&amp;""="",F1944&amp;""=""),"",IF(C1944&amp;""="","كود ناقص",IFERROR(INDEX('دليل الحسابات'!$B$6:$B$205,MATCH(C1944,'دليل الحسابات'!$A$6:$A$205,0)),"كود غير موجود")))</f>
        <v/>
      </c>
      <c r="H1944" s="6">
        <f>IF(AND(C1944&amp;""="",E1944&amp;""="",F1944&amp;""=""),"",IF(AND(E1944&amp;""&lt;&gt;"",F1944&amp;""&lt;&gt;""),"خطأ: مدين ودائن معًا",IF(AND(E1944&amp;""="",F1944&amp;""=""),"سطر بلا مبلغ","")))</f>
        <v/>
      </c>
      <c r="I1944" s="19">
        <f>IF(B1944&amp;""="","",ROUND(SUMIFS($E$7:$E$3006,$B$7:$B$3006,B1944&amp;"")-SUMIFS($F$7:$F$3006,$B$7:$B$3006,B1944&amp;""),2))</f>
        <v/>
      </c>
      <c r="J1944" s="6">
        <f>IF(B1944&amp;""="",IF(AND(C1944&amp;""="",E1944&amp;""="",F1944&amp;""=""),"","رقم القيد ناقص"),IF(I1944=0,"","القيد غير متوازن"))</f>
        <v/>
      </c>
      <c r="K1944" s="21">
        <f>IF(C1944&amp;""="","",COUNTIF($C$7:C1944,C1944&amp;""))</f>
        <v/>
      </c>
      <c r="L1944" s="6">
        <f>IF(K1944="","",C1944&amp;"-"&amp;K1944)</f>
        <v/>
      </c>
      <c r="M1944" s="21">
        <f>IF(J1944&lt;&gt;"القيد غير متوازن","",IF(COUNTIF($B$7:B1944,B1944&amp;"")=1,1,""))</f>
        <v/>
      </c>
    </row>
    <row r="1945">
      <c r="A1945" s="20" t="n"/>
      <c r="B1945" s="16" t="n"/>
      <c r="C1945" s="16" t="n"/>
      <c r="D1945" s="5" t="n"/>
      <c r="E1945" s="17" t="n"/>
      <c r="F1945" s="17" t="n"/>
      <c r="G1945" s="6">
        <f>IF(AND(C1945&amp;""="",E1945&amp;""="",F1945&amp;""=""),"",IF(C1945&amp;""="","كود ناقص",IFERROR(INDEX('دليل الحسابات'!$B$6:$B$205,MATCH(C1945,'دليل الحسابات'!$A$6:$A$205,0)),"كود غير موجود")))</f>
        <v/>
      </c>
      <c r="H1945" s="6">
        <f>IF(AND(C1945&amp;""="",E1945&amp;""="",F1945&amp;""=""),"",IF(AND(E1945&amp;""&lt;&gt;"",F1945&amp;""&lt;&gt;""),"خطأ: مدين ودائن معًا",IF(AND(E1945&amp;""="",F1945&amp;""=""),"سطر بلا مبلغ","")))</f>
        <v/>
      </c>
      <c r="I1945" s="19">
        <f>IF(B1945&amp;""="","",ROUND(SUMIFS($E$7:$E$3006,$B$7:$B$3006,B1945&amp;"")-SUMIFS($F$7:$F$3006,$B$7:$B$3006,B1945&amp;""),2))</f>
        <v/>
      </c>
      <c r="J1945" s="6">
        <f>IF(B1945&amp;""="",IF(AND(C1945&amp;""="",E1945&amp;""="",F1945&amp;""=""),"","رقم القيد ناقص"),IF(I1945=0,"","القيد غير متوازن"))</f>
        <v/>
      </c>
      <c r="K1945" s="21">
        <f>IF(C1945&amp;""="","",COUNTIF($C$7:C1945,C1945&amp;""))</f>
        <v/>
      </c>
      <c r="L1945" s="6">
        <f>IF(K1945="","",C1945&amp;"-"&amp;K1945)</f>
        <v/>
      </c>
      <c r="M1945" s="21">
        <f>IF(J1945&lt;&gt;"القيد غير متوازن","",IF(COUNTIF($B$7:B1945,B1945&amp;"")=1,1,""))</f>
        <v/>
      </c>
    </row>
    <row r="1946">
      <c r="A1946" s="20" t="n"/>
      <c r="B1946" s="16" t="n"/>
      <c r="C1946" s="16" t="n"/>
      <c r="D1946" s="5" t="n"/>
      <c r="E1946" s="17" t="n"/>
      <c r="F1946" s="17" t="n"/>
      <c r="G1946" s="6">
        <f>IF(AND(C1946&amp;""="",E1946&amp;""="",F1946&amp;""=""),"",IF(C1946&amp;""="","كود ناقص",IFERROR(INDEX('دليل الحسابات'!$B$6:$B$205,MATCH(C1946,'دليل الحسابات'!$A$6:$A$205,0)),"كود غير موجود")))</f>
        <v/>
      </c>
      <c r="H1946" s="6">
        <f>IF(AND(C1946&amp;""="",E1946&amp;""="",F1946&amp;""=""),"",IF(AND(E1946&amp;""&lt;&gt;"",F1946&amp;""&lt;&gt;""),"خطأ: مدين ودائن معًا",IF(AND(E1946&amp;""="",F1946&amp;""=""),"سطر بلا مبلغ","")))</f>
        <v/>
      </c>
      <c r="I1946" s="19">
        <f>IF(B1946&amp;""="","",ROUND(SUMIFS($E$7:$E$3006,$B$7:$B$3006,B1946&amp;"")-SUMIFS($F$7:$F$3006,$B$7:$B$3006,B1946&amp;""),2))</f>
        <v/>
      </c>
      <c r="J1946" s="6">
        <f>IF(B1946&amp;""="",IF(AND(C1946&amp;""="",E1946&amp;""="",F1946&amp;""=""),"","رقم القيد ناقص"),IF(I1946=0,"","القيد غير متوازن"))</f>
        <v/>
      </c>
      <c r="K1946" s="21">
        <f>IF(C1946&amp;""="","",COUNTIF($C$7:C1946,C1946&amp;""))</f>
        <v/>
      </c>
      <c r="L1946" s="6">
        <f>IF(K1946="","",C1946&amp;"-"&amp;K1946)</f>
        <v/>
      </c>
      <c r="M1946" s="21">
        <f>IF(J1946&lt;&gt;"القيد غير متوازن","",IF(COUNTIF($B$7:B1946,B1946&amp;"")=1,1,""))</f>
        <v/>
      </c>
    </row>
    <row r="1947">
      <c r="A1947" s="20" t="n"/>
      <c r="B1947" s="16" t="n"/>
      <c r="C1947" s="16" t="n"/>
      <c r="D1947" s="5" t="n"/>
      <c r="E1947" s="17" t="n"/>
      <c r="F1947" s="17" t="n"/>
      <c r="G1947" s="6">
        <f>IF(AND(C1947&amp;""="",E1947&amp;""="",F1947&amp;""=""),"",IF(C1947&amp;""="","كود ناقص",IFERROR(INDEX('دليل الحسابات'!$B$6:$B$205,MATCH(C1947,'دليل الحسابات'!$A$6:$A$205,0)),"كود غير موجود")))</f>
        <v/>
      </c>
      <c r="H1947" s="6">
        <f>IF(AND(C1947&amp;""="",E1947&amp;""="",F1947&amp;""=""),"",IF(AND(E1947&amp;""&lt;&gt;"",F1947&amp;""&lt;&gt;""),"خطأ: مدين ودائن معًا",IF(AND(E1947&amp;""="",F1947&amp;""=""),"سطر بلا مبلغ","")))</f>
        <v/>
      </c>
      <c r="I1947" s="19">
        <f>IF(B1947&amp;""="","",ROUND(SUMIFS($E$7:$E$3006,$B$7:$B$3006,B1947&amp;"")-SUMIFS($F$7:$F$3006,$B$7:$B$3006,B1947&amp;""),2))</f>
        <v/>
      </c>
      <c r="J1947" s="6">
        <f>IF(B1947&amp;""="",IF(AND(C1947&amp;""="",E1947&amp;""="",F1947&amp;""=""),"","رقم القيد ناقص"),IF(I1947=0,"","القيد غير متوازن"))</f>
        <v/>
      </c>
      <c r="K1947" s="21">
        <f>IF(C1947&amp;""="","",COUNTIF($C$7:C1947,C1947&amp;""))</f>
        <v/>
      </c>
      <c r="L1947" s="6">
        <f>IF(K1947="","",C1947&amp;"-"&amp;K1947)</f>
        <v/>
      </c>
      <c r="M1947" s="21">
        <f>IF(J1947&lt;&gt;"القيد غير متوازن","",IF(COUNTIF($B$7:B1947,B1947&amp;"")=1,1,""))</f>
        <v/>
      </c>
    </row>
    <row r="1948">
      <c r="A1948" s="20" t="n"/>
      <c r="B1948" s="16" t="n"/>
      <c r="C1948" s="16" t="n"/>
      <c r="D1948" s="5" t="n"/>
      <c r="E1948" s="17" t="n"/>
      <c r="F1948" s="17" t="n"/>
      <c r="G1948" s="6">
        <f>IF(AND(C1948&amp;""="",E1948&amp;""="",F1948&amp;""=""),"",IF(C1948&amp;""="","كود ناقص",IFERROR(INDEX('دليل الحسابات'!$B$6:$B$205,MATCH(C1948,'دليل الحسابات'!$A$6:$A$205,0)),"كود غير موجود")))</f>
        <v/>
      </c>
      <c r="H1948" s="6">
        <f>IF(AND(C1948&amp;""="",E1948&amp;""="",F1948&amp;""=""),"",IF(AND(E1948&amp;""&lt;&gt;"",F1948&amp;""&lt;&gt;""),"خطأ: مدين ودائن معًا",IF(AND(E1948&amp;""="",F1948&amp;""=""),"سطر بلا مبلغ","")))</f>
        <v/>
      </c>
      <c r="I1948" s="19">
        <f>IF(B1948&amp;""="","",ROUND(SUMIFS($E$7:$E$3006,$B$7:$B$3006,B1948&amp;"")-SUMIFS($F$7:$F$3006,$B$7:$B$3006,B1948&amp;""),2))</f>
        <v/>
      </c>
      <c r="J1948" s="6">
        <f>IF(B1948&amp;""="",IF(AND(C1948&amp;""="",E1948&amp;""="",F1948&amp;""=""),"","رقم القيد ناقص"),IF(I1948=0,"","القيد غير متوازن"))</f>
        <v/>
      </c>
      <c r="K1948" s="21">
        <f>IF(C1948&amp;""="","",COUNTIF($C$7:C1948,C1948&amp;""))</f>
        <v/>
      </c>
      <c r="L1948" s="6">
        <f>IF(K1948="","",C1948&amp;"-"&amp;K1948)</f>
        <v/>
      </c>
      <c r="M1948" s="21">
        <f>IF(J1948&lt;&gt;"القيد غير متوازن","",IF(COUNTIF($B$7:B1948,B1948&amp;"")=1,1,""))</f>
        <v/>
      </c>
    </row>
    <row r="1949">
      <c r="A1949" s="20" t="n"/>
      <c r="B1949" s="16" t="n"/>
      <c r="C1949" s="16" t="n"/>
      <c r="D1949" s="5" t="n"/>
      <c r="E1949" s="17" t="n"/>
      <c r="F1949" s="17" t="n"/>
      <c r="G1949" s="6">
        <f>IF(AND(C1949&amp;""="",E1949&amp;""="",F1949&amp;""=""),"",IF(C1949&amp;""="","كود ناقص",IFERROR(INDEX('دليل الحسابات'!$B$6:$B$205,MATCH(C1949,'دليل الحسابات'!$A$6:$A$205,0)),"كود غير موجود")))</f>
        <v/>
      </c>
      <c r="H1949" s="6">
        <f>IF(AND(C1949&amp;""="",E1949&amp;""="",F1949&amp;""=""),"",IF(AND(E1949&amp;""&lt;&gt;"",F1949&amp;""&lt;&gt;""),"خطأ: مدين ودائن معًا",IF(AND(E1949&amp;""="",F1949&amp;""=""),"سطر بلا مبلغ","")))</f>
        <v/>
      </c>
      <c r="I1949" s="19">
        <f>IF(B1949&amp;""="","",ROUND(SUMIFS($E$7:$E$3006,$B$7:$B$3006,B1949&amp;"")-SUMIFS($F$7:$F$3006,$B$7:$B$3006,B1949&amp;""),2))</f>
        <v/>
      </c>
      <c r="J1949" s="6">
        <f>IF(B1949&amp;""="",IF(AND(C1949&amp;""="",E1949&amp;""="",F1949&amp;""=""),"","رقم القيد ناقص"),IF(I1949=0,"","القيد غير متوازن"))</f>
        <v/>
      </c>
      <c r="K1949" s="21">
        <f>IF(C1949&amp;""="","",COUNTIF($C$7:C1949,C1949&amp;""))</f>
        <v/>
      </c>
      <c r="L1949" s="6">
        <f>IF(K1949="","",C1949&amp;"-"&amp;K1949)</f>
        <v/>
      </c>
      <c r="M1949" s="21">
        <f>IF(J1949&lt;&gt;"القيد غير متوازن","",IF(COUNTIF($B$7:B1949,B1949&amp;"")=1,1,""))</f>
        <v/>
      </c>
    </row>
    <row r="1950">
      <c r="A1950" s="20" t="n"/>
      <c r="B1950" s="16" t="n"/>
      <c r="C1950" s="16" t="n"/>
      <c r="D1950" s="5" t="n"/>
      <c r="E1950" s="17" t="n"/>
      <c r="F1950" s="17" t="n"/>
      <c r="G1950" s="6">
        <f>IF(AND(C1950&amp;""="",E1950&amp;""="",F1950&amp;""=""),"",IF(C1950&amp;""="","كود ناقص",IFERROR(INDEX('دليل الحسابات'!$B$6:$B$205,MATCH(C1950,'دليل الحسابات'!$A$6:$A$205,0)),"كود غير موجود")))</f>
        <v/>
      </c>
      <c r="H1950" s="6">
        <f>IF(AND(C1950&amp;""="",E1950&amp;""="",F1950&amp;""=""),"",IF(AND(E1950&amp;""&lt;&gt;"",F1950&amp;""&lt;&gt;""),"خطأ: مدين ودائن معًا",IF(AND(E1950&amp;""="",F1950&amp;""=""),"سطر بلا مبلغ","")))</f>
        <v/>
      </c>
      <c r="I1950" s="19">
        <f>IF(B1950&amp;""="","",ROUND(SUMIFS($E$7:$E$3006,$B$7:$B$3006,B1950&amp;"")-SUMIFS($F$7:$F$3006,$B$7:$B$3006,B1950&amp;""),2))</f>
        <v/>
      </c>
      <c r="J1950" s="6">
        <f>IF(B1950&amp;""="",IF(AND(C1950&amp;""="",E1950&amp;""="",F1950&amp;""=""),"","رقم القيد ناقص"),IF(I1950=0,"","القيد غير متوازن"))</f>
        <v/>
      </c>
      <c r="K1950" s="21">
        <f>IF(C1950&amp;""="","",COUNTIF($C$7:C1950,C1950&amp;""))</f>
        <v/>
      </c>
      <c r="L1950" s="6">
        <f>IF(K1950="","",C1950&amp;"-"&amp;K1950)</f>
        <v/>
      </c>
      <c r="M1950" s="21">
        <f>IF(J1950&lt;&gt;"القيد غير متوازن","",IF(COUNTIF($B$7:B1950,B1950&amp;"")=1,1,""))</f>
        <v/>
      </c>
    </row>
    <row r="1951">
      <c r="A1951" s="20" t="n"/>
      <c r="B1951" s="16" t="n"/>
      <c r="C1951" s="16" t="n"/>
      <c r="D1951" s="5" t="n"/>
      <c r="E1951" s="17" t="n"/>
      <c r="F1951" s="17" t="n"/>
      <c r="G1951" s="6">
        <f>IF(AND(C1951&amp;""="",E1951&amp;""="",F1951&amp;""=""),"",IF(C1951&amp;""="","كود ناقص",IFERROR(INDEX('دليل الحسابات'!$B$6:$B$205,MATCH(C1951,'دليل الحسابات'!$A$6:$A$205,0)),"كود غير موجود")))</f>
        <v/>
      </c>
      <c r="H1951" s="6">
        <f>IF(AND(C1951&amp;""="",E1951&amp;""="",F1951&amp;""=""),"",IF(AND(E1951&amp;""&lt;&gt;"",F1951&amp;""&lt;&gt;""),"خطأ: مدين ودائن معًا",IF(AND(E1951&amp;""="",F1951&amp;""=""),"سطر بلا مبلغ","")))</f>
        <v/>
      </c>
      <c r="I1951" s="19">
        <f>IF(B1951&amp;""="","",ROUND(SUMIFS($E$7:$E$3006,$B$7:$B$3006,B1951&amp;"")-SUMIFS($F$7:$F$3006,$B$7:$B$3006,B1951&amp;""),2))</f>
        <v/>
      </c>
      <c r="J1951" s="6">
        <f>IF(B1951&amp;""="",IF(AND(C1951&amp;""="",E1951&amp;""="",F1951&amp;""=""),"","رقم القيد ناقص"),IF(I1951=0,"","القيد غير متوازن"))</f>
        <v/>
      </c>
      <c r="K1951" s="21">
        <f>IF(C1951&amp;""="","",COUNTIF($C$7:C1951,C1951&amp;""))</f>
        <v/>
      </c>
      <c r="L1951" s="6">
        <f>IF(K1951="","",C1951&amp;"-"&amp;K1951)</f>
        <v/>
      </c>
      <c r="M1951" s="21">
        <f>IF(J1951&lt;&gt;"القيد غير متوازن","",IF(COUNTIF($B$7:B1951,B1951&amp;"")=1,1,""))</f>
        <v/>
      </c>
    </row>
    <row r="1952">
      <c r="A1952" s="20" t="n"/>
      <c r="B1952" s="16" t="n"/>
      <c r="C1952" s="16" t="n"/>
      <c r="D1952" s="5" t="n"/>
      <c r="E1952" s="17" t="n"/>
      <c r="F1952" s="17" t="n"/>
      <c r="G1952" s="6">
        <f>IF(AND(C1952&amp;""="",E1952&amp;""="",F1952&amp;""=""),"",IF(C1952&amp;""="","كود ناقص",IFERROR(INDEX('دليل الحسابات'!$B$6:$B$205,MATCH(C1952,'دليل الحسابات'!$A$6:$A$205,0)),"كود غير موجود")))</f>
        <v/>
      </c>
      <c r="H1952" s="6">
        <f>IF(AND(C1952&amp;""="",E1952&amp;""="",F1952&amp;""=""),"",IF(AND(E1952&amp;""&lt;&gt;"",F1952&amp;""&lt;&gt;""),"خطأ: مدين ودائن معًا",IF(AND(E1952&amp;""="",F1952&amp;""=""),"سطر بلا مبلغ","")))</f>
        <v/>
      </c>
      <c r="I1952" s="19">
        <f>IF(B1952&amp;""="","",ROUND(SUMIFS($E$7:$E$3006,$B$7:$B$3006,B1952&amp;"")-SUMIFS($F$7:$F$3006,$B$7:$B$3006,B1952&amp;""),2))</f>
        <v/>
      </c>
      <c r="J1952" s="6">
        <f>IF(B1952&amp;""="",IF(AND(C1952&amp;""="",E1952&amp;""="",F1952&amp;""=""),"","رقم القيد ناقص"),IF(I1952=0,"","القيد غير متوازن"))</f>
        <v/>
      </c>
      <c r="K1952" s="21">
        <f>IF(C1952&amp;""="","",COUNTIF($C$7:C1952,C1952&amp;""))</f>
        <v/>
      </c>
      <c r="L1952" s="6">
        <f>IF(K1952="","",C1952&amp;"-"&amp;K1952)</f>
        <v/>
      </c>
      <c r="M1952" s="21">
        <f>IF(J1952&lt;&gt;"القيد غير متوازن","",IF(COUNTIF($B$7:B1952,B1952&amp;"")=1,1,""))</f>
        <v/>
      </c>
    </row>
    <row r="1953">
      <c r="A1953" s="20" t="n"/>
      <c r="B1953" s="16" t="n"/>
      <c r="C1953" s="16" t="n"/>
      <c r="D1953" s="5" t="n"/>
      <c r="E1953" s="17" t="n"/>
      <c r="F1953" s="17" t="n"/>
      <c r="G1953" s="6">
        <f>IF(AND(C1953&amp;""="",E1953&amp;""="",F1953&amp;""=""),"",IF(C1953&amp;""="","كود ناقص",IFERROR(INDEX('دليل الحسابات'!$B$6:$B$205,MATCH(C1953,'دليل الحسابات'!$A$6:$A$205,0)),"كود غير موجود")))</f>
        <v/>
      </c>
      <c r="H1953" s="6">
        <f>IF(AND(C1953&amp;""="",E1953&amp;""="",F1953&amp;""=""),"",IF(AND(E1953&amp;""&lt;&gt;"",F1953&amp;""&lt;&gt;""),"خطأ: مدين ودائن معًا",IF(AND(E1953&amp;""="",F1953&amp;""=""),"سطر بلا مبلغ","")))</f>
        <v/>
      </c>
      <c r="I1953" s="19">
        <f>IF(B1953&amp;""="","",ROUND(SUMIFS($E$7:$E$3006,$B$7:$B$3006,B1953&amp;"")-SUMIFS($F$7:$F$3006,$B$7:$B$3006,B1953&amp;""),2))</f>
        <v/>
      </c>
      <c r="J1953" s="6">
        <f>IF(B1953&amp;""="",IF(AND(C1953&amp;""="",E1953&amp;""="",F1953&amp;""=""),"","رقم القيد ناقص"),IF(I1953=0,"","القيد غير متوازن"))</f>
        <v/>
      </c>
      <c r="K1953" s="21">
        <f>IF(C1953&amp;""="","",COUNTIF($C$7:C1953,C1953&amp;""))</f>
        <v/>
      </c>
      <c r="L1953" s="6">
        <f>IF(K1953="","",C1953&amp;"-"&amp;K1953)</f>
        <v/>
      </c>
      <c r="M1953" s="21">
        <f>IF(J1953&lt;&gt;"القيد غير متوازن","",IF(COUNTIF($B$7:B1953,B1953&amp;"")=1,1,""))</f>
        <v/>
      </c>
    </row>
    <row r="1954">
      <c r="A1954" s="20" t="n"/>
      <c r="B1954" s="16" t="n"/>
      <c r="C1954" s="16" t="n"/>
      <c r="D1954" s="5" t="n"/>
      <c r="E1954" s="17" t="n"/>
      <c r="F1954" s="17" t="n"/>
      <c r="G1954" s="6">
        <f>IF(AND(C1954&amp;""="",E1954&amp;""="",F1954&amp;""=""),"",IF(C1954&amp;""="","كود ناقص",IFERROR(INDEX('دليل الحسابات'!$B$6:$B$205,MATCH(C1954,'دليل الحسابات'!$A$6:$A$205,0)),"كود غير موجود")))</f>
        <v/>
      </c>
      <c r="H1954" s="6">
        <f>IF(AND(C1954&amp;""="",E1954&amp;""="",F1954&amp;""=""),"",IF(AND(E1954&amp;""&lt;&gt;"",F1954&amp;""&lt;&gt;""),"خطأ: مدين ودائن معًا",IF(AND(E1954&amp;""="",F1954&amp;""=""),"سطر بلا مبلغ","")))</f>
        <v/>
      </c>
      <c r="I1954" s="19">
        <f>IF(B1954&amp;""="","",ROUND(SUMIFS($E$7:$E$3006,$B$7:$B$3006,B1954&amp;"")-SUMIFS($F$7:$F$3006,$B$7:$B$3006,B1954&amp;""),2))</f>
        <v/>
      </c>
      <c r="J1954" s="6">
        <f>IF(B1954&amp;""="",IF(AND(C1954&amp;""="",E1954&amp;""="",F1954&amp;""=""),"","رقم القيد ناقص"),IF(I1954=0,"","القيد غير متوازن"))</f>
        <v/>
      </c>
      <c r="K1954" s="21">
        <f>IF(C1954&amp;""="","",COUNTIF($C$7:C1954,C1954&amp;""))</f>
        <v/>
      </c>
      <c r="L1954" s="6">
        <f>IF(K1954="","",C1954&amp;"-"&amp;K1954)</f>
        <v/>
      </c>
      <c r="M1954" s="21">
        <f>IF(J1954&lt;&gt;"القيد غير متوازن","",IF(COUNTIF($B$7:B1954,B1954&amp;"")=1,1,""))</f>
        <v/>
      </c>
    </row>
    <row r="1955">
      <c r="A1955" s="20" t="n"/>
      <c r="B1955" s="16" t="n"/>
      <c r="C1955" s="16" t="n"/>
      <c r="D1955" s="5" t="n"/>
      <c r="E1955" s="17" t="n"/>
      <c r="F1955" s="17" t="n"/>
      <c r="G1955" s="6">
        <f>IF(AND(C1955&amp;""="",E1955&amp;""="",F1955&amp;""=""),"",IF(C1955&amp;""="","كود ناقص",IFERROR(INDEX('دليل الحسابات'!$B$6:$B$205,MATCH(C1955,'دليل الحسابات'!$A$6:$A$205,0)),"كود غير موجود")))</f>
        <v/>
      </c>
      <c r="H1955" s="6">
        <f>IF(AND(C1955&amp;""="",E1955&amp;""="",F1955&amp;""=""),"",IF(AND(E1955&amp;""&lt;&gt;"",F1955&amp;""&lt;&gt;""),"خطأ: مدين ودائن معًا",IF(AND(E1955&amp;""="",F1955&amp;""=""),"سطر بلا مبلغ","")))</f>
        <v/>
      </c>
      <c r="I1955" s="19">
        <f>IF(B1955&amp;""="","",ROUND(SUMIFS($E$7:$E$3006,$B$7:$B$3006,B1955&amp;"")-SUMIFS($F$7:$F$3006,$B$7:$B$3006,B1955&amp;""),2))</f>
        <v/>
      </c>
      <c r="J1955" s="6">
        <f>IF(B1955&amp;""="",IF(AND(C1955&amp;""="",E1955&amp;""="",F1955&amp;""=""),"","رقم القيد ناقص"),IF(I1955=0,"","القيد غير متوازن"))</f>
        <v/>
      </c>
      <c r="K1955" s="21">
        <f>IF(C1955&amp;""="","",COUNTIF($C$7:C1955,C1955&amp;""))</f>
        <v/>
      </c>
      <c r="L1955" s="6">
        <f>IF(K1955="","",C1955&amp;"-"&amp;K1955)</f>
        <v/>
      </c>
      <c r="M1955" s="21">
        <f>IF(J1955&lt;&gt;"القيد غير متوازن","",IF(COUNTIF($B$7:B1955,B1955&amp;"")=1,1,""))</f>
        <v/>
      </c>
    </row>
    <row r="1956">
      <c r="A1956" s="20" t="n"/>
      <c r="B1956" s="16" t="n"/>
      <c r="C1956" s="16" t="n"/>
      <c r="D1956" s="5" t="n"/>
      <c r="E1956" s="17" t="n"/>
      <c r="F1956" s="17" t="n"/>
      <c r="G1956" s="6">
        <f>IF(AND(C1956&amp;""="",E1956&amp;""="",F1956&amp;""=""),"",IF(C1956&amp;""="","كود ناقص",IFERROR(INDEX('دليل الحسابات'!$B$6:$B$205,MATCH(C1956,'دليل الحسابات'!$A$6:$A$205,0)),"كود غير موجود")))</f>
        <v/>
      </c>
      <c r="H1956" s="6">
        <f>IF(AND(C1956&amp;""="",E1956&amp;""="",F1956&amp;""=""),"",IF(AND(E1956&amp;""&lt;&gt;"",F1956&amp;""&lt;&gt;""),"خطأ: مدين ودائن معًا",IF(AND(E1956&amp;""="",F1956&amp;""=""),"سطر بلا مبلغ","")))</f>
        <v/>
      </c>
      <c r="I1956" s="19">
        <f>IF(B1956&amp;""="","",ROUND(SUMIFS($E$7:$E$3006,$B$7:$B$3006,B1956&amp;"")-SUMIFS($F$7:$F$3006,$B$7:$B$3006,B1956&amp;""),2))</f>
        <v/>
      </c>
      <c r="J1956" s="6">
        <f>IF(B1956&amp;""="",IF(AND(C1956&amp;""="",E1956&amp;""="",F1956&amp;""=""),"","رقم القيد ناقص"),IF(I1956=0,"","القيد غير متوازن"))</f>
        <v/>
      </c>
      <c r="K1956" s="21">
        <f>IF(C1956&amp;""="","",COUNTIF($C$7:C1956,C1956&amp;""))</f>
        <v/>
      </c>
      <c r="L1956" s="6">
        <f>IF(K1956="","",C1956&amp;"-"&amp;K1956)</f>
        <v/>
      </c>
      <c r="M1956" s="21">
        <f>IF(J1956&lt;&gt;"القيد غير متوازن","",IF(COUNTIF($B$7:B1956,B1956&amp;"")=1,1,""))</f>
        <v/>
      </c>
    </row>
    <row r="1957">
      <c r="A1957" s="20" t="n"/>
      <c r="B1957" s="16" t="n"/>
      <c r="C1957" s="16" t="n"/>
      <c r="D1957" s="5" t="n"/>
      <c r="E1957" s="17" t="n"/>
      <c r="F1957" s="17" t="n"/>
      <c r="G1957" s="6">
        <f>IF(AND(C1957&amp;""="",E1957&amp;""="",F1957&amp;""=""),"",IF(C1957&amp;""="","كود ناقص",IFERROR(INDEX('دليل الحسابات'!$B$6:$B$205,MATCH(C1957,'دليل الحسابات'!$A$6:$A$205,0)),"كود غير موجود")))</f>
        <v/>
      </c>
      <c r="H1957" s="6">
        <f>IF(AND(C1957&amp;""="",E1957&amp;""="",F1957&amp;""=""),"",IF(AND(E1957&amp;""&lt;&gt;"",F1957&amp;""&lt;&gt;""),"خطأ: مدين ودائن معًا",IF(AND(E1957&amp;""="",F1957&amp;""=""),"سطر بلا مبلغ","")))</f>
        <v/>
      </c>
      <c r="I1957" s="19">
        <f>IF(B1957&amp;""="","",ROUND(SUMIFS($E$7:$E$3006,$B$7:$B$3006,B1957&amp;"")-SUMIFS($F$7:$F$3006,$B$7:$B$3006,B1957&amp;""),2))</f>
        <v/>
      </c>
      <c r="J1957" s="6">
        <f>IF(B1957&amp;""="",IF(AND(C1957&amp;""="",E1957&amp;""="",F1957&amp;""=""),"","رقم القيد ناقص"),IF(I1957=0,"","القيد غير متوازن"))</f>
        <v/>
      </c>
      <c r="K1957" s="21">
        <f>IF(C1957&amp;""="","",COUNTIF($C$7:C1957,C1957&amp;""))</f>
        <v/>
      </c>
      <c r="L1957" s="6">
        <f>IF(K1957="","",C1957&amp;"-"&amp;K1957)</f>
        <v/>
      </c>
      <c r="M1957" s="21">
        <f>IF(J1957&lt;&gt;"القيد غير متوازن","",IF(COUNTIF($B$7:B1957,B1957&amp;"")=1,1,""))</f>
        <v/>
      </c>
    </row>
    <row r="1958">
      <c r="A1958" s="20" t="n"/>
      <c r="B1958" s="16" t="n"/>
      <c r="C1958" s="16" t="n"/>
      <c r="D1958" s="5" t="n"/>
      <c r="E1958" s="17" t="n"/>
      <c r="F1958" s="17" t="n"/>
      <c r="G1958" s="6">
        <f>IF(AND(C1958&amp;""="",E1958&amp;""="",F1958&amp;""=""),"",IF(C1958&amp;""="","كود ناقص",IFERROR(INDEX('دليل الحسابات'!$B$6:$B$205,MATCH(C1958,'دليل الحسابات'!$A$6:$A$205,0)),"كود غير موجود")))</f>
        <v/>
      </c>
      <c r="H1958" s="6">
        <f>IF(AND(C1958&amp;""="",E1958&amp;""="",F1958&amp;""=""),"",IF(AND(E1958&amp;""&lt;&gt;"",F1958&amp;""&lt;&gt;""),"خطأ: مدين ودائن معًا",IF(AND(E1958&amp;""="",F1958&amp;""=""),"سطر بلا مبلغ","")))</f>
        <v/>
      </c>
      <c r="I1958" s="19">
        <f>IF(B1958&amp;""="","",ROUND(SUMIFS($E$7:$E$3006,$B$7:$B$3006,B1958&amp;"")-SUMIFS($F$7:$F$3006,$B$7:$B$3006,B1958&amp;""),2))</f>
        <v/>
      </c>
      <c r="J1958" s="6">
        <f>IF(B1958&amp;""="",IF(AND(C1958&amp;""="",E1958&amp;""="",F1958&amp;""=""),"","رقم القيد ناقص"),IF(I1958=0,"","القيد غير متوازن"))</f>
        <v/>
      </c>
      <c r="K1958" s="21">
        <f>IF(C1958&amp;""="","",COUNTIF($C$7:C1958,C1958&amp;""))</f>
        <v/>
      </c>
      <c r="L1958" s="6">
        <f>IF(K1958="","",C1958&amp;"-"&amp;K1958)</f>
        <v/>
      </c>
      <c r="M1958" s="21">
        <f>IF(J1958&lt;&gt;"القيد غير متوازن","",IF(COUNTIF($B$7:B1958,B1958&amp;"")=1,1,""))</f>
        <v/>
      </c>
    </row>
    <row r="1959">
      <c r="A1959" s="20" t="n"/>
      <c r="B1959" s="16" t="n"/>
      <c r="C1959" s="16" t="n"/>
      <c r="D1959" s="5" t="n"/>
      <c r="E1959" s="17" t="n"/>
      <c r="F1959" s="17" t="n"/>
      <c r="G1959" s="6">
        <f>IF(AND(C1959&amp;""="",E1959&amp;""="",F1959&amp;""=""),"",IF(C1959&amp;""="","كود ناقص",IFERROR(INDEX('دليل الحسابات'!$B$6:$B$205,MATCH(C1959,'دليل الحسابات'!$A$6:$A$205,0)),"كود غير موجود")))</f>
        <v/>
      </c>
      <c r="H1959" s="6">
        <f>IF(AND(C1959&amp;""="",E1959&amp;""="",F1959&amp;""=""),"",IF(AND(E1959&amp;""&lt;&gt;"",F1959&amp;""&lt;&gt;""),"خطأ: مدين ودائن معًا",IF(AND(E1959&amp;""="",F1959&amp;""=""),"سطر بلا مبلغ","")))</f>
        <v/>
      </c>
      <c r="I1959" s="19">
        <f>IF(B1959&amp;""="","",ROUND(SUMIFS($E$7:$E$3006,$B$7:$B$3006,B1959&amp;"")-SUMIFS($F$7:$F$3006,$B$7:$B$3006,B1959&amp;""),2))</f>
        <v/>
      </c>
      <c r="J1959" s="6">
        <f>IF(B1959&amp;""="",IF(AND(C1959&amp;""="",E1959&amp;""="",F1959&amp;""=""),"","رقم القيد ناقص"),IF(I1959=0,"","القيد غير متوازن"))</f>
        <v/>
      </c>
      <c r="K1959" s="21">
        <f>IF(C1959&amp;""="","",COUNTIF($C$7:C1959,C1959&amp;""))</f>
        <v/>
      </c>
      <c r="L1959" s="6">
        <f>IF(K1959="","",C1959&amp;"-"&amp;K1959)</f>
        <v/>
      </c>
      <c r="M1959" s="21">
        <f>IF(J1959&lt;&gt;"القيد غير متوازن","",IF(COUNTIF($B$7:B1959,B1959&amp;"")=1,1,""))</f>
        <v/>
      </c>
    </row>
    <row r="1960">
      <c r="A1960" s="20" t="n"/>
      <c r="B1960" s="16" t="n"/>
      <c r="C1960" s="16" t="n"/>
      <c r="D1960" s="5" t="n"/>
      <c r="E1960" s="17" t="n"/>
      <c r="F1960" s="17" t="n"/>
      <c r="G1960" s="6">
        <f>IF(AND(C1960&amp;""="",E1960&amp;""="",F1960&amp;""=""),"",IF(C1960&amp;""="","كود ناقص",IFERROR(INDEX('دليل الحسابات'!$B$6:$B$205,MATCH(C1960,'دليل الحسابات'!$A$6:$A$205,0)),"كود غير موجود")))</f>
        <v/>
      </c>
      <c r="H1960" s="6">
        <f>IF(AND(C1960&amp;""="",E1960&amp;""="",F1960&amp;""=""),"",IF(AND(E1960&amp;""&lt;&gt;"",F1960&amp;""&lt;&gt;""),"خطأ: مدين ودائن معًا",IF(AND(E1960&amp;""="",F1960&amp;""=""),"سطر بلا مبلغ","")))</f>
        <v/>
      </c>
      <c r="I1960" s="19">
        <f>IF(B1960&amp;""="","",ROUND(SUMIFS($E$7:$E$3006,$B$7:$B$3006,B1960&amp;"")-SUMIFS($F$7:$F$3006,$B$7:$B$3006,B1960&amp;""),2))</f>
        <v/>
      </c>
      <c r="J1960" s="6">
        <f>IF(B1960&amp;""="",IF(AND(C1960&amp;""="",E1960&amp;""="",F1960&amp;""=""),"","رقم القيد ناقص"),IF(I1960=0,"","القيد غير متوازن"))</f>
        <v/>
      </c>
      <c r="K1960" s="21">
        <f>IF(C1960&amp;""="","",COUNTIF($C$7:C1960,C1960&amp;""))</f>
        <v/>
      </c>
      <c r="L1960" s="6">
        <f>IF(K1960="","",C1960&amp;"-"&amp;K1960)</f>
        <v/>
      </c>
      <c r="M1960" s="21">
        <f>IF(J1960&lt;&gt;"القيد غير متوازن","",IF(COUNTIF($B$7:B1960,B1960&amp;"")=1,1,""))</f>
        <v/>
      </c>
    </row>
    <row r="1961">
      <c r="A1961" s="20" t="n"/>
      <c r="B1961" s="16" t="n"/>
      <c r="C1961" s="16" t="n"/>
      <c r="D1961" s="5" t="n"/>
      <c r="E1961" s="17" t="n"/>
      <c r="F1961" s="17" t="n"/>
      <c r="G1961" s="6">
        <f>IF(AND(C1961&amp;""="",E1961&amp;""="",F1961&amp;""=""),"",IF(C1961&amp;""="","كود ناقص",IFERROR(INDEX('دليل الحسابات'!$B$6:$B$205,MATCH(C1961,'دليل الحسابات'!$A$6:$A$205,0)),"كود غير موجود")))</f>
        <v/>
      </c>
      <c r="H1961" s="6">
        <f>IF(AND(C1961&amp;""="",E1961&amp;""="",F1961&amp;""=""),"",IF(AND(E1961&amp;""&lt;&gt;"",F1961&amp;""&lt;&gt;""),"خطأ: مدين ودائن معًا",IF(AND(E1961&amp;""="",F1961&amp;""=""),"سطر بلا مبلغ","")))</f>
        <v/>
      </c>
      <c r="I1961" s="19">
        <f>IF(B1961&amp;""="","",ROUND(SUMIFS($E$7:$E$3006,$B$7:$B$3006,B1961&amp;"")-SUMIFS($F$7:$F$3006,$B$7:$B$3006,B1961&amp;""),2))</f>
        <v/>
      </c>
      <c r="J1961" s="6">
        <f>IF(B1961&amp;""="",IF(AND(C1961&amp;""="",E1961&amp;""="",F1961&amp;""=""),"","رقم القيد ناقص"),IF(I1961=0,"","القيد غير متوازن"))</f>
        <v/>
      </c>
      <c r="K1961" s="21">
        <f>IF(C1961&amp;""="","",COUNTIF($C$7:C1961,C1961&amp;""))</f>
        <v/>
      </c>
      <c r="L1961" s="6">
        <f>IF(K1961="","",C1961&amp;"-"&amp;K1961)</f>
        <v/>
      </c>
      <c r="M1961" s="21">
        <f>IF(J1961&lt;&gt;"القيد غير متوازن","",IF(COUNTIF($B$7:B1961,B1961&amp;"")=1,1,""))</f>
        <v/>
      </c>
    </row>
    <row r="1962">
      <c r="A1962" s="20" t="n"/>
      <c r="B1962" s="16" t="n"/>
      <c r="C1962" s="16" t="n"/>
      <c r="D1962" s="5" t="n"/>
      <c r="E1962" s="17" t="n"/>
      <c r="F1962" s="17" t="n"/>
      <c r="G1962" s="6">
        <f>IF(AND(C1962&amp;""="",E1962&amp;""="",F1962&amp;""=""),"",IF(C1962&amp;""="","كود ناقص",IFERROR(INDEX('دليل الحسابات'!$B$6:$B$205,MATCH(C1962,'دليل الحسابات'!$A$6:$A$205,0)),"كود غير موجود")))</f>
        <v/>
      </c>
      <c r="H1962" s="6">
        <f>IF(AND(C1962&amp;""="",E1962&amp;""="",F1962&amp;""=""),"",IF(AND(E1962&amp;""&lt;&gt;"",F1962&amp;""&lt;&gt;""),"خطأ: مدين ودائن معًا",IF(AND(E1962&amp;""="",F1962&amp;""=""),"سطر بلا مبلغ","")))</f>
        <v/>
      </c>
      <c r="I1962" s="19">
        <f>IF(B1962&amp;""="","",ROUND(SUMIFS($E$7:$E$3006,$B$7:$B$3006,B1962&amp;"")-SUMIFS($F$7:$F$3006,$B$7:$B$3006,B1962&amp;""),2))</f>
        <v/>
      </c>
      <c r="J1962" s="6">
        <f>IF(B1962&amp;""="",IF(AND(C1962&amp;""="",E1962&amp;""="",F1962&amp;""=""),"","رقم القيد ناقص"),IF(I1962=0,"","القيد غير متوازن"))</f>
        <v/>
      </c>
      <c r="K1962" s="21">
        <f>IF(C1962&amp;""="","",COUNTIF($C$7:C1962,C1962&amp;""))</f>
        <v/>
      </c>
      <c r="L1962" s="6">
        <f>IF(K1962="","",C1962&amp;"-"&amp;K1962)</f>
        <v/>
      </c>
      <c r="M1962" s="21">
        <f>IF(J1962&lt;&gt;"القيد غير متوازن","",IF(COUNTIF($B$7:B1962,B1962&amp;"")=1,1,""))</f>
        <v/>
      </c>
    </row>
    <row r="1963">
      <c r="A1963" s="20" t="n"/>
      <c r="B1963" s="16" t="n"/>
      <c r="C1963" s="16" t="n"/>
      <c r="D1963" s="5" t="n"/>
      <c r="E1963" s="17" t="n"/>
      <c r="F1963" s="17" t="n"/>
      <c r="G1963" s="6">
        <f>IF(AND(C1963&amp;""="",E1963&amp;""="",F1963&amp;""=""),"",IF(C1963&amp;""="","كود ناقص",IFERROR(INDEX('دليل الحسابات'!$B$6:$B$205,MATCH(C1963,'دليل الحسابات'!$A$6:$A$205,0)),"كود غير موجود")))</f>
        <v/>
      </c>
      <c r="H1963" s="6">
        <f>IF(AND(C1963&amp;""="",E1963&amp;""="",F1963&amp;""=""),"",IF(AND(E1963&amp;""&lt;&gt;"",F1963&amp;""&lt;&gt;""),"خطأ: مدين ودائن معًا",IF(AND(E1963&amp;""="",F1963&amp;""=""),"سطر بلا مبلغ","")))</f>
        <v/>
      </c>
      <c r="I1963" s="19">
        <f>IF(B1963&amp;""="","",ROUND(SUMIFS($E$7:$E$3006,$B$7:$B$3006,B1963&amp;"")-SUMIFS($F$7:$F$3006,$B$7:$B$3006,B1963&amp;""),2))</f>
        <v/>
      </c>
      <c r="J1963" s="6">
        <f>IF(B1963&amp;""="",IF(AND(C1963&amp;""="",E1963&amp;""="",F1963&amp;""=""),"","رقم القيد ناقص"),IF(I1963=0,"","القيد غير متوازن"))</f>
        <v/>
      </c>
      <c r="K1963" s="21">
        <f>IF(C1963&amp;""="","",COUNTIF($C$7:C1963,C1963&amp;""))</f>
        <v/>
      </c>
      <c r="L1963" s="6">
        <f>IF(K1963="","",C1963&amp;"-"&amp;K1963)</f>
        <v/>
      </c>
      <c r="M1963" s="21">
        <f>IF(J1963&lt;&gt;"القيد غير متوازن","",IF(COUNTIF($B$7:B1963,B1963&amp;"")=1,1,""))</f>
        <v/>
      </c>
    </row>
    <row r="1964">
      <c r="A1964" s="20" t="n"/>
      <c r="B1964" s="16" t="n"/>
      <c r="C1964" s="16" t="n"/>
      <c r="D1964" s="5" t="n"/>
      <c r="E1964" s="17" t="n"/>
      <c r="F1964" s="17" t="n"/>
      <c r="G1964" s="6">
        <f>IF(AND(C1964&amp;""="",E1964&amp;""="",F1964&amp;""=""),"",IF(C1964&amp;""="","كود ناقص",IFERROR(INDEX('دليل الحسابات'!$B$6:$B$205,MATCH(C1964,'دليل الحسابات'!$A$6:$A$205,0)),"كود غير موجود")))</f>
        <v/>
      </c>
      <c r="H1964" s="6">
        <f>IF(AND(C1964&amp;""="",E1964&amp;""="",F1964&amp;""=""),"",IF(AND(E1964&amp;""&lt;&gt;"",F1964&amp;""&lt;&gt;""),"خطأ: مدين ودائن معًا",IF(AND(E1964&amp;""="",F1964&amp;""=""),"سطر بلا مبلغ","")))</f>
        <v/>
      </c>
      <c r="I1964" s="19">
        <f>IF(B1964&amp;""="","",ROUND(SUMIFS($E$7:$E$3006,$B$7:$B$3006,B1964&amp;"")-SUMIFS($F$7:$F$3006,$B$7:$B$3006,B1964&amp;""),2))</f>
        <v/>
      </c>
      <c r="J1964" s="6">
        <f>IF(B1964&amp;""="",IF(AND(C1964&amp;""="",E1964&amp;""="",F1964&amp;""=""),"","رقم القيد ناقص"),IF(I1964=0,"","القيد غير متوازن"))</f>
        <v/>
      </c>
      <c r="K1964" s="21">
        <f>IF(C1964&amp;""="","",COUNTIF($C$7:C1964,C1964&amp;""))</f>
        <v/>
      </c>
      <c r="L1964" s="6">
        <f>IF(K1964="","",C1964&amp;"-"&amp;K1964)</f>
        <v/>
      </c>
      <c r="M1964" s="21">
        <f>IF(J1964&lt;&gt;"القيد غير متوازن","",IF(COUNTIF($B$7:B1964,B1964&amp;"")=1,1,""))</f>
        <v/>
      </c>
    </row>
    <row r="1965">
      <c r="A1965" s="20" t="n"/>
      <c r="B1965" s="16" t="n"/>
      <c r="C1965" s="16" t="n"/>
      <c r="D1965" s="5" t="n"/>
      <c r="E1965" s="17" t="n"/>
      <c r="F1965" s="17" t="n"/>
      <c r="G1965" s="6">
        <f>IF(AND(C1965&amp;""="",E1965&amp;""="",F1965&amp;""=""),"",IF(C1965&amp;""="","كود ناقص",IFERROR(INDEX('دليل الحسابات'!$B$6:$B$205,MATCH(C1965,'دليل الحسابات'!$A$6:$A$205,0)),"كود غير موجود")))</f>
        <v/>
      </c>
      <c r="H1965" s="6">
        <f>IF(AND(C1965&amp;""="",E1965&amp;""="",F1965&amp;""=""),"",IF(AND(E1965&amp;""&lt;&gt;"",F1965&amp;""&lt;&gt;""),"خطأ: مدين ودائن معًا",IF(AND(E1965&amp;""="",F1965&amp;""=""),"سطر بلا مبلغ","")))</f>
        <v/>
      </c>
      <c r="I1965" s="19">
        <f>IF(B1965&amp;""="","",ROUND(SUMIFS($E$7:$E$3006,$B$7:$B$3006,B1965&amp;"")-SUMIFS($F$7:$F$3006,$B$7:$B$3006,B1965&amp;""),2))</f>
        <v/>
      </c>
      <c r="J1965" s="6">
        <f>IF(B1965&amp;""="",IF(AND(C1965&amp;""="",E1965&amp;""="",F1965&amp;""=""),"","رقم القيد ناقص"),IF(I1965=0,"","القيد غير متوازن"))</f>
        <v/>
      </c>
      <c r="K1965" s="21">
        <f>IF(C1965&amp;""="","",COUNTIF($C$7:C1965,C1965&amp;""))</f>
        <v/>
      </c>
      <c r="L1965" s="6">
        <f>IF(K1965="","",C1965&amp;"-"&amp;K1965)</f>
        <v/>
      </c>
      <c r="M1965" s="21">
        <f>IF(J1965&lt;&gt;"القيد غير متوازن","",IF(COUNTIF($B$7:B1965,B1965&amp;"")=1,1,""))</f>
        <v/>
      </c>
    </row>
    <row r="1966">
      <c r="A1966" s="20" t="n"/>
      <c r="B1966" s="16" t="n"/>
      <c r="C1966" s="16" t="n"/>
      <c r="D1966" s="5" t="n"/>
      <c r="E1966" s="17" t="n"/>
      <c r="F1966" s="17" t="n"/>
      <c r="G1966" s="6">
        <f>IF(AND(C1966&amp;""="",E1966&amp;""="",F1966&amp;""=""),"",IF(C1966&amp;""="","كود ناقص",IFERROR(INDEX('دليل الحسابات'!$B$6:$B$205,MATCH(C1966,'دليل الحسابات'!$A$6:$A$205,0)),"كود غير موجود")))</f>
        <v/>
      </c>
      <c r="H1966" s="6">
        <f>IF(AND(C1966&amp;""="",E1966&amp;""="",F1966&amp;""=""),"",IF(AND(E1966&amp;""&lt;&gt;"",F1966&amp;""&lt;&gt;""),"خطأ: مدين ودائن معًا",IF(AND(E1966&amp;""="",F1966&amp;""=""),"سطر بلا مبلغ","")))</f>
        <v/>
      </c>
      <c r="I1966" s="19">
        <f>IF(B1966&amp;""="","",ROUND(SUMIFS($E$7:$E$3006,$B$7:$B$3006,B1966&amp;"")-SUMIFS($F$7:$F$3006,$B$7:$B$3006,B1966&amp;""),2))</f>
        <v/>
      </c>
      <c r="J1966" s="6">
        <f>IF(B1966&amp;""="",IF(AND(C1966&amp;""="",E1966&amp;""="",F1966&amp;""=""),"","رقم القيد ناقص"),IF(I1966=0,"","القيد غير متوازن"))</f>
        <v/>
      </c>
      <c r="K1966" s="21">
        <f>IF(C1966&amp;""="","",COUNTIF($C$7:C1966,C1966&amp;""))</f>
        <v/>
      </c>
      <c r="L1966" s="6">
        <f>IF(K1966="","",C1966&amp;"-"&amp;K1966)</f>
        <v/>
      </c>
      <c r="M1966" s="21">
        <f>IF(J1966&lt;&gt;"القيد غير متوازن","",IF(COUNTIF($B$7:B1966,B1966&amp;"")=1,1,""))</f>
        <v/>
      </c>
    </row>
    <row r="1967">
      <c r="A1967" s="20" t="n"/>
      <c r="B1967" s="16" t="n"/>
      <c r="C1967" s="16" t="n"/>
      <c r="D1967" s="5" t="n"/>
      <c r="E1967" s="17" t="n"/>
      <c r="F1967" s="17" t="n"/>
      <c r="G1967" s="6">
        <f>IF(AND(C1967&amp;""="",E1967&amp;""="",F1967&amp;""=""),"",IF(C1967&amp;""="","كود ناقص",IFERROR(INDEX('دليل الحسابات'!$B$6:$B$205,MATCH(C1967,'دليل الحسابات'!$A$6:$A$205,0)),"كود غير موجود")))</f>
        <v/>
      </c>
      <c r="H1967" s="6">
        <f>IF(AND(C1967&amp;""="",E1967&amp;""="",F1967&amp;""=""),"",IF(AND(E1967&amp;""&lt;&gt;"",F1967&amp;""&lt;&gt;""),"خطأ: مدين ودائن معًا",IF(AND(E1967&amp;""="",F1967&amp;""=""),"سطر بلا مبلغ","")))</f>
        <v/>
      </c>
      <c r="I1967" s="19">
        <f>IF(B1967&amp;""="","",ROUND(SUMIFS($E$7:$E$3006,$B$7:$B$3006,B1967&amp;"")-SUMIFS($F$7:$F$3006,$B$7:$B$3006,B1967&amp;""),2))</f>
        <v/>
      </c>
      <c r="J1967" s="6">
        <f>IF(B1967&amp;""="",IF(AND(C1967&amp;""="",E1967&amp;""="",F1967&amp;""=""),"","رقم القيد ناقص"),IF(I1967=0,"","القيد غير متوازن"))</f>
        <v/>
      </c>
      <c r="K1967" s="21">
        <f>IF(C1967&amp;""="","",COUNTIF($C$7:C1967,C1967&amp;""))</f>
        <v/>
      </c>
      <c r="L1967" s="6">
        <f>IF(K1967="","",C1967&amp;"-"&amp;K1967)</f>
        <v/>
      </c>
      <c r="M1967" s="21">
        <f>IF(J1967&lt;&gt;"القيد غير متوازن","",IF(COUNTIF($B$7:B1967,B1967&amp;"")=1,1,""))</f>
        <v/>
      </c>
    </row>
    <row r="1968">
      <c r="A1968" s="20" t="n"/>
      <c r="B1968" s="16" t="n"/>
      <c r="C1968" s="16" t="n"/>
      <c r="D1968" s="5" t="n"/>
      <c r="E1968" s="17" t="n"/>
      <c r="F1968" s="17" t="n"/>
      <c r="G1968" s="6">
        <f>IF(AND(C1968&amp;""="",E1968&amp;""="",F1968&amp;""=""),"",IF(C1968&amp;""="","كود ناقص",IFERROR(INDEX('دليل الحسابات'!$B$6:$B$205,MATCH(C1968,'دليل الحسابات'!$A$6:$A$205,0)),"كود غير موجود")))</f>
        <v/>
      </c>
      <c r="H1968" s="6">
        <f>IF(AND(C1968&amp;""="",E1968&amp;""="",F1968&amp;""=""),"",IF(AND(E1968&amp;""&lt;&gt;"",F1968&amp;""&lt;&gt;""),"خطأ: مدين ودائن معًا",IF(AND(E1968&amp;""="",F1968&amp;""=""),"سطر بلا مبلغ","")))</f>
        <v/>
      </c>
      <c r="I1968" s="19">
        <f>IF(B1968&amp;""="","",ROUND(SUMIFS($E$7:$E$3006,$B$7:$B$3006,B1968&amp;"")-SUMIFS($F$7:$F$3006,$B$7:$B$3006,B1968&amp;""),2))</f>
        <v/>
      </c>
      <c r="J1968" s="6">
        <f>IF(B1968&amp;""="",IF(AND(C1968&amp;""="",E1968&amp;""="",F1968&amp;""=""),"","رقم القيد ناقص"),IF(I1968=0,"","القيد غير متوازن"))</f>
        <v/>
      </c>
      <c r="K1968" s="21">
        <f>IF(C1968&amp;""="","",COUNTIF($C$7:C1968,C1968&amp;""))</f>
        <v/>
      </c>
      <c r="L1968" s="6">
        <f>IF(K1968="","",C1968&amp;"-"&amp;K1968)</f>
        <v/>
      </c>
      <c r="M1968" s="21">
        <f>IF(J1968&lt;&gt;"القيد غير متوازن","",IF(COUNTIF($B$7:B1968,B1968&amp;"")=1,1,""))</f>
        <v/>
      </c>
    </row>
    <row r="1969">
      <c r="A1969" s="20" t="n"/>
      <c r="B1969" s="16" t="n"/>
      <c r="C1969" s="16" t="n"/>
      <c r="D1969" s="5" t="n"/>
      <c r="E1969" s="17" t="n"/>
      <c r="F1969" s="17" t="n"/>
      <c r="G1969" s="6">
        <f>IF(AND(C1969&amp;""="",E1969&amp;""="",F1969&amp;""=""),"",IF(C1969&amp;""="","كود ناقص",IFERROR(INDEX('دليل الحسابات'!$B$6:$B$205,MATCH(C1969,'دليل الحسابات'!$A$6:$A$205,0)),"كود غير موجود")))</f>
        <v/>
      </c>
      <c r="H1969" s="6">
        <f>IF(AND(C1969&amp;""="",E1969&amp;""="",F1969&amp;""=""),"",IF(AND(E1969&amp;""&lt;&gt;"",F1969&amp;""&lt;&gt;""),"خطأ: مدين ودائن معًا",IF(AND(E1969&amp;""="",F1969&amp;""=""),"سطر بلا مبلغ","")))</f>
        <v/>
      </c>
      <c r="I1969" s="19">
        <f>IF(B1969&amp;""="","",ROUND(SUMIFS($E$7:$E$3006,$B$7:$B$3006,B1969&amp;"")-SUMIFS($F$7:$F$3006,$B$7:$B$3006,B1969&amp;""),2))</f>
        <v/>
      </c>
      <c r="J1969" s="6">
        <f>IF(B1969&amp;""="",IF(AND(C1969&amp;""="",E1969&amp;""="",F1969&amp;""=""),"","رقم القيد ناقص"),IF(I1969=0,"","القيد غير متوازن"))</f>
        <v/>
      </c>
      <c r="K1969" s="21">
        <f>IF(C1969&amp;""="","",COUNTIF($C$7:C1969,C1969&amp;""))</f>
        <v/>
      </c>
      <c r="L1969" s="6">
        <f>IF(K1969="","",C1969&amp;"-"&amp;K1969)</f>
        <v/>
      </c>
      <c r="M1969" s="21">
        <f>IF(J1969&lt;&gt;"القيد غير متوازن","",IF(COUNTIF($B$7:B1969,B1969&amp;"")=1,1,""))</f>
        <v/>
      </c>
    </row>
    <row r="1970">
      <c r="A1970" s="20" t="n"/>
      <c r="B1970" s="16" t="n"/>
      <c r="C1970" s="16" t="n"/>
      <c r="D1970" s="5" t="n"/>
      <c r="E1970" s="17" t="n"/>
      <c r="F1970" s="17" t="n"/>
      <c r="G1970" s="6">
        <f>IF(AND(C1970&amp;""="",E1970&amp;""="",F1970&amp;""=""),"",IF(C1970&amp;""="","كود ناقص",IFERROR(INDEX('دليل الحسابات'!$B$6:$B$205,MATCH(C1970,'دليل الحسابات'!$A$6:$A$205,0)),"كود غير موجود")))</f>
        <v/>
      </c>
      <c r="H1970" s="6">
        <f>IF(AND(C1970&amp;""="",E1970&amp;""="",F1970&amp;""=""),"",IF(AND(E1970&amp;""&lt;&gt;"",F1970&amp;""&lt;&gt;""),"خطأ: مدين ودائن معًا",IF(AND(E1970&amp;""="",F1970&amp;""=""),"سطر بلا مبلغ","")))</f>
        <v/>
      </c>
      <c r="I1970" s="19">
        <f>IF(B1970&amp;""="","",ROUND(SUMIFS($E$7:$E$3006,$B$7:$B$3006,B1970&amp;"")-SUMIFS($F$7:$F$3006,$B$7:$B$3006,B1970&amp;""),2))</f>
        <v/>
      </c>
      <c r="J1970" s="6">
        <f>IF(B1970&amp;""="",IF(AND(C1970&amp;""="",E1970&amp;""="",F1970&amp;""=""),"","رقم القيد ناقص"),IF(I1970=0,"","القيد غير متوازن"))</f>
        <v/>
      </c>
      <c r="K1970" s="21">
        <f>IF(C1970&amp;""="","",COUNTIF($C$7:C1970,C1970&amp;""))</f>
        <v/>
      </c>
      <c r="L1970" s="6">
        <f>IF(K1970="","",C1970&amp;"-"&amp;K1970)</f>
        <v/>
      </c>
      <c r="M1970" s="21">
        <f>IF(J1970&lt;&gt;"القيد غير متوازن","",IF(COUNTIF($B$7:B1970,B1970&amp;"")=1,1,""))</f>
        <v/>
      </c>
    </row>
    <row r="1971">
      <c r="A1971" s="20" t="n"/>
      <c r="B1971" s="16" t="n"/>
      <c r="C1971" s="16" t="n"/>
      <c r="D1971" s="5" t="n"/>
      <c r="E1971" s="17" t="n"/>
      <c r="F1971" s="17" t="n"/>
      <c r="G1971" s="6">
        <f>IF(AND(C1971&amp;""="",E1971&amp;""="",F1971&amp;""=""),"",IF(C1971&amp;""="","كود ناقص",IFERROR(INDEX('دليل الحسابات'!$B$6:$B$205,MATCH(C1971,'دليل الحسابات'!$A$6:$A$205,0)),"كود غير موجود")))</f>
        <v/>
      </c>
      <c r="H1971" s="6">
        <f>IF(AND(C1971&amp;""="",E1971&amp;""="",F1971&amp;""=""),"",IF(AND(E1971&amp;""&lt;&gt;"",F1971&amp;""&lt;&gt;""),"خطأ: مدين ودائن معًا",IF(AND(E1971&amp;""="",F1971&amp;""=""),"سطر بلا مبلغ","")))</f>
        <v/>
      </c>
      <c r="I1971" s="19">
        <f>IF(B1971&amp;""="","",ROUND(SUMIFS($E$7:$E$3006,$B$7:$B$3006,B1971&amp;"")-SUMIFS($F$7:$F$3006,$B$7:$B$3006,B1971&amp;""),2))</f>
        <v/>
      </c>
      <c r="J1971" s="6">
        <f>IF(B1971&amp;""="",IF(AND(C1971&amp;""="",E1971&amp;""="",F1971&amp;""=""),"","رقم القيد ناقص"),IF(I1971=0,"","القيد غير متوازن"))</f>
        <v/>
      </c>
      <c r="K1971" s="21">
        <f>IF(C1971&amp;""="","",COUNTIF($C$7:C1971,C1971&amp;""))</f>
        <v/>
      </c>
      <c r="L1971" s="6">
        <f>IF(K1971="","",C1971&amp;"-"&amp;K1971)</f>
        <v/>
      </c>
      <c r="M1971" s="21">
        <f>IF(J1971&lt;&gt;"القيد غير متوازن","",IF(COUNTIF($B$7:B1971,B1971&amp;"")=1,1,""))</f>
        <v/>
      </c>
    </row>
    <row r="1972">
      <c r="A1972" s="20" t="n"/>
      <c r="B1972" s="16" t="n"/>
      <c r="C1972" s="16" t="n"/>
      <c r="D1972" s="5" t="n"/>
      <c r="E1972" s="17" t="n"/>
      <c r="F1972" s="17" t="n"/>
      <c r="G1972" s="6">
        <f>IF(AND(C1972&amp;""="",E1972&amp;""="",F1972&amp;""=""),"",IF(C1972&amp;""="","كود ناقص",IFERROR(INDEX('دليل الحسابات'!$B$6:$B$205,MATCH(C1972,'دليل الحسابات'!$A$6:$A$205,0)),"كود غير موجود")))</f>
        <v/>
      </c>
      <c r="H1972" s="6">
        <f>IF(AND(C1972&amp;""="",E1972&amp;""="",F1972&amp;""=""),"",IF(AND(E1972&amp;""&lt;&gt;"",F1972&amp;""&lt;&gt;""),"خطأ: مدين ودائن معًا",IF(AND(E1972&amp;""="",F1972&amp;""=""),"سطر بلا مبلغ","")))</f>
        <v/>
      </c>
      <c r="I1972" s="19">
        <f>IF(B1972&amp;""="","",ROUND(SUMIFS($E$7:$E$3006,$B$7:$B$3006,B1972&amp;"")-SUMIFS($F$7:$F$3006,$B$7:$B$3006,B1972&amp;""),2))</f>
        <v/>
      </c>
      <c r="J1972" s="6">
        <f>IF(B1972&amp;""="",IF(AND(C1972&amp;""="",E1972&amp;""="",F1972&amp;""=""),"","رقم القيد ناقص"),IF(I1972=0,"","القيد غير متوازن"))</f>
        <v/>
      </c>
      <c r="K1972" s="21">
        <f>IF(C1972&amp;""="","",COUNTIF($C$7:C1972,C1972&amp;""))</f>
        <v/>
      </c>
      <c r="L1972" s="6">
        <f>IF(K1972="","",C1972&amp;"-"&amp;K1972)</f>
        <v/>
      </c>
      <c r="M1972" s="21">
        <f>IF(J1972&lt;&gt;"القيد غير متوازن","",IF(COUNTIF($B$7:B1972,B1972&amp;"")=1,1,""))</f>
        <v/>
      </c>
    </row>
    <row r="1973">
      <c r="A1973" s="20" t="n"/>
      <c r="B1973" s="16" t="n"/>
      <c r="C1973" s="16" t="n"/>
      <c r="D1973" s="5" t="n"/>
      <c r="E1973" s="17" t="n"/>
      <c r="F1973" s="17" t="n"/>
      <c r="G1973" s="6">
        <f>IF(AND(C1973&amp;""="",E1973&amp;""="",F1973&amp;""=""),"",IF(C1973&amp;""="","كود ناقص",IFERROR(INDEX('دليل الحسابات'!$B$6:$B$205,MATCH(C1973,'دليل الحسابات'!$A$6:$A$205,0)),"كود غير موجود")))</f>
        <v/>
      </c>
      <c r="H1973" s="6">
        <f>IF(AND(C1973&amp;""="",E1973&amp;""="",F1973&amp;""=""),"",IF(AND(E1973&amp;""&lt;&gt;"",F1973&amp;""&lt;&gt;""),"خطأ: مدين ودائن معًا",IF(AND(E1973&amp;""="",F1973&amp;""=""),"سطر بلا مبلغ","")))</f>
        <v/>
      </c>
      <c r="I1973" s="19">
        <f>IF(B1973&amp;""="","",ROUND(SUMIFS($E$7:$E$3006,$B$7:$B$3006,B1973&amp;"")-SUMIFS($F$7:$F$3006,$B$7:$B$3006,B1973&amp;""),2))</f>
        <v/>
      </c>
      <c r="J1973" s="6">
        <f>IF(B1973&amp;""="",IF(AND(C1973&amp;""="",E1973&amp;""="",F1973&amp;""=""),"","رقم القيد ناقص"),IF(I1973=0,"","القيد غير متوازن"))</f>
        <v/>
      </c>
      <c r="K1973" s="21">
        <f>IF(C1973&amp;""="","",COUNTIF($C$7:C1973,C1973&amp;""))</f>
        <v/>
      </c>
      <c r="L1973" s="6">
        <f>IF(K1973="","",C1973&amp;"-"&amp;K1973)</f>
        <v/>
      </c>
      <c r="M1973" s="21">
        <f>IF(J1973&lt;&gt;"القيد غير متوازن","",IF(COUNTIF($B$7:B1973,B1973&amp;"")=1,1,""))</f>
        <v/>
      </c>
    </row>
    <row r="1974">
      <c r="A1974" s="20" t="n"/>
      <c r="B1974" s="16" t="n"/>
      <c r="C1974" s="16" t="n"/>
      <c r="D1974" s="5" t="n"/>
      <c r="E1974" s="17" t="n"/>
      <c r="F1974" s="17" t="n"/>
      <c r="G1974" s="6">
        <f>IF(AND(C1974&amp;""="",E1974&amp;""="",F1974&amp;""=""),"",IF(C1974&amp;""="","كود ناقص",IFERROR(INDEX('دليل الحسابات'!$B$6:$B$205,MATCH(C1974,'دليل الحسابات'!$A$6:$A$205,0)),"كود غير موجود")))</f>
        <v/>
      </c>
      <c r="H1974" s="6">
        <f>IF(AND(C1974&amp;""="",E1974&amp;""="",F1974&amp;""=""),"",IF(AND(E1974&amp;""&lt;&gt;"",F1974&amp;""&lt;&gt;""),"خطأ: مدين ودائن معًا",IF(AND(E1974&amp;""="",F1974&amp;""=""),"سطر بلا مبلغ","")))</f>
        <v/>
      </c>
      <c r="I1974" s="19">
        <f>IF(B1974&amp;""="","",ROUND(SUMIFS($E$7:$E$3006,$B$7:$B$3006,B1974&amp;"")-SUMIFS($F$7:$F$3006,$B$7:$B$3006,B1974&amp;""),2))</f>
        <v/>
      </c>
      <c r="J1974" s="6">
        <f>IF(B1974&amp;""="",IF(AND(C1974&amp;""="",E1974&amp;""="",F1974&amp;""=""),"","رقم القيد ناقص"),IF(I1974=0,"","القيد غير متوازن"))</f>
        <v/>
      </c>
      <c r="K1974" s="21">
        <f>IF(C1974&amp;""="","",COUNTIF($C$7:C1974,C1974&amp;""))</f>
        <v/>
      </c>
      <c r="L1974" s="6">
        <f>IF(K1974="","",C1974&amp;"-"&amp;K1974)</f>
        <v/>
      </c>
      <c r="M1974" s="21">
        <f>IF(J1974&lt;&gt;"القيد غير متوازن","",IF(COUNTIF($B$7:B1974,B1974&amp;"")=1,1,""))</f>
        <v/>
      </c>
    </row>
    <row r="1975">
      <c r="A1975" s="20" t="n"/>
      <c r="B1975" s="16" t="n"/>
      <c r="C1975" s="16" t="n"/>
      <c r="D1975" s="5" t="n"/>
      <c r="E1975" s="17" t="n"/>
      <c r="F1975" s="17" t="n"/>
      <c r="G1975" s="6">
        <f>IF(AND(C1975&amp;""="",E1975&amp;""="",F1975&amp;""=""),"",IF(C1975&amp;""="","كود ناقص",IFERROR(INDEX('دليل الحسابات'!$B$6:$B$205,MATCH(C1975,'دليل الحسابات'!$A$6:$A$205,0)),"كود غير موجود")))</f>
        <v/>
      </c>
      <c r="H1975" s="6">
        <f>IF(AND(C1975&amp;""="",E1975&amp;""="",F1975&amp;""=""),"",IF(AND(E1975&amp;""&lt;&gt;"",F1975&amp;""&lt;&gt;""),"خطأ: مدين ودائن معًا",IF(AND(E1975&amp;""="",F1975&amp;""=""),"سطر بلا مبلغ","")))</f>
        <v/>
      </c>
      <c r="I1975" s="19">
        <f>IF(B1975&amp;""="","",ROUND(SUMIFS($E$7:$E$3006,$B$7:$B$3006,B1975&amp;"")-SUMIFS($F$7:$F$3006,$B$7:$B$3006,B1975&amp;""),2))</f>
        <v/>
      </c>
      <c r="J1975" s="6">
        <f>IF(B1975&amp;""="",IF(AND(C1975&amp;""="",E1975&amp;""="",F1975&amp;""=""),"","رقم القيد ناقص"),IF(I1975=0,"","القيد غير متوازن"))</f>
        <v/>
      </c>
      <c r="K1975" s="21">
        <f>IF(C1975&amp;""="","",COUNTIF($C$7:C1975,C1975&amp;""))</f>
        <v/>
      </c>
      <c r="L1975" s="6">
        <f>IF(K1975="","",C1975&amp;"-"&amp;K1975)</f>
        <v/>
      </c>
      <c r="M1975" s="21">
        <f>IF(J1975&lt;&gt;"القيد غير متوازن","",IF(COUNTIF($B$7:B1975,B1975&amp;"")=1,1,""))</f>
        <v/>
      </c>
    </row>
    <row r="1976">
      <c r="A1976" s="20" t="n"/>
      <c r="B1976" s="16" t="n"/>
      <c r="C1976" s="16" t="n"/>
      <c r="D1976" s="5" t="n"/>
      <c r="E1976" s="17" t="n"/>
      <c r="F1976" s="17" t="n"/>
      <c r="G1976" s="6">
        <f>IF(AND(C1976&amp;""="",E1976&amp;""="",F1976&amp;""=""),"",IF(C1976&amp;""="","كود ناقص",IFERROR(INDEX('دليل الحسابات'!$B$6:$B$205,MATCH(C1976,'دليل الحسابات'!$A$6:$A$205,0)),"كود غير موجود")))</f>
        <v/>
      </c>
      <c r="H1976" s="6">
        <f>IF(AND(C1976&amp;""="",E1976&amp;""="",F1976&amp;""=""),"",IF(AND(E1976&amp;""&lt;&gt;"",F1976&amp;""&lt;&gt;""),"خطأ: مدين ودائن معًا",IF(AND(E1976&amp;""="",F1976&amp;""=""),"سطر بلا مبلغ","")))</f>
        <v/>
      </c>
      <c r="I1976" s="19">
        <f>IF(B1976&amp;""="","",ROUND(SUMIFS($E$7:$E$3006,$B$7:$B$3006,B1976&amp;"")-SUMIFS($F$7:$F$3006,$B$7:$B$3006,B1976&amp;""),2))</f>
        <v/>
      </c>
      <c r="J1976" s="6">
        <f>IF(B1976&amp;""="",IF(AND(C1976&amp;""="",E1976&amp;""="",F1976&amp;""=""),"","رقم القيد ناقص"),IF(I1976=0,"","القيد غير متوازن"))</f>
        <v/>
      </c>
      <c r="K1976" s="21">
        <f>IF(C1976&amp;""="","",COUNTIF($C$7:C1976,C1976&amp;""))</f>
        <v/>
      </c>
      <c r="L1976" s="6">
        <f>IF(K1976="","",C1976&amp;"-"&amp;K1976)</f>
        <v/>
      </c>
      <c r="M1976" s="21">
        <f>IF(J1976&lt;&gt;"القيد غير متوازن","",IF(COUNTIF($B$7:B1976,B1976&amp;"")=1,1,""))</f>
        <v/>
      </c>
    </row>
    <row r="1977">
      <c r="A1977" s="20" t="n"/>
      <c r="B1977" s="16" t="n"/>
      <c r="C1977" s="16" t="n"/>
      <c r="D1977" s="5" t="n"/>
      <c r="E1977" s="17" t="n"/>
      <c r="F1977" s="17" t="n"/>
      <c r="G1977" s="6">
        <f>IF(AND(C1977&amp;""="",E1977&amp;""="",F1977&amp;""=""),"",IF(C1977&amp;""="","كود ناقص",IFERROR(INDEX('دليل الحسابات'!$B$6:$B$205,MATCH(C1977,'دليل الحسابات'!$A$6:$A$205,0)),"كود غير موجود")))</f>
        <v/>
      </c>
      <c r="H1977" s="6">
        <f>IF(AND(C1977&amp;""="",E1977&amp;""="",F1977&amp;""=""),"",IF(AND(E1977&amp;""&lt;&gt;"",F1977&amp;""&lt;&gt;""),"خطأ: مدين ودائن معًا",IF(AND(E1977&amp;""="",F1977&amp;""=""),"سطر بلا مبلغ","")))</f>
        <v/>
      </c>
      <c r="I1977" s="19">
        <f>IF(B1977&amp;""="","",ROUND(SUMIFS($E$7:$E$3006,$B$7:$B$3006,B1977&amp;"")-SUMIFS($F$7:$F$3006,$B$7:$B$3006,B1977&amp;""),2))</f>
        <v/>
      </c>
      <c r="J1977" s="6">
        <f>IF(B1977&amp;""="",IF(AND(C1977&amp;""="",E1977&amp;""="",F1977&amp;""=""),"","رقم القيد ناقص"),IF(I1977=0,"","القيد غير متوازن"))</f>
        <v/>
      </c>
      <c r="K1977" s="21">
        <f>IF(C1977&amp;""="","",COUNTIF($C$7:C1977,C1977&amp;""))</f>
        <v/>
      </c>
      <c r="L1977" s="6">
        <f>IF(K1977="","",C1977&amp;"-"&amp;K1977)</f>
        <v/>
      </c>
      <c r="M1977" s="21">
        <f>IF(J1977&lt;&gt;"القيد غير متوازن","",IF(COUNTIF($B$7:B1977,B1977&amp;"")=1,1,""))</f>
        <v/>
      </c>
    </row>
    <row r="1978">
      <c r="A1978" s="20" t="n"/>
      <c r="B1978" s="16" t="n"/>
      <c r="C1978" s="16" t="n"/>
      <c r="D1978" s="5" t="n"/>
      <c r="E1978" s="17" t="n"/>
      <c r="F1978" s="17" t="n"/>
      <c r="G1978" s="6">
        <f>IF(AND(C1978&amp;""="",E1978&amp;""="",F1978&amp;""=""),"",IF(C1978&amp;""="","كود ناقص",IFERROR(INDEX('دليل الحسابات'!$B$6:$B$205,MATCH(C1978,'دليل الحسابات'!$A$6:$A$205,0)),"كود غير موجود")))</f>
        <v/>
      </c>
      <c r="H1978" s="6">
        <f>IF(AND(C1978&amp;""="",E1978&amp;""="",F1978&amp;""=""),"",IF(AND(E1978&amp;""&lt;&gt;"",F1978&amp;""&lt;&gt;""),"خطأ: مدين ودائن معًا",IF(AND(E1978&amp;""="",F1978&amp;""=""),"سطر بلا مبلغ","")))</f>
        <v/>
      </c>
      <c r="I1978" s="19">
        <f>IF(B1978&amp;""="","",ROUND(SUMIFS($E$7:$E$3006,$B$7:$B$3006,B1978&amp;"")-SUMIFS($F$7:$F$3006,$B$7:$B$3006,B1978&amp;""),2))</f>
        <v/>
      </c>
      <c r="J1978" s="6">
        <f>IF(B1978&amp;""="",IF(AND(C1978&amp;""="",E1978&amp;""="",F1978&amp;""=""),"","رقم القيد ناقص"),IF(I1978=0,"","القيد غير متوازن"))</f>
        <v/>
      </c>
      <c r="K1978" s="21">
        <f>IF(C1978&amp;""="","",COUNTIF($C$7:C1978,C1978&amp;""))</f>
        <v/>
      </c>
      <c r="L1978" s="6">
        <f>IF(K1978="","",C1978&amp;"-"&amp;K1978)</f>
        <v/>
      </c>
      <c r="M1978" s="21">
        <f>IF(J1978&lt;&gt;"القيد غير متوازن","",IF(COUNTIF($B$7:B1978,B1978&amp;"")=1,1,""))</f>
        <v/>
      </c>
    </row>
    <row r="1979">
      <c r="A1979" s="20" t="n"/>
      <c r="B1979" s="16" t="n"/>
      <c r="C1979" s="16" t="n"/>
      <c r="D1979" s="5" t="n"/>
      <c r="E1979" s="17" t="n"/>
      <c r="F1979" s="17" t="n"/>
      <c r="G1979" s="6">
        <f>IF(AND(C1979&amp;""="",E1979&amp;""="",F1979&amp;""=""),"",IF(C1979&amp;""="","كود ناقص",IFERROR(INDEX('دليل الحسابات'!$B$6:$B$205,MATCH(C1979,'دليل الحسابات'!$A$6:$A$205,0)),"كود غير موجود")))</f>
        <v/>
      </c>
      <c r="H1979" s="6">
        <f>IF(AND(C1979&amp;""="",E1979&amp;""="",F1979&amp;""=""),"",IF(AND(E1979&amp;""&lt;&gt;"",F1979&amp;""&lt;&gt;""),"خطأ: مدين ودائن معًا",IF(AND(E1979&amp;""="",F1979&amp;""=""),"سطر بلا مبلغ","")))</f>
        <v/>
      </c>
      <c r="I1979" s="19">
        <f>IF(B1979&amp;""="","",ROUND(SUMIFS($E$7:$E$3006,$B$7:$B$3006,B1979&amp;"")-SUMIFS($F$7:$F$3006,$B$7:$B$3006,B1979&amp;""),2))</f>
        <v/>
      </c>
      <c r="J1979" s="6">
        <f>IF(B1979&amp;""="",IF(AND(C1979&amp;""="",E1979&amp;""="",F1979&amp;""=""),"","رقم القيد ناقص"),IF(I1979=0,"","القيد غير متوازن"))</f>
        <v/>
      </c>
      <c r="K1979" s="21">
        <f>IF(C1979&amp;""="","",COUNTIF($C$7:C1979,C1979&amp;""))</f>
        <v/>
      </c>
      <c r="L1979" s="6">
        <f>IF(K1979="","",C1979&amp;"-"&amp;K1979)</f>
        <v/>
      </c>
      <c r="M1979" s="21">
        <f>IF(J1979&lt;&gt;"القيد غير متوازن","",IF(COUNTIF($B$7:B1979,B1979&amp;"")=1,1,""))</f>
        <v/>
      </c>
    </row>
    <row r="1980">
      <c r="A1980" s="20" t="n"/>
      <c r="B1980" s="16" t="n"/>
      <c r="C1980" s="16" t="n"/>
      <c r="D1980" s="5" t="n"/>
      <c r="E1980" s="17" t="n"/>
      <c r="F1980" s="17" t="n"/>
      <c r="G1980" s="6">
        <f>IF(AND(C1980&amp;""="",E1980&amp;""="",F1980&amp;""=""),"",IF(C1980&amp;""="","كود ناقص",IFERROR(INDEX('دليل الحسابات'!$B$6:$B$205,MATCH(C1980,'دليل الحسابات'!$A$6:$A$205,0)),"كود غير موجود")))</f>
        <v/>
      </c>
      <c r="H1980" s="6">
        <f>IF(AND(C1980&amp;""="",E1980&amp;""="",F1980&amp;""=""),"",IF(AND(E1980&amp;""&lt;&gt;"",F1980&amp;""&lt;&gt;""),"خطأ: مدين ودائن معًا",IF(AND(E1980&amp;""="",F1980&amp;""=""),"سطر بلا مبلغ","")))</f>
        <v/>
      </c>
      <c r="I1980" s="19">
        <f>IF(B1980&amp;""="","",ROUND(SUMIFS($E$7:$E$3006,$B$7:$B$3006,B1980&amp;"")-SUMIFS($F$7:$F$3006,$B$7:$B$3006,B1980&amp;""),2))</f>
        <v/>
      </c>
      <c r="J1980" s="6">
        <f>IF(B1980&amp;""="",IF(AND(C1980&amp;""="",E1980&amp;""="",F1980&amp;""=""),"","رقم القيد ناقص"),IF(I1980=0,"","القيد غير متوازن"))</f>
        <v/>
      </c>
      <c r="K1980" s="21">
        <f>IF(C1980&amp;""="","",COUNTIF($C$7:C1980,C1980&amp;""))</f>
        <v/>
      </c>
      <c r="L1980" s="6">
        <f>IF(K1980="","",C1980&amp;"-"&amp;K1980)</f>
        <v/>
      </c>
      <c r="M1980" s="21">
        <f>IF(J1980&lt;&gt;"القيد غير متوازن","",IF(COUNTIF($B$7:B1980,B1980&amp;"")=1,1,""))</f>
        <v/>
      </c>
    </row>
    <row r="1981">
      <c r="A1981" s="20" t="n"/>
      <c r="B1981" s="16" t="n"/>
      <c r="C1981" s="16" t="n"/>
      <c r="D1981" s="5" t="n"/>
      <c r="E1981" s="17" t="n"/>
      <c r="F1981" s="17" t="n"/>
      <c r="G1981" s="6">
        <f>IF(AND(C1981&amp;""="",E1981&amp;""="",F1981&amp;""=""),"",IF(C1981&amp;""="","كود ناقص",IFERROR(INDEX('دليل الحسابات'!$B$6:$B$205,MATCH(C1981,'دليل الحسابات'!$A$6:$A$205,0)),"كود غير موجود")))</f>
        <v/>
      </c>
      <c r="H1981" s="6">
        <f>IF(AND(C1981&amp;""="",E1981&amp;""="",F1981&amp;""=""),"",IF(AND(E1981&amp;""&lt;&gt;"",F1981&amp;""&lt;&gt;""),"خطأ: مدين ودائن معًا",IF(AND(E1981&amp;""="",F1981&amp;""=""),"سطر بلا مبلغ","")))</f>
        <v/>
      </c>
      <c r="I1981" s="19">
        <f>IF(B1981&amp;""="","",ROUND(SUMIFS($E$7:$E$3006,$B$7:$B$3006,B1981&amp;"")-SUMIFS($F$7:$F$3006,$B$7:$B$3006,B1981&amp;""),2))</f>
        <v/>
      </c>
      <c r="J1981" s="6">
        <f>IF(B1981&amp;""="",IF(AND(C1981&amp;""="",E1981&amp;""="",F1981&amp;""=""),"","رقم القيد ناقص"),IF(I1981=0,"","القيد غير متوازن"))</f>
        <v/>
      </c>
      <c r="K1981" s="21">
        <f>IF(C1981&amp;""="","",COUNTIF($C$7:C1981,C1981&amp;""))</f>
        <v/>
      </c>
      <c r="L1981" s="6">
        <f>IF(K1981="","",C1981&amp;"-"&amp;K1981)</f>
        <v/>
      </c>
      <c r="M1981" s="21">
        <f>IF(J1981&lt;&gt;"القيد غير متوازن","",IF(COUNTIF($B$7:B1981,B1981&amp;"")=1,1,""))</f>
        <v/>
      </c>
    </row>
    <row r="1982">
      <c r="A1982" s="20" t="n"/>
      <c r="B1982" s="16" t="n"/>
      <c r="C1982" s="16" t="n"/>
      <c r="D1982" s="5" t="n"/>
      <c r="E1982" s="17" t="n"/>
      <c r="F1982" s="17" t="n"/>
      <c r="G1982" s="6">
        <f>IF(AND(C1982&amp;""="",E1982&amp;""="",F1982&amp;""=""),"",IF(C1982&amp;""="","كود ناقص",IFERROR(INDEX('دليل الحسابات'!$B$6:$B$205,MATCH(C1982,'دليل الحسابات'!$A$6:$A$205,0)),"كود غير موجود")))</f>
        <v/>
      </c>
      <c r="H1982" s="6">
        <f>IF(AND(C1982&amp;""="",E1982&amp;""="",F1982&amp;""=""),"",IF(AND(E1982&amp;""&lt;&gt;"",F1982&amp;""&lt;&gt;""),"خطأ: مدين ودائن معًا",IF(AND(E1982&amp;""="",F1982&amp;""=""),"سطر بلا مبلغ","")))</f>
        <v/>
      </c>
      <c r="I1982" s="19">
        <f>IF(B1982&amp;""="","",ROUND(SUMIFS($E$7:$E$3006,$B$7:$B$3006,B1982&amp;"")-SUMIFS($F$7:$F$3006,$B$7:$B$3006,B1982&amp;""),2))</f>
        <v/>
      </c>
      <c r="J1982" s="6">
        <f>IF(B1982&amp;""="",IF(AND(C1982&amp;""="",E1982&amp;""="",F1982&amp;""=""),"","رقم القيد ناقص"),IF(I1982=0,"","القيد غير متوازن"))</f>
        <v/>
      </c>
      <c r="K1982" s="21">
        <f>IF(C1982&amp;""="","",COUNTIF($C$7:C1982,C1982&amp;""))</f>
        <v/>
      </c>
      <c r="L1982" s="6">
        <f>IF(K1982="","",C1982&amp;"-"&amp;K1982)</f>
        <v/>
      </c>
      <c r="M1982" s="21">
        <f>IF(J1982&lt;&gt;"القيد غير متوازن","",IF(COUNTIF($B$7:B1982,B1982&amp;"")=1,1,""))</f>
        <v/>
      </c>
    </row>
    <row r="1983">
      <c r="A1983" s="20" t="n"/>
      <c r="B1983" s="16" t="n"/>
      <c r="C1983" s="16" t="n"/>
      <c r="D1983" s="5" t="n"/>
      <c r="E1983" s="17" t="n"/>
      <c r="F1983" s="17" t="n"/>
      <c r="G1983" s="6">
        <f>IF(AND(C1983&amp;""="",E1983&amp;""="",F1983&amp;""=""),"",IF(C1983&amp;""="","كود ناقص",IFERROR(INDEX('دليل الحسابات'!$B$6:$B$205,MATCH(C1983,'دليل الحسابات'!$A$6:$A$205,0)),"كود غير موجود")))</f>
        <v/>
      </c>
      <c r="H1983" s="6">
        <f>IF(AND(C1983&amp;""="",E1983&amp;""="",F1983&amp;""=""),"",IF(AND(E1983&amp;""&lt;&gt;"",F1983&amp;""&lt;&gt;""),"خطأ: مدين ودائن معًا",IF(AND(E1983&amp;""="",F1983&amp;""=""),"سطر بلا مبلغ","")))</f>
        <v/>
      </c>
      <c r="I1983" s="19">
        <f>IF(B1983&amp;""="","",ROUND(SUMIFS($E$7:$E$3006,$B$7:$B$3006,B1983&amp;"")-SUMIFS($F$7:$F$3006,$B$7:$B$3006,B1983&amp;""),2))</f>
        <v/>
      </c>
      <c r="J1983" s="6">
        <f>IF(B1983&amp;""="",IF(AND(C1983&amp;""="",E1983&amp;""="",F1983&amp;""=""),"","رقم القيد ناقص"),IF(I1983=0,"","القيد غير متوازن"))</f>
        <v/>
      </c>
      <c r="K1983" s="21">
        <f>IF(C1983&amp;""="","",COUNTIF($C$7:C1983,C1983&amp;""))</f>
        <v/>
      </c>
      <c r="L1983" s="6">
        <f>IF(K1983="","",C1983&amp;"-"&amp;K1983)</f>
        <v/>
      </c>
      <c r="M1983" s="21">
        <f>IF(J1983&lt;&gt;"القيد غير متوازن","",IF(COUNTIF($B$7:B1983,B1983&amp;"")=1,1,""))</f>
        <v/>
      </c>
    </row>
    <row r="1984">
      <c r="A1984" s="20" t="n"/>
      <c r="B1984" s="16" t="n"/>
      <c r="C1984" s="16" t="n"/>
      <c r="D1984" s="5" t="n"/>
      <c r="E1984" s="17" t="n"/>
      <c r="F1984" s="17" t="n"/>
      <c r="G1984" s="6">
        <f>IF(AND(C1984&amp;""="",E1984&amp;""="",F1984&amp;""=""),"",IF(C1984&amp;""="","كود ناقص",IFERROR(INDEX('دليل الحسابات'!$B$6:$B$205,MATCH(C1984,'دليل الحسابات'!$A$6:$A$205,0)),"كود غير موجود")))</f>
        <v/>
      </c>
      <c r="H1984" s="6">
        <f>IF(AND(C1984&amp;""="",E1984&amp;""="",F1984&amp;""=""),"",IF(AND(E1984&amp;""&lt;&gt;"",F1984&amp;""&lt;&gt;""),"خطأ: مدين ودائن معًا",IF(AND(E1984&amp;""="",F1984&amp;""=""),"سطر بلا مبلغ","")))</f>
        <v/>
      </c>
      <c r="I1984" s="19">
        <f>IF(B1984&amp;""="","",ROUND(SUMIFS($E$7:$E$3006,$B$7:$B$3006,B1984&amp;"")-SUMIFS($F$7:$F$3006,$B$7:$B$3006,B1984&amp;""),2))</f>
        <v/>
      </c>
      <c r="J1984" s="6">
        <f>IF(B1984&amp;""="",IF(AND(C1984&amp;""="",E1984&amp;""="",F1984&amp;""=""),"","رقم القيد ناقص"),IF(I1984=0,"","القيد غير متوازن"))</f>
        <v/>
      </c>
      <c r="K1984" s="21">
        <f>IF(C1984&amp;""="","",COUNTIF($C$7:C1984,C1984&amp;""))</f>
        <v/>
      </c>
      <c r="L1984" s="6">
        <f>IF(K1984="","",C1984&amp;"-"&amp;K1984)</f>
        <v/>
      </c>
      <c r="M1984" s="21">
        <f>IF(J1984&lt;&gt;"القيد غير متوازن","",IF(COUNTIF($B$7:B1984,B1984&amp;"")=1,1,""))</f>
        <v/>
      </c>
    </row>
    <row r="1985">
      <c r="A1985" s="20" t="n"/>
      <c r="B1985" s="16" t="n"/>
      <c r="C1985" s="16" t="n"/>
      <c r="D1985" s="5" t="n"/>
      <c r="E1985" s="17" t="n"/>
      <c r="F1985" s="17" t="n"/>
      <c r="G1985" s="6">
        <f>IF(AND(C1985&amp;""="",E1985&amp;""="",F1985&amp;""=""),"",IF(C1985&amp;""="","كود ناقص",IFERROR(INDEX('دليل الحسابات'!$B$6:$B$205,MATCH(C1985,'دليل الحسابات'!$A$6:$A$205,0)),"كود غير موجود")))</f>
        <v/>
      </c>
      <c r="H1985" s="6">
        <f>IF(AND(C1985&amp;""="",E1985&amp;""="",F1985&amp;""=""),"",IF(AND(E1985&amp;""&lt;&gt;"",F1985&amp;""&lt;&gt;""),"خطأ: مدين ودائن معًا",IF(AND(E1985&amp;""="",F1985&amp;""=""),"سطر بلا مبلغ","")))</f>
        <v/>
      </c>
      <c r="I1985" s="19">
        <f>IF(B1985&amp;""="","",ROUND(SUMIFS($E$7:$E$3006,$B$7:$B$3006,B1985&amp;"")-SUMIFS($F$7:$F$3006,$B$7:$B$3006,B1985&amp;""),2))</f>
        <v/>
      </c>
      <c r="J1985" s="6">
        <f>IF(B1985&amp;""="",IF(AND(C1985&amp;""="",E1985&amp;""="",F1985&amp;""=""),"","رقم القيد ناقص"),IF(I1985=0,"","القيد غير متوازن"))</f>
        <v/>
      </c>
      <c r="K1985" s="21">
        <f>IF(C1985&amp;""="","",COUNTIF($C$7:C1985,C1985&amp;""))</f>
        <v/>
      </c>
      <c r="L1985" s="6">
        <f>IF(K1985="","",C1985&amp;"-"&amp;K1985)</f>
        <v/>
      </c>
      <c r="M1985" s="21">
        <f>IF(J1985&lt;&gt;"القيد غير متوازن","",IF(COUNTIF($B$7:B1985,B1985&amp;"")=1,1,""))</f>
        <v/>
      </c>
    </row>
    <row r="1986">
      <c r="A1986" s="20" t="n"/>
      <c r="B1986" s="16" t="n"/>
      <c r="C1986" s="16" t="n"/>
      <c r="D1986" s="5" t="n"/>
      <c r="E1986" s="17" t="n"/>
      <c r="F1986" s="17" t="n"/>
      <c r="G1986" s="6">
        <f>IF(AND(C1986&amp;""="",E1986&amp;""="",F1986&amp;""=""),"",IF(C1986&amp;""="","كود ناقص",IFERROR(INDEX('دليل الحسابات'!$B$6:$B$205,MATCH(C1986,'دليل الحسابات'!$A$6:$A$205,0)),"كود غير موجود")))</f>
        <v/>
      </c>
      <c r="H1986" s="6">
        <f>IF(AND(C1986&amp;""="",E1986&amp;""="",F1986&amp;""=""),"",IF(AND(E1986&amp;""&lt;&gt;"",F1986&amp;""&lt;&gt;""),"خطأ: مدين ودائن معًا",IF(AND(E1986&amp;""="",F1986&amp;""=""),"سطر بلا مبلغ","")))</f>
        <v/>
      </c>
      <c r="I1986" s="19">
        <f>IF(B1986&amp;""="","",ROUND(SUMIFS($E$7:$E$3006,$B$7:$B$3006,B1986&amp;"")-SUMIFS($F$7:$F$3006,$B$7:$B$3006,B1986&amp;""),2))</f>
        <v/>
      </c>
      <c r="J1986" s="6">
        <f>IF(B1986&amp;""="",IF(AND(C1986&amp;""="",E1986&amp;""="",F1986&amp;""=""),"","رقم القيد ناقص"),IF(I1986=0,"","القيد غير متوازن"))</f>
        <v/>
      </c>
      <c r="K1986" s="21">
        <f>IF(C1986&amp;""="","",COUNTIF($C$7:C1986,C1986&amp;""))</f>
        <v/>
      </c>
      <c r="L1986" s="6">
        <f>IF(K1986="","",C1986&amp;"-"&amp;K1986)</f>
        <v/>
      </c>
      <c r="M1986" s="21">
        <f>IF(J1986&lt;&gt;"القيد غير متوازن","",IF(COUNTIF($B$7:B1986,B1986&amp;"")=1,1,""))</f>
        <v/>
      </c>
    </row>
    <row r="1987">
      <c r="A1987" s="20" t="n"/>
      <c r="B1987" s="16" t="n"/>
      <c r="C1987" s="16" t="n"/>
      <c r="D1987" s="5" t="n"/>
      <c r="E1987" s="17" t="n"/>
      <c r="F1987" s="17" t="n"/>
      <c r="G1987" s="6">
        <f>IF(AND(C1987&amp;""="",E1987&amp;""="",F1987&amp;""=""),"",IF(C1987&amp;""="","كود ناقص",IFERROR(INDEX('دليل الحسابات'!$B$6:$B$205,MATCH(C1987,'دليل الحسابات'!$A$6:$A$205,0)),"كود غير موجود")))</f>
        <v/>
      </c>
      <c r="H1987" s="6">
        <f>IF(AND(C1987&amp;""="",E1987&amp;""="",F1987&amp;""=""),"",IF(AND(E1987&amp;""&lt;&gt;"",F1987&amp;""&lt;&gt;""),"خطأ: مدين ودائن معًا",IF(AND(E1987&amp;""="",F1987&amp;""=""),"سطر بلا مبلغ","")))</f>
        <v/>
      </c>
      <c r="I1987" s="19">
        <f>IF(B1987&amp;""="","",ROUND(SUMIFS($E$7:$E$3006,$B$7:$B$3006,B1987&amp;"")-SUMIFS($F$7:$F$3006,$B$7:$B$3006,B1987&amp;""),2))</f>
        <v/>
      </c>
      <c r="J1987" s="6">
        <f>IF(B1987&amp;""="",IF(AND(C1987&amp;""="",E1987&amp;""="",F1987&amp;""=""),"","رقم القيد ناقص"),IF(I1987=0,"","القيد غير متوازن"))</f>
        <v/>
      </c>
      <c r="K1987" s="21">
        <f>IF(C1987&amp;""="","",COUNTIF($C$7:C1987,C1987&amp;""))</f>
        <v/>
      </c>
      <c r="L1987" s="6">
        <f>IF(K1987="","",C1987&amp;"-"&amp;K1987)</f>
        <v/>
      </c>
      <c r="M1987" s="21">
        <f>IF(J1987&lt;&gt;"القيد غير متوازن","",IF(COUNTIF($B$7:B1987,B1987&amp;"")=1,1,""))</f>
        <v/>
      </c>
    </row>
    <row r="1988">
      <c r="A1988" s="20" t="n"/>
      <c r="B1988" s="16" t="n"/>
      <c r="C1988" s="16" t="n"/>
      <c r="D1988" s="5" t="n"/>
      <c r="E1988" s="17" t="n"/>
      <c r="F1988" s="17" t="n"/>
      <c r="G1988" s="6">
        <f>IF(AND(C1988&amp;""="",E1988&amp;""="",F1988&amp;""=""),"",IF(C1988&amp;""="","كود ناقص",IFERROR(INDEX('دليل الحسابات'!$B$6:$B$205,MATCH(C1988,'دليل الحسابات'!$A$6:$A$205,0)),"كود غير موجود")))</f>
        <v/>
      </c>
      <c r="H1988" s="6">
        <f>IF(AND(C1988&amp;""="",E1988&amp;""="",F1988&amp;""=""),"",IF(AND(E1988&amp;""&lt;&gt;"",F1988&amp;""&lt;&gt;""),"خطأ: مدين ودائن معًا",IF(AND(E1988&amp;""="",F1988&amp;""=""),"سطر بلا مبلغ","")))</f>
        <v/>
      </c>
      <c r="I1988" s="19">
        <f>IF(B1988&amp;""="","",ROUND(SUMIFS($E$7:$E$3006,$B$7:$B$3006,B1988&amp;"")-SUMIFS($F$7:$F$3006,$B$7:$B$3006,B1988&amp;""),2))</f>
        <v/>
      </c>
      <c r="J1988" s="6">
        <f>IF(B1988&amp;""="",IF(AND(C1988&amp;""="",E1988&amp;""="",F1988&amp;""=""),"","رقم القيد ناقص"),IF(I1988=0,"","القيد غير متوازن"))</f>
        <v/>
      </c>
      <c r="K1988" s="21">
        <f>IF(C1988&amp;""="","",COUNTIF($C$7:C1988,C1988&amp;""))</f>
        <v/>
      </c>
      <c r="L1988" s="6">
        <f>IF(K1988="","",C1988&amp;"-"&amp;K1988)</f>
        <v/>
      </c>
      <c r="M1988" s="21">
        <f>IF(J1988&lt;&gt;"القيد غير متوازن","",IF(COUNTIF($B$7:B1988,B1988&amp;"")=1,1,""))</f>
        <v/>
      </c>
    </row>
    <row r="1989">
      <c r="A1989" s="20" t="n"/>
      <c r="B1989" s="16" t="n"/>
      <c r="C1989" s="16" t="n"/>
      <c r="D1989" s="5" t="n"/>
      <c r="E1989" s="17" t="n"/>
      <c r="F1989" s="17" t="n"/>
      <c r="G1989" s="6">
        <f>IF(AND(C1989&amp;""="",E1989&amp;""="",F1989&amp;""=""),"",IF(C1989&amp;""="","كود ناقص",IFERROR(INDEX('دليل الحسابات'!$B$6:$B$205,MATCH(C1989,'دليل الحسابات'!$A$6:$A$205,0)),"كود غير موجود")))</f>
        <v/>
      </c>
      <c r="H1989" s="6">
        <f>IF(AND(C1989&amp;""="",E1989&amp;""="",F1989&amp;""=""),"",IF(AND(E1989&amp;""&lt;&gt;"",F1989&amp;""&lt;&gt;""),"خطأ: مدين ودائن معًا",IF(AND(E1989&amp;""="",F1989&amp;""=""),"سطر بلا مبلغ","")))</f>
        <v/>
      </c>
      <c r="I1989" s="19">
        <f>IF(B1989&amp;""="","",ROUND(SUMIFS($E$7:$E$3006,$B$7:$B$3006,B1989&amp;"")-SUMIFS($F$7:$F$3006,$B$7:$B$3006,B1989&amp;""),2))</f>
        <v/>
      </c>
      <c r="J1989" s="6">
        <f>IF(B1989&amp;""="",IF(AND(C1989&amp;""="",E1989&amp;""="",F1989&amp;""=""),"","رقم القيد ناقص"),IF(I1989=0,"","القيد غير متوازن"))</f>
        <v/>
      </c>
      <c r="K1989" s="21">
        <f>IF(C1989&amp;""="","",COUNTIF($C$7:C1989,C1989&amp;""))</f>
        <v/>
      </c>
      <c r="L1989" s="6">
        <f>IF(K1989="","",C1989&amp;"-"&amp;K1989)</f>
        <v/>
      </c>
      <c r="M1989" s="21">
        <f>IF(J1989&lt;&gt;"القيد غير متوازن","",IF(COUNTIF($B$7:B1989,B1989&amp;"")=1,1,""))</f>
        <v/>
      </c>
    </row>
    <row r="1990">
      <c r="A1990" s="20" t="n"/>
      <c r="B1990" s="16" t="n"/>
      <c r="C1990" s="16" t="n"/>
      <c r="D1990" s="5" t="n"/>
      <c r="E1990" s="17" t="n"/>
      <c r="F1990" s="17" t="n"/>
      <c r="G1990" s="6">
        <f>IF(AND(C1990&amp;""="",E1990&amp;""="",F1990&amp;""=""),"",IF(C1990&amp;""="","كود ناقص",IFERROR(INDEX('دليل الحسابات'!$B$6:$B$205,MATCH(C1990,'دليل الحسابات'!$A$6:$A$205,0)),"كود غير موجود")))</f>
        <v/>
      </c>
      <c r="H1990" s="6">
        <f>IF(AND(C1990&amp;""="",E1990&amp;""="",F1990&amp;""=""),"",IF(AND(E1990&amp;""&lt;&gt;"",F1990&amp;""&lt;&gt;""),"خطأ: مدين ودائن معًا",IF(AND(E1990&amp;""="",F1990&amp;""=""),"سطر بلا مبلغ","")))</f>
        <v/>
      </c>
      <c r="I1990" s="19">
        <f>IF(B1990&amp;""="","",ROUND(SUMIFS($E$7:$E$3006,$B$7:$B$3006,B1990&amp;"")-SUMIFS($F$7:$F$3006,$B$7:$B$3006,B1990&amp;""),2))</f>
        <v/>
      </c>
      <c r="J1990" s="6">
        <f>IF(B1990&amp;""="",IF(AND(C1990&amp;""="",E1990&amp;""="",F1990&amp;""=""),"","رقم القيد ناقص"),IF(I1990=0,"","القيد غير متوازن"))</f>
        <v/>
      </c>
      <c r="K1990" s="21">
        <f>IF(C1990&amp;""="","",COUNTIF($C$7:C1990,C1990&amp;""))</f>
        <v/>
      </c>
      <c r="L1990" s="6">
        <f>IF(K1990="","",C1990&amp;"-"&amp;K1990)</f>
        <v/>
      </c>
      <c r="M1990" s="21">
        <f>IF(J1990&lt;&gt;"القيد غير متوازن","",IF(COUNTIF($B$7:B1990,B1990&amp;"")=1,1,""))</f>
        <v/>
      </c>
    </row>
    <row r="1991">
      <c r="A1991" s="20" t="n"/>
      <c r="B1991" s="16" t="n"/>
      <c r="C1991" s="16" t="n"/>
      <c r="D1991" s="5" t="n"/>
      <c r="E1991" s="17" t="n"/>
      <c r="F1991" s="17" t="n"/>
      <c r="G1991" s="6">
        <f>IF(AND(C1991&amp;""="",E1991&amp;""="",F1991&amp;""=""),"",IF(C1991&amp;""="","كود ناقص",IFERROR(INDEX('دليل الحسابات'!$B$6:$B$205,MATCH(C1991,'دليل الحسابات'!$A$6:$A$205,0)),"كود غير موجود")))</f>
        <v/>
      </c>
      <c r="H1991" s="6">
        <f>IF(AND(C1991&amp;""="",E1991&amp;""="",F1991&amp;""=""),"",IF(AND(E1991&amp;""&lt;&gt;"",F1991&amp;""&lt;&gt;""),"خطأ: مدين ودائن معًا",IF(AND(E1991&amp;""="",F1991&amp;""=""),"سطر بلا مبلغ","")))</f>
        <v/>
      </c>
      <c r="I1991" s="19">
        <f>IF(B1991&amp;""="","",ROUND(SUMIFS($E$7:$E$3006,$B$7:$B$3006,B1991&amp;"")-SUMIFS($F$7:$F$3006,$B$7:$B$3006,B1991&amp;""),2))</f>
        <v/>
      </c>
      <c r="J1991" s="6">
        <f>IF(B1991&amp;""="",IF(AND(C1991&amp;""="",E1991&amp;""="",F1991&amp;""=""),"","رقم القيد ناقص"),IF(I1991=0,"","القيد غير متوازن"))</f>
        <v/>
      </c>
      <c r="K1991" s="21">
        <f>IF(C1991&amp;""="","",COUNTIF($C$7:C1991,C1991&amp;""))</f>
        <v/>
      </c>
      <c r="L1991" s="6">
        <f>IF(K1991="","",C1991&amp;"-"&amp;K1991)</f>
        <v/>
      </c>
      <c r="M1991" s="21">
        <f>IF(J1991&lt;&gt;"القيد غير متوازن","",IF(COUNTIF($B$7:B1991,B1991&amp;"")=1,1,""))</f>
        <v/>
      </c>
    </row>
    <row r="1992">
      <c r="A1992" s="20" t="n"/>
      <c r="B1992" s="16" t="n"/>
      <c r="C1992" s="16" t="n"/>
      <c r="D1992" s="5" t="n"/>
      <c r="E1992" s="17" t="n"/>
      <c r="F1992" s="17" t="n"/>
      <c r="G1992" s="6">
        <f>IF(AND(C1992&amp;""="",E1992&amp;""="",F1992&amp;""=""),"",IF(C1992&amp;""="","كود ناقص",IFERROR(INDEX('دليل الحسابات'!$B$6:$B$205,MATCH(C1992,'دليل الحسابات'!$A$6:$A$205,0)),"كود غير موجود")))</f>
        <v/>
      </c>
      <c r="H1992" s="6">
        <f>IF(AND(C1992&amp;""="",E1992&amp;""="",F1992&amp;""=""),"",IF(AND(E1992&amp;""&lt;&gt;"",F1992&amp;""&lt;&gt;""),"خطأ: مدين ودائن معًا",IF(AND(E1992&amp;""="",F1992&amp;""=""),"سطر بلا مبلغ","")))</f>
        <v/>
      </c>
      <c r="I1992" s="19">
        <f>IF(B1992&amp;""="","",ROUND(SUMIFS($E$7:$E$3006,$B$7:$B$3006,B1992&amp;"")-SUMIFS($F$7:$F$3006,$B$7:$B$3006,B1992&amp;""),2))</f>
        <v/>
      </c>
      <c r="J1992" s="6">
        <f>IF(B1992&amp;""="",IF(AND(C1992&amp;""="",E1992&amp;""="",F1992&amp;""=""),"","رقم القيد ناقص"),IF(I1992=0,"","القيد غير متوازن"))</f>
        <v/>
      </c>
      <c r="K1992" s="21">
        <f>IF(C1992&amp;""="","",COUNTIF($C$7:C1992,C1992&amp;""))</f>
        <v/>
      </c>
      <c r="L1992" s="6">
        <f>IF(K1992="","",C1992&amp;"-"&amp;K1992)</f>
        <v/>
      </c>
      <c r="M1992" s="21">
        <f>IF(J1992&lt;&gt;"القيد غير متوازن","",IF(COUNTIF($B$7:B1992,B1992&amp;"")=1,1,""))</f>
        <v/>
      </c>
    </row>
    <row r="1993">
      <c r="A1993" s="20" t="n"/>
      <c r="B1993" s="16" t="n"/>
      <c r="C1993" s="16" t="n"/>
      <c r="D1993" s="5" t="n"/>
      <c r="E1993" s="17" t="n"/>
      <c r="F1993" s="17" t="n"/>
      <c r="G1993" s="6">
        <f>IF(AND(C1993&amp;""="",E1993&amp;""="",F1993&amp;""=""),"",IF(C1993&amp;""="","كود ناقص",IFERROR(INDEX('دليل الحسابات'!$B$6:$B$205,MATCH(C1993,'دليل الحسابات'!$A$6:$A$205,0)),"كود غير موجود")))</f>
        <v/>
      </c>
      <c r="H1993" s="6">
        <f>IF(AND(C1993&amp;""="",E1993&amp;""="",F1993&amp;""=""),"",IF(AND(E1993&amp;""&lt;&gt;"",F1993&amp;""&lt;&gt;""),"خطأ: مدين ودائن معًا",IF(AND(E1993&amp;""="",F1993&amp;""=""),"سطر بلا مبلغ","")))</f>
        <v/>
      </c>
      <c r="I1993" s="19">
        <f>IF(B1993&amp;""="","",ROUND(SUMIFS($E$7:$E$3006,$B$7:$B$3006,B1993&amp;"")-SUMIFS($F$7:$F$3006,$B$7:$B$3006,B1993&amp;""),2))</f>
        <v/>
      </c>
      <c r="J1993" s="6">
        <f>IF(B1993&amp;""="",IF(AND(C1993&amp;""="",E1993&amp;""="",F1993&amp;""=""),"","رقم القيد ناقص"),IF(I1993=0,"","القيد غير متوازن"))</f>
        <v/>
      </c>
      <c r="K1993" s="21">
        <f>IF(C1993&amp;""="","",COUNTIF($C$7:C1993,C1993&amp;""))</f>
        <v/>
      </c>
      <c r="L1993" s="6">
        <f>IF(K1993="","",C1993&amp;"-"&amp;K1993)</f>
        <v/>
      </c>
      <c r="M1993" s="21">
        <f>IF(J1993&lt;&gt;"القيد غير متوازن","",IF(COUNTIF($B$7:B1993,B1993&amp;"")=1,1,""))</f>
        <v/>
      </c>
    </row>
    <row r="1994">
      <c r="A1994" s="20" t="n"/>
      <c r="B1994" s="16" t="n"/>
      <c r="C1994" s="16" t="n"/>
      <c r="D1994" s="5" t="n"/>
      <c r="E1994" s="17" t="n"/>
      <c r="F1994" s="17" t="n"/>
      <c r="G1994" s="6">
        <f>IF(AND(C1994&amp;""="",E1994&amp;""="",F1994&amp;""=""),"",IF(C1994&amp;""="","كود ناقص",IFERROR(INDEX('دليل الحسابات'!$B$6:$B$205,MATCH(C1994,'دليل الحسابات'!$A$6:$A$205,0)),"كود غير موجود")))</f>
        <v/>
      </c>
      <c r="H1994" s="6">
        <f>IF(AND(C1994&amp;""="",E1994&amp;""="",F1994&amp;""=""),"",IF(AND(E1994&amp;""&lt;&gt;"",F1994&amp;""&lt;&gt;""),"خطأ: مدين ودائن معًا",IF(AND(E1994&amp;""="",F1994&amp;""=""),"سطر بلا مبلغ","")))</f>
        <v/>
      </c>
      <c r="I1994" s="19">
        <f>IF(B1994&amp;""="","",ROUND(SUMIFS($E$7:$E$3006,$B$7:$B$3006,B1994&amp;"")-SUMIFS($F$7:$F$3006,$B$7:$B$3006,B1994&amp;""),2))</f>
        <v/>
      </c>
      <c r="J1994" s="6">
        <f>IF(B1994&amp;""="",IF(AND(C1994&amp;""="",E1994&amp;""="",F1994&amp;""=""),"","رقم القيد ناقص"),IF(I1994=0,"","القيد غير متوازن"))</f>
        <v/>
      </c>
      <c r="K1994" s="21">
        <f>IF(C1994&amp;""="","",COUNTIF($C$7:C1994,C1994&amp;""))</f>
        <v/>
      </c>
      <c r="L1994" s="6">
        <f>IF(K1994="","",C1994&amp;"-"&amp;K1994)</f>
        <v/>
      </c>
      <c r="M1994" s="21">
        <f>IF(J1994&lt;&gt;"القيد غير متوازن","",IF(COUNTIF($B$7:B1994,B1994&amp;"")=1,1,""))</f>
        <v/>
      </c>
    </row>
    <row r="1995">
      <c r="A1995" s="20" t="n"/>
      <c r="B1995" s="16" t="n"/>
      <c r="C1995" s="16" t="n"/>
      <c r="D1995" s="5" t="n"/>
      <c r="E1995" s="17" t="n"/>
      <c r="F1995" s="17" t="n"/>
      <c r="G1995" s="6">
        <f>IF(AND(C1995&amp;""="",E1995&amp;""="",F1995&amp;""=""),"",IF(C1995&amp;""="","كود ناقص",IFERROR(INDEX('دليل الحسابات'!$B$6:$B$205,MATCH(C1995,'دليل الحسابات'!$A$6:$A$205,0)),"كود غير موجود")))</f>
        <v/>
      </c>
      <c r="H1995" s="6">
        <f>IF(AND(C1995&amp;""="",E1995&amp;""="",F1995&amp;""=""),"",IF(AND(E1995&amp;""&lt;&gt;"",F1995&amp;""&lt;&gt;""),"خطأ: مدين ودائن معًا",IF(AND(E1995&amp;""="",F1995&amp;""=""),"سطر بلا مبلغ","")))</f>
        <v/>
      </c>
      <c r="I1995" s="19">
        <f>IF(B1995&amp;""="","",ROUND(SUMIFS($E$7:$E$3006,$B$7:$B$3006,B1995&amp;"")-SUMIFS($F$7:$F$3006,$B$7:$B$3006,B1995&amp;""),2))</f>
        <v/>
      </c>
      <c r="J1995" s="6">
        <f>IF(B1995&amp;""="",IF(AND(C1995&amp;""="",E1995&amp;""="",F1995&amp;""=""),"","رقم القيد ناقص"),IF(I1995=0,"","القيد غير متوازن"))</f>
        <v/>
      </c>
      <c r="K1995" s="21">
        <f>IF(C1995&amp;""="","",COUNTIF($C$7:C1995,C1995&amp;""))</f>
        <v/>
      </c>
      <c r="L1995" s="6">
        <f>IF(K1995="","",C1995&amp;"-"&amp;K1995)</f>
        <v/>
      </c>
      <c r="M1995" s="21">
        <f>IF(J1995&lt;&gt;"القيد غير متوازن","",IF(COUNTIF($B$7:B1995,B1995&amp;"")=1,1,""))</f>
        <v/>
      </c>
    </row>
    <row r="1996">
      <c r="A1996" s="20" t="n"/>
      <c r="B1996" s="16" t="n"/>
      <c r="C1996" s="16" t="n"/>
      <c r="D1996" s="5" t="n"/>
      <c r="E1996" s="17" t="n"/>
      <c r="F1996" s="17" t="n"/>
      <c r="G1996" s="6">
        <f>IF(AND(C1996&amp;""="",E1996&amp;""="",F1996&amp;""=""),"",IF(C1996&amp;""="","كود ناقص",IFERROR(INDEX('دليل الحسابات'!$B$6:$B$205,MATCH(C1996,'دليل الحسابات'!$A$6:$A$205,0)),"كود غير موجود")))</f>
        <v/>
      </c>
      <c r="H1996" s="6">
        <f>IF(AND(C1996&amp;""="",E1996&amp;""="",F1996&amp;""=""),"",IF(AND(E1996&amp;""&lt;&gt;"",F1996&amp;""&lt;&gt;""),"خطأ: مدين ودائن معًا",IF(AND(E1996&amp;""="",F1996&amp;""=""),"سطر بلا مبلغ","")))</f>
        <v/>
      </c>
      <c r="I1996" s="19">
        <f>IF(B1996&amp;""="","",ROUND(SUMIFS($E$7:$E$3006,$B$7:$B$3006,B1996&amp;"")-SUMIFS($F$7:$F$3006,$B$7:$B$3006,B1996&amp;""),2))</f>
        <v/>
      </c>
      <c r="J1996" s="6">
        <f>IF(B1996&amp;""="",IF(AND(C1996&amp;""="",E1996&amp;""="",F1996&amp;""=""),"","رقم القيد ناقص"),IF(I1996=0,"","القيد غير متوازن"))</f>
        <v/>
      </c>
      <c r="K1996" s="21">
        <f>IF(C1996&amp;""="","",COUNTIF($C$7:C1996,C1996&amp;""))</f>
        <v/>
      </c>
      <c r="L1996" s="6">
        <f>IF(K1996="","",C1996&amp;"-"&amp;K1996)</f>
        <v/>
      </c>
      <c r="M1996" s="21">
        <f>IF(J1996&lt;&gt;"القيد غير متوازن","",IF(COUNTIF($B$7:B1996,B1996&amp;"")=1,1,""))</f>
        <v/>
      </c>
    </row>
    <row r="1997">
      <c r="A1997" s="20" t="n"/>
      <c r="B1997" s="16" t="n"/>
      <c r="C1997" s="16" t="n"/>
      <c r="D1997" s="5" t="n"/>
      <c r="E1997" s="17" t="n"/>
      <c r="F1997" s="17" t="n"/>
      <c r="G1997" s="6">
        <f>IF(AND(C1997&amp;""="",E1997&amp;""="",F1997&amp;""=""),"",IF(C1997&amp;""="","كود ناقص",IFERROR(INDEX('دليل الحسابات'!$B$6:$B$205,MATCH(C1997,'دليل الحسابات'!$A$6:$A$205,0)),"كود غير موجود")))</f>
        <v/>
      </c>
      <c r="H1997" s="6">
        <f>IF(AND(C1997&amp;""="",E1997&amp;""="",F1997&amp;""=""),"",IF(AND(E1997&amp;""&lt;&gt;"",F1997&amp;""&lt;&gt;""),"خطأ: مدين ودائن معًا",IF(AND(E1997&amp;""="",F1997&amp;""=""),"سطر بلا مبلغ","")))</f>
        <v/>
      </c>
      <c r="I1997" s="19">
        <f>IF(B1997&amp;""="","",ROUND(SUMIFS($E$7:$E$3006,$B$7:$B$3006,B1997&amp;"")-SUMIFS($F$7:$F$3006,$B$7:$B$3006,B1997&amp;""),2))</f>
        <v/>
      </c>
      <c r="J1997" s="6">
        <f>IF(B1997&amp;""="",IF(AND(C1997&amp;""="",E1997&amp;""="",F1997&amp;""=""),"","رقم القيد ناقص"),IF(I1997=0,"","القيد غير متوازن"))</f>
        <v/>
      </c>
      <c r="K1997" s="21">
        <f>IF(C1997&amp;""="","",COUNTIF($C$7:C1997,C1997&amp;""))</f>
        <v/>
      </c>
      <c r="L1997" s="6">
        <f>IF(K1997="","",C1997&amp;"-"&amp;K1997)</f>
        <v/>
      </c>
      <c r="M1997" s="21">
        <f>IF(J1997&lt;&gt;"القيد غير متوازن","",IF(COUNTIF($B$7:B1997,B1997&amp;"")=1,1,""))</f>
        <v/>
      </c>
    </row>
    <row r="1998">
      <c r="A1998" s="20" t="n"/>
      <c r="B1998" s="16" t="n"/>
      <c r="C1998" s="16" t="n"/>
      <c r="D1998" s="5" t="n"/>
      <c r="E1998" s="17" t="n"/>
      <c r="F1998" s="17" t="n"/>
      <c r="G1998" s="6">
        <f>IF(AND(C1998&amp;""="",E1998&amp;""="",F1998&amp;""=""),"",IF(C1998&amp;""="","كود ناقص",IFERROR(INDEX('دليل الحسابات'!$B$6:$B$205,MATCH(C1998,'دليل الحسابات'!$A$6:$A$205,0)),"كود غير موجود")))</f>
        <v/>
      </c>
      <c r="H1998" s="6">
        <f>IF(AND(C1998&amp;""="",E1998&amp;""="",F1998&amp;""=""),"",IF(AND(E1998&amp;""&lt;&gt;"",F1998&amp;""&lt;&gt;""),"خطأ: مدين ودائن معًا",IF(AND(E1998&amp;""="",F1998&amp;""=""),"سطر بلا مبلغ","")))</f>
        <v/>
      </c>
      <c r="I1998" s="19">
        <f>IF(B1998&amp;""="","",ROUND(SUMIFS($E$7:$E$3006,$B$7:$B$3006,B1998&amp;"")-SUMIFS($F$7:$F$3006,$B$7:$B$3006,B1998&amp;""),2))</f>
        <v/>
      </c>
      <c r="J1998" s="6">
        <f>IF(B1998&amp;""="",IF(AND(C1998&amp;""="",E1998&amp;""="",F1998&amp;""=""),"","رقم القيد ناقص"),IF(I1998=0,"","القيد غير متوازن"))</f>
        <v/>
      </c>
      <c r="K1998" s="21">
        <f>IF(C1998&amp;""="","",COUNTIF($C$7:C1998,C1998&amp;""))</f>
        <v/>
      </c>
      <c r="L1998" s="6">
        <f>IF(K1998="","",C1998&amp;"-"&amp;K1998)</f>
        <v/>
      </c>
      <c r="M1998" s="21">
        <f>IF(J1998&lt;&gt;"القيد غير متوازن","",IF(COUNTIF($B$7:B1998,B1998&amp;"")=1,1,""))</f>
        <v/>
      </c>
    </row>
    <row r="1999">
      <c r="A1999" s="20" t="n"/>
      <c r="B1999" s="16" t="n"/>
      <c r="C1999" s="16" t="n"/>
      <c r="D1999" s="5" t="n"/>
      <c r="E1999" s="17" t="n"/>
      <c r="F1999" s="17" t="n"/>
      <c r="G1999" s="6">
        <f>IF(AND(C1999&amp;""="",E1999&amp;""="",F1999&amp;""=""),"",IF(C1999&amp;""="","كود ناقص",IFERROR(INDEX('دليل الحسابات'!$B$6:$B$205,MATCH(C1999,'دليل الحسابات'!$A$6:$A$205,0)),"كود غير موجود")))</f>
        <v/>
      </c>
      <c r="H1999" s="6">
        <f>IF(AND(C1999&amp;""="",E1999&amp;""="",F1999&amp;""=""),"",IF(AND(E1999&amp;""&lt;&gt;"",F1999&amp;""&lt;&gt;""),"خطأ: مدين ودائن معًا",IF(AND(E1999&amp;""="",F1999&amp;""=""),"سطر بلا مبلغ","")))</f>
        <v/>
      </c>
      <c r="I1999" s="19">
        <f>IF(B1999&amp;""="","",ROUND(SUMIFS($E$7:$E$3006,$B$7:$B$3006,B1999&amp;"")-SUMIFS($F$7:$F$3006,$B$7:$B$3006,B1999&amp;""),2))</f>
        <v/>
      </c>
      <c r="J1999" s="6">
        <f>IF(B1999&amp;""="",IF(AND(C1999&amp;""="",E1999&amp;""="",F1999&amp;""=""),"","رقم القيد ناقص"),IF(I1999=0,"","القيد غير متوازن"))</f>
        <v/>
      </c>
      <c r="K1999" s="21">
        <f>IF(C1999&amp;""="","",COUNTIF($C$7:C1999,C1999&amp;""))</f>
        <v/>
      </c>
      <c r="L1999" s="6">
        <f>IF(K1999="","",C1999&amp;"-"&amp;K1999)</f>
        <v/>
      </c>
      <c r="M1999" s="21">
        <f>IF(J1999&lt;&gt;"القيد غير متوازن","",IF(COUNTIF($B$7:B1999,B1999&amp;"")=1,1,""))</f>
        <v/>
      </c>
    </row>
    <row r="2000">
      <c r="A2000" s="20" t="n"/>
      <c r="B2000" s="16" t="n"/>
      <c r="C2000" s="16" t="n"/>
      <c r="D2000" s="5" t="n"/>
      <c r="E2000" s="17" t="n"/>
      <c r="F2000" s="17" t="n"/>
      <c r="G2000" s="6">
        <f>IF(AND(C2000&amp;""="",E2000&amp;""="",F2000&amp;""=""),"",IF(C2000&amp;""="","كود ناقص",IFERROR(INDEX('دليل الحسابات'!$B$6:$B$205,MATCH(C2000,'دليل الحسابات'!$A$6:$A$205,0)),"كود غير موجود")))</f>
        <v/>
      </c>
      <c r="H2000" s="6">
        <f>IF(AND(C2000&amp;""="",E2000&amp;""="",F2000&amp;""=""),"",IF(AND(E2000&amp;""&lt;&gt;"",F2000&amp;""&lt;&gt;""),"خطأ: مدين ودائن معًا",IF(AND(E2000&amp;""="",F2000&amp;""=""),"سطر بلا مبلغ","")))</f>
        <v/>
      </c>
      <c r="I2000" s="19">
        <f>IF(B2000&amp;""="","",ROUND(SUMIFS($E$7:$E$3006,$B$7:$B$3006,B2000&amp;"")-SUMIFS($F$7:$F$3006,$B$7:$B$3006,B2000&amp;""),2))</f>
        <v/>
      </c>
      <c r="J2000" s="6">
        <f>IF(B2000&amp;""="",IF(AND(C2000&amp;""="",E2000&amp;""="",F2000&amp;""=""),"","رقم القيد ناقص"),IF(I2000=0,"","القيد غير متوازن"))</f>
        <v/>
      </c>
      <c r="K2000" s="21">
        <f>IF(C2000&amp;""="","",COUNTIF($C$7:C2000,C2000&amp;""))</f>
        <v/>
      </c>
      <c r="L2000" s="6">
        <f>IF(K2000="","",C2000&amp;"-"&amp;K2000)</f>
        <v/>
      </c>
      <c r="M2000" s="21">
        <f>IF(J2000&lt;&gt;"القيد غير متوازن","",IF(COUNTIF($B$7:B2000,B2000&amp;"")=1,1,""))</f>
        <v/>
      </c>
    </row>
    <row r="2001">
      <c r="A2001" s="20" t="n"/>
      <c r="B2001" s="16" t="n"/>
      <c r="C2001" s="16" t="n"/>
      <c r="D2001" s="5" t="n"/>
      <c r="E2001" s="17" t="n"/>
      <c r="F2001" s="17" t="n"/>
      <c r="G2001" s="6">
        <f>IF(AND(C2001&amp;""="",E2001&amp;""="",F2001&amp;""=""),"",IF(C2001&amp;""="","كود ناقص",IFERROR(INDEX('دليل الحسابات'!$B$6:$B$205,MATCH(C2001,'دليل الحسابات'!$A$6:$A$205,0)),"كود غير موجود")))</f>
        <v/>
      </c>
      <c r="H2001" s="6">
        <f>IF(AND(C2001&amp;""="",E2001&amp;""="",F2001&amp;""=""),"",IF(AND(E2001&amp;""&lt;&gt;"",F2001&amp;""&lt;&gt;""),"خطأ: مدين ودائن معًا",IF(AND(E2001&amp;""="",F2001&amp;""=""),"سطر بلا مبلغ","")))</f>
        <v/>
      </c>
      <c r="I2001" s="19">
        <f>IF(B2001&amp;""="","",ROUND(SUMIFS($E$7:$E$3006,$B$7:$B$3006,B2001&amp;"")-SUMIFS($F$7:$F$3006,$B$7:$B$3006,B2001&amp;""),2))</f>
        <v/>
      </c>
      <c r="J2001" s="6">
        <f>IF(B2001&amp;""="",IF(AND(C2001&amp;""="",E2001&amp;""="",F2001&amp;""=""),"","رقم القيد ناقص"),IF(I2001=0,"","القيد غير متوازن"))</f>
        <v/>
      </c>
      <c r="K2001" s="21">
        <f>IF(C2001&amp;""="","",COUNTIF($C$7:C2001,C2001&amp;""))</f>
        <v/>
      </c>
      <c r="L2001" s="6">
        <f>IF(K2001="","",C2001&amp;"-"&amp;K2001)</f>
        <v/>
      </c>
      <c r="M2001" s="21">
        <f>IF(J2001&lt;&gt;"القيد غير متوازن","",IF(COUNTIF($B$7:B2001,B2001&amp;"")=1,1,""))</f>
        <v/>
      </c>
    </row>
    <row r="2002">
      <c r="A2002" s="20" t="n"/>
      <c r="B2002" s="16" t="n"/>
      <c r="C2002" s="16" t="n"/>
      <c r="D2002" s="5" t="n"/>
      <c r="E2002" s="17" t="n"/>
      <c r="F2002" s="17" t="n"/>
      <c r="G2002" s="6">
        <f>IF(AND(C2002&amp;""="",E2002&amp;""="",F2002&amp;""=""),"",IF(C2002&amp;""="","كود ناقص",IFERROR(INDEX('دليل الحسابات'!$B$6:$B$205,MATCH(C2002,'دليل الحسابات'!$A$6:$A$205,0)),"كود غير موجود")))</f>
        <v/>
      </c>
      <c r="H2002" s="6">
        <f>IF(AND(C2002&amp;""="",E2002&amp;""="",F2002&amp;""=""),"",IF(AND(E2002&amp;""&lt;&gt;"",F2002&amp;""&lt;&gt;""),"خطأ: مدين ودائن معًا",IF(AND(E2002&amp;""="",F2002&amp;""=""),"سطر بلا مبلغ","")))</f>
        <v/>
      </c>
      <c r="I2002" s="19">
        <f>IF(B2002&amp;""="","",ROUND(SUMIFS($E$7:$E$3006,$B$7:$B$3006,B2002&amp;"")-SUMIFS($F$7:$F$3006,$B$7:$B$3006,B2002&amp;""),2))</f>
        <v/>
      </c>
      <c r="J2002" s="6">
        <f>IF(B2002&amp;""="",IF(AND(C2002&amp;""="",E2002&amp;""="",F2002&amp;""=""),"","رقم القيد ناقص"),IF(I2002=0,"","القيد غير متوازن"))</f>
        <v/>
      </c>
      <c r="K2002" s="21">
        <f>IF(C2002&amp;""="","",COUNTIF($C$7:C2002,C2002&amp;""))</f>
        <v/>
      </c>
      <c r="L2002" s="6">
        <f>IF(K2002="","",C2002&amp;"-"&amp;K2002)</f>
        <v/>
      </c>
      <c r="M2002" s="21">
        <f>IF(J2002&lt;&gt;"القيد غير متوازن","",IF(COUNTIF($B$7:B2002,B2002&amp;"")=1,1,""))</f>
        <v/>
      </c>
    </row>
    <row r="2003">
      <c r="A2003" s="20" t="n"/>
      <c r="B2003" s="16" t="n"/>
      <c r="C2003" s="16" t="n"/>
      <c r="D2003" s="5" t="n"/>
      <c r="E2003" s="17" t="n"/>
      <c r="F2003" s="17" t="n"/>
      <c r="G2003" s="6">
        <f>IF(AND(C2003&amp;""="",E2003&amp;""="",F2003&amp;""=""),"",IF(C2003&amp;""="","كود ناقص",IFERROR(INDEX('دليل الحسابات'!$B$6:$B$205,MATCH(C2003,'دليل الحسابات'!$A$6:$A$205,0)),"كود غير موجود")))</f>
        <v/>
      </c>
      <c r="H2003" s="6">
        <f>IF(AND(C2003&amp;""="",E2003&amp;""="",F2003&amp;""=""),"",IF(AND(E2003&amp;""&lt;&gt;"",F2003&amp;""&lt;&gt;""),"خطأ: مدين ودائن معًا",IF(AND(E2003&amp;""="",F2003&amp;""=""),"سطر بلا مبلغ","")))</f>
        <v/>
      </c>
      <c r="I2003" s="19">
        <f>IF(B2003&amp;""="","",ROUND(SUMIFS($E$7:$E$3006,$B$7:$B$3006,B2003&amp;"")-SUMIFS($F$7:$F$3006,$B$7:$B$3006,B2003&amp;""),2))</f>
        <v/>
      </c>
      <c r="J2003" s="6">
        <f>IF(B2003&amp;""="",IF(AND(C2003&amp;""="",E2003&amp;""="",F2003&amp;""=""),"","رقم القيد ناقص"),IF(I2003=0,"","القيد غير متوازن"))</f>
        <v/>
      </c>
      <c r="K2003" s="21">
        <f>IF(C2003&amp;""="","",COUNTIF($C$7:C2003,C2003&amp;""))</f>
        <v/>
      </c>
      <c r="L2003" s="6">
        <f>IF(K2003="","",C2003&amp;"-"&amp;K2003)</f>
        <v/>
      </c>
      <c r="M2003" s="21">
        <f>IF(J2003&lt;&gt;"القيد غير متوازن","",IF(COUNTIF($B$7:B2003,B2003&amp;"")=1,1,""))</f>
        <v/>
      </c>
    </row>
    <row r="2004">
      <c r="A2004" s="20" t="n"/>
      <c r="B2004" s="16" t="n"/>
      <c r="C2004" s="16" t="n"/>
      <c r="D2004" s="5" t="n"/>
      <c r="E2004" s="17" t="n"/>
      <c r="F2004" s="17" t="n"/>
      <c r="G2004" s="6">
        <f>IF(AND(C2004&amp;""="",E2004&amp;""="",F2004&amp;""=""),"",IF(C2004&amp;""="","كود ناقص",IFERROR(INDEX('دليل الحسابات'!$B$6:$B$205,MATCH(C2004,'دليل الحسابات'!$A$6:$A$205,0)),"كود غير موجود")))</f>
        <v/>
      </c>
      <c r="H2004" s="6">
        <f>IF(AND(C2004&amp;""="",E2004&amp;""="",F2004&amp;""=""),"",IF(AND(E2004&amp;""&lt;&gt;"",F2004&amp;""&lt;&gt;""),"خطأ: مدين ودائن معًا",IF(AND(E2004&amp;""="",F2004&amp;""=""),"سطر بلا مبلغ","")))</f>
        <v/>
      </c>
      <c r="I2004" s="19">
        <f>IF(B2004&amp;""="","",ROUND(SUMIFS($E$7:$E$3006,$B$7:$B$3006,B2004&amp;"")-SUMIFS($F$7:$F$3006,$B$7:$B$3006,B2004&amp;""),2))</f>
        <v/>
      </c>
      <c r="J2004" s="6">
        <f>IF(B2004&amp;""="",IF(AND(C2004&amp;""="",E2004&amp;""="",F2004&amp;""=""),"","رقم القيد ناقص"),IF(I2004=0,"","القيد غير متوازن"))</f>
        <v/>
      </c>
      <c r="K2004" s="21">
        <f>IF(C2004&amp;""="","",COUNTIF($C$7:C2004,C2004&amp;""))</f>
        <v/>
      </c>
      <c r="L2004" s="6">
        <f>IF(K2004="","",C2004&amp;"-"&amp;K2004)</f>
        <v/>
      </c>
      <c r="M2004" s="21">
        <f>IF(J2004&lt;&gt;"القيد غير متوازن","",IF(COUNTIF($B$7:B2004,B2004&amp;"")=1,1,""))</f>
        <v/>
      </c>
    </row>
    <row r="2005">
      <c r="A2005" s="20" t="n"/>
      <c r="B2005" s="16" t="n"/>
      <c r="C2005" s="16" t="n"/>
      <c r="D2005" s="5" t="n"/>
      <c r="E2005" s="17" t="n"/>
      <c r="F2005" s="17" t="n"/>
      <c r="G2005" s="6">
        <f>IF(AND(C2005&amp;""="",E2005&amp;""="",F2005&amp;""=""),"",IF(C2005&amp;""="","كود ناقص",IFERROR(INDEX('دليل الحسابات'!$B$6:$B$205,MATCH(C2005,'دليل الحسابات'!$A$6:$A$205,0)),"كود غير موجود")))</f>
        <v/>
      </c>
      <c r="H2005" s="6">
        <f>IF(AND(C2005&amp;""="",E2005&amp;""="",F2005&amp;""=""),"",IF(AND(E2005&amp;""&lt;&gt;"",F2005&amp;""&lt;&gt;""),"خطأ: مدين ودائن معًا",IF(AND(E2005&amp;""="",F2005&amp;""=""),"سطر بلا مبلغ","")))</f>
        <v/>
      </c>
      <c r="I2005" s="19">
        <f>IF(B2005&amp;""="","",ROUND(SUMIFS($E$7:$E$3006,$B$7:$B$3006,B2005&amp;"")-SUMIFS($F$7:$F$3006,$B$7:$B$3006,B2005&amp;""),2))</f>
        <v/>
      </c>
      <c r="J2005" s="6">
        <f>IF(B2005&amp;""="",IF(AND(C2005&amp;""="",E2005&amp;""="",F2005&amp;""=""),"","رقم القيد ناقص"),IF(I2005=0,"","القيد غير متوازن"))</f>
        <v/>
      </c>
      <c r="K2005" s="21">
        <f>IF(C2005&amp;""="","",COUNTIF($C$7:C2005,C2005&amp;""))</f>
        <v/>
      </c>
      <c r="L2005" s="6">
        <f>IF(K2005="","",C2005&amp;"-"&amp;K2005)</f>
        <v/>
      </c>
      <c r="M2005" s="21">
        <f>IF(J2005&lt;&gt;"القيد غير متوازن","",IF(COUNTIF($B$7:B2005,B2005&amp;"")=1,1,""))</f>
        <v/>
      </c>
    </row>
    <row r="2006">
      <c r="A2006" s="20" t="n"/>
      <c r="B2006" s="16" t="n"/>
      <c r="C2006" s="16" t="n"/>
      <c r="D2006" s="5" t="n"/>
      <c r="E2006" s="17" t="n"/>
      <c r="F2006" s="17" t="n"/>
      <c r="G2006" s="6">
        <f>IF(AND(C2006&amp;""="",E2006&amp;""="",F2006&amp;""=""),"",IF(C2006&amp;""="","كود ناقص",IFERROR(INDEX('دليل الحسابات'!$B$6:$B$205,MATCH(C2006,'دليل الحسابات'!$A$6:$A$205,0)),"كود غير موجود")))</f>
        <v/>
      </c>
      <c r="H2006" s="6">
        <f>IF(AND(C2006&amp;""="",E2006&amp;""="",F2006&amp;""=""),"",IF(AND(E2006&amp;""&lt;&gt;"",F2006&amp;""&lt;&gt;""),"خطأ: مدين ودائن معًا",IF(AND(E2006&amp;""="",F2006&amp;""=""),"سطر بلا مبلغ","")))</f>
        <v/>
      </c>
      <c r="I2006" s="19">
        <f>IF(B2006&amp;""="","",ROUND(SUMIFS($E$7:$E$3006,$B$7:$B$3006,B2006&amp;"")-SUMIFS($F$7:$F$3006,$B$7:$B$3006,B2006&amp;""),2))</f>
        <v/>
      </c>
      <c r="J2006" s="6">
        <f>IF(B2006&amp;""="",IF(AND(C2006&amp;""="",E2006&amp;""="",F2006&amp;""=""),"","رقم القيد ناقص"),IF(I2006=0,"","القيد غير متوازن"))</f>
        <v/>
      </c>
      <c r="K2006" s="21">
        <f>IF(C2006&amp;""="","",COUNTIF($C$7:C2006,C2006&amp;""))</f>
        <v/>
      </c>
      <c r="L2006" s="6">
        <f>IF(K2006="","",C2006&amp;"-"&amp;K2006)</f>
        <v/>
      </c>
      <c r="M2006" s="21">
        <f>IF(J2006&lt;&gt;"القيد غير متوازن","",IF(COUNTIF($B$7:B2006,B2006&amp;"")=1,1,""))</f>
        <v/>
      </c>
    </row>
    <row r="2007">
      <c r="A2007" s="20" t="n"/>
      <c r="B2007" s="16" t="n"/>
      <c r="C2007" s="16" t="n"/>
      <c r="D2007" s="5" t="n"/>
      <c r="E2007" s="17" t="n"/>
      <c r="F2007" s="17" t="n"/>
      <c r="G2007" s="6">
        <f>IF(AND(C2007&amp;""="",E2007&amp;""="",F2007&amp;""=""),"",IF(C2007&amp;""="","كود ناقص",IFERROR(INDEX('دليل الحسابات'!$B$6:$B$205,MATCH(C2007,'دليل الحسابات'!$A$6:$A$205,0)),"كود غير موجود")))</f>
        <v/>
      </c>
      <c r="H2007" s="6">
        <f>IF(AND(C2007&amp;""="",E2007&amp;""="",F2007&amp;""=""),"",IF(AND(E2007&amp;""&lt;&gt;"",F2007&amp;""&lt;&gt;""),"خطأ: مدين ودائن معًا",IF(AND(E2007&amp;""="",F2007&amp;""=""),"سطر بلا مبلغ","")))</f>
        <v/>
      </c>
      <c r="I2007" s="19">
        <f>IF(B2007&amp;""="","",ROUND(SUMIFS($E$7:$E$3006,$B$7:$B$3006,B2007&amp;"")-SUMIFS($F$7:$F$3006,$B$7:$B$3006,B2007&amp;""),2))</f>
        <v/>
      </c>
      <c r="J2007" s="6">
        <f>IF(B2007&amp;""="",IF(AND(C2007&amp;""="",E2007&amp;""="",F2007&amp;""=""),"","رقم القيد ناقص"),IF(I2007=0,"","القيد غير متوازن"))</f>
        <v/>
      </c>
      <c r="K2007" s="21">
        <f>IF(C2007&amp;""="","",COUNTIF($C$7:C2007,C2007&amp;""))</f>
        <v/>
      </c>
      <c r="L2007" s="6">
        <f>IF(K2007="","",C2007&amp;"-"&amp;K2007)</f>
        <v/>
      </c>
      <c r="M2007" s="21">
        <f>IF(J2007&lt;&gt;"القيد غير متوازن","",IF(COUNTIF($B$7:B2007,B2007&amp;"")=1,1,""))</f>
        <v/>
      </c>
    </row>
    <row r="2008">
      <c r="A2008" s="20" t="n"/>
      <c r="B2008" s="16" t="n"/>
      <c r="C2008" s="16" t="n"/>
      <c r="D2008" s="5" t="n"/>
      <c r="E2008" s="17" t="n"/>
      <c r="F2008" s="17" t="n"/>
      <c r="G2008" s="6">
        <f>IF(AND(C2008&amp;""="",E2008&amp;""="",F2008&amp;""=""),"",IF(C2008&amp;""="","كود ناقص",IFERROR(INDEX('دليل الحسابات'!$B$6:$B$205,MATCH(C2008,'دليل الحسابات'!$A$6:$A$205,0)),"كود غير موجود")))</f>
        <v/>
      </c>
      <c r="H2008" s="6">
        <f>IF(AND(C2008&amp;""="",E2008&amp;""="",F2008&amp;""=""),"",IF(AND(E2008&amp;""&lt;&gt;"",F2008&amp;""&lt;&gt;""),"خطأ: مدين ودائن معًا",IF(AND(E2008&amp;""="",F2008&amp;""=""),"سطر بلا مبلغ","")))</f>
        <v/>
      </c>
      <c r="I2008" s="19">
        <f>IF(B2008&amp;""="","",ROUND(SUMIFS($E$7:$E$3006,$B$7:$B$3006,B2008&amp;"")-SUMIFS($F$7:$F$3006,$B$7:$B$3006,B2008&amp;""),2))</f>
        <v/>
      </c>
      <c r="J2008" s="6">
        <f>IF(B2008&amp;""="",IF(AND(C2008&amp;""="",E2008&amp;""="",F2008&amp;""=""),"","رقم القيد ناقص"),IF(I2008=0,"","القيد غير متوازن"))</f>
        <v/>
      </c>
      <c r="K2008" s="21">
        <f>IF(C2008&amp;""="","",COUNTIF($C$7:C2008,C2008&amp;""))</f>
        <v/>
      </c>
      <c r="L2008" s="6">
        <f>IF(K2008="","",C2008&amp;"-"&amp;K2008)</f>
        <v/>
      </c>
      <c r="M2008" s="21">
        <f>IF(J2008&lt;&gt;"القيد غير متوازن","",IF(COUNTIF($B$7:B2008,B2008&amp;"")=1,1,""))</f>
        <v/>
      </c>
    </row>
    <row r="2009">
      <c r="A2009" s="20" t="n"/>
      <c r="B2009" s="16" t="n"/>
      <c r="C2009" s="16" t="n"/>
      <c r="D2009" s="5" t="n"/>
      <c r="E2009" s="17" t="n"/>
      <c r="F2009" s="17" t="n"/>
      <c r="G2009" s="6">
        <f>IF(AND(C2009&amp;""="",E2009&amp;""="",F2009&amp;""=""),"",IF(C2009&amp;""="","كود ناقص",IFERROR(INDEX('دليل الحسابات'!$B$6:$B$205,MATCH(C2009,'دليل الحسابات'!$A$6:$A$205,0)),"كود غير موجود")))</f>
        <v/>
      </c>
      <c r="H2009" s="6">
        <f>IF(AND(C2009&amp;""="",E2009&amp;""="",F2009&amp;""=""),"",IF(AND(E2009&amp;""&lt;&gt;"",F2009&amp;""&lt;&gt;""),"خطأ: مدين ودائن معًا",IF(AND(E2009&amp;""="",F2009&amp;""=""),"سطر بلا مبلغ","")))</f>
        <v/>
      </c>
      <c r="I2009" s="19">
        <f>IF(B2009&amp;""="","",ROUND(SUMIFS($E$7:$E$3006,$B$7:$B$3006,B2009&amp;"")-SUMIFS($F$7:$F$3006,$B$7:$B$3006,B2009&amp;""),2))</f>
        <v/>
      </c>
      <c r="J2009" s="6">
        <f>IF(B2009&amp;""="",IF(AND(C2009&amp;""="",E2009&amp;""="",F2009&amp;""=""),"","رقم القيد ناقص"),IF(I2009=0,"","القيد غير متوازن"))</f>
        <v/>
      </c>
      <c r="K2009" s="21">
        <f>IF(C2009&amp;""="","",COUNTIF($C$7:C2009,C2009&amp;""))</f>
        <v/>
      </c>
      <c r="L2009" s="6">
        <f>IF(K2009="","",C2009&amp;"-"&amp;K2009)</f>
        <v/>
      </c>
      <c r="M2009" s="21">
        <f>IF(J2009&lt;&gt;"القيد غير متوازن","",IF(COUNTIF($B$7:B2009,B2009&amp;"")=1,1,""))</f>
        <v/>
      </c>
    </row>
    <row r="2010">
      <c r="A2010" s="20" t="n"/>
      <c r="B2010" s="16" t="n"/>
      <c r="C2010" s="16" t="n"/>
      <c r="D2010" s="5" t="n"/>
      <c r="E2010" s="17" t="n"/>
      <c r="F2010" s="17" t="n"/>
      <c r="G2010" s="6">
        <f>IF(AND(C2010&amp;""="",E2010&amp;""="",F2010&amp;""=""),"",IF(C2010&amp;""="","كود ناقص",IFERROR(INDEX('دليل الحسابات'!$B$6:$B$205,MATCH(C2010,'دليل الحسابات'!$A$6:$A$205,0)),"كود غير موجود")))</f>
        <v/>
      </c>
      <c r="H2010" s="6">
        <f>IF(AND(C2010&amp;""="",E2010&amp;""="",F2010&amp;""=""),"",IF(AND(E2010&amp;""&lt;&gt;"",F2010&amp;""&lt;&gt;""),"خطأ: مدين ودائن معًا",IF(AND(E2010&amp;""="",F2010&amp;""=""),"سطر بلا مبلغ","")))</f>
        <v/>
      </c>
      <c r="I2010" s="19">
        <f>IF(B2010&amp;""="","",ROUND(SUMIFS($E$7:$E$3006,$B$7:$B$3006,B2010&amp;"")-SUMIFS($F$7:$F$3006,$B$7:$B$3006,B2010&amp;""),2))</f>
        <v/>
      </c>
      <c r="J2010" s="6">
        <f>IF(B2010&amp;""="",IF(AND(C2010&amp;""="",E2010&amp;""="",F2010&amp;""=""),"","رقم القيد ناقص"),IF(I2010=0,"","القيد غير متوازن"))</f>
        <v/>
      </c>
      <c r="K2010" s="21">
        <f>IF(C2010&amp;""="","",COUNTIF($C$7:C2010,C2010&amp;""))</f>
        <v/>
      </c>
      <c r="L2010" s="6">
        <f>IF(K2010="","",C2010&amp;"-"&amp;K2010)</f>
        <v/>
      </c>
      <c r="M2010" s="21">
        <f>IF(J2010&lt;&gt;"القيد غير متوازن","",IF(COUNTIF($B$7:B2010,B2010&amp;"")=1,1,""))</f>
        <v/>
      </c>
    </row>
    <row r="2011">
      <c r="A2011" s="20" t="n"/>
      <c r="B2011" s="16" t="n"/>
      <c r="C2011" s="16" t="n"/>
      <c r="D2011" s="5" t="n"/>
      <c r="E2011" s="17" t="n"/>
      <c r="F2011" s="17" t="n"/>
      <c r="G2011" s="6">
        <f>IF(AND(C2011&amp;""="",E2011&amp;""="",F2011&amp;""=""),"",IF(C2011&amp;""="","كود ناقص",IFERROR(INDEX('دليل الحسابات'!$B$6:$B$205,MATCH(C2011,'دليل الحسابات'!$A$6:$A$205,0)),"كود غير موجود")))</f>
        <v/>
      </c>
      <c r="H2011" s="6">
        <f>IF(AND(C2011&amp;""="",E2011&amp;""="",F2011&amp;""=""),"",IF(AND(E2011&amp;""&lt;&gt;"",F2011&amp;""&lt;&gt;""),"خطأ: مدين ودائن معًا",IF(AND(E2011&amp;""="",F2011&amp;""=""),"سطر بلا مبلغ","")))</f>
        <v/>
      </c>
      <c r="I2011" s="19">
        <f>IF(B2011&amp;""="","",ROUND(SUMIFS($E$7:$E$3006,$B$7:$B$3006,B2011&amp;"")-SUMIFS($F$7:$F$3006,$B$7:$B$3006,B2011&amp;""),2))</f>
        <v/>
      </c>
      <c r="J2011" s="6">
        <f>IF(B2011&amp;""="",IF(AND(C2011&amp;""="",E2011&amp;""="",F2011&amp;""=""),"","رقم القيد ناقص"),IF(I2011=0,"","القيد غير متوازن"))</f>
        <v/>
      </c>
      <c r="K2011" s="21">
        <f>IF(C2011&amp;""="","",COUNTIF($C$7:C2011,C2011&amp;""))</f>
        <v/>
      </c>
      <c r="L2011" s="6">
        <f>IF(K2011="","",C2011&amp;"-"&amp;K2011)</f>
        <v/>
      </c>
      <c r="M2011" s="21">
        <f>IF(J2011&lt;&gt;"القيد غير متوازن","",IF(COUNTIF($B$7:B2011,B2011&amp;"")=1,1,""))</f>
        <v/>
      </c>
    </row>
    <row r="2012">
      <c r="A2012" s="20" t="n"/>
      <c r="B2012" s="16" t="n"/>
      <c r="C2012" s="16" t="n"/>
      <c r="D2012" s="5" t="n"/>
      <c r="E2012" s="17" t="n"/>
      <c r="F2012" s="17" t="n"/>
      <c r="G2012" s="6">
        <f>IF(AND(C2012&amp;""="",E2012&amp;""="",F2012&amp;""=""),"",IF(C2012&amp;""="","كود ناقص",IFERROR(INDEX('دليل الحسابات'!$B$6:$B$205,MATCH(C2012,'دليل الحسابات'!$A$6:$A$205,0)),"كود غير موجود")))</f>
        <v/>
      </c>
      <c r="H2012" s="6">
        <f>IF(AND(C2012&amp;""="",E2012&amp;""="",F2012&amp;""=""),"",IF(AND(E2012&amp;""&lt;&gt;"",F2012&amp;""&lt;&gt;""),"خطأ: مدين ودائن معًا",IF(AND(E2012&amp;""="",F2012&amp;""=""),"سطر بلا مبلغ","")))</f>
        <v/>
      </c>
      <c r="I2012" s="19">
        <f>IF(B2012&amp;""="","",ROUND(SUMIFS($E$7:$E$3006,$B$7:$B$3006,B2012&amp;"")-SUMIFS($F$7:$F$3006,$B$7:$B$3006,B2012&amp;""),2))</f>
        <v/>
      </c>
      <c r="J2012" s="6">
        <f>IF(B2012&amp;""="",IF(AND(C2012&amp;""="",E2012&amp;""="",F2012&amp;""=""),"","رقم القيد ناقص"),IF(I2012=0,"","القيد غير متوازن"))</f>
        <v/>
      </c>
      <c r="K2012" s="21">
        <f>IF(C2012&amp;""="","",COUNTIF($C$7:C2012,C2012&amp;""))</f>
        <v/>
      </c>
      <c r="L2012" s="6">
        <f>IF(K2012="","",C2012&amp;"-"&amp;K2012)</f>
        <v/>
      </c>
      <c r="M2012" s="21">
        <f>IF(J2012&lt;&gt;"القيد غير متوازن","",IF(COUNTIF($B$7:B2012,B2012&amp;"")=1,1,""))</f>
        <v/>
      </c>
    </row>
    <row r="2013">
      <c r="A2013" s="20" t="n"/>
      <c r="B2013" s="16" t="n"/>
      <c r="C2013" s="16" t="n"/>
      <c r="D2013" s="5" t="n"/>
      <c r="E2013" s="17" t="n"/>
      <c r="F2013" s="17" t="n"/>
      <c r="G2013" s="6">
        <f>IF(AND(C2013&amp;""="",E2013&amp;""="",F2013&amp;""=""),"",IF(C2013&amp;""="","كود ناقص",IFERROR(INDEX('دليل الحسابات'!$B$6:$B$205,MATCH(C2013,'دليل الحسابات'!$A$6:$A$205,0)),"كود غير موجود")))</f>
        <v/>
      </c>
      <c r="H2013" s="6">
        <f>IF(AND(C2013&amp;""="",E2013&amp;""="",F2013&amp;""=""),"",IF(AND(E2013&amp;""&lt;&gt;"",F2013&amp;""&lt;&gt;""),"خطأ: مدين ودائن معًا",IF(AND(E2013&amp;""="",F2013&amp;""=""),"سطر بلا مبلغ","")))</f>
        <v/>
      </c>
      <c r="I2013" s="19">
        <f>IF(B2013&amp;""="","",ROUND(SUMIFS($E$7:$E$3006,$B$7:$B$3006,B2013&amp;"")-SUMIFS($F$7:$F$3006,$B$7:$B$3006,B2013&amp;""),2))</f>
        <v/>
      </c>
      <c r="J2013" s="6">
        <f>IF(B2013&amp;""="",IF(AND(C2013&amp;""="",E2013&amp;""="",F2013&amp;""=""),"","رقم القيد ناقص"),IF(I2013=0,"","القيد غير متوازن"))</f>
        <v/>
      </c>
      <c r="K2013" s="21">
        <f>IF(C2013&amp;""="","",COUNTIF($C$7:C2013,C2013&amp;""))</f>
        <v/>
      </c>
      <c r="L2013" s="6">
        <f>IF(K2013="","",C2013&amp;"-"&amp;K2013)</f>
        <v/>
      </c>
      <c r="M2013" s="21">
        <f>IF(J2013&lt;&gt;"القيد غير متوازن","",IF(COUNTIF($B$7:B2013,B2013&amp;"")=1,1,""))</f>
        <v/>
      </c>
    </row>
    <row r="2014">
      <c r="A2014" s="20" t="n"/>
      <c r="B2014" s="16" t="n"/>
      <c r="C2014" s="16" t="n"/>
      <c r="D2014" s="5" t="n"/>
      <c r="E2014" s="17" t="n"/>
      <c r="F2014" s="17" t="n"/>
      <c r="G2014" s="6">
        <f>IF(AND(C2014&amp;""="",E2014&amp;""="",F2014&amp;""=""),"",IF(C2014&amp;""="","كود ناقص",IFERROR(INDEX('دليل الحسابات'!$B$6:$B$205,MATCH(C2014,'دليل الحسابات'!$A$6:$A$205,0)),"كود غير موجود")))</f>
        <v/>
      </c>
      <c r="H2014" s="6">
        <f>IF(AND(C2014&amp;""="",E2014&amp;""="",F2014&amp;""=""),"",IF(AND(E2014&amp;""&lt;&gt;"",F2014&amp;""&lt;&gt;""),"خطأ: مدين ودائن معًا",IF(AND(E2014&amp;""="",F2014&amp;""=""),"سطر بلا مبلغ","")))</f>
        <v/>
      </c>
      <c r="I2014" s="19">
        <f>IF(B2014&amp;""="","",ROUND(SUMIFS($E$7:$E$3006,$B$7:$B$3006,B2014&amp;"")-SUMIFS($F$7:$F$3006,$B$7:$B$3006,B2014&amp;""),2))</f>
        <v/>
      </c>
      <c r="J2014" s="6">
        <f>IF(B2014&amp;""="",IF(AND(C2014&amp;""="",E2014&amp;""="",F2014&amp;""=""),"","رقم القيد ناقص"),IF(I2014=0,"","القيد غير متوازن"))</f>
        <v/>
      </c>
      <c r="K2014" s="21">
        <f>IF(C2014&amp;""="","",COUNTIF($C$7:C2014,C2014&amp;""))</f>
        <v/>
      </c>
      <c r="L2014" s="6">
        <f>IF(K2014="","",C2014&amp;"-"&amp;K2014)</f>
        <v/>
      </c>
      <c r="M2014" s="21">
        <f>IF(J2014&lt;&gt;"القيد غير متوازن","",IF(COUNTIF($B$7:B2014,B2014&amp;"")=1,1,""))</f>
        <v/>
      </c>
    </row>
    <row r="2015">
      <c r="A2015" s="20" t="n"/>
      <c r="B2015" s="16" t="n"/>
      <c r="C2015" s="16" t="n"/>
      <c r="D2015" s="5" t="n"/>
      <c r="E2015" s="17" t="n"/>
      <c r="F2015" s="17" t="n"/>
      <c r="G2015" s="6">
        <f>IF(AND(C2015&amp;""="",E2015&amp;""="",F2015&amp;""=""),"",IF(C2015&amp;""="","كود ناقص",IFERROR(INDEX('دليل الحسابات'!$B$6:$B$205,MATCH(C2015,'دليل الحسابات'!$A$6:$A$205,0)),"كود غير موجود")))</f>
        <v/>
      </c>
      <c r="H2015" s="6">
        <f>IF(AND(C2015&amp;""="",E2015&amp;""="",F2015&amp;""=""),"",IF(AND(E2015&amp;""&lt;&gt;"",F2015&amp;""&lt;&gt;""),"خطأ: مدين ودائن معًا",IF(AND(E2015&amp;""="",F2015&amp;""=""),"سطر بلا مبلغ","")))</f>
        <v/>
      </c>
      <c r="I2015" s="19">
        <f>IF(B2015&amp;""="","",ROUND(SUMIFS($E$7:$E$3006,$B$7:$B$3006,B2015&amp;"")-SUMIFS($F$7:$F$3006,$B$7:$B$3006,B2015&amp;""),2))</f>
        <v/>
      </c>
      <c r="J2015" s="6">
        <f>IF(B2015&amp;""="",IF(AND(C2015&amp;""="",E2015&amp;""="",F2015&amp;""=""),"","رقم القيد ناقص"),IF(I2015=0,"","القيد غير متوازن"))</f>
        <v/>
      </c>
      <c r="K2015" s="21">
        <f>IF(C2015&amp;""="","",COUNTIF($C$7:C2015,C2015&amp;""))</f>
        <v/>
      </c>
      <c r="L2015" s="6">
        <f>IF(K2015="","",C2015&amp;"-"&amp;K2015)</f>
        <v/>
      </c>
      <c r="M2015" s="21">
        <f>IF(J2015&lt;&gt;"القيد غير متوازن","",IF(COUNTIF($B$7:B2015,B2015&amp;"")=1,1,""))</f>
        <v/>
      </c>
    </row>
    <row r="2016">
      <c r="A2016" s="20" t="n"/>
      <c r="B2016" s="16" t="n"/>
      <c r="C2016" s="16" t="n"/>
      <c r="D2016" s="5" t="n"/>
      <c r="E2016" s="17" t="n"/>
      <c r="F2016" s="17" t="n"/>
      <c r="G2016" s="6">
        <f>IF(AND(C2016&amp;""="",E2016&amp;""="",F2016&amp;""=""),"",IF(C2016&amp;""="","كود ناقص",IFERROR(INDEX('دليل الحسابات'!$B$6:$B$205,MATCH(C2016,'دليل الحسابات'!$A$6:$A$205,0)),"كود غير موجود")))</f>
        <v/>
      </c>
      <c r="H2016" s="6">
        <f>IF(AND(C2016&amp;""="",E2016&amp;""="",F2016&amp;""=""),"",IF(AND(E2016&amp;""&lt;&gt;"",F2016&amp;""&lt;&gt;""),"خطأ: مدين ودائن معًا",IF(AND(E2016&amp;""="",F2016&amp;""=""),"سطر بلا مبلغ","")))</f>
        <v/>
      </c>
      <c r="I2016" s="19">
        <f>IF(B2016&amp;""="","",ROUND(SUMIFS($E$7:$E$3006,$B$7:$B$3006,B2016&amp;"")-SUMIFS($F$7:$F$3006,$B$7:$B$3006,B2016&amp;""),2))</f>
        <v/>
      </c>
      <c r="J2016" s="6">
        <f>IF(B2016&amp;""="",IF(AND(C2016&amp;""="",E2016&amp;""="",F2016&amp;""=""),"","رقم القيد ناقص"),IF(I2016=0,"","القيد غير متوازن"))</f>
        <v/>
      </c>
      <c r="K2016" s="21">
        <f>IF(C2016&amp;""="","",COUNTIF($C$7:C2016,C2016&amp;""))</f>
        <v/>
      </c>
      <c r="L2016" s="6">
        <f>IF(K2016="","",C2016&amp;"-"&amp;K2016)</f>
        <v/>
      </c>
      <c r="M2016" s="21">
        <f>IF(J2016&lt;&gt;"القيد غير متوازن","",IF(COUNTIF($B$7:B2016,B2016&amp;"")=1,1,""))</f>
        <v/>
      </c>
    </row>
    <row r="2017">
      <c r="A2017" s="20" t="n"/>
      <c r="B2017" s="16" t="n"/>
      <c r="C2017" s="16" t="n"/>
      <c r="D2017" s="5" t="n"/>
      <c r="E2017" s="17" t="n"/>
      <c r="F2017" s="17" t="n"/>
      <c r="G2017" s="6">
        <f>IF(AND(C2017&amp;""="",E2017&amp;""="",F2017&amp;""=""),"",IF(C2017&amp;""="","كود ناقص",IFERROR(INDEX('دليل الحسابات'!$B$6:$B$205,MATCH(C2017,'دليل الحسابات'!$A$6:$A$205,0)),"كود غير موجود")))</f>
        <v/>
      </c>
      <c r="H2017" s="6">
        <f>IF(AND(C2017&amp;""="",E2017&amp;""="",F2017&amp;""=""),"",IF(AND(E2017&amp;""&lt;&gt;"",F2017&amp;""&lt;&gt;""),"خطأ: مدين ودائن معًا",IF(AND(E2017&amp;""="",F2017&amp;""=""),"سطر بلا مبلغ","")))</f>
        <v/>
      </c>
      <c r="I2017" s="19">
        <f>IF(B2017&amp;""="","",ROUND(SUMIFS($E$7:$E$3006,$B$7:$B$3006,B2017&amp;"")-SUMIFS($F$7:$F$3006,$B$7:$B$3006,B2017&amp;""),2))</f>
        <v/>
      </c>
      <c r="J2017" s="6">
        <f>IF(B2017&amp;""="",IF(AND(C2017&amp;""="",E2017&amp;""="",F2017&amp;""=""),"","رقم القيد ناقص"),IF(I2017=0,"","القيد غير متوازن"))</f>
        <v/>
      </c>
      <c r="K2017" s="21">
        <f>IF(C2017&amp;""="","",COUNTIF($C$7:C2017,C2017&amp;""))</f>
        <v/>
      </c>
      <c r="L2017" s="6">
        <f>IF(K2017="","",C2017&amp;"-"&amp;K2017)</f>
        <v/>
      </c>
      <c r="M2017" s="21">
        <f>IF(J2017&lt;&gt;"القيد غير متوازن","",IF(COUNTIF($B$7:B2017,B2017&amp;"")=1,1,""))</f>
        <v/>
      </c>
    </row>
    <row r="2018">
      <c r="A2018" s="20" t="n"/>
      <c r="B2018" s="16" t="n"/>
      <c r="C2018" s="16" t="n"/>
      <c r="D2018" s="5" t="n"/>
      <c r="E2018" s="17" t="n"/>
      <c r="F2018" s="17" t="n"/>
      <c r="G2018" s="6">
        <f>IF(AND(C2018&amp;""="",E2018&amp;""="",F2018&amp;""=""),"",IF(C2018&amp;""="","كود ناقص",IFERROR(INDEX('دليل الحسابات'!$B$6:$B$205,MATCH(C2018,'دليل الحسابات'!$A$6:$A$205,0)),"كود غير موجود")))</f>
        <v/>
      </c>
      <c r="H2018" s="6">
        <f>IF(AND(C2018&amp;""="",E2018&amp;""="",F2018&amp;""=""),"",IF(AND(E2018&amp;""&lt;&gt;"",F2018&amp;""&lt;&gt;""),"خطأ: مدين ودائن معًا",IF(AND(E2018&amp;""="",F2018&amp;""=""),"سطر بلا مبلغ","")))</f>
        <v/>
      </c>
      <c r="I2018" s="19">
        <f>IF(B2018&amp;""="","",ROUND(SUMIFS($E$7:$E$3006,$B$7:$B$3006,B2018&amp;"")-SUMIFS($F$7:$F$3006,$B$7:$B$3006,B2018&amp;""),2))</f>
        <v/>
      </c>
      <c r="J2018" s="6">
        <f>IF(B2018&amp;""="",IF(AND(C2018&amp;""="",E2018&amp;""="",F2018&amp;""=""),"","رقم القيد ناقص"),IF(I2018=0,"","القيد غير متوازن"))</f>
        <v/>
      </c>
      <c r="K2018" s="21">
        <f>IF(C2018&amp;""="","",COUNTIF($C$7:C2018,C2018&amp;""))</f>
        <v/>
      </c>
      <c r="L2018" s="6">
        <f>IF(K2018="","",C2018&amp;"-"&amp;K2018)</f>
        <v/>
      </c>
      <c r="M2018" s="21">
        <f>IF(J2018&lt;&gt;"القيد غير متوازن","",IF(COUNTIF($B$7:B2018,B2018&amp;"")=1,1,""))</f>
        <v/>
      </c>
    </row>
    <row r="2019">
      <c r="A2019" s="20" t="n"/>
      <c r="B2019" s="16" t="n"/>
      <c r="C2019" s="16" t="n"/>
      <c r="D2019" s="5" t="n"/>
      <c r="E2019" s="17" t="n"/>
      <c r="F2019" s="17" t="n"/>
      <c r="G2019" s="6">
        <f>IF(AND(C2019&amp;""="",E2019&amp;""="",F2019&amp;""=""),"",IF(C2019&amp;""="","كود ناقص",IFERROR(INDEX('دليل الحسابات'!$B$6:$B$205,MATCH(C2019,'دليل الحسابات'!$A$6:$A$205,0)),"كود غير موجود")))</f>
        <v/>
      </c>
      <c r="H2019" s="6">
        <f>IF(AND(C2019&amp;""="",E2019&amp;""="",F2019&amp;""=""),"",IF(AND(E2019&amp;""&lt;&gt;"",F2019&amp;""&lt;&gt;""),"خطأ: مدين ودائن معًا",IF(AND(E2019&amp;""="",F2019&amp;""=""),"سطر بلا مبلغ","")))</f>
        <v/>
      </c>
      <c r="I2019" s="19">
        <f>IF(B2019&amp;""="","",ROUND(SUMIFS($E$7:$E$3006,$B$7:$B$3006,B2019&amp;"")-SUMIFS($F$7:$F$3006,$B$7:$B$3006,B2019&amp;""),2))</f>
        <v/>
      </c>
      <c r="J2019" s="6">
        <f>IF(B2019&amp;""="",IF(AND(C2019&amp;""="",E2019&amp;""="",F2019&amp;""=""),"","رقم القيد ناقص"),IF(I2019=0,"","القيد غير متوازن"))</f>
        <v/>
      </c>
      <c r="K2019" s="21">
        <f>IF(C2019&amp;""="","",COUNTIF($C$7:C2019,C2019&amp;""))</f>
        <v/>
      </c>
      <c r="L2019" s="6">
        <f>IF(K2019="","",C2019&amp;"-"&amp;K2019)</f>
        <v/>
      </c>
      <c r="M2019" s="21">
        <f>IF(J2019&lt;&gt;"القيد غير متوازن","",IF(COUNTIF($B$7:B2019,B2019&amp;"")=1,1,""))</f>
        <v/>
      </c>
    </row>
    <row r="2020">
      <c r="A2020" s="20" t="n"/>
      <c r="B2020" s="16" t="n"/>
      <c r="C2020" s="16" t="n"/>
      <c r="D2020" s="5" t="n"/>
      <c r="E2020" s="17" t="n"/>
      <c r="F2020" s="17" t="n"/>
      <c r="G2020" s="6">
        <f>IF(AND(C2020&amp;""="",E2020&amp;""="",F2020&amp;""=""),"",IF(C2020&amp;""="","كود ناقص",IFERROR(INDEX('دليل الحسابات'!$B$6:$B$205,MATCH(C2020,'دليل الحسابات'!$A$6:$A$205,0)),"كود غير موجود")))</f>
        <v/>
      </c>
      <c r="H2020" s="6">
        <f>IF(AND(C2020&amp;""="",E2020&amp;""="",F2020&amp;""=""),"",IF(AND(E2020&amp;""&lt;&gt;"",F2020&amp;""&lt;&gt;""),"خطأ: مدين ودائن معًا",IF(AND(E2020&amp;""="",F2020&amp;""=""),"سطر بلا مبلغ","")))</f>
        <v/>
      </c>
      <c r="I2020" s="19">
        <f>IF(B2020&amp;""="","",ROUND(SUMIFS($E$7:$E$3006,$B$7:$B$3006,B2020&amp;"")-SUMIFS($F$7:$F$3006,$B$7:$B$3006,B2020&amp;""),2))</f>
        <v/>
      </c>
      <c r="J2020" s="6">
        <f>IF(B2020&amp;""="",IF(AND(C2020&amp;""="",E2020&amp;""="",F2020&amp;""=""),"","رقم القيد ناقص"),IF(I2020=0,"","القيد غير متوازن"))</f>
        <v/>
      </c>
      <c r="K2020" s="21">
        <f>IF(C2020&amp;""="","",COUNTIF($C$7:C2020,C2020&amp;""))</f>
        <v/>
      </c>
      <c r="L2020" s="6">
        <f>IF(K2020="","",C2020&amp;"-"&amp;K2020)</f>
        <v/>
      </c>
      <c r="M2020" s="21">
        <f>IF(J2020&lt;&gt;"القيد غير متوازن","",IF(COUNTIF($B$7:B2020,B2020&amp;"")=1,1,""))</f>
        <v/>
      </c>
    </row>
    <row r="2021">
      <c r="A2021" s="20" t="n"/>
      <c r="B2021" s="16" t="n"/>
      <c r="C2021" s="16" t="n"/>
      <c r="D2021" s="5" t="n"/>
      <c r="E2021" s="17" t="n"/>
      <c r="F2021" s="17" t="n"/>
      <c r="G2021" s="6">
        <f>IF(AND(C2021&amp;""="",E2021&amp;""="",F2021&amp;""=""),"",IF(C2021&amp;""="","كود ناقص",IFERROR(INDEX('دليل الحسابات'!$B$6:$B$205,MATCH(C2021,'دليل الحسابات'!$A$6:$A$205,0)),"كود غير موجود")))</f>
        <v/>
      </c>
      <c r="H2021" s="6">
        <f>IF(AND(C2021&amp;""="",E2021&amp;""="",F2021&amp;""=""),"",IF(AND(E2021&amp;""&lt;&gt;"",F2021&amp;""&lt;&gt;""),"خطأ: مدين ودائن معًا",IF(AND(E2021&amp;""="",F2021&amp;""=""),"سطر بلا مبلغ","")))</f>
        <v/>
      </c>
      <c r="I2021" s="19">
        <f>IF(B2021&amp;""="","",ROUND(SUMIFS($E$7:$E$3006,$B$7:$B$3006,B2021&amp;"")-SUMIFS($F$7:$F$3006,$B$7:$B$3006,B2021&amp;""),2))</f>
        <v/>
      </c>
      <c r="J2021" s="6">
        <f>IF(B2021&amp;""="",IF(AND(C2021&amp;""="",E2021&amp;""="",F2021&amp;""=""),"","رقم القيد ناقص"),IF(I2021=0,"","القيد غير متوازن"))</f>
        <v/>
      </c>
      <c r="K2021" s="21">
        <f>IF(C2021&amp;""="","",COUNTIF($C$7:C2021,C2021&amp;""))</f>
        <v/>
      </c>
      <c r="L2021" s="6">
        <f>IF(K2021="","",C2021&amp;"-"&amp;K2021)</f>
        <v/>
      </c>
      <c r="M2021" s="21">
        <f>IF(J2021&lt;&gt;"القيد غير متوازن","",IF(COUNTIF($B$7:B2021,B2021&amp;"")=1,1,""))</f>
        <v/>
      </c>
    </row>
    <row r="2022">
      <c r="A2022" s="20" t="n"/>
      <c r="B2022" s="16" t="n"/>
      <c r="C2022" s="16" t="n"/>
      <c r="D2022" s="5" t="n"/>
      <c r="E2022" s="17" t="n"/>
      <c r="F2022" s="17" t="n"/>
      <c r="G2022" s="6">
        <f>IF(AND(C2022&amp;""="",E2022&amp;""="",F2022&amp;""=""),"",IF(C2022&amp;""="","كود ناقص",IFERROR(INDEX('دليل الحسابات'!$B$6:$B$205,MATCH(C2022,'دليل الحسابات'!$A$6:$A$205,0)),"كود غير موجود")))</f>
        <v/>
      </c>
      <c r="H2022" s="6">
        <f>IF(AND(C2022&amp;""="",E2022&amp;""="",F2022&amp;""=""),"",IF(AND(E2022&amp;""&lt;&gt;"",F2022&amp;""&lt;&gt;""),"خطأ: مدين ودائن معًا",IF(AND(E2022&amp;""="",F2022&amp;""=""),"سطر بلا مبلغ","")))</f>
        <v/>
      </c>
      <c r="I2022" s="19">
        <f>IF(B2022&amp;""="","",ROUND(SUMIFS($E$7:$E$3006,$B$7:$B$3006,B2022&amp;"")-SUMIFS($F$7:$F$3006,$B$7:$B$3006,B2022&amp;""),2))</f>
        <v/>
      </c>
      <c r="J2022" s="6">
        <f>IF(B2022&amp;""="",IF(AND(C2022&amp;""="",E2022&amp;""="",F2022&amp;""=""),"","رقم القيد ناقص"),IF(I2022=0,"","القيد غير متوازن"))</f>
        <v/>
      </c>
      <c r="K2022" s="21">
        <f>IF(C2022&amp;""="","",COUNTIF($C$7:C2022,C2022&amp;""))</f>
        <v/>
      </c>
      <c r="L2022" s="6">
        <f>IF(K2022="","",C2022&amp;"-"&amp;K2022)</f>
        <v/>
      </c>
      <c r="M2022" s="21">
        <f>IF(J2022&lt;&gt;"القيد غير متوازن","",IF(COUNTIF($B$7:B2022,B2022&amp;"")=1,1,""))</f>
        <v/>
      </c>
    </row>
    <row r="2023">
      <c r="A2023" s="20" t="n"/>
      <c r="B2023" s="16" t="n"/>
      <c r="C2023" s="16" t="n"/>
      <c r="D2023" s="5" t="n"/>
      <c r="E2023" s="17" t="n"/>
      <c r="F2023" s="17" t="n"/>
      <c r="G2023" s="6">
        <f>IF(AND(C2023&amp;""="",E2023&amp;""="",F2023&amp;""=""),"",IF(C2023&amp;""="","كود ناقص",IFERROR(INDEX('دليل الحسابات'!$B$6:$B$205,MATCH(C2023,'دليل الحسابات'!$A$6:$A$205,0)),"كود غير موجود")))</f>
        <v/>
      </c>
      <c r="H2023" s="6">
        <f>IF(AND(C2023&amp;""="",E2023&amp;""="",F2023&amp;""=""),"",IF(AND(E2023&amp;""&lt;&gt;"",F2023&amp;""&lt;&gt;""),"خطأ: مدين ودائن معًا",IF(AND(E2023&amp;""="",F2023&amp;""=""),"سطر بلا مبلغ","")))</f>
        <v/>
      </c>
      <c r="I2023" s="19">
        <f>IF(B2023&amp;""="","",ROUND(SUMIFS($E$7:$E$3006,$B$7:$B$3006,B2023&amp;"")-SUMIFS($F$7:$F$3006,$B$7:$B$3006,B2023&amp;""),2))</f>
        <v/>
      </c>
      <c r="J2023" s="6">
        <f>IF(B2023&amp;""="",IF(AND(C2023&amp;""="",E2023&amp;""="",F2023&amp;""=""),"","رقم القيد ناقص"),IF(I2023=0,"","القيد غير متوازن"))</f>
        <v/>
      </c>
      <c r="K2023" s="21">
        <f>IF(C2023&amp;""="","",COUNTIF($C$7:C2023,C2023&amp;""))</f>
        <v/>
      </c>
      <c r="L2023" s="6">
        <f>IF(K2023="","",C2023&amp;"-"&amp;K2023)</f>
        <v/>
      </c>
      <c r="M2023" s="21">
        <f>IF(J2023&lt;&gt;"القيد غير متوازن","",IF(COUNTIF($B$7:B2023,B2023&amp;"")=1,1,""))</f>
        <v/>
      </c>
    </row>
    <row r="2024">
      <c r="A2024" s="20" t="n"/>
      <c r="B2024" s="16" t="n"/>
      <c r="C2024" s="16" t="n"/>
      <c r="D2024" s="5" t="n"/>
      <c r="E2024" s="17" t="n"/>
      <c r="F2024" s="17" t="n"/>
      <c r="G2024" s="6">
        <f>IF(AND(C2024&amp;""="",E2024&amp;""="",F2024&amp;""=""),"",IF(C2024&amp;""="","كود ناقص",IFERROR(INDEX('دليل الحسابات'!$B$6:$B$205,MATCH(C2024,'دليل الحسابات'!$A$6:$A$205,0)),"كود غير موجود")))</f>
        <v/>
      </c>
      <c r="H2024" s="6">
        <f>IF(AND(C2024&amp;""="",E2024&amp;""="",F2024&amp;""=""),"",IF(AND(E2024&amp;""&lt;&gt;"",F2024&amp;""&lt;&gt;""),"خطأ: مدين ودائن معًا",IF(AND(E2024&amp;""="",F2024&amp;""=""),"سطر بلا مبلغ","")))</f>
        <v/>
      </c>
      <c r="I2024" s="19">
        <f>IF(B2024&amp;""="","",ROUND(SUMIFS($E$7:$E$3006,$B$7:$B$3006,B2024&amp;"")-SUMIFS($F$7:$F$3006,$B$7:$B$3006,B2024&amp;""),2))</f>
        <v/>
      </c>
      <c r="J2024" s="6">
        <f>IF(B2024&amp;""="",IF(AND(C2024&amp;""="",E2024&amp;""="",F2024&amp;""=""),"","رقم القيد ناقص"),IF(I2024=0,"","القيد غير متوازن"))</f>
        <v/>
      </c>
      <c r="K2024" s="21">
        <f>IF(C2024&amp;""="","",COUNTIF($C$7:C2024,C2024&amp;""))</f>
        <v/>
      </c>
      <c r="L2024" s="6">
        <f>IF(K2024="","",C2024&amp;"-"&amp;K2024)</f>
        <v/>
      </c>
      <c r="M2024" s="21">
        <f>IF(J2024&lt;&gt;"القيد غير متوازن","",IF(COUNTIF($B$7:B2024,B2024&amp;"")=1,1,""))</f>
        <v/>
      </c>
    </row>
    <row r="2025">
      <c r="A2025" s="20" t="n"/>
      <c r="B2025" s="16" t="n"/>
      <c r="C2025" s="16" t="n"/>
      <c r="D2025" s="5" t="n"/>
      <c r="E2025" s="17" t="n"/>
      <c r="F2025" s="17" t="n"/>
      <c r="G2025" s="6">
        <f>IF(AND(C2025&amp;""="",E2025&amp;""="",F2025&amp;""=""),"",IF(C2025&amp;""="","كود ناقص",IFERROR(INDEX('دليل الحسابات'!$B$6:$B$205,MATCH(C2025,'دليل الحسابات'!$A$6:$A$205,0)),"كود غير موجود")))</f>
        <v/>
      </c>
      <c r="H2025" s="6">
        <f>IF(AND(C2025&amp;""="",E2025&amp;""="",F2025&amp;""=""),"",IF(AND(E2025&amp;""&lt;&gt;"",F2025&amp;""&lt;&gt;""),"خطأ: مدين ودائن معًا",IF(AND(E2025&amp;""="",F2025&amp;""=""),"سطر بلا مبلغ","")))</f>
        <v/>
      </c>
      <c r="I2025" s="19">
        <f>IF(B2025&amp;""="","",ROUND(SUMIFS($E$7:$E$3006,$B$7:$B$3006,B2025&amp;"")-SUMIFS($F$7:$F$3006,$B$7:$B$3006,B2025&amp;""),2))</f>
        <v/>
      </c>
      <c r="J2025" s="6">
        <f>IF(B2025&amp;""="",IF(AND(C2025&amp;""="",E2025&amp;""="",F2025&amp;""=""),"","رقم القيد ناقص"),IF(I2025=0,"","القيد غير متوازن"))</f>
        <v/>
      </c>
      <c r="K2025" s="21">
        <f>IF(C2025&amp;""="","",COUNTIF($C$7:C2025,C2025&amp;""))</f>
        <v/>
      </c>
      <c r="L2025" s="6">
        <f>IF(K2025="","",C2025&amp;"-"&amp;K2025)</f>
        <v/>
      </c>
      <c r="M2025" s="21">
        <f>IF(J2025&lt;&gt;"القيد غير متوازن","",IF(COUNTIF($B$7:B2025,B2025&amp;"")=1,1,""))</f>
        <v/>
      </c>
    </row>
    <row r="2026">
      <c r="A2026" s="20" t="n"/>
      <c r="B2026" s="16" t="n"/>
      <c r="C2026" s="16" t="n"/>
      <c r="D2026" s="5" t="n"/>
      <c r="E2026" s="17" t="n"/>
      <c r="F2026" s="17" t="n"/>
      <c r="G2026" s="6">
        <f>IF(AND(C2026&amp;""="",E2026&amp;""="",F2026&amp;""=""),"",IF(C2026&amp;""="","كود ناقص",IFERROR(INDEX('دليل الحسابات'!$B$6:$B$205,MATCH(C2026,'دليل الحسابات'!$A$6:$A$205,0)),"كود غير موجود")))</f>
        <v/>
      </c>
      <c r="H2026" s="6">
        <f>IF(AND(C2026&amp;""="",E2026&amp;""="",F2026&amp;""=""),"",IF(AND(E2026&amp;""&lt;&gt;"",F2026&amp;""&lt;&gt;""),"خطأ: مدين ودائن معًا",IF(AND(E2026&amp;""="",F2026&amp;""=""),"سطر بلا مبلغ","")))</f>
        <v/>
      </c>
      <c r="I2026" s="19">
        <f>IF(B2026&amp;""="","",ROUND(SUMIFS($E$7:$E$3006,$B$7:$B$3006,B2026&amp;"")-SUMIFS($F$7:$F$3006,$B$7:$B$3006,B2026&amp;""),2))</f>
        <v/>
      </c>
      <c r="J2026" s="6">
        <f>IF(B2026&amp;""="",IF(AND(C2026&amp;""="",E2026&amp;""="",F2026&amp;""=""),"","رقم القيد ناقص"),IF(I2026=0,"","القيد غير متوازن"))</f>
        <v/>
      </c>
      <c r="K2026" s="21">
        <f>IF(C2026&amp;""="","",COUNTIF($C$7:C2026,C2026&amp;""))</f>
        <v/>
      </c>
      <c r="L2026" s="6">
        <f>IF(K2026="","",C2026&amp;"-"&amp;K2026)</f>
        <v/>
      </c>
      <c r="M2026" s="21">
        <f>IF(J2026&lt;&gt;"القيد غير متوازن","",IF(COUNTIF($B$7:B2026,B2026&amp;"")=1,1,""))</f>
        <v/>
      </c>
    </row>
    <row r="2027">
      <c r="A2027" s="20" t="n"/>
      <c r="B2027" s="16" t="n"/>
      <c r="C2027" s="16" t="n"/>
      <c r="D2027" s="5" t="n"/>
      <c r="E2027" s="17" t="n"/>
      <c r="F2027" s="17" t="n"/>
      <c r="G2027" s="6">
        <f>IF(AND(C2027&amp;""="",E2027&amp;""="",F2027&amp;""=""),"",IF(C2027&amp;""="","كود ناقص",IFERROR(INDEX('دليل الحسابات'!$B$6:$B$205,MATCH(C2027,'دليل الحسابات'!$A$6:$A$205,0)),"كود غير موجود")))</f>
        <v/>
      </c>
      <c r="H2027" s="6">
        <f>IF(AND(C2027&amp;""="",E2027&amp;""="",F2027&amp;""=""),"",IF(AND(E2027&amp;""&lt;&gt;"",F2027&amp;""&lt;&gt;""),"خطأ: مدين ودائن معًا",IF(AND(E2027&amp;""="",F2027&amp;""=""),"سطر بلا مبلغ","")))</f>
        <v/>
      </c>
      <c r="I2027" s="19">
        <f>IF(B2027&amp;""="","",ROUND(SUMIFS($E$7:$E$3006,$B$7:$B$3006,B2027&amp;"")-SUMIFS($F$7:$F$3006,$B$7:$B$3006,B2027&amp;""),2))</f>
        <v/>
      </c>
      <c r="J2027" s="6">
        <f>IF(B2027&amp;""="",IF(AND(C2027&amp;""="",E2027&amp;""="",F2027&amp;""=""),"","رقم القيد ناقص"),IF(I2027=0,"","القيد غير متوازن"))</f>
        <v/>
      </c>
      <c r="K2027" s="21">
        <f>IF(C2027&amp;""="","",COUNTIF($C$7:C2027,C2027&amp;""))</f>
        <v/>
      </c>
      <c r="L2027" s="6">
        <f>IF(K2027="","",C2027&amp;"-"&amp;K2027)</f>
        <v/>
      </c>
      <c r="M2027" s="21">
        <f>IF(J2027&lt;&gt;"القيد غير متوازن","",IF(COUNTIF($B$7:B2027,B2027&amp;"")=1,1,""))</f>
        <v/>
      </c>
    </row>
    <row r="2028">
      <c r="A2028" s="20" t="n"/>
      <c r="B2028" s="16" t="n"/>
      <c r="C2028" s="16" t="n"/>
      <c r="D2028" s="5" t="n"/>
      <c r="E2028" s="17" t="n"/>
      <c r="F2028" s="17" t="n"/>
      <c r="G2028" s="6">
        <f>IF(AND(C2028&amp;""="",E2028&amp;""="",F2028&amp;""=""),"",IF(C2028&amp;""="","كود ناقص",IFERROR(INDEX('دليل الحسابات'!$B$6:$B$205,MATCH(C2028,'دليل الحسابات'!$A$6:$A$205,0)),"كود غير موجود")))</f>
        <v/>
      </c>
      <c r="H2028" s="6">
        <f>IF(AND(C2028&amp;""="",E2028&amp;""="",F2028&amp;""=""),"",IF(AND(E2028&amp;""&lt;&gt;"",F2028&amp;""&lt;&gt;""),"خطأ: مدين ودائن معًا",IF(AND(E2028&amp;""="",F2028&amp;""=""),"سطر بلا مبلغ","")))</f>
        <v/>
      </c>
      <c r="I2028" s="19">
        <f>IF(B2028&amp;""="","",ROUND(SUMIFS($E$7:$E$3006,$B$7:$B$3006,B2028&amp;"")-SUMIFS($F$7:$F$3006,$B$7:$B$3006,B2028&amp;""),2))</f>
        <v/>
      </c>
      <c r="J2028" s="6">
        <f>IF(B2028&amp;""="",IF(AND(C2028&amp;""="",E2028&amp;""="",F2028&amp;""=""),"","رقم القيد ناقص"),IF(I2028=0,"","القيد غير متوازن"))</f>
        <v/>
      </c>
      <c r="K2028" s="21">
        <f>IF(C2028&amp;""="","",COUNTIF($C$7:C2028,C2028&amp;""))</f>
        <v/>
      </c>
      <c r="L2028" s="6">
        <f>IF(K2028="","",C2028&amp;"-"&amp;K2028)</f>
        <v/>
      </c>
      <c r="M2028" s="21">
        <f>IF(J2028&lt;&gt;"القيد غير متوازن","",IF(COUNTIF($B$7:B2028,B2028&amp;"")=1,1,""))</f>
        <v/>
      </c>
    </row>
    <row r="2029">
      <c r="A2029" s="20" t="n"/>
      <c r="B2029" s="16" t="n"/>
      <c r="C2029" s="16" t="n"/>
      <c r="D2029" s="5" t="n"/>
      <c r="E2029" s="17" t="n"/>
      <c r="F2029" s="17" t="n"/>
      <c r="G2029" s="6">
        <f>IF(AND(C2029&amp;""="",E2029&amp;""="",F2029&amp;""=""),"",IF(C2029&amp;""="","كود ناقص",IFERROR(INDEX('دليل الحسابات'!$B$6:$B$205,MATCH(C2029,'دليل الحسابات'!$A$6:$A$205,0)),"كود غير موجود")))</f>
        <v/>
      </c>
      <c r="H2029" s="6">
        <f>IF(AND(C2029&amp;""="",E2029&amp;""="",F2029&amp;""=""),"",IF(AND(E2029&amp;""&lt;&gt;"",F2029&amp;""&lt;&gt;""),"خطأ: مدين ودائن معًا",IF(AND(E2029&amp;""="",F2029&amp;""=""),"سطر بلا مبلغ","")))</f>
        <v/>
      </c>
      <c r="I2029" s="19">
        <f>IF(B2029&amp;""="","",ROUND(SUMIFS($E$7:$E$3006,$B$7:$B$3006,B2029&amp;"")-SUMIFS($F$7:$F$3006,$B$7:$B$3006,B2029&amp;""),2))</f>
        <v/>
      </c>
      <c r="J2029" s="6">
        <f>IF(B2029&amp;""="",IF(AND(C2029&amp;""="",E2029&amp;""="",F2029&amp;""=""),"","رقم القيد ناقص"),IF(I2029=0,"","القيد غير متوازن"))</f>
        <v/>
      </c>
      <c r="K2029" s="21">
        <f>IF(C2029&amp;""="","",COUNTIF($C$7:C2029,C2029&amp;""))</f>
        <v/>
      </c>
      <c r="L2029" s="6">
        <f>IF(K2029="","",C2029&amp;"-"&amp;K2029)</f>
        <v/>
      </c>
      <c r="M2029" s="21">
        <f>IF(J2029&lt;&gt;"القيد غير متوازن","",IF(COUNTIF($B$7:B2029,B2029&amp;"")=1,1,""))</f>
        <v/>
      </c>
    </row>
    <row r="2030">
      <c r="A2030" s="20" t="n"/>
      <c r="B2030" s="16" t="n"/>
      <c r="C2030" s="16" t="n"/>
      <c r="D2030" s="5" t="n"/>
      <c r="E2030" s="17" t="n"/>
      <c r="F2030" s="17" t="n"/>
      <c r="G2030" s="6">
        <f>IF(AND(C2030&amp;""="",E2030&amp;""="",F2030&amp;""=""),"",IF(C2030&amp;""="","كود ناقص",IFERROR(INDEX('دليل الحسابات'!$B$6:$B$205,MATCH(C2030,'دليل الحسابات'!$A$6:$A$205,0)),"كود غير موجود")))</f>
        <v/>
      </c>
      <c r="H2030" s="6">
        <f>IF(AND(C2030&amp;""="",E2030&amp;""="",F2030&amp;""=""),"",IF(AND(E2030&amp;""&lt;&gt;"",F2030&amp;""&lt;&gt;""),"خطأ: مدين ودائن معًا",IF(AND(E2030&amp;""="",F2030&amp;""=""),"سطر بلا مبلغ","")))</f>
        <v/>
      </c>
      <c r="I2030" s="19">
        <f>IF(B2030&amp;""="","",ROUND(SUMIFS($E$7:$E$3006,$B$7:$B$3006,B2030&amp;"")-SUMIFS($F$7:$F$3006,$B$7:$B$3006,B2030&amp;""),2))</f>
        <v/>
      </c>
      <c r="J2030" s="6">
        <f>IF(B2030&amp;""="",IF(AND(C2030&amp;""="",E2030&amp;""="",F2030&amp;""=""),"","رقم القيد ناقص"),IF(I2030=0,"","القيد غير متوازن"))</f>
        <v/>
      </c>
      <c r="K2030" s="21">
        <f>IF(C2030&amp;""="","",COUNTIF($C$7:C2030,C2030&amp;""))</f>
        <v/>
      </c>
      <c r="L2030" s="6">
        <f>IF(K2030="","",C2030&amp;"-"&amp;K2030)</f>
        <v/>
      </c>
      <c r="M2030" s="21">
        <f>IF(J2030&lt;&gt;"القيد غير متوازن","",IF(COUNTIF($B$7:B2030,B2030&amp;"")=1,1,""))</f>
        <v/>
      </c>
    </row>
    <row r="2031">
      <c r="A2031" s="20" t="n"/>
      <c r="B2031" s="16" t="n"/>
      <c r="C2031" s="16" t="n"/>
      <c r="D2031" s="5" t="n"/>
      <c r="E2031" s="17" t="n"/>
      <c r="F2031" s="17" t="n"/>
      <c r="G2031" s="6">
        <f>IF(AND(C2031&amp;""="",E2031&amp;""="",F2031&amp;""=""),"",IF(C2031&amp;""="","كود ناقص",IFERROR(INDEX('دليل الحسابات'!$B$6:$B$205,MATCH(C2031,'دليل الحسابات'!$A$6:$A$205,0)),"كود غير موجود")))</f>
        <v/>
      </c>
      <c r="H2031" s="6">
        <f>IF(AND(C2031&amp;""="",E2031&amp;""="",F2031&amp;""=""),"",IF(AND(E2031&amp;""&lt;&gt;"",F2031&amp;""&lt;&gt;""),"خطأ: مدين ودائن معًا",IF(AND(E2031&amp;""="",F2031&amp;""=""),"سطر بلا مبلغ","")))</f>
        <v/>
      </c>
      <c r="I2031" s="19">
        <f>IF(B2031&amp;""="","",ROUND(SUMIFS($E$7:$E$3006,$B$7:$B$3006,B2031&amp;"")-SUMIFS($F$7:$F$3006,$B$7:$B$3006,B2031&amp;""),2))</f>
        <v/>
      </c>
      <c r="J2031" s="6">
        <f>IF(B2031&amp;""="",IF(AND(C2031&amp;""="",E2031&amp;""="",F2031&amp;""=""),"","رقم القيد ناقص"),IF(I2031=0,"","القيد غير متوازن"))</f>
        <v/>
      </c>
      <c r="K2031" s="21">
        <f>IF(C2031&amp;""="","",COUNTIF($C$7:C2031,C2031&amp;""))</f>
        <v/>
      </c>
      <c r="L2031" s="6">
        <f>IF(K2031="","",C2031&amp;"-"&amp;K2031)</f>
        <v/>
      </c>
      <c r="M2031" s="21">
        <f>IF(J2031&lt;&gt;"القيد غير متوازن","",IF(COUNTIF($B$7:B2031,B2031&amp;"")=1,1,""))</f>
        <v/>
      </c>
    </row>
    <row r="2032">
      <c r="A2032" s="20" t="n"/>
      <c r="B2032" s="16" t="n"/>
      <c r="C2032" s="16" t="n"/>
      <c r="D2032" s="5" t="n"/>
      <c r="E2032" s="17" t="n"/>
      <c r="F2032" s="17" t="n"/>
      <c r="G2032" s="6">
        <f>IF(AND(C2032&amp;""="",E2032&amp;""="",F2032&amp;""=""),"",IF(C2032&amp;""="","كود ناقص",IFERROR(INDEX('دليل الحسابات'!$B$6:$B$205,MATCH(C2032,'دليل الحسابات'!$A$6:$A$205,0)),"كود غير موجود")))</f>
        <v/>
      </c>
      <c r="H2032" s="6">
        <f>IF(AND(C2032&amp;""="",E2032&amp;""="",F2032&amp;""=""),"",IF(AND(E2032&amp;""&lt;&gt;"",F2032&amp;""&lt;&gt;""),"خطأ: مدين ودائن معًا",IF(AND(E2032&amp;""="",F2032&amp;""=""),"سطر بلا مبلغ","")))</f>
        <v/>
      </c>
      <c r="I2032" s="19">
        <f>IF(B2032&amp;""="","",ROUND(SUMIFS($E$7:$E$3006,$B$7:$B$3006,B2032&amp;"")-SUMIFS($F$7:$F$3006,$B$7:$B$3006,B2032&amp;""),2))</f>
        <v/>
      </c>
      <c r="J2032" s="6">
        <f>IF(B2032&amp;""="",IF(AND(C2032&amp;""="",E2032&amp;""="",F2032&amp;""=""),"","رقم القيد ناقص"),IF(I2032=0,"","القيد غير متوازن"))</f>
        <v/>
      </c>
      <c r="K2032" s="21">
        <f>IF(C2032&amp;""="","",COUNTIF($C$7:C2032,C2032&amp;""))</f>
        <v/>
      </c>
      <c r="L2032" s="6">
        <f>IF(K2032="","",C2032&amp;"-"&amp;K2032)</f>
        <v/>
      </c>
      <c r="M2032" s="21">
        <f>IF(J2032&lt;&gt;"القيد غير متوازن","",IF(COUNTIF($B$7:B2032,B2032&amp;"")=1,1,""))</f>
        <v/>
      </c>
    </row>
    <row r="2033">
      <c r="A2033" s="20" t="n"/>
      <c r="B2033" s="16" t="n"/>
      <c r="C2033" s="16" t="n"/>
      <c r="D2033" s="5" t="n"/>
      <c r="E2033" s="17" t="n"/>
      <c r="F2033" s="17" t="n"/>
      <c r="G2033" s="6">
        <f>IF(AND(C2033&amp;""="",E2033&amp;""="",F2033&amp;""=""),"",IF(C2033&amp;""="","كود ناقص",IFERROR(INDEX('دليل الحسابات'!$B$6:$B$205,MATCH(C2033,'دليل الحسابات'!$A$6:$A$205,0)),"كود غير موجود")))</f>
        <v/>
      </c>
      <c r="H2033" s="6">
        <f>IF(AND(C2033&amp;""="",E2033&amp;""="",F2033&amp;""=""),"",IF(AND(E2033&amp;""&lt;&gt;"",F2033&amp;""&lt;&gt;""),"خطأ: مدين ودائن معًا",IF(AND(E2033&amp;""="",F2033&amp;""=""),"سطر بلا مبلغ","")))</f>
        <v/>
      </c>
      <c r="I2033" s="19">
        <f>IF(B2033&amp;""="","",ROUND(SUMIFS($E$7:$E$3006,$B$7:$B$3006,B2033&amp;"")-SUMIFS($F$7:$F$3006,$B$7:$B$3006,B2033&amp;""),2))</f>
        <v/>
      </c>
      <c r="J2033" s="6">
        <f>IF(B2033&amp;""="",IF(AND(C2033&amp;""="",E2033&amp;""="",F2033&amp;""=""),"","رقم القيد ناقص"),IF(I2033=0,"","القيد غير متوازن"))</f>
        <v/>
      </c>
      <c r="K2033" s="21">
        <f>IF(C2033&amp;""="","",COUNTIF($C$7:C2033,C2033&amp;""))</f>
        <v/>
      </c>
      <c r="L2033" s="6">
        <f>IF(K2033="","",C2033&amp;"-"&amp;K2033)</f>
        <v/>
      </c>
      <c r="M2033" s="21">
        <f>IF(J2033&lt;&gt;"القيد غير متوازن","",IF(COUNTIF($B$7:B2033,B2033&amp;"")=1,1,""))</f>
        <v/>
      </c>
    </row>
    <row r="2034">
      <c r="A2034" s="20" t="n"/>
      <c r="B2034" s="16" t="n"/>
      <c r="C2034" s="16" t="n"/>
      <c r="D2034" s="5" t="n"/>
      <c r="E2034" s="17" t="n"/>
      <c r="F2034" s="17" t="n"/>
      <c r="G2034" s="6">
        <f>IF(AND(C2034&amp;""="",E2034&amp;""="",F2034&amp;""=""),"",IF(C2034&amp;""="","كود ناقص",IFERROR(INDEX('دليل الحسابات'!$B$6:$B$205,MATCH(C2034,'دليل الحسابات'!$A$6:$A$205,0)),"كود غير موجود")))</f>
        <v/>
      </c>
      <c r="H2034" s="6">
        <f>IF(AND(C2034&amp;""="",E2034&amp;""="",F2034&amp;""=""),"",IF(AND(E2034&amp;""&lt;&gt;"",F2034&amp;""&lt;&gt;""),"خطأ: مدين ودائن معًا",IF(AND(E2034&amp;""="",F2034&amp;""=""),"سطر بلا مبلغ","")))</f>
        <v/>
      </c>
      <c r="I2034" s="19">
        <f>IF(B2034&amp;""="","",ROUND(SUMIFS($E$7:$E$3006,$B$7:$B$3006,B2034&amp;"")-SUMIFS($F$7:$F$3006,$B$7:$B$3006,B2034&amp;""),2))</f>
        <v/>
      </c>
      <c r="J2034" s="6">
        <f>IF(B2034&amp;""="",IF(AND(C2034&amp;""="",E2034&amp;""="",F2034&amp;""=""),"","رقم القيد ناقص"),IF(I2034=0,"","القيد غير متوازن"))</f>
        <v/>
      </c>
      <c r="K2034" s="21">
        <f>IF(C2034&amp;""="","",COUNTIF($C$7:C2034,C2034&amp;""))</f>
        <v/>
      </c>
      <c r="L2034" s="6">
        <f>IF(K2034="","",C2034&amp;"-"&amp;K2034)</f>
        <v/>
      </c>
      <c r="M2034" s="21">
        <f>IF(J2034&lt;&gt;"القيد غير متوازن","",IF(COUNTIF($B$7:B2034,B2034&amp;"")=1,1,""))</f>
        <v/>
      </c>
    </row>
    <row r="2035">
      <c r="A2035" s="20" t="n"/>
      <c r="B2035" s="16" t="n"/>
      <c r="C2035" s="16" t="n"/>
      <c r="D2035" s="5" t="n"/>
      <c r="E2035" s="17" t="n"/>
      <c r="F2035" s="17" t="n"/>
      <c r="G2035" s="6">
        <f>IF(AND(C2035&amp;""="",E2035&amp;""="",F2035&amp;""=""),"",IF(C2035&amp;""="","كود ناقص",IFERROR(INDEX('دليل الحسابات'!$B$6:$B$205,MATCH(C2035,'دليل الحسابات'!$A$6:$A$205,0)),"كود غير موجود")))</f>
        <v/>
      </c>
      <c r="H2035" s="6">
        <f>IF(AND(C2035&amp;""="",E2035&amp;""="",F2035&amp;""=""),"",IF(AND(E2035&amp;""&lt;&gt;"",F2035&amp;""&lt;&gt;""),"خطأ: مدين ودائن معًا",IF(AND(E2035&amp;""="",F2035&amp;""=""),"سطر بلا مبلغ","")))</f>
        <v/>
      </c>
      <c r="I2035" s="19">
        <f>IF(B2035&amp;""="","",ROUND(SUMIFS($E$7:$E$3006,$B$7:$B$3006,B2035&amp;"")-SUMIFS($F$7:$F$3006,$B$7:$B$3006,B2035&amp;""),2))</f>
        <v/>
      </c>
      <c r="J2035" s="6">
        <f>IF(B2035&amp;""="",IF(AND(C2035&amp;""="",E2035&amp;""="",F2035&amp;""=""),"","رقم القيد ناقص"),IF(I2035=0,"","القيد غير متوازن"))</f>
        <v/>
      </c>
      <c r="K2035" s="21">
        <f>IF(C2035&amp;""="","",COUNTIF($C$7:C2035,C2035&amp;""))</f>
        <v/>
      </c>
      <c r="L2035" s="6">
        <f>IF(K2035="","",C2035&amp;"-"&amp;K2035)</f>
        <v/>
      </c>
      <c r="M2035" s="21">
        <f>IF(J2035&lt;&gt;"القيد غير متوازن","",IF(COUNTIF($B$7:B2035,B2035&amp;"")=1,1,""))</f>
        <v/>
      </c>
    </row>
    <row r="2036">
      <c r="A2036" s="20" t="n"/>
      <c r="B2036" s="16" t="n"/>
      <c r="C2036" s="16" t="n"/>
      <c r="D2036" s="5" t="n"/>
      <c r="E2036" s="17" t="n"/>
      <c r="F2036" s="17" t="n"/>
      <c r="G2036" s="6">
        <f>IF(AND(C2036&amp;""="",E2036&amp;""="",F2036&amp;""=""),"",IF(C2036&amp;""="","كود ناقص",IFERROR(INDEX('دليل الحسابات'!$B$6:$B$205,MATCH(C2036,'دليل الحسابات'!$A$6:$A$205,0)),"كود غير موجود")))</f>
        <v/>
      </c>
      <c r="H2036" s="6">
        <f>IF(AND(C2036&amp;""="",E2036&amp;""="",F2036&amp;""=""),"",IF(AND(E2036&amp;""&lt;&gt;"",F2036&amp;""&lt;&gt;""),"خطأ: مدين ودائن معًا",IF(AND(E2036&amp;""="",F2036&amp;""=""),"سطر بلا مبلغ","")))</f>
        <v/>
      </c>
      <c r="I2036" s="19">
        <f>IF(B2036&amp;""="","",ROUND(SUMIFS($E$7:$E$3006,$B$7:$B$3006,B2036&amp;"")-SUMIFS($F$7:$F$3006,$B$7:$B$3006,B2036&amp;""),2))</f>
        <v/>
      </c>
      <c r="J2036" s="6">
        <f>IF(B2036&amp;""="",IF(AND(C2036&amp;""="",E2036&amp;""="",F2036&amp;""=""),"","رقم القيد ناقص"),IF(I2036=0,"","القيد غير متوازن"))</f>
        <v/>
      </c>
      <c r="K2036" s="21">
        <f>IF(C2036&amp;""="","",COUNTIF($C$7:C2036,C2036&amp;""))</f>
        <v/>
      </c>
      <c r="L2036" s="6">
        <f>IF(K2036="","",C2036&amp;"-"&amp;K2036)</f>
        <v/>
      </c>
      <c r="M2036" s="21">
        <f>IF(J2036&lt;&gt;"القيد غير متوازن","",IF(COUNTIF($B$7:B2036,B2036&amp;"")=1,1,""))</f>
        <v/>
      </c>
    </row>
    <row r="2037">
      <c r="A2037" s="20" t="n"/>
      <c r="B2037" s="16" t="n"/>
      <c r="C2037" s="16" t="n"/>
      <c r="D2037" s="5" t="n"/>
      <c r="E2037" s="17" t="n"/>
      <c r="F2037" s="17" t="n"/>
      <c r="G2037" s="6">
        <f>IF(AND(C2037&amp;""="",E2037&amp;""="",F2037&amp;""=""),"",IF(C2037&amp;""="","كود ناقص",IFERROR(INDEX('دليل الحسابات'!$B$6:$B$205,MATCH(C2037,'دليل الحسابات'!$A$6:$A$205,0)),"كود غير موجود")))</f>
        <v/>
      </c>
      <c r="H2037" s="6">
        <f>IF(AND(C2037&amp;""="",E2037&amp;""="",F2037&amp;""=""),"",IF(AND(E2037&amp;""&lt;&gt;"",F2037&amp;""&lt;&gt;""),"خطأ: مدين ودائن معًا",IF(AND(E2037&amp;""="",F2037&amp;""=""),"سطر بلا مبلغ","")))</f>
        <v/>
      </c>
      <c r="I2037" s="19">
        <f>IF(B2037&amp;""="","",ROUND(SUMIFS($E$7:$E$3006,$B$7:$B$3006,B2037&amp;"")-SUMIFS($F$7:$F$3006,$B$7:$B$3006,B2037&amp;""),2))</f>
        <v/>
      </c>
      <c r="J2037" s="6">
        <f>IF(B2037&amp;""="",IF(AND(C2037&amp;""="",E2037&amp;""="",F2037&amp;""=""),"","رقم القيد ناقص"),IF(I2037=0,"","القيد غير متوازن"))</f>
        <v/>
      </c>
      <c r="K2037" s="21">
        <f>IF(C2037&amp;""="","",COUNTIF($C$7:C2037,C2037&amp;""))</f>
        <v/>
      </c>
      <c r="L2037" s="6">
        <f>IF(K2037="","",C2037&amp;"-"&amp;K2037)</f>
        <v/>
      </c>
      <c r="M2037" s="21">
        <f>IF(J2037&lt;&gt;"القيد غير متوازن","",IF(COUNTIF($B$7:B2037,B2037&amp;"")=1,1,""))</f>
        <v/>
      </c>
    </row>
    <row r="2038">
      <c r="A2038" s="20" t="n"/>
      <c r="B2038" s="16" t="n"/>
      <c r="C2038" s="16" t="n"/>
      <c r="D2038" s="5" t="n"/>
      <c r="E2038" s="17" t="n"/>
      <c r="F2038" s="17" t="n"/>
      <c r="G2038" s="6">
        <f>IF(AND(C2038&amp;""="",E2038&amp;""="",F2038&amp;""=""),"",IF(C2038&amp;""="","كود ناقص",IFERROR(INDEX('دليل الحسابات'!$B$6:$B$205,MATCH(C2038,'دليل الحسابات'!$A$6:$A$205,0)),"كود غير موجود")))</f>
        <v/>
      </c>
      <c r="H2038" s="6">
        <f>IF(AND(C2038&amp;""="",E2038&amp;""="",F2038&amp;""=""),"",IF(AND(E2038&amp;""&lt;&gt;"",F2038&amp;""&lt;&gt;""),"خطأ: مدين ودائن معًا",IF(AND(E2038&amp;""="",F2038&amp;""=""),"سطر بلا مبلغ","")))</f>
        <v/>
      </c>
      <c r="I2038" s="19">
        <f>IF(B2038&amp;""="","",ROUND(SUMIFS($E$7:$E$3006,$B$7:$B$3006,B2038&amp;"")-SUMIFS($F$7:$F$3006,$B$7:$B$3006,B2038&amp;""),2))</f>
        <v/>
      </c>
      <c r="J2038" s="6">
        <f>IF(B2038&amp;""="",IF(AND(C2038&amp;""="",E2038&amp;""="",F2038&amp;""=""),"","رقم القيد ناقص"),IF(I2038=0,"","القيد غير متوازن"))</f>
        <v/>
      </c>
      <c r="K2038" s="21">
        <f>IF(C2038&amp;""="","",COUNTIF($C$7:C2038,C2038&amp;""))</f>
        <v/>
      </c>
      <c r="L2038" s="6">
        <f>IF(K2038="","",C2038&amp;"-"&amp;K2038)</f>
        <v/>
      </c>
      <c r="M2038" s="21">
        <f>IF(J2038&lt;&gt;"القيد غير متوازن","",IF(COUNTIF($B$7:B2038,B2038&amp;"")=1,1,""))</f>
        <v/>
      </c>
    </row>
    <row r="2039">
      <c r="A2039" s="20" t="n"/>
      <c r="B2039" s="16" t="n"/>
      <c r="C2039" s="16" t="n"/>
      <c r="D2039" s="5" t="n"/>
      <c r="E2039" s="17" t="n"/>
      <c r="F2039" s="17" t="n"/>
      <c r="G2039" s="6">
        <f>IF(AND(C2039&amp;""="",E2039&amp;""="",F2039&amp;""=""),"",IF(C2039&amp;""="","كود ناقص",IFERROR(INDEX('دليل الحسابات'!$B$6:$B$205,MATCH(C2039,'دليل الحسابات'!$A$6:$A$205,0)),"كود غير موجود")))</f>
        <v/>
      </c>
      <c r="H2039" s="6">
        <f>IF(AND(C2039&amp;""="",E2039&amp;""="",F2039&amp;""=""),"",IF(AND(E2039&amp;""&lt;&gt;"",F2039&amp;""&lt;&gt;""),"خطأ: مدين ودائن معًا",IF(AND(E2039&amp;""="",F2039&amp;""=""),"سطر بلا مبلغ","")))</f>
        <v/>
      </c>
      <c r="I2039" s="19">
        <f>IF(B2039&amp;""="","",ROUND(SUMIFS($E$7:$E$3006,$B$7:$B$3006,B2039&amp;"")-SUMIFS($F$7:$F$3006,$B$7:$B$3006,B2039&amp;""),2))</f>
        <v/>
      </c>
      <c r="J2039" s="6">
        <f>IF(B2039&amp;""="",IF(AND(C2039&amp;""="",E2039&amp;""="",F2039&amp;""=""),"","رقم القيد ناقص"),IF(I2039=0,"","القيد غير متوازن"))</f>
        <v/>
      </c>
      <c r="K2039" s="21">
        <f>IF(C2039&amp;""="","",COUNTIF($C$7:C2039,C2039&amp;""))</f>
        <v/>
      </c>
      <c r="L2039" s="6">
        <f>IF(K2039="","",C2039&amp;"-"&amp;K2039)</f>
        <v/>
      </c>
      <c r="M2039" s="21">
        <f>IF(J2039&lt;&gt;"القيد غير متوازن","",IF(COUNTIF($B$7:B2039,B2039&amp;"")=1,1,""))</f>
        <v/>
      </c>
    </row>
    <row r="2040">
      <c r="A2040" s="20" t="n"/>
      <c r="B2040" s="16" t="n"/>
      <c r="C2040" s="16" t="n"/>
      <c r="D2040" s="5" t="n"/>
      <c r="E2040" s="17" t="n"/>
      <c r="F2040" s="17" t="n"/>
      <c r="G2040" s="6">
        <f>IF(AND(C2040&amp;""="",E2040&amp;""="",F2040&amp;""=""),"",IF(C2040&amp;""="","كود ناقص",IFERROR(INDEX('دليل الحسابات'!$B$6:$B$205,MATCH(C2040,'دليل الحسابات'!$A$6:$A$205,0)),"كود غير موجود")))</f>
        <v/>
      </c>
      <c r="H2040" s="6">
        <f>IF(AND(C2040&amp;""="",E2040&amp;""="",F2040&amp;""=""),"",IF(AND(E2040&amp;""&lt;&gt;"",F2040&amp;""&lt;&gt;""),"خطأ: مدين ودائن معًا",IF(AND(E2040&amp;""="",F2040&amp;""=""),"سطر بلا مبلغ","")))</f>
        <v/>
      </c>
      <c r="I2040" s="19">
        <f>IF(B2040&amp;""="","",ROUND(SUMIFS($E$7:$E$3006,$B$7:$B$3006,B2040&amp;"")-SUMIFS($F$7:$F$3006,$B$7:$B$3006,B2040&amp;""),2))</f>
        <v/>
      </c>
      <c r="J2040" s="6">
        <f>IF(B2040&amp;""="",IF(AND(C2040&amp;""="",E2040&amp;""="",F2040&amp;""=""),"","رقم القيد ناقص"),IF(I2040=0,"","القيد غير متوازن"))</f>
        <v/>
      </c>
      <c r="K2040" s="21">
        <f>IF(C2040&amp;""="","",COUNTIF($C$7:C2040,C2040&amp;""))</f>
        <v/>
      </c>
      <c r="L2040" s="6">
        <f>IF(K2040="","",C2040&amp;"-"&amp;K2040)</f>
        <v/>
      </c>
      <c r="M2040" s="21">
        <f>IF(J2040&lt;&gt;"القيد غير متوازن","",IF(COUNTIF($B$7:B2040,B2040&amp;"")=1,1,""))</f>
        <v/>
      </c>
    </row>
    <row r="2041">
      <c r="A2041" s="20" t="n"/>
      <c r="B2041" s="16" t="n"/>
      <c r="C2041" s="16" t="n"/>
      <c r="D2041" s="5" t="n"/>
      <c r="E2041" s="17" t="n"/>
      <c r="F2041" s="17" t="n"/>
      <c r="G2041" s="6">
        <f>IF(AND(C2041&amp;""="",E2041&amp;""="",F2041&amp;""=""),"",IF(C2041&amp;""="","كود ناقص",IFERROR(INDEX('دليل الحسابات'!$B$6:$B$205,MATCH(C2041,'دليل الحسابات'!$A$6:$A$205,0)),"كود غير موجود")))</f>
        <v/>
      </c>
      <c r="H2041" s="6">
        <f>IF(AND(C2041&amp;""="",E2041&amp;""="",F2041&amp;""=""),"",IF(AND(E2041&amp;""&lt;&gt;"",F2041&amp;""&lt;&gt;""),"خطأ: مدين ودائن معًا",IF(AND(E2041&amp;""="",F2041&amp;""=""),"سطر بلا مبلغ","")))</f>
        <v/>
      </c>
      <c r="I2041" s="19">
        <f>IF(B2041&amp;""="","",ROUND(SUMIFS($E$7:$E$3006,$B$7:$B$3006,B2041&amp;"")-SUMIFS($F$7:$F$3006,$B$7:$B$3006,B2041&amp;""),2))</f>
        <v/>
      </c>
      <c r="J2041" s="6">
        <f>IF(B2041&amp;""="",IF(AND(C2041&amp;""="",E2041&amp;""="",F2041&amp;""=""),"","رقم القيد ناقص"),IF(I2041=0,"","القيد غير متوازن"))</f>
        <v/>
      </c>
      <c r="K2041" s="21">
        <f>IF(C2041&amp;""="","",COUNTIF($C$7:C2041,C2041&amp;""))</f>
        <v/>
      </c>
      <c r="L2041" s="6">
        <f>IF(K2041="","",C2041&amp;"-"&amp;K2041)</f>
        <v/>
      </c>
      <c r="M2041" s="21">
        <f>IF(J2041&lt;&gt;"القيد غير متوازن","",IF(COUNTIF($B$7:B2041,B2041&amp;"")=1,1,""))</f>
        <v/>
      </c>
    </row>
    <row r="2042">
      <c r="A2042" s="20" t="n"/>
      <c r="B2042" s="16" t="n"/>
      <c r="C2042" s="16" t="n"/>
      <c r="D2042" s="5" t="n"/>
      <c r="E2042" s="17" t="n"/>
      <c r="F2042" s="17" t="n"/>
      <c r="G2042" s="6">
        <f>IF(AND(C2042&amp;""="",E2042&amp;""="",F2042&amp;""=""),"",IF(C2042&amp;""="","كود ناقص",IFERROR(INDEX('دليل الحسابات'!$B$6:$B$205,MATCH(C2042,'دليل الحسابات'!$A$6:$A$205,0)),"كود غير موجود")))</f>
        <v/>
      </c>
      <c r="H2042" s="6">
        <f>IF(AND(C2042&amp;""="",E2042&amp;""="",F2042&amp;""=""),"",IF(AND(E2042&amp;""&lt;&gt;"",F2042&amp;""&lt;&gt;""),"خطأ: مدين ودائن معًا",IF(AND(E2042&amp;""="",F2042&amp;""=""),"سطر بلا مبلغ","")))</f>
        <v/>
      </c>
      <c r="I2042" s="19">
        <f>IF(B2042&amp;""="","",ROUND(SUMIFS($E$7:$E$3006,$B$7:$B$3006,B2042&amp;"")-SUMIFS($F$7:$F$3006,$B$7:$B$3006,B2042&amp;""),2))</f>
        <v/>
      </c>
      <c r="J2042" s="6">
        <f>IF(B2042&amp;""="",IF(AND(C2042&amp;""="",E2042&amp;""="",F2042&amp;""=""),"","رقم القيد ناقص"),IF(I2042=0,"","القيد غير متوازن"))</f>
        <v/>
      </c>
      <c r="K2042" s="21">
        <f>IF(C2042&amp;""="","",COUNTIF($C$7:C2042,C2042&amp;""))</f>
        <v/>
      </c>
      <c r="L2042" s="6">
        <f>IF(K2042="","",C2042&amp;"-"&amp;K2042)</f>
        <v/>
      </c>
      <c r="M2042" s="21">
        <f>IF(J2042&lt;&gt;"القيد غير متوازن","",IF(COUNTIF($B$7:B2042,B2042&amp;"")=1,1,""))</f>
        <v/>
      </c>
    </row>
    <row r="2043">
      <c r="A2043" s="20" t="n"/>
      <c r="B2043" s="16" t="n"/>
      <c r="C2043" s="16" t="n"/>
      <c r="D2043" s="5" t="n"/>
      <c r="E2043" s="17" t="n"/>
      <c r="F2043" s="17" t="n"/>
      <c r="G2043" s="6">
        <f>IF(AND(C2043&amp;""="",E2043&amp;""="",F2043&amp;""=""),"",IF(C2043&amp;""="","كود ناقص",IFERROR(INDEX('دليل الحسابات'!$B$6:$B$205,MATCH(C2043,'دليل الحسابات'!$A$6:$A$205,0)),"كود غير موجود")))</f>
        <v/>
      </c>
      <c r="H2043" s="6">
        <f>IF(AND(C2043&amp;""="",E2043&amp;""="",F2043&amp;""=""),"",IF(AND(E2043&amp;""&lt;&gt;"",F2043&amp;""&lt;&gt;""),"خطأ: مدين ودائن معًا",IF(AND(E2043&amp;""="",F2043&amp;""=""),"سطر بلا مبلغ","")))</f>
        <v/>
      </c>
      <c r="I2043" s="19">
        <f>IF(B2043&amp;""="","",ROUND(SUMIFS($E$7:$E$3006,$B$7:$B$3006,B2043&amp;"")-SUMIFS($F$7:$F$3006,$B$7:$B$3006,B2043&amp;""),2))</f>
        <v/>
      </c>
      <c r="J2043" s="6">
        <f>IF(B2043&amp;""="",IF(AND(C2043&amp;""="",E2043&amp;""="",F2043&amp;""=""),"","رقم القيد ناقص"),IF(I2043=0,"","القيد غير متوازن"))</f>
        <v/>
      </c>
      <c r="K2043" s="21">
        <f>IF(C2043&amp;""="","",COUNTIF($C$7:C2043,C2043&amp;""))</f>
        <v/>
      </c>
      <c r="L2043" s="6">
        <f>IF(K2043="","",C2043&amp;"-"&amp;K2043)</f>
        <v/>
      </c>
      <c r="M2043" s="21">
        <f>IF(J2043&lt;&gt;"القيد غير متوازن","",IF(COUNTIF($B$7:B2043,B2043&amp;"")=1,1,""))</f>
        <v/>
      </c>
    </row>
    <row r="2044">
      <c r="A2044" s="20" t="n"/>
      <c r="B2044" s="16" t="n"/>
      <c r="C2044" s="16" t="n"/>
      <c r="D2044" s="5" t="n"/>
      <c r="E2044" s="17" t="n"/>
      <c r="F2044" s="17" t="n"/>
      <c r="G2044" s="6">
        <f>IF(AND(C2044&amp;""="",E2044&amp;""="",F2044&amp;""=""),"",IF(C2044&amp;""="","كود ناقص",IFERROR(INDEX('دليل الحسابات'!$B$6:$B$205,MATCH(C2044,'دليل الحسابات'!$A$6:$A$205,0)),"كود غير موجود")))</f>
        <v/>
      </c>
      <c r="H2044" s="6">
        <f>IF(AND(C2044&amp;""="",E2044&amp;""="",F2044&amp;""=""),"",IF(AND(E2044&amp;""&lt;&gt;"",F2044&amp;""&lt;&gt;""),"خطأ: مدين ودائن معًا",IF(AND(E2044&amp;""="",F2044&amp;""=""),"سطر بلا مبلغ","")))</f>
        <v/>
      </c>
      <c r="I2044" s="19">
        <f>IF(B2044&amp;""="","",ROUND(SUMIFS($E$7:$E$3006,$B$7:$B$3006,B2044&amp;"")-SUMIFS($F$7:$F$3006,$B$7:$B$3006,B2044&amp;""),2))</f>
        <v/>
      </c>
      <c r="J2044" s="6">
        <f>IF(B2044&amp;""="",IF(AND(C2044&amp;""="",E2044&amp;""="",F2044&amp;""=""),"","رقم القيد ناقص"),IF(I2044=0,"","القيد غير متوازن"))</f>
        <v/>
      </c>
      <c r="K2044" s="21">
        <f>IF(C2044&amp;""="","",COUNTIF($C$7:C2044,C2044&amp;""))</f>
        <v/>
      </c>
      <c r="L2044" s="6">
        <f>IF(K2044="","",C2044&amp;"-"&amp;K2044)</f>
        <v/>
      </c>
      <c r="M2044" s="21">
        <f>IF(J2044&lt;&gt;"القيد غير متوازن","",IF(COUNTIF($B$7:B2044,B2044&amp;"")=1,1,""))</f>
        <v/>
      </c>
    </row>
    <row r="2045">
      <c r="A2045" s="20" t="n"/>
      <c r="B2045" s="16" t="n"/>
      <c r="C2045" s="16" t="n"/>
      <c r="D2045" s="5" t="n"/>
      <c r="E2045" s="17" t="n"/>
      <c r="F2045" s="17" t="n"/>
      <c r="G2045" s="6">
        <f>IF(AND(C2045&amp;""="",E2045&amp;""="",F2045&amp;""=""),"",IF(C2045&amp;""="","كود ناقص",IFERROR(INDEX('دليل الحسابات'!$B$6:$B$205,MATCH(C2045,'دليل الحسابات'!$A$6:$A$205,0)),"كود غير موجود")))</f>
        <v/>
      </c>
      <c r="H2045" s="6">
        <f>IF(AND(C2045&amp;""="",E2045&amp;""="",F2045&amp;""=""),"",IF(AND(E2045&amp;""&lt;&gt;"",F2045&amp;""&lt;&gt;""),"خطأ: مدين ودائن معًا",IF(AND(E2045&amp;""="",F2045&amp;""=""),"سطر بلا مبلغ","")))</f>
        <v/>
      </c>
      <c r="I2045" s="19">
        <f>IF(B2045&amp;""="","",ROUND(SUMIFS($E$7:$E$3006,$B$7:$B$3006,B2045&amp;"")-SUMIFS($F$7:$F$3006,$B$7:$B$3006,B2045&amp;""),2))</f>
        <v/>
      </c>
      <c r="J2045" s="6">
        <f>IF(B2045&amp;""="",IF(AND(C2045&amp;""="",E2045&amp;""="",F2045&amp;""=""),"","رقم القيد ناقص"),IF(I2045=0,"","القيد غير متوازن"))</f>
        <v/>
      </c>
      <c r="K2045" s="21">
        <f>IF(C2045&amp;""="","",COUNTIF($C$7:C2045,C2045&amp;""))</f>
        <v/>
      </c>
      <c r="L2045" s="6">
        <f>IF(K2045="","",C2045&amp;"-"&amp;K2045)</f>
        <v/>
      </c>
      <c r="M2045" s="21">
        <f>IF(J2045&lt;&gt;"القيد غير متوازن","",IF(COUNTIF($B$7:B2045,B2045&amp;"")=1,1,""))</f>
        <v/>
      </c>
    </row>
    <row r="2046">
      <c r="A2046" s="20" t="n"/>
      <c r="B2046" s="16" t="n"/>
      <c r="C2046" s="16" t="n"/>
      <c r="D2046" s="5" t="n"/>
      <c r="E2046" s="17" t="n"/>
      <c r="F2046" s="17" t="n"/>
      <c r="G2046" s="6">
        <f>IF(AND(C2046&amp;""="",E2046&amp;""="",F2046&amp;""=""),"",IF(C2046&amp;""="","كود ناقص",IFERROR(INDEX('دليل الحسابات'!$B$6:$B$205,MATCH(C2046,'دليل الحسابات'!$A$6:$A$205,0)),"كود غير موجود")))</f>
        <v/>
      </c>
      <c r="H2046" s="6">
        <f>IF(AND(C2046&amp;""="",E2046&amp;""="",F2046&amp;""=""),"",IF(AND(E2046&amp;""&lt;&gt;"",F2046&amp;""&lt;&gt;""),"خطأ: مدين ودائن معًا",IF(AND(E2046&amp;""="",F2046&amp;""=""),"سطر بلا مبلغ","")))</f>
        <v/>
      </c>
      <c r="I2046" s="19">
        <f>IF(B2046&amp;""="","",ROUND(SUMIFS($E$7:$E$3006,$B$7:$B$3006,B2046&amp;"")-SUMIFS($F$7:$F$3006,$B$7:$B$3006,B2046&amp;""),2))</f>
        <v/>
      </c>
      <c r="J2046" s="6">
        <f>IF(B2046&amp;""="",IF(AND(C2046&amp;""="",E2046&amp;""="",F2046&amp;""=""),"","رقم القيد ناقص"),IF(I2046=0,"","القيد غير متوازن"))</f>
        <v/>
      </c>
      <c r="K2046" s="21">
        <f>IF(C2046&amp;""="","",COUNTIF($C$7:C2046,C2046&amp;""))</f>
        <v/>
      </c>
      <c r="L2046" s="6">
        <f>IF(K2046="","",C2046&amp;"-"&amp;K2046)</f>
        <v/>
      </c>
      <c r="M2046" s="21">
        <f>IF(J2046&lt;&gt;"القيد غير متوازن","",IF(COUNTIF($B$7:B2046,B2046&amp;"")=1,1,""))</f>
        <v/>
      </c>
    </row>
    <row r="2047">
      <c r="A2047" s="20" t="n"/>
      <c r="B2047" s="16" t="n"/>
      <c r="C2047" s="16" t="n"/>
      <c r="D2047" s="5" t="n"/>
      <c r="E2047" s="17" t="n"/>
      <c r="F2047" s="17" t="n"/>
      <c r="G2047" s="6">
        <f>IF(AND(C2047&amp;""="",E2047&amp;""="",F2047&amp;""=""),"",IF(C2047&amp;""="","كود ناقص",IFERROR(INDEX('دليل الحسابات'!$B$6:$B$205,MATCH(C2047,'دليل الحسابات'!$A$6:$A$205,0)),"كود غير موجود")))</f>
        <v/>
      </c>
      <c r="H2047" s="6">
        <f>IF(AND(C2047&amp;""="",E2047&amp;""="",F2047&amp;""=""),"",IF(AND(E2047&amp;""&lt;&gt;"",F2047&amp;""&lt;&gt;""),"خطأ: مدين ودائن معًا",IF(AND(E2047&amp;""="",F2047&amp;""=""),"سطر بلا مبلغ","")))</f>
        <v/>
      </c>
      <c r="I2047" s="19">
        <f>IF(B2047&amp;""="","",ROUND(SUMIFS($E$7:$E$3006,$B$7:$B$3006,B2047&amp;"")-SUMIFS($F$7:$F$3006,$B$7:$B$3006,B2047&amp;""),2))</f>
        <v/>
      </c>
      <c r="J2047" s="6">
        <f>IF(B2047&amp;""="",IF(AND(C2047&amp;""="",E2047&amp;""="",F2047&amp;""=""),"","رقم القيد ناقص"),IF(I2047=0,"","القيد غير متوازن"))</f>
        <v/>
      </c>
      <c r="K2047" s="21">
        <f>IF(C2047&amp;""="","",COUNTIF($C$7:C2047,C2047&amp;""))</f>
        <v/>
      </c>
      <c r="L2047" s="6">
        <f>IF(K2047="","",C2047&amp;"-"&amp;K2047)</f>
        <v/>
      </c>
      <c r="M2047" s="21">
        <f>IF(J2047&lt;&gt;"القيد غير متوازن","",IF(COUNTIF($B$7:B2047,B2047&amp;"")=1,1,""))</f>
        <v/>
      </c>
    </row>
    <row r="2048">
      <c r="A2048" s="20" t="n"/>
      <c r="B2048" s="16" t="n"/>
      <c r="C2048" s="16" t="n"/>
      <c r="D2048" s="5" t="n"/>
      <c r="E2048" s="17" t="n"/>
      <c r="F2048" s="17" t="n"/>
      <c r="G2048" s="6">
        <f>IF(AND(C2048&amp;""="",E2048&amp;""="",F2048&amp;""=""),"",IF(C2048&amp;""="","كود ناقص",IFERROR(INDEX('دليل الحسابات'!$B$6:$B$205,MATCH(C2048,'دليل الحسابات'!$A$6:$A$205,0)),"كود غير موجود")))</f>
        <v/>
      </c>
      <c r="H2048" s="6">
        <f>IF(AND(C2048&amp;""="",E2048&amp;""="",F2048&amp;""=""),"",IF(AND(E2048&amp;""&lt;&gt;"",F2048&amp;""&lt;&gt;""),"خطأ: مدين ودائن معًا",IF(AND(E2048&amp;""="",F2048&amp;""=""),"سطر بلا مبلغ","")))</f>
        <v/>
      </c>
      <c r="I2048" s="19">
        <f>IF(B2048&amp;""="","",ROUND(SUMIFS($E$7:$E$3006,$B$7:$B$3006,B2048&amp;"")-SUMIFS($F$7:$F$3006,$B$7:$B$3006,B2048&amp;""),2))</f>
        <v/>
      </c>
      <c r="J2048" s="6">
        <f>IF(B2048&amp;""="",IF(AND(C2048&amp;""="",E2048&amp;""="",F2048&amp;""=""),"","رقم القيد ناقص"),IF(I2048=0,"","القيد غير متوازن"))</f>
        <v/>
      </c>
      <c r="K2048" s="21">
        <f>IF(C2048&amp;""="","",COUNTIF($C$7:C2048,C2048&amp;""))</f>
        <v/>
      </c>
      <c r="L2048" s="6">
        <f>IF(K2048="","",C2048&amp;"-"&amp;K2048)</f>
        <v/>
      </c>
      <c r="M2048" s="21">
        <f>IF(J2048&lt;&gt;"القيد غير متوازن","",IF(COUNTIF($B$7:B2048,B2048&amp;"")=1,1,""))</f>
        <v/>
      </c>
    </row>
    <row r="2049">
      <c r="A2049" s="20" t="n"/>
      <c r="B2049" s="16" t="n"/>
      <c r="C2049" s="16" t="n"/>
      <c r="D2049" s="5" t="n"/>
      <c r="E2049" s="17" t="n"/>
      <c r="F2049" s="17" t="n"/>
      <c r="G2049" s="6">
        <f>IF(AND(C2049&amp;""="",E2049&amp;""="",F2049&amp;""=""),"",IF(C2049&amp;""="","كود ناقص",IFERROR(INDEX('دليل الحسابات'!$B$6:$B$205,MATCH(C2049,'دليل الحسابات'!$A$6:$A$205,0)),"كود غير موجود")))</f>
        <v/>
      </c>
      <c r="H2049" s="6">
        <f>IF(AND(C2049&amp;""="",E2049&amp;""="",F2049&amp;""=""),"",IF(AND(E2049&amp;""&lt;&gt;"",F2049&amp;""&lt;&gt;""),"خطأ: مدين ودائن معًا",IF(AND(E2049&amp;""="",F2049&amp;""=""),"سطر بلا مبلغ","")))</f>
        <v/>
      </c>
      <c r="I2049" s="19">
        <f>IF(B2049&amp;""="","",ROUND(SUMIFS($E$7:$E$3006,$B$7:$B$3006,B2049&amp;"")-SUMIFS($F$7:$F$3006,$B$7:$B$3006,B2049&amp;""),2))</f>
        <v/>
      </c>
      <c r="J2049" s="6">
        <f>IF(B2049&amp;""="",IF(AND(C2049&amp;""="",E2049&amp;""="",F2049&amp;""=""),"","رقم القيد ناقص"),IF(I2049=0,"","القيد غير متوازن"))</f>
        <v/>
      </c>
      <c r="K2049" s="21">
        <f>IF(C2049&amp;""="","",COUNTIF($C$7:C2049,C2049&amp;""))</f>
        <v/>
      </c>
      <c r="L2049" s="6">
        <f>IF(K2049="","",C2049&amp;"-"&amp;K2049)</f>
        <v/>
      </c>
      <c r="M2049" s="21">
        <f>IF(J2049&lt;&gt;"القيد غير متوازن","",IF(COUNTIF($B$7:B2049,B2049&amp;"")=1,1,""))</f>
        <v/>
      </c>
    </row>
    <row r="2050">
      <c r="A2050" s="20" t="n"/>
      <c r="B2050" s="16" t="n"/>
      <c r="C2050" s="16" t="n"/>
      <c r="D2050" s="5" t="n"/>
      <c r="E2050" s="17" t="n"/>
      <c r="F2050" s="17" t="n"/>
      <c r="G2050" s="6">
        <f>IF(AND(C2050&amp;""="",E2050&amp;""="",F2050&amp;""=""),"",IF(C2050&amp;""="","كود ناقص",IFERROR(INDEX('دليل الحسابات'!$B$6:$B$205,MATCH(C2050,'دليل الحسابات'!$A$6:$A$205,0)),"كود غير موجود")))</f>
        <v/>
      </c>
      <c r="H2050" s="6">
        <f>IF(AND(C2050&amp;""="",E2050&amp;""="",F2050&amp;""=""),"",IF(AND(E2050&amp;""&lt;&gt;"",F2050&amp;""&lt;&gt;""),"خطأ: مدين ودائن معًا",IF(AND(E2050&amp;""="",F2050&amp;""=""),"سطر بلا مبلغ","")))</f>
        <v/>
      </c>
      <c r="I2050" s="19">
        <f>IF(B2050&amp;""="","",ROUND(SUMIFS($E$7:$E$3006,$B$7:$B$3006,B2050&amp;"")-SUMIFS($F$7:$F$3006,$B$7:$B$3006,B2050&amp;""),2))</f>
        <v/>
      </c>
      <c r="J2050" s="6">
        <f>IF(B2050&amp;""="",IF(AND(C2050&amp;""="",E2050&amp;""="",F2050&amp;""=""),"","رقم القيد ناقص"),IF(I2050=0,"","القيد غير متوازن"))</f>
        <v/>
      </c>
      <c r="K2050" s="21">
        <f>IF(C2050&amp;""="","",COUNTIF($C$7:C2050,C2050&amp;""))</f>
        <v/>
      </c>
      <c r="L2050" s="6">
        <f>IF(K2050="","",C2050&amp;"-"&amp;K2050)</f>
        <v/>
      </c>
      <c r="M2050" s="21">
        <f>IF(J2050&lt;&gt;"القيد غير متوازن","",IF(COUNTIF($B$7:B2050,B2050&amp;"")=1,1,""))</f>
        <v/>
      </c>
    </row>
    <row r="2051">
      <c r="A2051" s="20" t="n"/>
      <c r="B2051" s="16" t="n"/>
      <c r="C2051" s="16" t="n"/>
      <c r="D2051" s="5" t="n"/>
      <c r="E2051" s="17" t="n"/>
      <c r="F2051" s="17" t="n"/>
      <c r="G2051" s="6">
        <f>IF(AND(C2051&amp;""="",E2051&amp;""="",F2051&amp;""=""),"",IF(C2051&amp;""="","كود ناقص",IFERROR(INDEX('دليل الحسابات'!$B$6:$B$205,MATCH(C2051,'دليل الحسابات'!$A$6:$A$205,0)),"كود غير موجود")))</f>
        <v/>
      </c>
      <c r="H2051" s="6">
        <f>IF(AND(C2051&amp;""="",E2051&amp;""="",F2051&amp;""=""),"",IF(AND(E2051&amp;""&lt;&gt;"",F2051&amp;""&lt;&gt;""),"خطأ: مدين ودائن معًا",IF(AND(E2051&amp;""="",F2051&amp;""=""),"سطر بلا مبلغ","")))</f>
        <v/>
      </c>
      <c r="I2051" s="19">
        <f>IF(B2051&amp;""="","",ROUND(SUMIFS($E$7:$E$3006,$B$7:$B$3006,B2051&amp;"")-SUMIFS($F$7:$F$3006,$B$7:$B$3006,B2051&amp;""),2))</f>
        <v/>
      </c>
      <c r="J2051" s="6">
        <f>IF(B2051&amp;""="",IF(AND(C2051&amp;""="",E2051&amp;""="",F2051&amp;""=""),"","رقم القيد ناقص"),IF(I2051=0,"","القيد غير متوازن"))</f>
        <v/>
      </c>
      <c r="K2051" s="21">
        <f>IF(C2051&amp;""="","",COUNTIF($C$7:C2051,C2051&amp;""))</f>
        <v/>
      </c>
      <c r="L2051" s="6">
        <f>IF(K2051="","",C2051&amp;"-"&amp;K2051)</f>
        <v/>
      </c>
      <c r="M2051" s="21">
        <f>IF(J2051&lt;&gt;"القيد غير متوازن","",IF(COUNTIF($B$7:B2051,B2051&amp;"")=1,1,""))</f>
        <v/>
      </c>
    </row>
    <row r="2052">
      <c r="A2052" s="20" t="n"/>
      <c r="B2052" s="16" t="n"/>
      <c r="C2052" s="16" t="n"/>
      <c r="D2052" s="5" t="n"/>
      <c r="E2052" s="17" t="n"/>
      <c r="F2052" s="17" t="n"/>
      <c r="G2052" s="6">
        <f>IF(AND(C2052&amp;""="",E2052&amp;""="",F2052&amp;""=""),"",IF(C2052&amp;""="","كود ناقص",IFERROR(INDEX('دليل الحسابات'!$B$6:$B$205,MATCH(C2052,'دليل الحسابات'!$A$6:$A$205,0)),"كود غير موجود")))</f>
        <v/>
      </c>
      <c r="H2052" s="6">
        <f>IF(AND(C2052&amp;""="",E2052&amp;""="",F2052&amp;""=""),"",IF(AND(E2052&amp;""&lt;&gt;"",F2052&amp;""&lt;&gt;""),"خطأ: مدين ودائن معًا",IF(AND(E2052&amp;""="",F2052&amp;""=""),"سطر بلا مبلغ","")))</f>
        <v/>
      </c>
      <c r="I2052" s="19">
        <f>IF(B2052&amp;""="","",ROUND(SUMIFS($E$7:$E$3006,$B$7:$B$3006,B2052&amp;"")-SUMIFS($F$7:$F$3006,$B$7:$B$3006,B2052&amp;""),2))</f>
        <v/>
      </c>
      <c r="J2052" s="6">
        <f>IF(B2052&amp;""="",IF(AND(C2052&amp;""="",E2052&amp;""="",F2052&amp;""=""),"","رقم القيد ناقص"),IF(I2052=0,"","القيد غير متوازن"))</f>
        <v/>
      </c>
      <c r="K2052" s="21">
        <f>IF(C2052&amp;""="","",COUNTIF($C$7:C2052,C2052&amp;""))</f>
        <v/>
      </c>
      <c r="L2052" s="6">
        <f>IF(K2052="","",C2052&amp;"-"&amp;K2052)</f>
        <v/>
      </c>
      <c r="M2052" s="21">
        <f>IF(J2052&lt;&gt;"القيد غير متوازن","",IF(COUNTIF($B$7:B2052,B2052&amp;"")=1,1,""))</f>
        <v/>
      </c>
    </row>
    <row r="2053">
      <c r="A2053" s="20" t="n"/>
      <c r="B2053" s="16" t="n"/>
      <c r="C2053" s="16" t="n"/>
      <c r="D2053" s="5" t="n"/>
      <c r="E2053" s="17" t="n"/>
      <c r="F2053" s="17" t="n"/>
      <c r="G2053" s="6">
        <f>IF(AND(C2053&amp;""="",E2053&amp;""="",F2053&amp;""=""),"",IF(C2053&amp;""="","كود ناقص",IFERROR(INDEX('دليل الحسابات'!$B$6:$B$205,MATCH(C2053,'دليل الحسابات'!$A$6:$A$205,0)),"كود غير موجود")))</f>
        <v/>
      </c>
      <c r="H2053" s="6">
        <f>IF(AND(C2053&amp;""="",E2053&amp;""="",F2053&amp;""=""),"",IF(AND(E2053&amp;""&lt;&gt;"",F2053&amp;""&lt;&gt;""),"خطأ: مدين ودائن معًا",IF(AND(E2053&amp;""="",F2053&amp;""=""),"سطر بلا مبلغ","")))</f>
        <v/>
      </c>
      <c r="I2053" s="19">
        <f>IF(B2053&amp;""="","",ROUND(SUMIFS($E$7:$E$3006,$B$7:$B$3006,B2053&amp;"")-SUMIFS($F$7:$F$3006,$B$7:$B$3006,B2053&amp;""),2))</f>
        <v/>
      </c>
      <c r="J2053" s="6">
        <f>IF(B2053&amp;""="",IF(AND(C2053&amp;""="",E2053&amp;""="",F2053&amp;""=""),"","رقم القيد ناقص"),IF(I2053=0,"","القيد غير متوازن"))</f>
        <v/>
      </c>
      <c r="K2053" s="21">
        <f>IF(C2053&amp;""="","",COUNTIF($C$7:C2053,C2053&amp;""))</f>
        <v/>
      </c>
      <c r="L2053" s="6">
        <f>IF(K2053="","",C2053&amp;"-"&amp;K2053)</f>
        <v/>
      </c>
      <c r="M2053" s="21">
        <f>IF(J2053&lt;&gt;"القيد غير متوازن","",IF(COUNTIF($B$7:B2053,B2053&amp;"")=1,1,""))</f>
        <v/>
      </c>
    </row>
    <row r="2054">
      <c r="A2054" s="20" t="n"/>
      <c r="B2054" s="16" t="n"/>
      <c r="C2054" s="16" t="n"/>
      <c r="D2054" s="5" t="n"/>
      <c r="E2054" s="17" t="n"/>
      <c r="F2054" s="17" t="n"/>
      <c r="G2054" s="6">
        <f>IF(AND(C2054&amp;""="",E2054&amp;""="",F2054&amp;""=""),"",IF(C2054&amp;""="","كود ناقص",IFERROR(INDEX('دليل الحسابات'!$B$6:$B$205,MATCH(C2054,'دليل الحسابات'!$A$6:$A$205,0)),"كود غير موجود")))</f>
        <v/>
      </c>
      <c r="H2054" s="6">
        <f>IF(AND(C2054&amp;""="",E2054&amp;""="",F2054&amp;""=""),"",IF(AND(E2054&amp;""&lt;&gt;"",F2054&amp;""&lt;&gt;""),"خطأ: مدين ودائن معًا",IF(AND(E2054&amp;""="",F2054&amp;""=""),"سطر بلا مبلغ","")))</f>
        <v/>
      </c>
      <c r="I2054" s="19">
        <f>IF(B2054&amp;""="","",ROUND(SUMIFS($E$7:$E$3006,$B$7:$B$3006,B2054&amp;"")-SUMIFS($F$7:$F$3006,$B$7:$B$3006,B2054&amp;""),2))</f>
        <v/>
      </c>
      <c r="J2054" s="6">
        <f>IF(B2054&amp;""="",IF(AND(C2054&amp;""="",E2054&amp;""="",F2054&amp;""=""),"","رقم القيد ناقص"),IF(I2054=0,"","القيد غير متوازن"))</f>
        <v/>
      </c>
      <c r="K2054" s="21">
        <f>IF(C2054&amp;""="","",COUNTIF($C$7:C2054,C2054&amp;""))</f>
        <v/>
      </c>
      <c r="L2054" s="6">
        <f>IF(K2054="","",C2054&amp;"-"&amp;K2054)</f>
        <v/>
      </c>
      <c r="M2054" s="21">
        <f>IF(J2054&lt;&gt;"القيد غير متوازن","",IF(COUNTIF($B$7:B2054,B2054&amp;"")=1,1,""))</f>
        <v/>
      </c>
    </row>
    <row r="2055">
      <c r="A2055" s="20" t="n"/>
      <c r="B2055" s="16" t="n"/>
      <c r="C2055" s="16" t="n"/>
      <c r="D2055" s="5" t="n"/>
      <c r="E2055" s="17" t="n"/>
      <c r="F2055" s="17" t="n"/>
      <c r="G2055" s="6">
        <f>IF(AND(C2055&amp;""="",E2055&amp;""="",F2055&amp;""=""),"",IF(C2055&amp;""="","كود ناقص",IFERROR(INDEX('دليل الحسابات'!$B$6:$B$205,MATCH(C2055,'دليل الحسابات'!$A$6:$A$205,0)),"كود غير موجود")))</f>
        <v/>
      </c>
      <c r="H2055" s="6">
        <f>IF(AND(C2055&amp;""="",E2055&amp;""="",F2055&amp;""=""),"",IF(AND(E2055&amp;""&lt;&gt;"",F2055&amp;""&lt;&gt;""),"خطأ: مدين ودائن معًا",IF(AND(E2055&amp;""="",F2055&amp;""=""),"سطر بلا مبلغ","")))</f>
        <v/>
      </c>
      <c r="I2055" s="19">
        <f>IF(B2055&amp;""="","",ROUND(SUMIFS($E$7:$E$3006,$B$7:$B$3006,B2055&amp;"")-SUMIFS($F$7:$F$3006,$B$7:$B$3006,B2055&amp;""),2))</f>
        <v/>
      </c>
      <c r="J2055" s="6">
        <f>IF(B2055&amp;""="",IF(AND(C2055&amp;""="",E2055&amp;""="",F2055&amp;""=""),"","رقم القيد ناقص"),IF(I2055=0,"","القيد غير متوازن"))</f>
        <v/>
      </c>
      <c r="K2055" s="21">
        <f>IF(C2055&amp;""="","",COUNTIF($C$7:C2055,C2055&amp;""))</f>
        <v/>
      </c>
      <c r="L2055" s="6">
        <f>IF(K2055="","",C2055&amp;"-"&amp;K2055)</f>
        <v/>
      </c>
      <c r="M2055" s="21">
        <f>IF(J2055&lt;&gt;"القيد غير متوازن","",IF(COUNTIF($B$7:B2055,B2055&amp;"")=1,1,""))</f>
        <v/>
      </c>
    </row>
    <row r="2056">
      <c r="A2056" s="20" t="n"/>
      <c r="B2056" s="16" t="n"/>
      <c r="C2056" s="16" t="n"/>
      <c r="D2056" s="5" t="n"/>
      <c r="E2056" s="17" t="n"/>
      <c r="F2056" s="17" t="n"/>
      <c r="G2056" s="6">
        <f>IF(AND(C2056&amp;""="",E2056&amp;""="",F2056&amp;""=""),"",IF(C2056&amp;""="","كود ناقص",IFERROR(INDEX('دليل الحسابات'!$B$6:$B$205,MATCH(C2056,'دليل الحسابات'!$A$6:$A$205,0)),"كود غير موجود")))</f>
        <v/>
      </c>
      <c r="H2056" s="6">
        <f>IF(AND(C2056&amp;""="",E2056&amp;""="",F2056&amp;""=""),"",IF(AND(E2056&amp;""&lt;&gt;"",F2056&amp;""&lt;&gt;""),"خطأ: مدين ودائن معًا",IF(AND(E2056&amp;""="",F2056&amp;""=""),"سطر بلا مبلغ","")))</f>
        <v/>
      </c>
      <c r="I2056" s="19">
        <f>IF(B2056&amp;""="","",ROUND(SUMIFS($E$7:$E$3006,$B$7:$B$3006,B2056&amp;"")-SUMIFS($F$7:$F$3006,$B$7:$B$3006,B2056&amp;""),2))</f>
        <v/>
      </c>
      <c r="J2056" s="6">
        <f>IF(B2056&amp;""="",IF(AND(C2056&amp;""="",E2056&amp;""="",F2056&amp;""=""),"","رقم القيد ناقص"),IF(I2056=0,"","القيد غير متوازن"))</f>
        <v/>
      </c>
      <c r="K2056" s="21">
        <f>IF(C2056&amp;""="","",COUNTIF($C$7:C2056,C2056&amp;""))</f>
        <v/>
      </c>
      <c r="L2056" s="6">
        <f>IF(K2056="","",C2056&amp;"-"&amp;K2056)</f>
        <v/>
      </c>
      <c r="M2056" s="21">
        <f>IF(J2056&lt;&gt;"القيد غير متوازن","",IF(COUNTIF($B$7:B2056,B2056&amp;"")=1,1,""))</f>
        <v/>
      </c>
    </row>
    <row r="2057">
      <c r="A2057" s="20" t="n"/>
      <c r="B2057" s="16" t="n"/>
      <c r="C2057" s="16" t="n"/>
      <c r="D2057" s="5" t="n"/>
      <c r="E2057" s="17" t="n"/>
      <c r="F2057" s="17" t="n"/>
      <c r="G2057" s="6">
        <f>IF(AND(C2057&amp;""="",E2057&amp;""="",F2057&amp;""=""),"",IF(C2057&amp;""="","كود ناقص",IFERROR(INDEX('دليل الحسابات'!$B$6:$B$205,MATCH(C2057,'دليل الحسابات'!$A$6:$A$205,0)),"كود غير موجود")))</f>
        <v/>
      </c>
      <c r="H2057" s="6">
        <f>IF(AND(C2057&amp;""="",E2057&amp;""="",F2057&amp;""=""),"",IF(AND(E2057&amp;""&lt;&gt;"",F2057&amp;""&lt;&gt;""),"خطأ: مدين ودائن معًا",IF(AND(E2057&amp;""="",F2057&amp;""=""),"سطر بلا مبلغ","")))</f>
        <v/>
      </c>
      <c r="I2057" s="19">
        <f>IF(B2057&amp;""="","",ROUND(SUMIFS($E$7:$E$3006,$B$7:$B$3006,B2057&amp;"")-SUMIFS($F$7:$F$3006,$B$7:$B$3006,B2057&amp;""),2))</f>
        <v/>
      </c>
      <c r="J2057" s="6">
        <f>IF(B2057&amp;""="",IF(AND(C2057&amp;""="",E2057&amp;""="",F2057&amp;""=""),"","رقم القيد ناقص"),IF(I2057=0,"","القيد غير متوازن"))</f>
        <v/>
      </c>
      <c r="K2057" s="21">
        <f>IF(C2057&amp;""="","",COUNTIF($C$7:C2057,C2057&amp;""))</f>
        <v/>
      </c>
      <c r="L2057" s="6">
        <f>IF(K2057="","",C2057&amp;"-"&amp;K2057)</f>
        <v/>
      </c>
      <c r="M2057" s="21">
        <f>IF(J2057&lt;&gt;"القيد غير متوازن","",IF(COUNTIF($B$7:B2057,B2057&amp;"")=1,1,""))</f>
        <v/>
      </c>
    </row>
    <row r="2058">
      <c r="A2058" s="20" t="n"/>
      <c r="B2058" s="16" t="n"/>
      <c r="C2058" s="16" t="n"/>
      <c r="D2058" s="5" t="n"/>
      <c r="E2058" s="17" t="n"/>
      <c r="F2058" s="17" t="n"/>
      <c r="G2058" s="6">
        <f>IF(AND(C2058&amp;""="",E2058&amp;""="",F2058&amp;""=""),"",IF(C2058&amp;""="","كود ناقص",IFERROR(INDEX('دليل الحسابات'!$B$6:$B$205,MATCH(C2058,'دليل الحسابات'!$A$6:$A$205,0)),"كود غير موجود")))</f>
        <v/>
      </c>
      <c r="H2058" s="6">
        <f>IF(AND(C2058&amp;""="",E2058&amp;""="",F2058&amp;""=""),"",IF(AND(E2058&amp;""&lt;&gt;"",F2058&amp;""&lt;&gt;""),"خطأ: مدين ودائن معًا",IF(AND(E2058&amp;""="",F2058&amp;""=""),"سطر بلا مبلغ","")))</f>
        <v/>
      </c>
      <c r="I2058" s="19">
        <f>IF(B2058&amp;""="","",ROUND(SUMIFS($E$7:$E$3006,$B$7:$B$3006,B2058&amp;"")-SUMIFS($F$7:$F$3006,$B$7:$B$3006,B2058&amp;""),2))</f>
        <v/>
      </c>
      <c r="J2058" s="6">
        <f>IF(B2058&amp;""="",IF(AND(C2058&amp;""="",E2058&amp;""="",F2058&amp;""=""),"","رقم القيد ناقص"),IF(I2058=0,"","القيد غير متوازن"))</f>
        <v/>
      </c>
      <c r="K2058" s="21">
        <f>IF(C2058&amp;""="","",COUNTIF($C$7:C2058,C2058&amp;""))</f>
        <v/>
      </c>
      <c r="L2058" s="6">
        <f>IF(K2058="","",C2058&amp;"-"&amp;K2058)</f>
        <v/>
      </c>
      <c r="M2058" s="21">
        <f>IF(J2058&lt;&gt;"القيد غير متوازن","",IF(COUNTIF($B$7:B2058,B2058&amp;"")=1,1,""))</f>
        <v/>
      </c>
    </row>
    <row r="2059">
      <c r="A2059" s="20" t="n"/>
      <c r="B2059" s="16" t="n"/>
      <c r="C2059" s="16" t="n"/>
      <c r="D2059" s="5" t="n"/>
      <c r="E2059" s="17" t="n"/>
      <c r="F2059" s="17" t="n"/>
      <c r="G2059" s="6">
        <f>IF(AND(C2059&amp;""="",E2059&amp;""="",F2059&amp;""=""),"",IF(C2059&amp;""="","كود ناقص",IFERROR(INDEX('دليل الحسابات'!$B$6:$B$205,MATCH(C2059,'دليل الحسابات'!$A$6:$A$205,0)),"كود غير موجود")))</f>
        <v/>
      </c>
      <c r="H2059" s="6">
        <f>IF(AND(C2059&amp;""="",E2059&amp;""="",F2059&amp;""=""),"",IF(AND(E2059&amp;""&lt;&gt;"",F2059&amp;""&lt;&gt;""),"خطأ: مدين ودائن معًا",IF(AND(E2059&amp;""="",F2059&amp;""=""),"سطر بلا مبلغ","")))</f>
        <v/>
      </c>
      <c r="I2059" s="19">
        <f>IF(B2059&amp;""="","",ROUND(SUMIFS($E$7:$E$3006,$B$7:$B$3006,B2059&amp;"")-SUMIFS($F$7:$F$3006,$B$7:$B$3006,B2059&amp;""),2))</f>
        <v/>
      </c>
      <c r="J2059" s="6">
        <f>IF(B2059&amp;""="",IF(AND(C2059&amp;""="",E2059&amp;""="",F2059&amp;""=""),"","رقم القيد ناقص"),IF(I2059=0,"","القيد غير متوازن"))</f>
        <v/>
      </c>
      <c r="K2059" s="21">
        <f>IF(C2059&amp;""="","",COUNTIF($C$7:C2059,C2059&amp;""))</f>
        <v/>
      </c>
      <c r="L2059" s="6">
        <f>IF(K2059="","",C2059&amp;"-"&amp;K2059)</f>
        <v/>
      </c>
      <c r="M2059" s="21">
        <f>IF(J2059&lt;&gt;"القيد غير متوازن","",IF(COUNTIF($B$7:B2059,B2059&amp;"")=1,1,""))</f>
        <v/>
      </c>
    </row>
    <row r="2060">
      <c r="A2060" s="20" t="n"/>
      <c r="B2060" s="16" t="n"/>
      <c r="C2060" s="16" t="n"/>
      <c r="D2060" s="5" t="n"/>
      <c r="E2060" s="17" t="n"/>
      <c r="F2060" s="17" t="n"/>
      <c r="G2060" s="6">
        <f>IF(AND(C2060&amp;""="",E2060&amp;""="",F2060&amp;""=""),"",IF(C2060&amp;""="","كود ناقص",IFERROR(INDEX('دليل الحسابات'!$B$6:$B$205,MATCH(C2060,'دليل الحسابات'!$A$6:$A$205,0)),"كود غير موجود")))</f>
        <v/>
      </c>
      <c r="H2060" s="6">
        <f>IF(AND(C2060&amp;""="",E2060&amp;""="",F2060&amp;""=""),"",IF(AND(E2060&amp;""&lt;&gt;"",F2060&amp;""&lt;&gt;""),"خطأ: مدين ودائن معًا",IF(AND(E2060&amp;""="",F2060&amp;""=""),"سطر بلا مبلغ","")))</f>
        <v/>
      </c>
      <c r="I2060" s="19">
        <f>IF(B2060&amp;""="","",ROUND(SUMIFS($E$7:$E$3006,$B$7:$B$3006,B2060&amp;"")-SUMIFS($F$7:$F$3006,$B$7:$B$3006,B2060&amp;""),2))</f>
        <v/>
      </c>
      <c r="J2060" s="6">
        <f>IF(B2060&amp;""="",IF(AND(C2060&amp;""="",E2060&amp;""="",F2060&amp;""=""),"","رقم القيد ناقص"),IF(I2060=0,"","القيد غير متوازن"))</f>
        <v/>
      </c>
      <c r="K2060" s="21">
        <f>IF(C2060&amp;""="","",COUNTIF($C$7:C2060,C2060&amp;""))</f>
        <v/>
      </c>
      <c r="L2060" s="6">
        <f>IF(K2060="","",C2060&amp;"-"&amp;K2060)</f>
        <v/>
      </c>
      <c r="M2060" s="21">
        <f>IF(J2060&lt;&gt;"القيد غير متوازن","",IF(COUNTIF($B$7:B2060,B2060&amp;"")=1,1,""))</f>
        <v/>
      </c>
    </row>
    <row r="2061">
      <c r="A2061" s="20" t="n"/>
      <c r="B2061" s="16" t="n"/>
      <c r="C2061" s="16" t="n"/>
      <c r="D2061" s="5" t="n"/>
      <c r="E2061" s="17" t="n"/>
      <c r="F2061" s="17" t="n"/>
      <c r="G2061" s="6">
        <f>IF(AND(C2061&amp;""="",E2061&amp;""="",F2061&amp;""=""),"",IF(C2061&amp;""="","كود ناقص",IFERROR(INDEX('دليل الحسابات'!$B$6:$B$205,MATCH(C2061,'دليل الحسابات'!$A$6:$A$205,0)),"كود غير موجود")))</f>
        <v/>
      </c>
      <c r="H2061" s="6">
        <f>IF(AND(C2061&amp;""="",E2061&amp;""="",F2061&amp;""=""),"",IF(AND(E2061&amp;""&lt;&gt;"",F2061&amp;""&lt;&gt;""),"خطأ: مدين ودائن معًا",IF(AND(E2061&amp;""="",F2061&amp;""=""),"سطر بلا مبلغ","")))</f>
        <v/>
      </c>
      <c r="I2061" s="19">
        <f>IF(B2061&amp;""="","",ROUND(SUMIFS($E$7:$E$3006,$B$7:$B$3006,B2061&amp;"")-SUMIFS($F$7:$F$3006,$B$7:$B$3006,B2061&amp;""),2))</f>
        <v/>
      </c>
      <c r="J2061" s="6">
        <f>IF(B2061&amp;""="",IF(AND(C2061&amp;""="",E2061&amp;""="",F2061&amp;""=""),"","رقم القيد ناقص"),IF(I2061=0,"","القيد غير متوازن"))</f>
        <v/>
      </c>
      <c r="K2061" s="21">
        <f>IF(C2061&amp;""="","",COUNTIF($C$7:C2061,C2061&amp;""))</f>
        <v/>
      </c>
      <c r="L2061" s="6">
        <f>IF(K2061="","",C2061&amp;"-"&amp;K2061)</f>
        <v/>
      </c>
      <c r="M2061" s="21">
        <f>IF(J2061&lt;&gt;"القيد غير متوازن","",IF(COUNTIF($B$7:B2061,B2061&amp;"")=1,1,""))</f>
        <v/>
      </c>
    </row>
    <row r="2062">
      <c r="A2062" s="20" t="n"/>
      <c r="B2062" s="16" t="n"/>
      <c r="C2062" s="16" t="n"/>
      <c r="D2062" s="5" t="n"/>
      <c r="E2062" s="17" t="n"/>
      <c r="F2062" s="17" t="n"/>
      <c r="G2062" s="6">
        <f>IF(AND(C2062&amp;""="",E2062&amp;""="",F2062&amp;""=""),"",IF(C2062&amp;""="","كود ناقص",IFERROR(INDEX('دليل الحسابات'!$B$6:$B$205,MATCH(C2062,'دليل الحسابات'!$A$6:$A$205,0)),"كود غير موجود")))</f>
        <v/>
      </c>
      <c r="H2062" s="6">
        <f>IF(AND(C2062&amp;""="",E2062&amp;""="",F2062&amp;""=""),"",IF(AND(E2062&amp;""&lt;&gt;"",F2062&amp;""&lt;&gt;""),"خطأ: مدين ودائن معًا",IF(AND(E2062&amp;""="",F2062&amp;""=""),"سطر بلا مبلغ","")))</f>
        <v/>
      </c>
      <c r="I2062" s="19">
        <f>IF(B2062&amp;""="","",ROUND(SUMIFS($E$7:$E$3006,$B$7:$B$3006,B2062&amp;"")-SUMIFS($F$7:$F$3006,$B$7:$B$3006,B2062&amp;""),2))</f>
        <v/>
      </c>
      <c r="J2062" s="6">
        <f>IF(B2062&amp;""="",IF(AND(C2062&amp;""="",E2062&amp;""="",F2062&amp;""=""),"","رقم القيد ناقص"),IF(I2062=0,"","القيد غير متوازن"))</f>
        <v/>
      </c>
      <c r="K2062" s="21">
        <f>IF(C2062&amp;""="","",COUNTIF($C$7:C2062,C2062&amp;""))</f>
        <v/>
      </c>
      <c r="L2062" s="6">
        <f>IF(K2062="","",C2062&amp;"-"&amp;K2062)</f>
        <v/>
      </c>
      <c r="M2062" s="21">
        <f>IF(J2062&lt;&gt;"القيد غير متوازن","",IF(COUNTIF($B$7:B2062,B2062&amp;"")=1,1,""))</f>
        <v/>
      </c>
    </row>
    <row r="2063">
      <c r="A2063" s="20" t="n"/>
      <c r="B2063" s="16" t="n"/>
      <c r="C2063" s="16" t="n"/>
      <c r="D2063" s="5" t="n"/>
      <c r="E2063" s="17" t="n"/>
      <c r="F2063" s="17" t="n"/>
      <c r="G2063" s="6">
        <f>IF(AND(C2063&amp;""="",E2063&amp;""="",F2063&amp;""=""),"",IF(C2063&amp;""="","كود ناقص",IFERROR(INDEX('دليل الحسابات'!$B$6:$B$205,MATCH(C2063,'دليل الحسابات'!$A$6:$A$205,0)),"كود غير موجود")))</f>
        <v/>
      </c>
      <c r="H2063" s="6">
        <f>IF(AND(C2063&amp;""="",E2063&amp;""="",F2063&amp;""=""),"",IF(AND(E2063&amp;""&lt;&gt;"",F2063&amp;""&lt;&gt;""),"خطأ: مدين ودائن معًا",IF(AND(E2063&amp;""="",F2063&amp;""=""),"سطر بلا مبلغ","")))</f>
        <v/>
      </c>
      <c r="I2063" s="19">
        <f>IF(B2063&amp;""="","",ROUND(SUMIFS($E$7:$E$3006,$B$7:$B$3006,B2063&amp;"")-SUMIFS($F$7:$F$3006,$B$7:$B$3006,B2063&amp;""),2))</f>
        <v/>
      </c>
      <c r="J2063" s="6">
        <f>IF(B2063&amp;""="",IF(AND(C2063&amp;""="",E2063&amp;""="",F2063&amp;""=""),"","رقم القيد ناقص"),IF(I2063=0,"","القيد غير متوازن"))</f>
        <v/>
      </c>
      <c r="K2063" s="21">
        <f>IF(C2063&amp;""="","",COUNTIF($C$7:C2063,C2063&amp;""))</f>
        <v/>
      </c>
      <c r="L2063" s="6">
        <f>IF(K2063="","",C2063&amp;"-"&amp;K2063)</f>
        <v/>
      </c>
      <c r="M2063" s="21">
        <f>IF(J2063&lt;&gt;"القيد غير متوازن","",IF(COUNTIF($B$7:B2063,B2063&amp;"")=1,1,""))</f>
        <v/>
      </c>
    </row>
    <row r="2064">
      <c r="A2064" s="20" t="n"/>
      <c r="B2064" s="16" t="n"/>
      <c r="C2064" s="16" t="n"/>
      <c r="D2064" s="5" t="n"/>
      <c r="E2064" s="17" t="n"/>
      <c r="F2064" s="17" t="n"/>
      <c r="G2064" s="6">
        <f>IF(AND(C2064&amp;""="",E2064&amp;""="",F2064&amp;""=""),"",IF(C2064&amp;""="","كود ناقص",IFERROR(INDEX('دليل الحسابات'!$B$6:$B$205,MATCH(C2064,'دليل الحسابات'!$A$6:$A$205,0)),"كود غير موجود")))</f>
        <v/>
      </c>
      <c r="H2064" s="6">
        <f>IF(AND(C2064&amp;""="",E2064&amp;""="",F2064&amp;""=""),"",IF(AND(E2064&amp;""&lt;&gt;"",F2064&amp;""&lt;&gt;""),"خطأ: مدين ودائن معًا",IF(AND(E2064&amp;""="",F2064&amp;""=""),"سطر بلا مبلغ","")))</f>
        <v/>
      </c>
      <c r="I2064" s="19">
        <f>IF(B2064&amp;""="","",ROUND(SUMIFS($E$7:$E$3006,$B$7:$B$3006,B2064&amp;"")-SUMIFS($F$7:$F$3006,$B$7:$B$3006,B2064&amp;""),2))</f>
        <v/>
      </c>
      <c r="J2064" s="6">
        <f>IF(B2064&amp;""="",IF(AND(C2064&amp;""="",E2064&amp;""="",F2064&amp;""=""),"","رقم القيد ناقص"),IF(I2064=0,"","القيد غير متوازن"))</f>
        <v/>
      </c>
      <c r="K2064" s="21">
        <f>IF(C2064&amp;""="","",COUNTIF($C$7:C2064,C2064&amp;""))</f>
        <v/>
      </c>
      <c r="L2064" s="6">
        <f>IF(K2064="","",C2064&amp;"-"&amp;K2064)</f>
        <v/>
      </c>
      <c r="M2064" s="21">
        <f>IF(J2064&lt;&gt;"القيد غير متوازن","",IF(COUNTIF($B$7:B2064,B2064&amp;"")=1,1,""))</f>
        <v/>
      </c>
    </row>
    <row r="2065">
      <c r="A2065" s="20" t="n"/>
      <c r="B2065" s="16" t="n"/>
      <c r="C2065" s="16" t="n"/>
      <c r="D2065" s="5" t="n"/>
      <c r="E2065" s="17" t="n"/>
      <c r="F2065" s="17" t="n"/>
      <c r="G2065" s="6">
        <f>IF(AND(C2065&amp;""="",E2065&amp;""="",F2065&amp;""=""),"",IF(C2065&amp;""="","كود ناقص",IFERROR(INDEX('دليل الحسابات'!$B$6:$B$205,MATCH(C2065,'دليل الحسابات'!$A$6:$A$205,0)),"كود غير موجود")))</f>
        <v/>
      </c>
      <c r="H2065" s="6">
        <f>IF(AND(C2065&amp;""="",E2065&amp;""="",F2065&amp;""=""),"",IF(AND(E2065&amp;""&lt;&gt;"",F2065&amp;""&lt;&gt;""),"خطأ: مدين ودائن معًا",IF(AND(E2065&amp;""="",F2065&amp;""=""),"سطر بلا مبلغ","")))</f>
        <v/>
      </c>
      <c r="I2065" s="19">
        <f>IF(B2065&amp;""="","",ROUND(SUMIFS($E$7:$E$3006,$B$7:$B$3006,B2065&amp;"")-SUMIFS($F$7:$F$3006,$B$7:$B$3006,B2065&amp;""),2))</f>
        <v/>
      </c>
      <c r="J2065" s="6">
        <f>IF(B2065&amp;""="",IF(AND(C2065&amp;""="",E2065&amp;""="",F2065&amp;""=""),"","رقم القيد ناقص"),IF(I2065=0,"","القيد غير متوازن"))</f>
        <v/>
      </c>
      <c r="K2065" s="21">
        <f>IF(C2065&amp;""="","",COUNTIF($C$7:C2065,C2065&amp;""))</f>
        <v/>
      </c>
      <c r="L2065" s="6">
        <f>IF(K2065="","",C2065&amp;"-"&amp;K2065)</f>
        <v/>
      </c>
      <c r="M2065" s="21">
        <f>IF(J2065&lt;&gt;"القيد غير متوازن","",IF(COUNTIF($B$7:B2065,B2065&amp;"")=1,1,""))</f>
        <v/>
      </c>
    </row>
    <row r="2066">
      <c r="A2066" s="20" t="n"/>
      <c r="B2066" s="16" t="n"/>
      <c r="C2066" s="16" t="n"/>
      <c r="D2066" s="5" t="n"/>
      <c r="E2066" s="17" t="n"/>
      <c r="F2066" s="17" t="n"/>
      <c r="G2066" s="6">
        <f>IF(AND(C2066&amp;""="",E2066&amp;""="",F2066&amp;""=""),"",IF(C2066&amp;""="","كود ناقص",IFERROR(INDEX('دليل الحسابات'!$B$6:$B$205,MATCH(C2066,'دليل الحسابات'!$A$6:$A$205,0)),"كود غير موجود")))</f>
        <v/>
      </c>
      <c r="H2066" s="6">
        <f>IF(AND(C2066&amp;""="",E2066&amp;""="",F2066&amp;""=""),"",IF(AND(E2066&amp;""&lt;&gt;"",F2066&amp;""&lt;&gt;""),"خطأ: مدين ودائن معًا",IF(AND(E2066&amp;""="",F2066&amp;""=""),"سطر بلا مبلغ","")))</f>
        <v/>
      </c>
      <c r="I2066" s="19">
        <f>IF(B2066&amp;""="","",ROUND(SUMIFS($E$7:$E$3006,$B$7:$B$3006,B2066&amp;"")-SUMIFS($F$7:$F$3006,$B$7:$B$3006,B2066&amp;""),2))</f>
        <v/>
      </c>
      <c r="J2066" s="6">
        <f>IF(B2066&amp;""="",IF(AND(C2066&amp;""="",E2066&amp;""="",F2066&amp;""=""),"","رقم القيد ناقص"),IF(I2066=0,"","القيد غير متوازن"))</f>
        <v/>
      </c>
      <c r="K2066" s="21">
        <f>IF(C2066&amp;""="","",COUNTIF($C$7:C2066,C2066&amp;""))</f>
        <v/>
      </c>
      <c r="L2066" s="6">
        <f>IF(K2066="","",C2066&amp;"-"&amp;K2066)</f>
        <v/>
      </c>
      <c r="M2066" s="21">
        <f>IF(J2066&lt;&gt;"القيد غير متوازن","",IF(COUNTIF($B$7:B2066,B2066&amp;"")=1,1,""))</f>
        <v/>
      </c>
    </row>
    <row r="2067">
      <c r="A2067" s="20" t="n"/>
      <c r="B2067" s="16" t="n"/>
      <c r="C2067" s="16" t="n"/>
      <c r="D2067" s="5" t="n"/>
      <c r="E2067" s="17" t="n"/>
      <c r="F2067" s="17" t="n"/>
      <c r="G2067" s="6">
        <f>IF(AND(C2067&amp;""="",E2067&amp;""="",F2067&amp;""=""),"",IF(C2067&amp;""="","كود ناقص",IFERROR(INDEX('دليل الحسابات'!$B$6:$B$205,MATCH(C2067,'دليل الحسابات'!$A$6:$A$205,0)),"كود غير موجود")))</f>
        <v/>
      </c>
      <c r="H2067" s="6">
        <f>IF(AND(C2067&amp;""="",E2067&amp;""="",F2067&amp;""=""),"",IF(AND(E2067&amp;""&lt;&gt;"",F2067&amp;""&lt;&gt;""),"خطأ: مدين ودائن معًا",IF(AND(E2067&amp;""="",F2067&amp;""=""),"سطر بلا مبلغ","")))</f>
        <v/>
      </c>
      <c r="I2067" s="19">
        <f>IF(B2067&amp;""="","",ROUND(SUMIFS($E$7:$E$3006,$B$7:$B$3006,B2067&amp;"")-SUMIFS($F$7:$F$3006,$B$7:$B$3006,B2067&amp;""),2))</f>
        <v/>
      </c>
      <c r="J2067" s="6">
        <f>IF(B2067&amp;""="",IF(AND(C2067&amp;""="",E2067&amp;""="",F2067&amp;""=""),"","رقم القيد ناقص"),IF(I2067=0,"","القيد غير متوازن"))</f>
        <v/>
      </c>
      <c r="K2067" s="21">
        <f>IF(C2067&amp;""="","",COUNTIF($C$7:C2067,C2067&amp;""))</f>
        <v/>
      </c>
      <c r="L2067" s="6">
        <f>IF(K2067="","",C2067&amp;"-"&amp;K2067)</f>
        <v/>
      </c>
      <c r="M2067" s="21">
        <f>IF(J2067&lt;&gt;"القيد غير متوازن","",IF(COUNTIF($B$7:B2067,B2067&amp;"")=1,1,""))</f>
        <v/>
      </c>
    </row>
    <row r="2068">
      <c r="A2068" s="20" t="n"/>
      <c r="B2068" s="16" t="n"/>
      <c r="C2068" s="16" t="n"/>
      <c r="D2068" s="5" t="n"/>
      <c r="E2068" s="17" t="n"/>
      <c r="F2068" s="17" t="n"/>
      <c r="G2068" s="6">
        <f>IF(AND(C2068&amp;""="",E2068&amp;""="",F2068&amp;""=""),"",IF(C2068&amp;""="","كود ناقص",IFERROR(INDEX('دليل الحسابات'!$B$6:$B$205,MATCH(C2068,'دليل الحسابات'!$A$6:$A$205,0)),"كود غير موجود")))</f>
        <v/>
      </c>
      <c r="H2068" s="6">
        <f>IF(AND(C2068&amp;""="",E2068&amp;""="",F2068&amp;""=""),"",IF(AND(E2068&amp;""&lt;&gt;"",F2068&amp;""&lt;&gt;""),"خطأ: مدين ودائن معًا",IF(AND(E2068&amp;""="",F2068&amp;""=""),"سطر بلا مبلغ","")))</f>
        <v/>
      </c>
      <c r="I2068" s="19">
        <f>IF(B2068&amp;""="","",ROUND(SUMIFS($E$7:$E$3006,$B$7:$B$3006,B2068&amp;"")-SUMIFS($F$7:$F$3006,$B$7:$B$3006,B2068&amp;""),2))</f>
        <v/>
      </c>
      <c r="J2068" s="6">
        <f>IF(B2068&amp;""="",IF(AND(C2068&amp;""="",E2068&amp;""="",F2068&amp;""=""),"","رقم القيد ناقص"),IF(I2068=0,"","القيد غير متوازن"))</f>
        <v/>
      </c>
      <c r="K2068" s="21">
        <f>IF(C2068&amp;""="","",COUNTIF($C$7:C2068,C2068&amp;""))</f>
        <v/>
      </c>
      <c r="L2068" s="6">
        <f>IF(K2068="","",C2068&amp;"-"&amp;K2068)</f>
        <v/>
      </c>
      <c r="M2068" s="21">
        <f>IF(J2068&lt;&gt;"القيد غير متوازن","",IF(COUNTIF($B$7:B2068,B2068&amp;"")=1,1,""))</f>
        <v/>
      </c>
    </row>
    <row r="2069">
      <c r="A2069" s="20" t="n"/>
      <c r="B2069" s="16" t="n"/>
      <c r="C2069" s="16" t="n"/>
      <c r="D2069" s="5" t="n"/>
      <c r="E2069" s="17" t="n"/>
      <c r="F2069" s="17" t="n"/>
      <c r="G2069" s="6">
        <f>IF(AND(C2069&amp;""="",E2069&amp;""="",F2069&amp;""=""),"",IF(C2069&amp;""="","كود ناقص",IFERROR(INDEX('دليل الحسابات'!$B$6:$B$205,MATCH(C2069,'دليل الحسابات'!$A$6:$A$205,0)),"كود غير موجود")))</f>
        <v/>
      </c>
      <c r="H2069" s="6">
        <f>IF(AND(C2069&amp;""="",E2069&amp;""="",F2069&amp;""=""),"",IF(AND(E2069&amp;""&lt;&gt;"",F2069&amp;""&lt;&gt;""),"خطأ: مدين ودائن معًا",IF(AND(E2069&amp;""="",F2069&amp;""=""),"سطر بلا مبلغ","")))</f>
        <v/>
      </c>
      <c r="I2069" s="19">
        <f>IF(B2069&amp;""="","",ROUND(SUMIFS($E$7:$E$3006,$B$7:$B$3006,B2069&amp;"")-SUMIFS($F$7:$F$3006,$B$7:$B$3006,B2069&amp;""),2))</f>
        <v/>
      </c>
      <c r="J2069" s="6">
        <f>IF(B2069&amp;""="",IF(AND(C2069&amp;""="",E2069&amp;""="",F2069&amp;""=""),"","رقم القيد ناقص"),IF(I2069=0,"","القيد غير متوازن"))</f>
        <v/>
      </c>
      <c r="K2069" s="21">
        <f>IF(C2069&amp;""="","",COUNTIF($C$7:C2069,C2069&amp;""))</f>
        <v/>
      </c>
      <c r="L2069" s="6">
        <f>IF(K2069="","",C2069&amp;"-"&amp;K2069)</f>
        <v/>
      </c>
      <c r="M2069" s="21">
        <f>IF(J2069&lt;&gt;"القيد غير متوازن","",IF(COUNTIF($B$7:B2069,B2069&amp;"")=1,1,""))</f>
        <v/>
      </c>
    </row>
    <row r="2070">
      <c r="A2070" s="20" t="n"/>
      <c r="B2070" s="16" t="n"/>
      <c r="C2070" s="16" t="n"/>
      <c r="D2070" s="5" t="n"/>
      <c r="E2070" s="17" t="n"/>
      <c r="F2070" s="17" t="n"/>
      <c r="G2070" s="6">
        <f>IF(AND(C2070&amp;""="",E2070&amp;""="",F2070&amp;""=""),"",IF(C2070&amp;""="","كود ناقص",IFERROR(INDEX('دليل الحسابات'!$B$6:$B$205,MATCH(C2070,'دليل الحسابات'!$A$6:$A$205,0)),"كود غير موجود")))</f>
        <v/>
      </c>
      <c r="H2070" s="6">
        <f>IF(AND(C2070&amp;""="",E2070&amp;""="",F2070&amp;""=""),"",IF(AND(E2070&amp;""&lt;&gt;"",F2070&amp;""&lt;&gt;""),"خطأ: مدين ودائن معًا",IF(AND(E2070&amp;""="",F2070&amp;""=""),"سطر بلا مبلغ","")))</f>
        <v/>
      </c>
      <c r="I2070" s="19">
        <f>IF(B2070&amp;""="","",ROUND(SUMIFS($E$7:$E$3006,$B$7:$B$3006,B2070&amp;"")-SUMIFS($F$7:$F$3006,$B$7:$B$3006,B2070&amp;""),2))</f>
        <v/>
      </c>
      <c r="J2070" s="6">
        <f>IF(B2070&amp;""="",IF(AND(C2070&amp;""="",E2070&amp;""="",F2070&amp;""=""),"","رقم القيد ناقص"),IF(I2070=0,"","القيد غير متوازن"))</f>
        <v/>
      </c>
      <c r="K2070" s="21">
        <f>IF(C2070&amp;""="","",COUNTIF($C$7:C2070,C2070&amp;""))</f>
        <v/>
      </c>
      <c r="L2070" s="6">
        <f>IF(K2070="","",C2070&amp;"-"&amp;K2070)</f>
        <v/>
      </c>
      <c r="M2070" s="21">
        <f>IF(J2070&lt;&gt;"القيد غير متوازن","",IF(COUNTIF($B$7:B2070,B2070&amp;"")=1,1,""))</f>
        <v/>
      </c>
    </row>
    <row r="2071">
      <c r="A2071" s="20" t="n"/>
      <c r="B2071" s="16" t="n"/>
      <c r="C2071" s="16" t="n"/>
      <c r="D2071" s="5" t="n"/>
      <c r="E2071" s="17" t="n"/>
      <c r="F2071" s="17" t="n"/>
      <c r="G2071" s="6">
        <f>IF(AND(C2071&amp;""="",E2071&amp;""="",F2071&amp;""=""),"",IF(C2071&amp;""="","كود ناقص",IFERROR(INDEX('دليل الحسابات'!$B$6:$B$205,MATCH(C2071,'دليل الحسابات'!$A$6:$A$205,0)),"كود غير موجود")))</f>
        <v/>
      </c>
      <c r="H2071" s="6">
        <f>IF(AND(C2071&amp;""="",E2071&amp;""="",F2071&amp;""=""),"",IF(AND(E2071&amp;""&lt;&gt;"",F2071&amp;""&lt;&gt;""),"خطأ: مدين ودائن معًا",IF(AND(E2071&amp;""="",F2071&amp;""=""),"سطر بلا مبلغ","")))</f>
        <v/>
      </c>
      <c r="I2071" s="19">
        <f>IF(B2071&amp;""="","",ROUND(SUMIFS($E$7:$E$3006,$B$7:$B$3006,B2071&amp;"")-SUMIFS($F$7:$F$3006,$B$7:$B$3006,B2071&amp;""),2))</f>
        <v/>
      </c>
      <c r="J2071" s="6">
        <f>IF(B2071&amp;""="",IF(AND(C2071&amp;""="",E2071&amp;""="",F2071&amp;""=""),"","رقم القيد ناقص"),IF(I2071=0,"","القيد غير متوازن"))</f>
        <v/>
      </c>
      <c r="K2071" s="21">
        <f>IF(C2071&amp;""="","",COUNTIF($C$7:C2071,C2071&amp;""))</f>
        <v/>
      </c>
      <c r="L2071" s="6">
        <f>IF(K2071="","",C2071&amp;"-"&amp;K2071)</f>
        <v/>
      </c>
      <c r="M2071" s="21">
        <f>IF(J2071&lt;&gt;"القيد غير متوازن","",IF(COUNTIF($B$7:B2071,B2071&amp;"")=1,1,""))</f>
        <v/>
      </c>
    </row>
    <row r="2072">
      <c r="A2072" s="20" t="n"/>
      <c r="B2072" s="16" t="n"/>
      <c r="C2072" s="16" t="n"/>
      <c r="D2072" s="5" t="n"/>
      <c r="E2072" s="17" t="n"/>
      <c r="F2072" s="17" t="n"/>
      <c r="G2072" s="6">
        <f>IF(AND(C2072&amp;""="",E2072&amp;""="",F2072&amp;""=""),"",IF(C2072&amp;""="","كود ناقص",IFERROR(INDEX('دليل الحسابات'!$B$6:$B$205,MATCH(C2072,'دليل الحسابات'!$A$6:$A$205,0)),"كود غير موجود")))</f>
        <v/>
      </c>
      <c r="H2072" s="6">
        <f>IF(AND(C2072&amp;""="",E2072&amp;""="",F2072&amp;""=""),"",IF(AND(E2072&amp;""&lt;&gt;"",F2072&amp;""&lt;&gt;""),"خطأ: مدين ودائن معًا",IF(AND(E2072&amp;""="",F2072&amp;""=""),"سطر بلا مبلغ","")))</f>
        <v/>
      </c>
      <c r="I2072" s="19">
        <f>IF(B2072&amp;""="","",ROUND(SUMIFS($E$7:$E$3006,$B$7:$B$3006,B2072&amp;"")-SUMIFS($F$7:$F$3006,$B$7:$B$3006,B2072&amp;""),2))</f>
        <v/>
      </c>
      <c r="J2072" s="6">
        <f>IF(B2072&amp;""="",IF(AND(C2072&amp;""="",E2072&amp;""="",F2072&amp;""=""),"","رقم القيد ناقص"),IF(I2072=0,"","القيد غير متوازن"))</f>
        <v/>
      </c>
      <c r="K2072" s="21">
        <f>IF(C2072&amp;""="","",COUNTIF($C$7:C2072,C2072&amp;""))</f>
        <v/>
      </c>
      <c r="L2072" s="6">
        <f>IF(K2072="","",C2072&amp;"-"&amp;K2072)</f>
        <v/>
      </c>
      <c r="M2072" s="21">
        <f>IF(J2072&lt;&gt;"القيد غير متوازن","",IF(COUNTIF($B$7:B2072,B2072&amp;"")=1,1,""))</f>
        <v/>
      </c>
    </row>
    <row r="2073">
      <c r="A2073" s="20" t="n"/>
      <c r="B2073" s="16" t="n"/>
      <c r="C2073" s="16" t="n"/>
      <c r="D2073" s="5" t="n"/>
      <c r="E2073" s="17" t="n"/>
      <c r="F2073" s="17" t="n"/>
      <c r="G2073" s="6">
        <f>IF(AND(C2073&amp;""="",E2073&amp;""="",F2073&amp;""=""),"",IF(C2073&amp;""="","كود ناقص",IFERROR(INDEX('دليل الحسابات'!$B$6:$B$205,MATCH(C2073,'دليل الحسابات'!$A$6:$A$205,0)),"كود غير موجود")))</f>
        <v/>
      </c>
      <c r="H2073" s="6">
        <f>IF(AND(C2073&amp;""="",E2073&amp;""="",F2073&amp;""=""),"",IF(AND(E2073&amp;""&lt;&gt;"",F2073&amp;""&lt;&gt;""),"خطأ: مدين ودائن معًا",IF(AND(E2073&amp;""="",F2073&amp;""=""),"سطر بلا مبلغ","")))</f>
        <v/>
      </c>
      <c r="I2073" s="19">
        <f>IF(B2073&amp;""="","",ROUND(SUMIFS($E$7:$E$3006,$B$7:$B$3006,B2073&amp;"")-SUMIFS($F$7:$F$3006,$B$7:$B$3006,B2073&amp;""),2))</f>
        <v/>
      </c>
      <c r="J2073" s="6">
        <f>IF(B2073&amp;""="",IF(AND(C2073&amp;""="",E2073&amp;""="",F2073&amp;""=""),"","رقم القيد ناقص"),IF(I2073=0,"","القيد غير متوازن"))</f>
        <v/>
      </c>
      <c r="K2073" s="21">
        <f>IF(C2073&amp;""="","",COUNTIF($C$7:C2073,C2073&amp;""))</f>
        <v/>
      </c>
      <c r="L2073" s="6">
        <f>IF(K2073="","",C2073&amp;"-"&amp;K2073)</f>
        <v/>
      </c>
      <c r="M2073" s="21">
        <f>IF(J2073&lt;&gt;"القيد غير متوازن","",IF(COUNTIF($B$7:B2073,B2073&amp;"")=1,1,""))</f>
        <v/>
      </c>
    </row>
    <row r="2074">
      <c r="A2074" s="20" t="n"/>
      <c r="B2074" s="16" t="n"/>
      <c r="C2074" s="16" t="n"/>
      <c r="D2074" s="5" t="n"/>
      <c r="E2074" s="17" t="n"/>
      <c r="F2074" s="17" t="n"/>
      <c r="G2074" s="6">
        <f>IF(AND(C2074&amp;""="",E2074&amp;""="",F2074&amp;""=""),"",IF(C2074&amp;""="","كود ناقص",IFERROR(INDEX('دليل الحسابات'!$B$6:$B$205,MATCH(C2074,'دليل الحسابات'!$A$6:$A$205,0)),"كود غير موجود")))</f>
        <v/>
      </c>
      <c r="H2074" s="6">
        <f>IF(AND(C2074&amp;""="",E2074&amp;""="",F2074&amp;""=""),"",IF(AND(E2074&amp;""&lt;&gt;"",F2074&amp;""&lt;&gt;""),"خطأ: مدين ودائن معًا",IF(AND(E2074&amp;""="",F2074&amp;""=""),"سطر بلا مبلغ","")))</f>
        <v/>
      </c>
      <c r="I2074" s="19">
        <f>IF(B2074&amp;""="","",ROUND(SUMIFS($E$7:$E$3006,$B$7:$B$3006,B2074&amp;"")-SUMIFS($F$7:$F$3006,$B$7:$B$3006,B2074&amp;""),2))</f>
        <v/>
      </c>
      <c r="J2074" s="6">
        <f>IF(B2074&amp;""="",IF(AND(C2074&amp;""="",E2074&amp;""="",F2074&amp;""=""),"","رقم القيد ناقص"),IF(I2074=0,"","القيد غير متوازن"))</f>
        <v/>
      </c>
      <c r="K2074" s="21">
        <f>IF(C2074&amp;""="","",COUNTIF($C$7:C2074,C2074&amp;""))</f>
        <v/>
      </c>
      <c r="L2074" s="6">
        <f>IF(K2074="","",C2074&amp;"-"&amp;K2074)</f>
        <v/>
      </c>
      <c r="M2074" s="21">
        <f>IF(J2074&lt;&gt;"القيد غير متوازن","",IF(COUNTIF($B$7:B2074,B2074&amp;"")=1,1,""))</f>
        <v/>
      </c>
    </row>
    <row r="2075">
      <c r="A2075" s="20" t="n"/>
      <c r="B2075" s="16" t="n"/>
      <c r="C2075" s="16" t="n"/>
      <c r="D2075" s="5" t="n"/>
      <c r="E2075" s="17" t="n"/>
      <c r="F2075" s="17" t="n"/>
      <c r="G2075" s="6">
        <f>IF(AND(C2075&amp;""="",E2075&amp;""="",F2075&amp;""=""),"",IF(C2075&amp;""="","كود ناقص",IFERROR(INDEX('دليل الحسابات'!$B$6:$B$205,MATCH(C2075,'دليل الحسابات'!$A$6:$A$205,0)),"كود غير موجود")))</f>
        <v/>
      </c>
      <c r="H2075" s="6">
        <f>IF(AND(C2075&amp;""="",E2075&amp;""="",F2075&amp;""=""),"",IF(AND(E2075&amp;""&lt;&gt;"",F2075&amp;""&lt;&gt;""),"خطأ: مدين ودائن معًا",IF(AND(E2075&amp;""="",F2075&amp;""=""),"سطر بلا مبلغ","")))</f>
        <v/>
      </c>
      <c r="I2075" s="19">
        <f>IF(B2075&amp;""="","",ROUND(SUMIFS($E$7:$E$3006,$B$7:$B$3006,B2075&amp;"")-SUMIFS($F$7:$F$3006,$B$7:$B$3006,B2075&amp;""),2))</f>
        <v/>
      </c>
      <c r="J2075" s="6">
        <f>IF(B2075&amp;""="",IF(AND(C2075&amp;""="",E2075&amp;""="",F2075&amp;""=""),"","رقم القيد ناقص"),IF(I2075=0,"","القيد غير متوازن"))</f>
        <v/>
      </c>
      <c r="K2075" s="21">
        <f>IF(C2075&amp;""="","",COUNTIF($C$7:C2075,C2075&amp;""))</f>
        <v/>
      </c>
      <c r="L2075" s="6">
        <f>IF(K2075="","",C2075&amp;"-"&amp;K2075)</f>
        <v/>
      </c>
      <c r="M2075" s="21">
        <f>IF(J2075&lt;&gt;"القيد غير متوازن","",IF(COUNTIF($B$7:B2075,B2075&amp;"")=1,1,""))</f>
        <v/>
      </c>
    </row>
    <row r="2076">
      <c r="A2076" s="20" t="n"/>
      <c r="B2076" s="16" t="n"/>
      <c r="C2076" s="16" t="n"/>
      <c r="D2076" s="5" t="n"/>
      <c r="E2076" s="17" t="n"/>
      <c r="F2076" s="17" t="n"/>
      <c r="G2076" s="6">
        <f>IF(AND(C2076&amp;""="",E2076&amp;""="",F2076&amp;""=""),"",IF(C2076&amp;""="","كود ناقص",IFERROR(INDEX('دليل الحسابات'!$B$6:$B$205,MATCH(C2076,'دليل الحسابات'!$A$6:$A$205,0)),"كود غير موجود")))</f>
        <v/>
      </c>
      <c r="H2076" s="6">
        <f>IF(AND(C2076&amp;""="",E2076&amp;""="",F2076&amp;""=""),"",IF(AND(E2076&amp;""&lt;&gt;"",F2076&amp;""&lt;&gt;""),"خطأ: مدين ودائن معًا",IF(AND(E2076&amp;""="",F2076&amp;""=""),"سطر بلا مبلغ","")))</f>
        <v/>
      </c>
      <c r="I2076" s="19">
        <f>IF(B2076&amp;""="","",ROUND(SUMIFS($E$7:$E$3006,$B$7:$B$3006,B2076&amp;"")-SUMIFS($F$7:$F$3006,$B$7:$B$3006,B2076&amp;""),2))</f>
        <v/>
      </c>
      <c r="J2076" s="6">
        <f>IF(B2076&amp;""="",IF(AND(C2076&amp;""="",E2076&amp;""="",F2076&amp;""=""),"","رقم القيد ناقص"),IF(I2076=0,"","القيد غير متوازن"))</f>
        <v/>
      </c>
      <c r="K2076" s="21">
        <f>IF(C2076&amp;""="","",COUNTIF($C$7:C2076,C2076&amp;""))</f>
        <v/>
      </c>
      <c r="L2076" s="6">
        <f>IF(K2076="","",C2076&amp;"-"&amp;K2076)</f>
        <v/>
      </c>
      <c r="M2076" s="21">
        <f>IF(J2076&lt;&gt;"القيد غير متوازن","",IF(COUNTIF($B$7:B2076,B2076&amp;"")=1,1,""))</f>
        <v/>
      </c>
    </row>
    <row r="2077">
      <c r="A2077" s="20" t="n"/>
      <c r="B2077" s="16" t="n"/>
      <c r="C2077" s="16" t="n"/>
      <c r="D2077" s="5" t="n"/>
      <c r="E2077" s="17" t="n"/>
      <c r="F2077" s="17" t="n"/>
      <c r="G2077" s="6">
        <f>IF(AND(C2077&amp;""="",E2077&amp;""="",F2077&amp;""=""),"",IF(C2077&amp;""="","كود ناقص",IFERROR(INDEX('دليل الحسابات'!$B$6:$B$205,MATCH(C2077,'دليل الحسابات'!$A$6:$A$205,0)),"كود غير موجود")))</f>
        <v/>
      </c>
      <c r="H2077" s="6">
        <f>IF(AND(C2077&amp;""="",E2077&amp;""="",F2077&amp;""=""),"",IF(AND(E2077&amp;""&lt;&gt;"",F2077&amp;""&lt;&gt;""),"خطأ: مدين ودائن معًا",IF(AND(E2077&amp;""="",F2077&amp;""=""),"سطر بلا مبلغ","")))</f>
        <v/>
      </c>
      <c r="I2077" s="19">
        <f>IF(B2077&amp;""="","",ROUND(SUMIFS($E$7:$E$3006,$B$7:$B$3006,B2077&amp;"")-SUMIFS($F$7:$F$3006,$B$7:$B$3006,B2077&amp;""),2))</f>
        <v/>
      </c>
      <c r="J2077" s="6">
        <f>IF(B2077&amp;""="",IF(AND(C2077&amp;""="",E2077&amp;""="",F2077&amp;""=""),"","رقم القيد ناقص"),IF(I2077=0,"","القيد غير متوازن"))</f>
        <v/>
      </c>
      <c r="K2077" s="21">
        <f>IF(C2077&amp;""="","",COUNTIF($C$7:C2077,C2077&amp;""))</f>
        <v/>
      </c>
      <c r="L2077" s="6">
        <f>IF(K2077="","",C2077&amp;"-"&amp;K2077)</f>
        <v/>
      </c>
      <c r="M2077" s="21">
        <f>IF(J2077&lt;&gt;"القيد غير متوازن","",IF(COUNTIF($B$7:B2077,B2077&amp;"")=1,1,""))</f>
        <v/>
      </c>
    </row>
    <row r="2078">
      <c r="A2078" s="20" t="n"/>
      <c r="B2078" s="16" t="n"/>
      <c r="C2078" s="16" t="n"/>
      <c r="D2078" s="5" t="n"/>
      <c r="E2078" s="17" t="n"/>
      <c r="F2078" s="17" t="n"/>
      <c r="G2078" s="6">
        <f>IF(AND(C2078&amp;""="",E2078&amp;""="",F2078&amp;""=""),"",IF(C2078&amp;""="","كود ناقص",IFERROR(INDEX('دليل الحسابات'!$B$6:$B$205,MATCH(C2078,'دليل الحسابات'!$A$6:$A$205,0)),"كود غير موجود")))</f>
        <v/>
      </c>
      <c r="H2078" s="6">
        <f>IF(AND(C2078&amp;""="",E2078&amp;""="",F2078&amp;""=""),"",IF(AND(E2078&amp;""&lt;&gt;"",F2078&amp;""&lt;&gt;""),"خطأ: مدين ودائن معًا",IF(AND(E2078&amp;""="",F2078&amp;""=""),"سطر بلا مبلغ","")))</f>
        <v/>
      </c>
      <c r="I2078" s="19">
        <f>IF(B2078&amp;""="","",ROUND(SUMIFS($E$7:$E$3006,$B$7:$B$3006,B2078&amp;"")-SUMIFS($F$7:$F$3006,$B$7:$B$3006,B2078&amp;""),2))</f>
        <v/>
      </c>
      <c r="J2078" s="6">
        <f>IF(B2078&amp;""="",IF(AND(C2078&amp;""="",E2078&amp;""="",F2078&amp;""=""),"","رقم القيد ناقص"),IF(I2078=0,"","القيد غير متوازن"))</f>
        <v/>
      </c>
      <c r="K2078" s="21">
        <f>IF(C2078&amp;""="","",COUNTIF($C$7:C2078,C2078&amp;""))</f>
        <v/>
      </c>
      <c r="L2078" s="6">
        <f>IF(K2078="","",C2078&amp;"-"&amp;K2078)</f>
        <v/>
      </c>
      <c r="M2078" s="21">
        <f>IF(J2078&lt;&gt;"القيد غير متوازن","",IF(COUNTIF($B$7:B2078,B2078&amp;"")=1,1,""))</f>
        <v/>
      </c>
    </row>
    <row r="2079">
      <c r="A2079" s="20" t="n"/>
      <c r="B2079" s="16" t="n"/>
      <c r="C2079" s="16" t="n"/>
      <c r="D2079" s="5" t="n"/>
      <c r="E2079" s="17" t="n"/>
      <c r="F2079" s="17" t="n"/>
      <c r="G2079" s="6">
        <f>IF(AND(C2079&amp;""="",E2079&amp;""="",F2079&amp;""=""),"",IF(C2079&amp;""="","كود ناقص",IFERROR(INDEX('دليل الحسابات'!$B$6:$B$205,MATCH(C2079,'دليل الحسابات'!$A$6:$A$205,0)),"كود غير موجود")))</f>
        <v/>
      </c>
      <c r="H2079" s="6">
        <f>IF(AND(C2079&amp;""="",E2079&amp;""="",F2079&amp;""=""),"",IF(AND(E2079&amp;""&lt;&gt;"",F2079&amp;""&lt;&gt;""),"خطأ: مدين ودائن معًا",IF(AND(E2079&amp;""="",F2079&amp;""=""),"سطر بلا مبلغ","")))</f>
        <v/>
      </c>
      <c r="I2079" s="19">
        <f>IF(B2079&amp;""="","",ROUND(SUMIFS($E$7:$E$3006,$B$7:$B$3006,B2079&amp;"")-SUMIFS($F$7:$F$3006,$B$7:$B$3006,B2079&amp;""),2))</f>
        <v/>
      </c>
      <c r="J2079" s="6">
        <f>IF(B2079&amp;""="",IF(AND(C2079&amp;""="",E2079&amp;""="",F2079&amp;""=""),"","رقم القيد ناقص"),IF(I2079=0,"","القيد غير متوازن"))</f>
        <v/>
      </c>
      <c r="K2079" s="21">
        <f>IF(C2079&amp;""="","",COUNTIF($C$7:C2079,C2079&amp;""))</f>
        <v/>
      </c>
      <c r="L2079" s="6">
        <f>IF(K2079="","",C2079&amp;"-"&amp;K2079)</f>
        <v/>
      </c>
      <c r="M2079" s="21">
        <f>IF(J2079&lt;&gt;"القيد غير متوازن","",IF(COUNTIF($B$7:B2079,B2079&amp;"")=1,1,""))</f>
        <v/>
      </c>
    </row>
    <row r="2080">
      <c r="A2080" s="20" t="n"/>
      <c r="B2080" s="16" t="n"/>
      <c r="C2080" s="16" t="n"/>
      <c r="D2080" s="5" t="n"/>
      <c r="E2080" s="17" t="n"/>
      <c r="F2080" s="17" t="n"/>
      <c r="G2080" s="6">
        <f>IF(AND(C2080&amp;""="",E2080&amp;""="",F2080&amp;""=""),"",IF(C2080&amp;""="","كود ناقص",IFERROR(INDEX('دليل الحسابات'!$B$6:$B$205,MATCH(C2080,'دليل الحسابات'!$A$6:$A$205,0)),"كود غير موجود")))</f>
        <v/>
      </c>
      <c r="H2080" s="6">
        <f>IF(AND(C2080&amp;""="",E2080&amp;""="",F2080&amp;""=""),"",IF(AND(E2080&amp;""&lt;&gt;"",F2080&amp;""&lt;&gt;""),"خطأ: مدين ودائن معًا",IF(AND(E2080&amp;""="",F2080&amp;""=""),"سطر بلا مبلغ","")))</f>
        <v/>
      </c>
      <c r="I2080" s="19">
        <f>IF(B2080&amp;""="","",ROUND(SUMIFS($E$7:$E$3006,$B$7:$B$3006,B2080&amp;"")-SUMIFS($F$7:$F$3006,$B$7:$B$3006,B2080&amp;""),2))</f>
        <v/>
      </c>
      <c r="J2080" s="6">
        <f>IF(B2080&amp;""="",IF(AND(C2080&amp;""="",E2080&amp;""="",F2080&amp;""=""),"","رقم القيد ناقص"),IF(I2080=0,"","القيد غير متوازن"))</f>
        <v/>
      </c>
      <c r="K2080" s="21">
        <f>IF(C2080&amp;""="","",COUNTIF($C$7:C2080,C2080&amp;""))</f>
        <v/>
      </c>
      <c r="L2080" s="6">
        <f>IF(K2080="","",C2080&amp;"-"&amp;K2080)</f>
        <v/>
      </c>
      <c r="M2080" s="21">
        <f>IF(J2080&lt;&gt;"القيد غير متوازن","",IF(COUNTIF($B$7:B2080,B2080&amp;"")=1,1,""))</f>
        <v/>
      </c>
    </row>
    <row r="2081">
      <c r="A2081" s="20" t="n"/>
      <c r="B2081" s="16" t="n"/>
      <c r="C2081" s="16" t="n"/>
      <c r="D2081" s="5" t="n"/>
      <c r="E2081" s="17" t="n"/>
      <c r="F2081" s="17" t="n"/>
      <c r="G2081" s="6">
        <f>IF(AND(C2081&amp;""="",E2081&amp;""="",F2081&amp;""=""),"",IF(C2081&amp;""="","كود ناقص",IFERROR(INDEX('دليل الحسابات'!$B$6:$B$205,MATCH(C2081,'دليل الحسابات'!$A$6:$A$205,0)),"كود غير موجود")))</f>
        <v/>
      </c>
      <c r="H2081" s="6">
        <f>IF(AND(C2081&amp;""="",E2081&amp;""="",F2081&amp;""=""),"",IF(AND(E2081&amp;""&lt;&gt;"",F2081&amp;""&lt;&gt;""),"خطأ: مدين ودائن معًا",IF(AND(E2081&amp;""="",F2081&amp;""=""),"سطر بلا مبلغ","")))</f>
        <v/>
      </c>
      <c r="I2081" s="19">
        <f>IF(B2081&amp;""="","",ROUND(SUMIFS($E$7:$E$3006,$B$7:$B$3006,B2081&amp;"")-SUMIFS($F$7:$F$3006,$B$7:$B$3006,B2081&amp;""),2))</f>
        <v/>
      </c>
      <c r="J2081" s="6">
        <f>IF(B2081&amp;""="",IF(AND(C2081&amp;""="",E2081&amp;""="",F2081&amp;""=""),"","رقم القيد ناقص"),IF(I2081=0,"","القيد غير متوازن"))</f>
        <v/>
      </c>
      <c r="K2081" s="21">
        <f>IF(C2081&amp;""="","",COUNTIF($C$7:C2081,C2081&amp;""))</f>
        <v/>
      </c>
      <c r="L2081" s="6">
        <f>IF(K2081="","",C2081&amp;"-"&amp;K2081)</f>
        <v/>
      </c>
      <c r="M2081" s="21">
        <f>IF(J2081&lt;&gt;"القيد غير متوازن","",IF(COUNTIF($B$7:B2081,B2081&amp;"")=1,1,""))</f>
        <v/>
      </c>
    </row>
    <row r="2082">
      <c r="A2082" s="20" t="n"/>
      <c r="B2082" s="16" t="n"/>
      <c r="C2082" s="16" t="n"/>
      <c r="D2082" s="5" t="n"/>
      <c r="E2082" s="17" t="n"/>
      <c r="F2082" s="17" t="n"/>
      <c r="G2082" s="6">
        <f>IF(AND(C2082&amp;""="",E2082&amp;""="",F2082&amp;""=""),"",IF(C2082&amp;""="","كود ناقص",IFERROR(INDEX('دليل الحسابات'!$B$6:$B$205,MATCH(C2082,'دليل الحسابات'!$A$6:$A$205,0)),"كود غير موجود")))</f>
        <v/>
      </c>
      <c r="H2082" s="6">
        <f>IF(AND(C2082&amp;""="",E2082&amp;""="",F2082&amp;""=""),"",IF(AND(E2082&amp;""&lt;&gt;"",F2082&amp;""&lt;&gt;""),"خطأ: مدين ودائن معًا",IF(AND(E2082&amp;""="",F2082&amp;""=""),"سطر بلا مبلغ","")))</f>
        <v/>
      </c>
      <c r="I2082" s="19">
        <f>IF(B2082&amp;""="","",ROUND(SUMIFS($E$7:$E$3006,$B$7:$B$3006,B2082&amp;"")-SUMIFS($F$7:$F$3006,$B$7:$B$3006,B2082&amp;""),2))</f>
        <v/>
      </c>
      <c r="J2082" s="6">
        <f>IF(B2082&amp;""="",IF(AND(C2082&amp;""="",E2082&amp;""="",F2082&amp;""=""),"","رقم القيد ناقص"),IF(I2082=0,"","القيد غير متوازن"))</f>
        <v/>
      </c>
      <c r="K2082" s="21">
        <f>IF(C2082&amp;""="","",COUNTIF($C$7:C2082,C2082&amp;""))</f>
        <v/>
      </c>
      <c r="L2082" s="6">
        <f>IF(K2082="","",C2082&amp;"-"&amp;K2082)</f>
        <v/>
      </c>
      <c r="M2082" s="21">
        <f>IF(J2082&lt;&gt;"القيد غير متوازن","",IF(COUNTIF($B$7:B2082,B2082&amp;"")=1,1,""))</f>
        <v/>
      </c>
    </row>
    <row r="2083">
      <c r="A2083" s="20" t="n"/>
      <c r="B2083" s="16" t="n"/>
      <c r="C2083" s="16" t="n"/>
      <c r="D2083" s="5" t="n"/>
      <c r="E2083" s="17" t="n"/>
      <c r="F2083" s="17" t="n"/>
      <c r="G2083" s="6">
        <f>IF(AND(C2083&amp;""="",E2083&amp;""="",F2083&amp;""=""),"",IF(C2083&amp;""="","كود ناقص",IFERROR(INDEX('دليل الحسابات'!$B$6:$B$205,MATCH(C2083,'دليل الحسابات'!$A$6:$A$205,0)),"كود غير موجود")))</f>
        <v/>
      </c>
      <c r="H2083" s="6">
        <f>IF(AND(C2083&amp;""="",E2083&amp;""="",F2083&amp;""=""),"",IF(AND(E2083&amp;""&lt;&gt;"",F2083&amp;""&lt;&gt;""),"خطأ: مدين ودائن معًا",IF(AND(E2083&amp;""="",F2083&amp;""=""),"سطر بلا مبلغ","")))</f>
        <v/>
      </c>
      <c r="I2083" s="19">
        <f>IF(B2083&amp;""="","",ROUND(SUMIFS($E$7:$E$3006,$B$7:$B$3006,B2083&amp;"")-SUMIFS($F$7:$F$3006,$B$7:$B$3006,B2083&amp;""),2))</f>
        <v/>
      </c>
      <c r="J2083" s="6">
        <f>IF(B2083&amp;""="",IF(AND(C2083&amp;""="",E2083&amp;""="",F2083&amp;""=""),"","رقم القيد ناقص"),IF(I2083=0,"","القيد غير متوازن"))</f>
        <v/>
      </c>
      <c r="K2083" s="21">
        <f>IF(C2083&amp;""="","",COUNTIF($C$7:C2083,C2083&amp;""))</f>
        <v/>
      </c>
      <c r="L2083" s="6">
        <f>IF(K2083="","",C2083&amp;"-"&amp;K2083)</f>
        <v/>
      </c>
      <c r="M2083" s="21">
        <f>IF(J2083&lt;&gt;"القيد غير متوازن","",IF(COUNTIF($B$7:B2083,B2083&amp;"")=1,1,""))</f>
        <v/>
      </c>
    </row>
    <row r="2084">
      <c r="A2084" s="20" t="n"/>
      <c r="B2084" s="16" t="n"/>
      <c r="C2084" s="16" t="n"/>
      <c r="D2084" s="5" t="n"/>
      <c r="E2084" s="17" t="n"/>
      <c r="F2084" s="17" t="n"/>
      <c r="G2084" s="6">
        <f>IF(AND(C2084&amp;""="",E2084&amp;""="",F2084&amp;""=""),"",IF(C2084&amp;""="","كود ناقص",IFERROR(INDEX('دليل الحسابات'!$B$6:$B$205,MATCH(C2084,'دليل الحسابات'!$A$6:$A$205,0)),"كود غير موجود")))</f>
        <v/>
      </c>
      <c r="H2084" s="6">
        <f>IF(AND(C2084&amp;""="",E2084&amp;""="",F2084&amp;""=""),"",IF(AND(E2084&amp;""&lt;&gt;"",F2084&amp;""&lt;&gt;""),"خطأ: مدين ودائن معًا",IF(AND(E2084&amp;""="",F2084&amp;""=""),"سطر بلا مبلغ","")))</f>
        <v/>
      </c>
      <c r="I2084" s="19">
        <f>IF(B2084&amp;""="","",ROUND(SUMIFS($E$7:$E$3006,$B$7:$B$3006,B2084&amp;"")-SUMIFS($F$7:$F$3006,$B$7:$B$3006,B2084&amp;""),2))</f>
        <v/>
      </c>
      <c r="J2084" s="6">
        <f>IF(B2084&amp;""="",IF(AND(C2084&amp;""="",E2084&amp;""="",F2084&amp;""=""),"","رقم القيد ناقص"),IF(I2084=0,"","القيد غير متوازن"))</f>
        <v/>
      </c>
      <c r="K2084" s="21">
        <f>IF(C2084&amp;""="","",COUNTIF($C$7:C2084,C2084&amp;""))</f>
        <v/>
      </c>
      <c r="L2084" s="6">
        <f>IF(K2084="","",C2084&amp;"-"&amp;K2084)</f>
        <v/>
      </c>
      <c r="M2084" s="21">
        <f>IF(J2084&lt;&gt;"القيد غير متوازن","",IF(COUNTIF($B$7:B2084,B2084&amp;"")=1,1,""))</f>
        <v/>
      </c>
    </row>
    <row r="2085">
      <c r="A2085" s="20" t="n"/>
      <c r="B2085" s="16" t="n"/>
      <c r="C2085" s="16" t="n"/>
      <c r="D2085" s="5" t="n"/>
      <c r="E2085" s="17" t="n"/>
      <c r="F2085" s="17" t="n"/>
      <c r="G2085" s="6">
        <f>IF(AND(C2085&amp;""="",E2085&amp;""="",F2085&amp;""=""),"",IF(C2085&amp;""="","كود ناقص",IFERROR(INDEX('دليل الحسابات'!$B$6:$B$205,MATCH(C2085,'دليل الحسابات'!$A$6:$A$205,0)),"كود غير موجود")))</f>
        <v/>
      </c>
      <c r="H2085" s="6">
        <f>IF(AND(C2085&amp;""="",E2085&amp;""="",F2085&amp;""=""),"",IF(AND(E2085&amp;""&lt;&gt;"",F2085&amp;""&lt;&gt;""),"خطأ: مدين ودائن معًا",IF(AND(E2085&amp;""="",F2085&amp;""=""),"سطر بلا مبلغ","")))</f>
        <v/>
      </c>
      <c r="I2085" s="19">
        <f>IF(B2085&amp;""="","",ROUND(SUMIFS($E$7:$E$3006,$B$7:$B$3006,B2085&amp;"")-SUMIFS($F$7:$F$3006,$B$7:$B$3006,B2085&amp;""),2))</f>
        <v/>
      </c>
      <c r="J2085" s="6">
        <f>IF(B2085&amp;""="",IF(AND(C2085&amp;""="",E2085&amp;""="",F2085&amp;""=""),"","رقم القيد ناقص"),IF(I2085=0,"","القيد غير متوازن"))</f>
        <v/>
      </c>
      <c r="K2085" s="21">
        <f>IF(C2085&amp;""="","",COUNTIF($C$7:C2085,C2085&amp;""))</f>
        <v/>
      </c>
      <c r="L2085" s="6">
        <f>IF(K2085="","",C2085&amp;"-"&amp;K2085)</f>
        <v/>
      </c>
      <c r="M2085" s="21">
        <f>IF(J2085&lt;&gt;"القيد غير متوازن","",IF(COUNTIF($B$7:B2085,B2085&amp;"")=1,1,""))</f>
        <v/>
      </c>
    </row>
    <row r="2086">
      <c r="A2086" s="20" t="n"/>
      <c r="B2086" s="16" t="n"/>
      <c r="C2086" s="16" t="n"/>
      <c r="D2086" s="5" t="n"/>
      <c r="E2086" s="17" t="n"/>
      <c r="F2086" s="17" t="n"/>
      <c r="G2086" s="6">
        <f>IF(AND(C2086&amp;""="",E2086&amp;""="",F2086&amp;""=""),"",IF(C2086&amp;""="","كود ناقص",IFERROR(INDEX('دليل الحسابات'!$B$6:$B$205,MATCH(C2086,'دليل الحسابات'!$A$6:$A$205,0)),"كود غير موجود")))</f>
        <v/>
      </c>
      <c r="H2086" s="6">
        <f>IF(AND(C2086&amp;""="",E2086&amp;""="",F2086&amp;""=""),"",IF(AND(E2086&amp;""&lt;&gt;"",F2086&amp;""&lt;&gt;""),"خطأ: مدين ودائن معًا",IF(AND(E2086&amp;""="",F2086&amp;""=""),"سطر بلا مبلغ","")))</f>
        <v/>
      </c>
      <c r="I2086" s="19">
        <f>IF(B2086&amp;""="","",ROUND(SUMIFS($E$7:$E$3006,$B$7:$B$3006,B2086&amp;"")-SUMIFS($F$7:$F$3006,$B$7:$B$3006,B2086&amp;""),2))</f>
        <v/>
      </c>
      <c r="J2086" s="6">
        <f>IF(B2086&amp;""="",IF(AND(C2086&amp;""="",E2086&amp;""="",F2086&amp;""=""),"","رقم القيد ناقص"),IF(I2086=0,"","القيد غير متوازن"))</f>
        <v/>
      </c>
      <c r="K2086" s="21">
        <f>IF(C2086&amp;""="","",COUNTIF($C$7:C2086,C2086&amp;""))</f>
        <v/>
      </c>
      <c r="L2086" s="6">
        <f>IF(K2086="","",C2086&amp;"-"&amp;K2086)</f>
        <v/>
      </c>
      <c r="M2086" s="21">
        <f>IF(J2086&lt;&gt;"القيد غير متوازن","",IF(COUNTIF($B$7:B2086,B2086&amp;"")=1,1,""))</f>
        <v/>
      </c>
    </row>
    <row r="2087">
      <c r="A2087" s="20" t="n"/>
      <c r="B2087" s="16" t="n"/>
      <c r="C2087" s="16" t="n"/>
      <c r="D2087" s="5" t="n"/>
      <c r="E2087" s="17" t="n"/>
      <c r="F2087" s="17" t="n"/>
      <c r="G2087" s="6">
        <f>IF(AND(C2087&amp;""="",E2087&amp;""="",F2087&amp;""=""),"",IF(C2087&amp;""="","كود ناقص",IFERROR(INDEX('دليل الحسابات'!$B$6:$B$205,MATCH(C2087,'دليل الحسابات'!$A$6:$A$205,0)),"كود غير موجود")))</f>
        <v/>
      </c>
      <c r="H2087" s="6">
        <f>IF(AND(C2087&amp;""="",E2087&amp;""="",F2087&amp;""=""),"",IF(AND(E2087&amp;""&lt;&gt;"",F2087&amp;""&lt;&gt;""),"خطأ: مدين ودائن معًا",IF(AND(E2087&amp;""="",F2087&amp;""=""),"سطر بلا مبلغ","")))</f>
        <v/>
      </c>
      <c r="I2087" s="19">
        <f>IF(B2087&amp;""="","",ROUND(SUMIFS($E$7:$E$3006,$B$7:$B$3006,B2087&amp;"")-SUMIFS($F$7:$F$3006,$B$7:$B$3006,B2087&amp;""),2))</f>
        <v/>
      </c>
      <c r="J2087" s="6">
        <f>IF(B2087&amp;""="",IF(AND(C2087&amp;""="",E2087&amp;""="",F2087&amp;""=""),"","رقم القيد ناقص"),IF(I2087=0,"","القيد غير متوازن"))</f>
        <v/>
      </c>
      <c r="K2087" s="21">
        <f>IF(C2087&amp;""="","",COUNTIF($C$7:C2087,C2087&amp;""))</f>
        <v/>
      </c>
      <c r="L2087" s="6">
        <f>IF(K2087="","",C2087&amp;"-"&amp;K2087)</f>
        <v/>
      </c>
      <c r="M2087" s="21">
        <f>IF(J2087&lt;&gt;"القيد غير متوازن","",IF(COUNTIF($B$7:B2087,B2087&amp;"")=1,1,""))</f>
        <v/>
      </c>
    </row>
    <row r="2088">
      <c r="A2088" s="20" t="n"/>
      <c r="B2088" s="16" t="n"/>
      <c r="C2088" s="16" t="n"/>
      <c r="D2088" s="5" t="n"/>
      <c r="E2088" s="17" t="n"/>
      <c r="F2088" s="17" t="n"/>
      <c r="G2088" s="6">
        <f>IF(AND(C2088&amp;""="",E2088&amp;""="",F2088&amp;""=""),"",IF(C2088&amp;""="","كود ناقص",IFERROR(INDEX('دليل الحسابات'!$B$6:$B$205,MATCH(C2088,'دليل الحسابات'!$A$6:$A$205,0)),"كود غير موجود")))</f>
        <v/>
      </c>
      <c r="H2088" s="6">
        <f>IF(AND(C2088&amp;""="",E2088&amp;""="",F2088&amp;""=""),"",IF(AND(E2088&amp;""&lt;&gt;"",F2088&amp;""&lt;&gt;""),"خطأ: مدين ودائن معًا",IF(AND(E2088&amp;""="",F2088&amp;""=""),"سطر بلا مبلغ","")))</f>
        <v/>
      </c>
      <c r="I2088" s="19">
        <f>IF(B2088&amp;""="","",ROUND(SUMIFS($E$7:$E$3006,$B$7:$B$3006,B2088&amp;"")-SUMIFS($F$7:$F$3006,$B$7:$B$3006,B2088&amp;""),2))</f>
        <v/>
      </c>
      <c r="J2088" s="6">
        <f>IF(B2088&amp;""="",IF(AND(C2088&amp;""="",E2088&amp;""="",F2088&amp;""=""),"","رقم القيد ناقص"),IF(I2088=0,"","القيد غير متوازن"))</f>
        <v/>
      </c>
      <c r="K2088" s="21">
        <f>IF(C2088&amp;""="","",COUNTIF($C$7:C2088,C2088&amp;""))</f>
        <v/>
      </c>
      <c r="L2088" s="6">
        <f>IF(K2088="","",C2088&amp;"-"&amp;K2088)</f>
        <v/>
      </c>
      <c r="M2088" s="21">
        <f>IF(J2088&lt;&gt;"القيد غير متوازن","",IF(COUNTIF($B$7:B2088,B2088&amp;"")=1,1,""))</f>
        <v/>
      </c>
    </row>
    <row r="2089">
      <c r="A2089" s="20" t="n"/>
      <c r="B2089" s="16" t="n"/>
      <c r="C2089" s="16" t="n"/>
      <c r="D2089" s="5" t="n"/>
      <c r="E2089" s="17" t="n"/>
      <c r="F2089" s="17" t="n"/>
      <c r="G2089" s="6">
        <f>IF(AND(C2089&amp;""="",E2089&amp;""="",F2089&amp;""=""),"",IF(C2089&amp;""="","كود ناقص",IFERROR(INDEX('دليل الحسابات'!$B$6:$B$205,MATCH(C2089,'دليل الحسابات'!$A$6:$A$205,0)),"كود غير موجود")))</f>
        <v/>
      </c>
      <c r="H2089" s="6">
        <f>IF(AND(C2089&amp;""="",E2089&amp;""="",F2089&amp;""=""),"",IF(AND(E2089&amp;""&lt;&gt;"",F2089&amp;""&lt;&gt;""),"خطأ: مدين ودائن معًا",IF(AND(E2089&amp;""="",F2089&amp;""=""),"سطر بلا مبلغ","")))</f>
        <v/>
      </c>
      <c r="I2089" s="19">
        <f>IF(B2089&amp;""="","",ROUND(SUMIFS($E$7:$E$3006,$B$7:$B$3006,B2089&amp;"")-SUMIFS($F$7:$F$3006,$B$7:$B$3006,B2089&amp;""),2))</f>
        <v/>
      </c>
      <c r="J2089" s="6">
        <f>IF(B2089&amp;""="",IF(AND(C2089&amp;""="",E2089&amp;""="",F2089&amp;""=""),"","رقم القيد ناقص"),IF(I2089=0,"","القيد غير متوازن"))</f>
        <v/>
      </c>
      <c r="K2089" s="21">
        <f>IF(C2089&amp;""="","",COUNTIF($C$7:C2089,C2089&amp;""))</f>
        <v/>
      </c>
      <c r="L2089" s="6">
        <f>IF(K2089="","",C2089&amp;"-"&amp;K2089)</f>
        <v/>
      </c>
      <c r="M2089" s="21">
        <f>IF(J2089&lt;&gt;"القيد غير متوازن","",IF(COUNTIF($B$7:B2089,B2089&amp;"")=1,1,""))</f>
        <v/>
      </c>
    </row>
    <row r="2090">
      <c r="A2090" s="20" t="n"/>
      <c r="B2090" s="16" t="n"/>
      <c r="C2090" s="16" t="n"/>
      <c r="D2090" s="5" t="n"/>
      <c r="E2090" s="17" t="n"/>
      <c r="F2090" s="17" t="n"/>
      <c r="G2090" s="6">
        <f>IF(AND(C2090&amp;""="",E2090&amp;""="",F2090&amp;""=""),"",IF(C2090&amp;""="","كود ناقص",IFERROR(INDEX('دليل الحسابات'!$B$6:$B$205,MATCH(C2090,'دليل الحسابات'!$A$6:$A$205,0)),"كود غير موجود")))</f>
        <v/>
      </c>
      <c r="H2090" s="6">
        <f>IF(AND(C2090&amp;""="",E2090&amp;""="",F2090&amp;""=""),"",IF(AND(E2090&amp;""&lt;&gt;"",F2090&amp;""&lt;&gt;""),"خطأ: مدين ودائن معًا",IF(AND(E2090&amp;""="",F2090&amp;""=""),"سطر بلا مبلغ","")))</f>
        <v/>
      </c>
      <c r="I2090" s="19">
        <f>IF(B2090&amp;""="","",ROUND(SUMIFS($E$7:$E$3006,$B$7:$B$3006,B2090&amp;"")-SUMIFS($F$7:$F$3006,$B$7:$B$3006,B2090&amp;""),2))</f>
        <v/>
      </c>
      <c r="J2090" s="6">
        <f>IF(B2090&amp;""="",IF(AND(C2090&amp;""="",E2090&amp;""="",F2090&amp;""=""),"","رقم القيد ناقص"),IF(I2090=0,"","القيد غير متوازن"))</f>
        <v/>
      </c>
      <c r="K2090" s="21">
        <f>IF(C2090&amp;""="","",COUNTIF($C$7:C2090,C2090&amp;""))</f>
        <v/>
      </c>
      <c r="L2090" s="6">
        <f>IF(K2090="","",C2090&amp;"-"&amp;K2090)</f>
        <v/>
      </c>
      <c r="M2090" s="21">
        <f>IF(J2090&lt;&gt;"القيد غير متوازن","",IF(COUNTIF($B$7:B2090,B2090&amp;"")=1,1,""))</f>
        <v/>
      </c>
    </row>
    <row r="2091">
      <c r="A2091" s="20" t="n"/>
      <c r="B2091" s="16" t="n"/>
      <c r="C2091" s="16" t="n"/>
      <c r="D2091" s="5" t="n"/>
      <c r="E2091" s="17" t="n"/>
      <c r="F2091" s="17" t="n"/>
      <c r="G2091" s="6">
        <f>IF(AND(C2091&amp;""="",E2091&amp;""="",F2091&amp;""=""),"",IF(C2091&amp;""="","كود ناقص",IFERROR(INDEX('دليل الحسابات'!$B$6:$B$205,MATCH(C2091,'دليل الحسابات'!$A$6:$A$205,0)),"كود غير موجود")))</f>
        <v/>
      </c>
      <c r="H2091" s="6">
        <f>IF(AND(C2091&amp;""="",E2091&amp;""="",F2091&amp;""=""),"",IF(AND(E2091&amp;""&lt;&gt;"",F2091&amp;""&lt;&gt;""),"خطأ: مدين ودائن معًا",IF(AND(E2091&amp;""="",F2091&amp;""=""),"سطر بلا مبلغ","")))</f>
        <v/>
      </c>
      <c r="I2091" s="19">
        <f>IF(B2091&amp;""="","",ROUND(SUMIFS($E$7:$E$3006,$B$7:$B$3006,B2091&amp;"")-SUMIFS($F$7:$F$3006,$B$7:$B$3006,B2091&amp;""),2))</f>
        <v/>
      </c>
      <c r="J2091" s="6">
        <f>IF(B2091&amp;""="",IF(AND(C2091&amp;""="",E2091&amp;""="",F2091&amp;""=""),"","رقم القيد ناقص"),IF(I2091=0,"","القيد غير متوازن"))</f>
        <v/>
      </c>
      <c r="K2091" s="21">
        <f>IF(C2091&amp;""="","",COUNTIF($C$7:C2091,C2091&amp;""))</f>
        <v/>
      </c>
      <c r="L2091" s="6">
        <f>IF(K2091="","",C2091&amp;"-"&amp;K2091)</f>
        <v/>
      </c>
      <c r="M2091" s="21">
        <f>IF(J2091&lt;&gt;"القيد غير متوازن","",IF(COUNTIF($B$7:B2091,B2091&amp;"")=1,1,""))</f>
        <v/>
      </c>
    </row>
    <row r="2092">
      <c r="A2092" s="20" t="n"/>
      <c r="B2092" s="16" t="n"/>
      <c r="C2092" s="16" t="n"/>
      <c r="D2092" s="5" t="n"/>
      <c r="E2092" s="17" t="n"/>
      <c r="F2092" s="17" t="n"/>
      <c r="G2092" s="6">
        <f>IF(AND(C2092&amp;""="",E2092&amp;""="",F2092&amp;""=""),"",IF(C2092&amp;""="","كود ناقص",IFERROR(INDEX('دليل الحسابات'!$B$6:$B$205,MATCH(C2092,'دليل الحسابات'!$A$6:$A$205,0)),"كود غير موجود")))</f>
        <v/>
      </c>
      <c r="H2092" s="6">
        <f>IF(AND(C2092&amp;""="",E2092&amp;""="",F2092&amp;""=""),"",IF(AND(E2092&amp;""&lt;&gt;"",F2092&amp;""&lt;&gt;""),"خطأ: مدين ودائن معًا",IF(AND(E2092&amp;""="",F2092&amp;""=""),"سطر بلا مبلغ","")))</f>
        <v/>
      </c>
      <c r="I2092" s="19">
        <f>IF(B2092&amp;""="","",ROUND(SUMIFS($E$7:$E$3006,$B$7:$B$3006,B2092&amp;"")-SUMIFS($F$7:$F$3006,$B$7:$B$3006,B2092&amp;""),2))</f>
        <v/>
      </c>
      <c r="J2092" s="6">
        <f>IF(B2092&amp;""="",IF(AND(C2092&amp;""="",E2092&amp;""="",F2092&amp;""=""),"","رقم القيد ناقص"),IF(I2092=0,"","القيد غير متوازن"))</f>
        <v/>
      </c>
      <c r="K2092" s="21">
        <f>IF(C2092&amp;""="","",COUNTIF($C$7:C2092,C2092&amp;""))</f>
        <v/>
      </c>
      <c r="L2092" s="6">
        <f>IF(K2092="","",C2092&amp;"-"&amp;K2092)</f>
        <v/>
      </c>
      <c r="M2092" s="21">
        <f>IF(J2092&lt;&gt;"القيد غير متوازن","",IF(COUNTIF($B$7:B2092,B2092&amp;"")=1,1,""))</f>
        <v/>
      </c>
    </row>
    <row r="2093">
      <c r="A2093" s="20" t="n"/>
      <c r="B2093" s="16" t="n"/>
      <c r="C2093" s="16" t="n"/>
      <c r="D2093" s="5" t="n"/>
      <c r="E2093" s="17" t="n"/>
      <c r="F2093" s="17" t="n"/>
      <c r="G2093" s="6">
        <f>IF(AND(C2093&amp;""="",E2093&amp;""="",F2093&amp;""=""),"",IF(C2093&amp;""="","كود ناقص",IFERROR(INDEX('دليل الحسابات'!$B$6:$B$205,MATCH(C2093,'دليل الحسابات'!$A$6:$A$205,0)),"كود غير موجود")))</f>
        <v/>
      </c>
      <c r="H2093" s="6">
        <f>IF(AND(C2093&amp;""="",E2093&amp;""="",F2093&amp;""=""),"",IF(AND(E2093&amp;""&lt;&gt;"",F2093&amp;""&lt;&gt;""),"خطأ: مدين ودائن معًا",IF(AND(E2093&amp;""="",F2093&amp;""=""),"سطر بلا مبلغ","")))</f>
        <v/>
      </c>
      <c r="I2093" s="19">
        <f>IF(B2093&amp;""="","",ROUND(SUMIFS($E$7:$E$3006,$B$7:$B$3006,B2093&amp;"")-SUMIFS($F$7:$F$3006,$B$7:$B$3006,B2093&amp;""),2))</f>
        <v/>
      </c>
      <c r="J2093" s="6">
        <f>IF(B2093&amp;""="",IF(AND(C2093&amp;""="",E2093&amp;""="",F2093&amp;""=""),"","رقم القيد ناقص"),IF(I2093=0,"","القيد غير متوازن"))</f>
        <v/>
      </c>
      <c r="K2093" s="21">
        <f>IF(C2093&amp;""="","",COUNTIF($C$7:C2093,C2093&amp;""))</f>
        <v/>
      </c>
      <c r="L2093" s="6">
        <f>IF(K2093="","",C2093&amp;"-"&amp;K2093)</f>
        <v/>
      </c>
      <c r="M2093" s="21">
        <f>IF(J2093&lt;&gt;"القيد غير متوازن","",IF(COUNTIF($B$7:B2093,B2093&amp;"")=1,1,""))</f>
        <v/>
      </c>
    </row>
    <row r="2094">
      <c r="A2094" s="20" t="n"/>
      <c r="B2094" s="16" t="n"/>
      <c r="C2094" s="16" t="n"/>
      <c r="D2094" s="5" t="n"/>
      <c r="E2094" s="17" t="n"/>
      <c r="F2094" s="17" t="n"/>
      <c r="G2094" s="6">
        <f>IF(AND(C2094&amp;""="",E2094&amp;""="",F2094&amp;""=""),"",IF(C2094&amp;""="","كود ناقص",IFERROR(INDEX('دليل الحسابات'!$B$6:$B$205,MATCH(C2094,'دليل الحسابات'!$A$6:$A$205,0)),"كود غير موجود")))</f>
        <v/>
      </c>
      <c r="H2094" s="6">
        <f>IF(AND(C2094&amp;""="",E2094&amp;""="",F2094&amp;""=""),"",IF(AND(E2094&amp;""&lt;&gt;"",F2094&amp;""&lt;&gt;""),"خطأ: مدين ودائن معًا",IF(AND(E2094&amp;""="",F2094&amp;""=""),"سطر بلا مبلغ","")))</f>
        <v/>
      </c>
      <c r="I2094" s="19">
        <f>IF(B2094&amp;""="","",ROUND(SUMIFS($E$7:$E$3006,$B$7:$B$3006,B2094&amp;"")-SUMIFS($F$7:$F$3006,$B$7:$B$3006,B2094&amp;""),2))</f>
        <v/>
      </c>
      <c r="J2094" s="6">
        <f>IF(B2094&amp;""="",IF(AND(C2094&amp;""="",E2094&amp;""="",F2094&amp;""=""),"","رقم القيد ناقص"),IF(I2094=0,"","القيد غير متوازن"))</f>
        <v/>
      </c>
      <c r="K2094" s="21">
        <f>IF(C2094&amp;""="","",COUNTIF($C$7:C2094,C2094&amp;""))</f>
        <v/>
      </c>
      <c r="L2094" s="6">
        <f>IF(K2094="","",C2094&amp;"-"&amp;K2094)</f>
        <v/>
      </c>
      <c r="M2094" s="21">
        <f>IF(J2094&lt;&gt;"القيد غير متوازن","",IF(COUNTIF($B$7:B2094,B2094&amp;"")=1,1,""))</f>
        <v/>
      </c>
    </row>
    <row r="2095">
      <c r="A2095" s="20" t="n"/>
      <c r="B2095" s="16" t="n"/>
      <c r="C2095" s="16" t="n"/>
      <c r="D2095" s="5" t="n"/>
      <c r="E2095" s="17" t="n"/>
      <c r="F2095" s="17" t="n"/>
      <c r="G2095" s="6">
        <f>IF(AND(C2095&amp;""="",E2095&amp;""="",F2095&amp;""=""),"",IF(C2095&amp;""="","كود ناقص",IFERROR(INDEX('دليل الحسابات'!$B$6:$B$205,MATCH(C2095,'دليل الحسابات'!$A$6:$A$205,0)),"كود غير موجود")))</f>
        <v/>
      </c>
      <c r="H2095" s="6">
        <f>IF(AND(C2095&amp;""="",E2095&amp;""="",F2095&amp;""=""),"",IF(AND(E2095&amp;""&lt;&gt;"",F2095&amp;""&lt;&gt;""),"خطأ: مدين ودائن معًا",IF(AND(E2095&amp;""="",F2095&amp;""=""),"سطر بلا مبلغ","")))</f>
        <v/>
      </c>
      <c r="I2095" s="19">
        <f>IF(B2095&amp;""="","",ROUND(SUMIFS($E$7:$E$3006,$B$7:$B$3006,B2095&amp;"")-SUMIFS($F$7:$F$3006,$B$7:$B$3006,B2095&amp;""),2))</f>
        <v/>
      </c>
      <c r="J2095" s="6">
        <f>IF(B2095&amp;""="",IF(AND(C2095&amp;""="",E2095&amp;""="",F2095&amp;""=""),"","رقم القيد ناقص"),IF(I2095=0,"","القيد غير متوازن"))</f>
        <v/>
      </c>
      <c r="K2095" s="21">
        <f>IF(C2095&amp;""="","",COUNTIF($C$7:C2095,C2095&amp;""))</f>
        <v/>
      </c>
      <c r="L2095" s="6">
        <f>IF(K2095="","",C2095&amp;"-"&amp;K2095)</f>
        <v/>
      </c>
      <c r="M2095" s="21">
        <f>IF(J2095&lt;&gt;"القيد غير متوازن","",IF(COUNTIF($B$7:B2095,B2095&amp;"")=1,1,""))</f>
        <v/>
      </c>
    </row>
    <row r="2096">
      <c r="A2096" s="20" t="n"/>
      <c r="B2096" s="16" t="n"/>
      <c r="C2096" s="16" t="n"/>
      <c r="D2096" s="5" t="n"/>
      <c r="E2096" s="17" t="n"/>
      <c r="F2096" s="17" t="n"/>
      <c r="G2096" s="6">
        <f>IF(AND(C2096&amp;""="",E2096&amp;""="",F2096&amp;""=""),"",IF(C2096&amp;""="","كود ناقص",IFERROR(INDEX('دليل الحسابات'!$B$6:$B$205,MATCH(C2096,'دليل الحسابات'!$A$6:$A$205,0)),"كود غير موجود")))</f>
        <v/>
      </c>
      <c r="H2096" s="6">
        <f>IF(AND(C2096&amp;""="",E2096&amp;""="",F2096&amp;""=""),"",IF(AND(E2096&amp;""&lt;&gt;"",F2096&amp;""&lt;&gt;""),"خطأ: مدين ودائن معًا",IF(AND(E2096&amp;""="",F2096&amp;""=""),"سطر بلا مبلغ","")))</f>
        <v/>
      </c>
      <c r="I2096" s="19">
        <f>IF(B2096&amp;""="","",ROUND(SUMIFS($E$7:$E$3006,$B$7:$B$3006,B2096&amp;"")-SUMIFS($F$7:$F$3006,$B$7:$B$3006,B2096&amp;""),2))</f>
        <v/>
      </c>
      <c r="J2096" s="6">
        <f>IF(B2096&amp;""="",IF(AND(C2096&amp;""="",E2096&amp;""="",F2096&amp;""=""),"","رقم القيد ناقص"),IF(I2096=0,"","القيد غير متوازن"))</f>
        <v/>
      </c>
      <c r="K2096" s="21">
        <f>IF(C2096&amp;""="","",COUNTIF($C$7:C2096,C2096&amp;""))</f>
        <v/>
      </c>
      <c r="L2096" s="6">
        <f>IF(K2096="","",C2096&amp;"-"&amp;K2096)</f>
        <v/>
      </c>
      <c r="M2096" s="21">
        <f>IF(J2096&lt;&gt;"القيد غير متوازن","",IF(COUNTIF($B$7:B2096,B2096&amp;"")=1,1,""))</f>
        <v/>
      </c>
    </row>
    <row r="2097">
      <c r="A2097" s="20" t="n"/>
      <c r="B2097" s="16" t="n"/>
      <c r="C2097" s="16" t="n"/>
      <c r="D2097" s="5" t="n"/>
      <c r="E2097" s="17" t="n"/>
      <c r="F2097" s="17" t="n"/>
      <c r="G2097" s="6">
        <f>IF(AND(C2097&amp;""="",E2097&amp;""="",F2097&amp;""=""),"",IF(C2097&amp;""="","كود ناقص",IFERROR(INDEX('دليل الحسابات'!$B$6:$B$205,MATCH(C2097,'دليل الحسابات'!$A$6:$A$205,0)),"كود غير موجود")))</f>
        <v/>
      </c>
      <c r="H2097" s="6">
        <f>IF(AND(C2097&amp;""="",E2097&amp;""="",F2097&amp;""=""),"",IF(AND(E2097&amp;""&lt;&gt;"",F2097&amp;""&lt;&gt;""),"خطأ: مدين ودائن معًا",IF(AND(E2097&amp;""="",F2097&amp;""=""),"سطر بلا مبلغ","")))</f>
        <v/>
      </c>
      <c r="I2097" s="19">
        <f>IF(B2097&amp;""="","",ROUND(SUMIFS($E$7:$E$3006,$B$7:$B$3006,B2097&amp;"")-SUMIFS($F$7:$F$3006,$B$7:$B$3006,B2097&amp;""),2))</f>
        <v/>
      </c>
      <c r="J2097" s="6">
        <f>IF(B2097&amp;""="",IF(AND(C2097&amp;""="",E2097&amp;""="",F2097&amp;""=""),"","رقم القيد ناقص"),IF(I2097=0,"","القيد غير متوازن"))</f>
        <v/>
      </c>
      <c r="K2097" s="21">
        <f>IF(C2097&amp;""="","",COUNTIF($C$7:C2097,C2097&amp;""))</f>
        <v/>
      </c>
      <c r="L2097" s="6">
        <f>IF(K2097="","",C2097&amp;"-"&amp;K2097)</f>
        <v/>
      </c>
      <c r="M2097" s="21">
        <f>IF(J2097&lt;&gt;"القيد غير متوازن","",IF(COUNTIF($B$7:B2097,B2097&amp;"")=1,1,""))</f>
        <v/>
      </c>
    </row>
    <row r="2098">
      <c r="A2098" s="20" t="n"/>
      <c r="B2098" s="16" t="n"/>
      <c r="C2098" s="16" t="n"/>
      <c r="D2098" s="5" t="n"/>
      <c r="E2098" s="17" t="n"/>
      <c r="F2098" s="17" t="n"/>
      <c r="G2098" s="6">
        <f>IF(AND(C2098&amp;""="",E2098&amp;""="",F2098&amp;""=""),"",IF(C2098&amp;""="","كود ناقص",IFERROR(INDEX('دليل الحسابات'!$B$6:$B$205,MATCH(C2098,'دليل الحسابات'!$A$6:$A$205,0)),"كود غير موجود")))</f>
        <v/>
      </c>
      <c r="H2098" s="6">
        <f>IF(AND(C2098&amp;""="",E2098&amp;""="",F2098&amp;""=""),"",IF(AND(E2098&amp;""&lt;&gt;"",F2098&amp;""&lt;&gt;""),"خطأ: مدين ودائن معًا",IF(AND(E2098&amp;""="",F2098&amp;""=""),"سطر بلا مبلغ","")))</f>
        <v/>
      </c>
      <c r="I2098" s="19">
        <f>IF(B2098&amp;""="","",ROUND(SUMIFS($E$7:$E$3006,$B$7:$B$3006,B2098&amp;"")-SUMIFS($F$7:$F$3006,$B$7:$B$3006,B2098&amp;""),2))</f>
        <v/>
      </c>
      <c r="J2098" s="6">
        <f>IF(B2098&amp;""="",IF(AND(C2098&amp;""="",E2098&amp;""="",F2098&amp;""=""),"","رقم القيد ناقص"),IF(I2098=0,"","القيد غير متوازن"))</f>
        <v/>
      </c>
      <c r="K2098" s="21">
        <f>IF(C2098&amp;""="","",COUNTIF($C$7:C2098,C2098&amp;""))</f>
        <v/>
      </c>
      <c r="L2098" s="6">
        <f>IF(K2098="","",C2098&amp;"-"&amp;K2098)</f>
        <v/>
      </c>
      <c r="M2098" s="21">
        <f>IF(J2098&lt;&gt;"القيد غير متوازن","",IF(COUNTIF($B$7:B2098,B2098&amp;"")=1,1,""))</f>
        <v/>
      </c>
    </row>
    <row r="2099">
      <c r="A2099" s="20" t="n"/>
      <c r="B2099" s="16" t="n"/>
      <c r="C2099" s="16" t="n"/>
      <c r="D2099" s="5" t="n"/>
      <c r="E2099" s="17" t="n"/>
      <c r="F2099" s="17" t="n"/>
      <c r="G2099" s="6">
        <f>IF(AND(C2099&amp;""="",E2099&amp;""="",F2099&amp;""=""),"",IF(C2099&amp;""="","كود ناقص",IFERROR(INDEX('دليل الحسابات'!$B$6:$B$205,MATCH(C2099,'دليل الحسابات'!$A$6:$A$205,0)),"كود غير موجود")))</f>
        <v/>
      </c>
      <c r="H2099" s="6">
        <f>IF(AND(C2099&amp;""="",E2099&amp;""="",F2099&amp;""=""),"",IF(AND(E2099&amp;""&lt;&gt;"",F2099&amp;""&lt;&gt;""),"خطأ: مدين ودائن معًا",IF(AND(E2099&amp;""="",F2099&amp;""=""),"سطر بلا مبلغ","")))</f>
        <v/>
      </c>
      <c r="I2099" s="19">
        <f>IF(B2099&amp;""="","",ROUND(SUMIFS($E$7:$E$3006,$B$7:$B$3006,B2099&amp;"")-SUMIFS($F$7:$F$3006,$B$7:$B$3006,B2099&amp;""),2))</f>
        <v/>
      </c>
      <c r="J2099" s="6">
        <f>IF(B2099&amp;""="",IF(AND(C2099&amp;""="",E2099&amp;""="",F2099&amp;""=""),"","رقم القيد ناقص"),IF(I2099=0,"","القيد غير متوازن"))</f>
        <v/>
      </c>
      <c r="K2099" s="21">
        <f>IF(C2099&amp;""="","",COUNTIF($C$7:C2099,C2099&amp;""))</f>
        <v/>
      </c>
      <c r="L2099" s="6">
        <f>IF(K2099="","",C2099&amp;"-"&amp;K2099)</f>
        <v/>
      </c>
      <c r="M2099" s="21">
        <f>IF(J2099&lt;&gt;"القيد غير متوازن","",IF(COUNTIF($B$7:B2099,B2099&amp;"")=1,1,""))</f>
        <v/>
      </c>
    </row>
    <row r="2100">
      <c r="A2100" s="20" t="n"/>
      <c r="B2100" s="16" t="n"/>
      <c r="C2100" s="16" t="n"/>
      <c r="D2100" s="5" t="n"/>
      <c r="E2100" s="17" t="n"/>
      <c r="F2100" s="17" t="n"/>
      <c r="G2100" s="6">
        <f>IF(AND(C2100&amp;""="",E2100&amp;""="",F2100&amp;""=""),"",IF(C2100&amp;""="","كود ناقص",IFERROR(INDEX('دليل الحسابات'!$B$6:$B$205,MATCH(C2100,'دليل الحسابات'!$A$6:$A$205,0)),"كود غير موجود")))</f>
        <v/>
      </c>
      <c r="H2100" s="6">
        <f>IF(AND(C2100&amp;""="",E2100&amp;""="",F2100&amp;""=""),"",IF(AND(E2100&amp;""&lt;&gt;"",F2100&amp;""&lt;&gt;""),"خطأ: مدين ودائن معًا",IF(AND(E2100&amp;""="",F2100&amp;""=""),"سطر بلا مبلغ","")))</f>
        <v/>
      </c>
      <c r="I2100" s="19">
        <f>IF(B2100&amp;""="","",ROUND(SUMIFS($E$7:$E$3006,$B$7:$B$3006,B2100&amp;"")-SUMIFS($F$7:$F$3006,$B$7:$B$3006,B2100&amp;""),2))</f>
        <v/>
      </c>
      <c r="J2100" s="6">
        <f>IF(B2100&amp;""="",IF(AND(C2100&amp;""="",E2100&amp;""="",F2100&amp;""=""),"","رقم القيد ناقص"),IF(I2100=0,"","القيد غير متوازن"))</f>
        <v/>
      </c>
      <c r="K2100" s="21">
        <f>IF(C2100&amp;""="","",COUNTIF($C$7:C2100,C2100&amp;""))</f>
        <v/>
      </c>
      <c r="L2100" s="6">
        <f>IF(K2100="","",C2100&amp;"-"&amp;K2100)</f>
        <v/>
      </c>
      <c r="M2100" s="21">
        <f>IF(J2100&lt;&gt;"القيد غير متوازن","",IF(COUNTIF($B$7:B2100,B2100&amp;"")=1,1,""))</f>
        <v/>
      </c>
    </row>
    <row r="2101">
      <c r="A2101" s="20" t="n"/>
      <c r="B2101" s="16" t="n"/>
      <c r="C2101" s="16" t="n"/>
      <c r="D2101" s="5" t="n"/>
      <c r="E2101" s="17" t="n"/>
      <c r="F2101" s="17" t="n"/>
      <c r="G2101" s="6">
        <f>IF(AND(C2101&amp;""="",E2101&amp;""="",F2101&amp;""=""),"",IF(C2101&amp;""="","كود ناقص",IFERROR(INDEX('دليل الحسابات'!$B$6:$B$205,MATCH(C2101,'دليل الحسابات'!$A$6:$A$205,0)),"كود غير موجود")))</f>
        <v/>
      </c>
      <c r="H2101" s="6">
        <f>IF(AND(C2101&amp;""="",E2101&amp;""="",F2101&amp;""=""),"",IF(AND(E2101&amp;""&lt;&gt;"",F2101&amp;""&lt;&gt;""),"خطأ: مدين ودائن معًا",IF(AND(E2101&amp;""="",F2101&amp;""=""),"سطر بلا مبلغ","")))</f>
        <v/>
      </c>
      <c r="I2101" s="19">
        <f>IF(B2101&amp;""="","",ROUND(SUMIFS($E$7:$E$3006,$B$7:$B$3006,B2101&amp;"")-SUMIFS($F$7:$F$3006,$B$7:$B$3006,B2101&amp;""),2))</f>
        <v/>
      </c>
      <c r="J2101" s="6">
        <f>IF(B2101&amp;""="",IF(AND(C2101&amp;""="",E2101&amp;""="",F2101&amp;""=""),"","رقم القيد ناقص"),IF(I2101=0,"","القيد غير متوازن"))</f>
        <v/>
      </c>
      <c r="K2101" s="21">
        <f>IF(C2101&amp;""="","",COUNTIF($C$7:C2101,C2101&amp;""))</f>
        <v/>
      </c>
      <c r="L2101" s="6">
        <f>IF(K2101="","",C2101&amp;"-"&amp;K2101)</f>
        <v/>
      </c>
      <c r="M2101" s="21">
        <f>IF(J2101&lt;&gt;"القيد غير متوازن","",IF(COUNTIF($B$7:B2101,B2101&amp;"")=1,1,""))</f>
        <v/>
      </c>
    </row>
    <row r="2102">
      <c r="A2102" s="20" t="n"/>
      <c r="B2102" s="16" t="n"/>
      <c r="C2102" s="16" t="n"/>
      <c r="D2102" s="5" t="n"/>
      <c r="E2102" s="17" t="n"/>
      <c r="F2102" s="17" t="n"/>
      <c r="G2102" s="6">
        <f>IF(AND(C2102&amp;""="",E2102&amp;""="",F2102&amp;""=""),"",IF(C2102&amp;""="","كود ناقص",IFERROR(INDEX('دليل الحسابات'!$B$6:$B$205,MATCH(C2102,'دليل الحسابات'!$A$6:$A$205,0)),"كود غير موجود")))</f>
        <v/>
      </c>
      <c r="H2102" s="6">
        <f>IF(AND(C2102&amp;""="",E2102&amp;""="",F2102&amp;""=""),"",IF(AND(E2102&amp;""&lt;&gt;"",F2102&amp;""&lt;&gt;""),"خطأ: مدين ودائن معًا",IF(AND(E2102&amp;""="",F2102&amp;""=""),"سطر بلا مبلغ","")))</f>
        <v/>
      </c>
      <c r="I2102" s="19">
        <f>IF(B2102&amp;""="","",ROUND(SUMIFS($E$7:$E$3006,$B$7:$B$3006,B2102&amp;"")-SUMIFS($F$7:$F$3006,$B$7:$B$3006,B2102&amp;""),2))</f>
        <v/>
      </c>
      <c r="J2102" s="6">
        <f>IF(B2102&amp;""="",IF(AND(C2102&amp;""="",E2102&amp;""="",F2102&amp;""=""),"","رقم القيد ناقص"),IF(I2102=0,"","القيد غير متوازن"))</f>
        <v/>
      </c>
      <c r="K2102" s="21">
        <f>IF(C2102&amp;""="","",COUNTIF($C$7:C2102,C2102&amp;""))</f>
        <v/>
      </c>
      <c r="L2102" s="6">
        <f>IF(K2102="","",C2102&amp;"-"&amp;K2102)</f>
        <v/>
      </c>
      <c r="M2102" s="21">
        <f>IF(J2102&lt;&gt;"القيد غير متوازن","",IF(COUNTIF($B$7:B2102,B2102&amp;"")=1,1,""))</f>
        <v/>
      </c>
    </row>
    <row r="2103">
      <c r="A2103" s="20" t="n"/>
      <c r="B2103" s="16" t="n"/>
      <c r="C2103" s="16" t="n"/>
      <c r="D2103" s="5" t="n"/>
      <c r="E2103" s="17" t="n"/>
      <c r="F2103" s="17" t="n"/>
      <c r="G2103" s="6">
        <f>IF(AND(C2103&amp;""="",E2103&amp;""="",F2103&amp;""=""),"",IF(C2103&amp;""="","كود ناقص",IFERROR(INDEX('دليل الحسابات'!$B$6:$B$205,MATCH(C2103,'دليل الحسابات'!$A$6:$A$205,0)),"كود غير موجود")))</f>
        <v/>
      </c>
      <c r="H2103" s="6">
        <f>IF(AND(C2103&amp;""="",E2103&amp;""="",F2103&amp;""=""),"",IF(AND(E2103&amp;""&lt;&gt;"",F2103&amp;""&lt;&gt;""),"خطأ: مدين ودائن معًا",IF(AND(E2103&amp;""="",F2103&amp;""=""),"سطر بلا مبلغ","")))</f>
        <v/>
      </c>
      <c r="I2103" s="19">
        <f>IF(B2103&amp;""="","",ROUND(SUMIFS($E$7:$E$3006,$B$7:$B$3006,B2103&amp;"")-SUMIFS($F$7:$F$3006,$B$7:$B$3006,B2103&amp;""),2))</f>
        <v/>
      </c>
      <c r="J2103" s="6">
        <f>IF(B2103&amp;""="",IF(AND(C2103&amp;""="",E2103&amp;""="",F2103&amp;""=""),"","رقم القيد ناقص"),IF(I2103=0,"","القيد غير متوازن"))</f>
        <v/>
      </c>
      <c r="K2103" s="21">
        <f>IF(C2103&amp;""="","",COUNTIF($C$7:C2103,C2103&amp;""))</f>
        <v/>
      </c>
      <c r="L2103" s="6">
        <f>IF(K2103="","",C2103&amp;"-"&amp;K2103)</f>
        <v/>
      </c>
      <c r="M2103" s="21">
        <f>IF(J2103&lt;&gt;"القيد غير متوازن","",IF(COUNTIF($B$7:B2103,B2103&amp;"")=1,1,""))</f>
        <v/>
      </c>
    </row>
    <row r="2104">
      <c r="A2104" s="20" t="n"/>
      <c r="B2104" s="16" t="n"/>
      <c r="C2104" s="16" t="n"/>
      <c r="D2104" s="5" t="n"/>
      <c r="E2104" s="17" t="n"/>
      <c r="F2104" s="17" t="n"/>
      <c r="G2104" s="6">
        <f>IF(AND(C2104&amp;""="",E2104&amp;""="",F2104&amp;""=""),"",IF(C2104&amp;""="","كود ناقص",IFERROR(INDEX('دليل الحسابات'!$B$6:$B$205,MATCH(C2104,'دليل الحسابات'!$A$6:$A$205,0)),"كود غير موجود")))</f>
        <v/>
      </c>
      <c r="H2104" s="6">
        <f>IF(AND(C2104&amp;""="",E2104&amp;""="",F2104&amp;""=""),"",IF(AND(E2104&amp;""&lt;&gt;"",F2104&amp;""&lt;&gt;""),"خطأ: مدين ودائن معًا",IF(AND(E2104&amp;""="",F2104&amp;""=""),"سطر بلا مبلغ","")))</f>
        <v/>
      </c>
      <c r="I2104" s="19">
        <f>IF(B2104&amp;""="","",ROUND(SUMIFS($E$7:$E$3006,$B$7:$B$3006,B2104&amp;"")-SUMIFS($F$7:$F$3006,$B$7:$B$3006,B2104&amp;""),2))</f>
        <v/>
      </c>
      <c r="J2104" s="6">
        <f>IF(B2104&amp;""="",IF(AND(C2104&amp;""="",E2104&amp;""="",F2104&amp;""=""),"","رقم القيد ناقص"),IF(I2104=0,"","القيد غير متوازن"))</f>
        <v/>
      </c>
      <c r="K2104" s="21">
        <f>IF(C2104&amp;""="","",COUNTIF($C$7:C2104,C2104&amp;""))</f>
        <v/>
      </c>
      <c r="L2104" s="6">
        <f>IF(K2104="","",C2104&amp;"-"&amp;K2104)</f>
        <v/>
      </c>
      <c r="M2104" s="21">
        <f>IF(J2104&lt;&gt;"القيد غير متوازن","",IF(COUNTIF($B$7:B2104,B2104&amp;"")=1,1,""))</f>
        <v/>
      </c>
    </row>
    <row r="2105">
      <c r="A2105" s="20" t="n"/>
      <c r="B2105" s="16" t="n"/>
      <c r="C2105" s="16" t="n"/>
      <c r="D2105" s="5" t="n"/>
      <c r="E2105" s="17" t="n"/>
      <c r="F2105" s="17" t="n"/>
      <c r="G2105" s="6">
        <f>IF(AND(C2105&amp;""="",E2105&amp;""="",F2105&amp;""=""),"",IF(C2105&amp;""="","كود ناقص",IFERROR(INDEX('دليل الحسابات'!$B$6:$B$205,MATCH(C2105,'دليل الحسابات'!$A$6:$A$205,0)),"كود غير موجود")))</f>
        <v/>
      </c>
      <c r="H2105" s="6">
        <f>IF(AND(C2105&amp;""="",E2105&amp;""="",F2105&amp;""=""),"",IF(AND(E2105&amp;""&lt;&gt;"",F2105&amp;""&lt;&gt;""),"خطأ: مدين ودائن معًا",IF(AND(E2105&amp;""="",F2105&amp;""=""),"سطر بلا مبلغ","")))</f>
        <v/>
      </c>
      <c r="I2105" s="19">
        <f>IF(B2105&amp;""="","",ROUND(SUMIFS($E$7:$E$3006,$B$7:$B$3006,B2105&amp;"")-SUMIFS($F$7:$F$3006,$B$7:$B$3006,B2105&amp;""),2))</f>
        <v/>
      </c>
      <c r="J2105" s="6">
        <f>IF(B2105&amp;""="",IF(AND(C2105&amp;""="",E2105&amp;""="",F2105&amp;""=""),"","رقم القيد ناقص"),IF(I2105=0,"","القيد غير متوازن"))</f>
        <v/>
      </c>
      <c r="K2105" s="21">
        <f>IF(C2105&amp;""="","",COUNTIF($C$7:C2105,C2105&amp;""))</f>
        <v/>
      </c>
      <c r="L2105" s="6">
        <f>IF(K2105="","",C2105&amp;"-"&amp;K2105)</f>
        <v/>
      </c>
      <c r="M2105" s="21">
        <f>IF(J2105&lt;&gt;"القيد غير متوازن","",IF(COUNTIF($B$7:B2105,B2105&amp;"")=1,1,""))</f>
        <v/>
      </c>
    </row>
    <row r="2106">
      <c r="A2106" s="20" t="n"/>
      <c r="B2106" s="16" t="n"/>
      <c r="C2106" s="16" t="n"/>
      <c r="D2106" s="5" t="n"/>
      <c r="E2106" s="17" t="n"/>
      <c r="F2106" s="17" t="n"/>
      <c r="G2106" s="6">
        <f>IF(AND(C2106&amp;""="",E2106&amp;""="",F2106&amp;""=""),"",IF(C2106&amp;""="","كود ناقص",IFERROR(INDEX('دليل الحسابات'!$B$6:$B$205,MATCH(C2106,'دليل الحسابات'!$A$6:$A$205,0)),"كود غير موجود")))</f>
        <v/>
      </c>
      <c r="H2106" s="6">
        <f>IF(AND(C2106&amp;""="",E2106&amp;""="",F2106&amp;""=""),"",IF(AND(E2106&amp;""&lt;&gt;"",F2106&amp;""&lt;&gt;""),"خطأ: مدين ودائن معًا",IF(AND(E2106&amp;""="",F2106&amp;""=""),"سطر بلا مبلغ","")))</f>
        <v/>
      </c>
      <c r="I2106" s="19">
        <f>IF(B2106&amp;""="","",ROUND(SUMIFS($E$7:$E$3006,$B$7:$B$3006,B2106&amp;"")-SUMIFS($F$7:$F$3006,$B$7:$B$3006,B2106&amp;""),2))</f>
        <v/>
      </c>
      <c r="J2106" s="6">
        <f>IF(B2106&amp;""="",IF(AND(C2106&amp;""="",E2106&amp;""="",F2106&amp;""=""),"","رقم القيد ناقص"),IF(I2106=0,"","القيد غير متوازن"))</f>
        <v/>
      </c>
      <c r="K2106" s="21">
        <f>IF(C2106&amp;""="","",COUNTIF($C$7:C2106,C2106&amp;""))</f>
        <v/>
      </c>
      <c r="L2106" s="6">
        <f>IF(K2106="","",C2106&amp;"-"&amp;K2106)</f>
        <v/>
      </c>
      <c r="M2106" s="21">
        <f>IF(J2106&lt;&gt;"القيد غير متوازن","",IF(COUNTIF($B$7:B2106,B2106&amp;"")=1,1,""))</f>
        <v/>
      </c>
    </row>
    <row r="2107">
      <c r="A2107" s="20" t="n"/>
      <c r="B2107" s="16" t="n"/>
      <c r="C2107" s="16" t="n"/>
      <c r="D2107" s="5" t="n"/>
      <c r="E2107" s="17" t="n"/>
      <c r="F2107" s="17" t="n"/>
      <c r="G2107" s="6">
        <f>IF(AND(C2107&amp;""="",E2107&amp;""="",F2107&amp;""=""),"",IF(C2107&amp;""="","كود ناقص",IFERROR(INDEX('دليل الحسابات'!$B$6:$B$205,MATCH(C2107,'دليل الحسابات'!$A$6:$A$205,0)),"كود غير موجود")))</f>
        <v/>
      </c>
      <c r="H2107" s="6">
        <f>IF(AND(C2107&amp;""="",E2107&amp;""="",F2107&amp;""=""),"",IF(AND(E2107&amp;""&lt;&gt;"",F2107&amp;""&lt;&gt;""),"خطأ: مدين ودائن معًا",IF(AND(E2107&amp;""="",F2107&amp;""=""),"سطر بلا مبلغ","")))</f>
        <v/>
      </c>
      <c r="I2107" s="19">
        <f>IF(B2107&amp;""="","",ROUND(SUMIFS($E$7:$E$3006,$B$7:$B$3006,B2107&amp;"")-SUMIFS($F$7:$F$3006,$B$7:$B$3006,B2107&amp;""),2))</f>
        <v/>
      </c>
      <c r="J2107" s="6">
        <f>IF(B2107&amp;""="",IF(AND(C2107&amp;""="",E2107&amp;""="",F2107&amp;""=""),"","رقم القيد ناقص"),IF(I2107=0,"","القيد غير متوازن"))</f>
        <v/>
      </c>
      <c r="K2107" s="21">
        <f>IF(C2107&amp;""="","",COUNTIF($C$7:C2107,C2107&amp;""))</f>
        <v/>
      </c>
      <c r="L2107" s="6">
        <f>IF(K2107="","",C2107&amp;"-"&amp;K2107)</f>
        <v/>
      </c>
      <c r="M2107" s="21">
        <f>IF(J2107&lt;&gt;"القيد غير متوازن","",IF(COUNTIF($B$7:B2107,B2107&amp;"")=1,1,""))</f>
        <v/>
      </c>
    </row>
    <row r="2108">
      <c r="A2108" s="20" t="n"/>
      <c r="B2108" s="16" t="n"/>
      <c r="C2108" s="16" t="n"/>
      <c r="D2108" s="5" t="n"/>
      <c r="E2108" s="17" t="n"/>
      <c r="F2108" s="17" t="n"/>
      <c r="G2108" s="6">
        <f>IF(AND(C2108&amp;""="",E2108&amp;""="",F2108&amp;""=""),"",IF(C2108&amp;""="","كود ناقص",IFERROR(INDEX('دليل الحسابات'!$B$6:$B$205,MATCH(C2108,'دليل الحسابات'!$A$6:$A$205,0)),"كود غير موجود")))</f>
        <v/>
      </c>
      <c r="H2108" s="6">
        <f>IF(AND(C2108&amp;""="",E2108&amp;""="",F2108&amp;""=""),"",IF(AND(E2108&amp;""&lt;&gt;"",F2108&amp;""&lt;&gt;""),"خطأ: مدين ودائن معًا",IF(AND(E2108&amp;""="",F2108&amp;""=""),"سطر بلا مبلغ","")))</f>
        <v/>
      </c>
      <c r="I2108" s="19">
        <f>IF(B2108&amp;""="","",ROUND(SUMIFS($E$7:$E$3006,$B$7:$B$3006,B2108&amp;"")-SUMIFS($F$7:$F$3006,$B$7:$B$3006,B2108&amp;""),2))</f>
        <v/>
      </c>
      <c r="J2108" s="6">
        <f>IF(B2108&amp;""="",IF(AND(C2108&amp;""="",E2108&amp;""="",F2108&amp;""=""),"","رقم القيد ناقص"),IF(I2108=0,"","القيد غير متوازن"))</f>
        <v/>
      </c>
      <c r="K2108" s="21">
        <f>IF(C2108&amp;""="","",COUNTIF($C$7:C2108,C2108&amp;""))</f>
        <v/>
      </c>
      <c r="L2108" s="6">
        <f>IF(K2108="","",C2108&amp;"-"&amp;K2108)</f>
        <v/>
      </c>
      <c r="M2108" s="21">
        <f>IF(J2108&lt;&gt;"القيد غير متوازن","",IF(COUNTIF($B$7:B2108,B2108&amp;"")=1,1,""))</f>
        <v/>
      </c>
    </row>
    <row r="2109">
      <c r="A2109" s="20" t="n"/>
      <c r="B2109" s="16" t="n"/>
      <c r="C2109" s="16" t="n"/>
      <c r="D2109" s="5" t="n"/>
      <c r="E2109" s="17" t="n"/>
      <c r="F2109" s="17" t="n"/>
      <c r="G2109" s="6">
        <f>IF(AND(C2109&amp;""="",E2109&amp;""="",F2109&amp;""=""),"",IF(C2109&amp;""="","كود ناقص",IFERROR(INDEX('دليل الحسابات'!$B$6:$B$205,MATCH(C2109,'دليل الحسابات'!$A$6:$A$205,0)),"كود غير موجود")))</f>
        <v/>
      </c>
      <c r="H2109" s="6">
        <f>IF(AND(C2109&amp;""="",E2109&amp;""="",F2109&amp;""=""),"",IF(AND(E2109&amp;""&lt;&gt;"",F2109&amp;""&lt;&gt;""),"خطأ: مدين ودائن معًا",IF(AND(E2109&amp;""="",F2109&amp;""=""),"سطر بلا مبلغ","")))</f>
        <v/>
      </c>
      <c r="I2109" s="19">
        <f>IF(B2109&amp;""="","",ROUND(SUMIFS($E$7:$E$3006,$B$7:$B$3006,B2109&amp;"")-SUMIFS($F$7:$F$3006,$B$7:$B$3006,B2109&amp;""),2))</f>
        <v/>
      </c>
      <c r="J2109" s="6">
        <f>IF(B2109&amp;""="",IF(AND(C2109&amp;""="",E2109&amp;""="",F2109&amp;""=""),"","رقم القيد ناقص"),IF(I2109=0,"","القيد غير متوازن"))</f>
        <v/>
      </c>
      <c r="K2109" s="21">
        <f>IF(C2109&amp;""="","",COUNTIF($C$7:C2109,C2109&amp;""))</f>
        <v/>
      </c>
      <c r="L2109" s="6">
        <f>IF(K2109="","",C2109&amp;"-"&amp;K2109)</f>
        <v/>
      </c>
      <c r="M2109" s="21">
        <f>IF(J2109&lt;&gt;"القيد غير متوازن","",IF(COUNTIF($B$7:B2109,B2109&amp;"")=1,1,""))</f>
        <v/>
      </c>
    </row>
    <row r="2110">
      <c r="A2110" s="20" t="n"/>
      <c r="B2110" s="16" t="n"/>
      <c r="C2110" s="16" t="n"/>
      <c r="D2110" s="5" t="n"/>
      <c r="E2110" s="17" t="n"/>
      <c r="F2110" s="17" t="n"/>
      <c r="G2110" s="6">
        <f>IF(AND(C2110&amp;""="",E2110&amp;""="",F2110&amp;""=""),"",IF(C2110&amp;""="","كود ناقص",IFERROR(INDEX('دليل الحسابات'!$B$6:$B$205,MATCH(C2110,'دليل الحسابات'!$A$6:$A$205,0)),"كود غير موجود")))</f>
        <v/>
      </c>
      <c r="H2110" s="6">
        <f>IF(AND(C2110&amp;""="",E2110&amp;""="",F2110&amp;""=""),"",IF(AND(E2110&amp;""&lt;&gt;"",F2110&amp;""&lt;&gt;""),"خطأ: مدين ودائن معًا",IF(AND(E2110&amp;""="",F2110&amp;""=""),"سطر بلا مبلغ","")))</f>
        <v/>
      </c>
      <c r="I2110" s="19">
        <f>IF(B2110&amp;""="","",ROUND(SUMIFS($E$7:$E$3006,$B$7:$B$3006,B2110&amp;"")-SUMIFS($F$7:$F$3006,$B$7:$B$3006,B2110&amp;""),2))</f>
        <v/>
      </c>
      <c r="J2110" s="6">
        <f>IF(B2110&amp;""="",IF(AND(C2110&amp;""="",E2110&amp;""="",F2110&amp;""=""),"","رقم القيد ناقص"),IF(I2110=0,"","القيد غير متوازن"))</f>
        <v/>
      </c>
      <c r="K2110" s="21">
        <f>IF(C2110&amp;""="","",COUNTIF($C$7:C2110,C2110&amp;""))</f>
        <v/>
      </c>
      <c r="L2110" s="6">
        <f>IF(K2110="","",C2110&amp;"-"&amp;K2110)</f>
        <v/>
      </c>
      <c r="M2110" s="21">
        <f>IF(J2110&lt;&gt;"القيد غير متوازن","",IF(COUNTIF($B$7:B2110,B2110&amp;"")=1,1,""))</f>
        <v/>
      </c>
    </row>
    <row r="2111">
      <c r="A2111" s="20" t="n"/>
      <c r="B2111" s="16" t="n"/>
      <c r="C2111" s="16" t="n"/>
      <c r="D2111" s="5" t="n"/>
      <c r="E2111" s="17" t="n"/>
      <c r="F2111" s="17" t="n"/>
      <c r="G2111" s="6">
        <f>IF(AND(C2111&amp;""="",E2111&amp;""="",F2111&amp;""=""),"",IF(C2111&amp;""="","كود ناقص",IFERROR(INDEX('دليل الحسابات'!$B$6:$B$205,MATCH(C2111,'دليل الحسابات'!$A$6:$A$205,0)),"كود غير موجود")))</f>
        <v/>
      </c>
      <c r="H2111" s="6">
        <f>IF(AND(C2111&amp;""="",E2111&amp;""="",F2111&amp;""=""),"",IF(AND(E2111&amp;""&lt;&gt;"",F2111&amp;""&lt;&gt;""),"خطأ: مدين ودائن معًا",IF(AND(E2111&amp;""="",F2111&amp;""=""),"سطر بلا مبلغ","")))</f>
        <v/>
      </c>
      <c r="I2111" s="19">
        <f>IF(B2111&amp;""="","",ROUND(SUMIFS($E$7:$E$3006,$B$7:$B$3006,B2111&amp;"")-SUMIFS($F$7:$F$3006,$B$7:$B$3006,B2111&amp;""),2))</f>
        <v/>
      </c>
      <c r="J2111" s="6">
        <f>IF(B2111&amp;""="",IF(AND(C2111&amp;""="",E2111&amp;""="",F2111&amp;""=""),"","رقم القيد ناقص"),IF(I2111=0,"","القيد غير متوازن"))</f>
        <v/>
      </c>
      <c r="K2111" s="21">
        <f>IF(C2111&amp;""="","",COUNTIF($C$7:C2111,C2111&amp;""))</f>
        <v/>
      </c>
      <c r="L2111" s="6">
        <f>IF(K2111="","",C2111&amp;"-"&amp;K2111)</f>
        <v/>
      </c>
      <c r="M2111" s="21">
        <f>IF(J2111&lt;&gt;"القيد غير متوازن","",IF(COUNTIF($B$7:B2111,B2111&amp;"")=1,1,""))</f>
        <v/>
      </c>
    </row>
    <row r="2112">
      <c r="A2112" s="20" t="n"/>
      <c r="B2112" s="16" t="n"/>
      <c r="C2112" s="16" t="n"/>
      <c r="D2112" s="5" t="n"/>
      <c r="E2112" s="17" t="n"/>
      <c r="F2112" s="17" t="n"/>
      <c r="G2112" s="6">
        <f>IF(AND(C2112&amp;""="",E2112&amp;""="",F2112&amp;""=""),"",IF(C2112&amp;""="","كود ناقص",IFERROR(INDEX('دليل الحسابات'!$B$6:$B$205,MATCH(C2112,'دليل الحسابات'!$A$6:$A$205,0)),"كود غير موجود")))</f>
        <v/>
      </c>
      <c r="H2112" s="6">
        <f>IF(AND(C2112&amp;""="",E2112&amp;""="",F2112&amp;""=""),"",IF(AND(E2112&amp;""&lt;&gt;"",F2112&amp;""&lt;&gt;""),"خطأ: مدين ودائن معًا",IF(AND(E2112&amp;""="",F2112&amp;""=""),"سطر بلا مبلغ","")))</f>
        <v/>
      </c>
      <c r="I2112" s="19">
        <f>IF(B2112&amp;""="","",ROUND(SUMIFS($E$7:$E$3006,$B$7:$B$3006,B2112&amp;"")-SUMIFS($F$7:$F$3006,$B$7:$B$3006,B2112&amp;""),2))</f>
        <v/>
      </c>
      <c r="J2112" s="6">
        <f>IF(B2112&amp;""="",IF(AND(C2112&amp;""="",E2112&amp;""="",F2112&amp;""=""),"","رقم القيد ناقص"),IF(I2112=0,"","القيد غير متوازن"))</f>
        <v/>
      </c>
      <c r="K2112" s="21">
        <f>IF(C2112&amp;""="","",COUNTIF($C$7:C2112,C2112&amp;""))</f>
        <v/>
      </c>
      <c r="L2112" s="6">
        <f>IF(K2112="","",C2112&amp;"-"&amp;K2112)</f>
        <v/>
      </c>
      <c r="M2112" s="21">
        <f>IF(J2112&lt;&gt;"القيد غير متوازن","",IF(COUNTIF($B$7:B2112,B2112&amp;"")=1,1,""))</f>
        <v/>
      </c>
    </row>
    <row r="2113">
      <c r="A2113" s="20" t="n"/>
      <c r="B2113" s="16" t="n"/>
      <c r="C2113" s="16" t="n"/>
      <c r="D2113" s="5" t="n"/>
      <c r="E2113" s="17" t="n"/>
      <c r="F2113" s="17" t="n"/>
      <c r="G2113" s="6">
        <f>IF(AND(C2113&amp;""="",E2113&amp;""="",F2113&amp;""=""),"",IF(C2113&amp;""="","كود ناقص",IFERROR(INDEX('دليل الحسابات'!$B$6:$B$205,MATCH(C2113,'دليل الحسابات'!$A$6:$A$205,0)),"كود غير موجود")))</f>
        <v/>
      </c>
      <c r="H2113" s="6">
        <f>IF(AND(C2113&amp;""="",E2113&amp;""="",F2113&amp;""=""),"",IF(AND(E2113&amp;""&lt;&gt;"",F2113&amp;""&lt;&gt;""),"خطأ: مدين ودائن معًا",IF(AND(E2113&amp;""="",F2113&amp;""=""),"سطر بلا مبلغ","")))</f>
        <v/>
      </c>
      <c r="I2113" s="19">
        <f>IF(B2113&amp;""="","",ROUND(SUMIFS($E$7:$E$3006,$B$7:$B$3006,B2113&amp;"")-SUMIFS($F$7:$F$3006,$B$7:$B$3006,B2113&amp;""),2))</f>
        <v/>
      </c>
      <c r="J2113" s="6">
        <f>IF(B2113&amp;""="",IF(AND(C2113&amp;""="",E2113&amp;""="",F2113&amp;""=""),"","رقم القيد ناقص"),IF(I2113=0,"","القيد غير متوازن"))</f>
        <v/>
      </c>
      <c r="K2113" s="21">
        <f>IF(C2113&amp;""="","",COUNTIF($C$7:C2113,C2113&amp;""))</f>
        <v/>
      </c>
      <c r="L2113" s="6">
        <f>IF(K2113="","",C2113&amp;"-"&amp;K2113)</f>
        <v/>
      </c>
      <c r="M2113" s="21">
        <f>IF(J2113&lt;&gt;"القيد غير متوازن","",IF(COUNTIF($B$7:B2113,B2113&amp;"")=1,1,""))</f>
        <v/>
      </c>
    </row>
    <row r="2114">
      <c r="A2114" s="20" t="n"/>
      <c r="B2114" s="16" t="n"/>
      <c r="C2114" s="16" t="n"/>
      <c r="D2114" s="5" t="n"/>
      <c r="E2114" s="17" t="n"/>
      <c r="F2114" s="17" t="n"/>
      <c r="G2114" s="6">
        <f>IF(AND(C2114&amp;""="",E2114&amp;""="",F2114&amp;""=""),"",IF(C2114&amp;""="","كود ناقص",IFERROR(INDEX('دليل الحسابات'!$B$6:$B$205,MATCH(C2114,'دليل الحسابات'!$A$6:$A$205,0)),"كود غير موجود")))</f>
        <v/>
      </c>
      <c r="H2114" s="6">
        <f>IF(AND(C2114&amp;""="",E2114&amp;""="",F2114&amp;""=""),"",IF(AND(E2114&amp;""&lt;&gt;"",F2114&amp;""&lt;&gt;""),"خطأ: مدين ودائن معًا",IF(AND(E2114&amp;""="",F2114&amp;""=""),"سطر بلا مبلغ","")))</f>
        <v/>
      </c>
      <c r="I2114" s="19">
        <f>IF(B2114&amp;""="","",ROUND(SUMIFS($E$7:$E$3006,$B$7:$B$3006,B2114&amp;"")-SUMIFS($F$7:$F$3006,$B$7:$B$3006,B2114&amp;""),2))</f>
        <v/>
      </c>
      <c r="J2114" s="6">
        <f>IF(B2114&amp;""="",IF(AND(C2114&amp;""="",E2114&amp;""="",F2114&amp;""=""),"","رقم القيد ناقص"),IF(I2114=0,"","القيد غير متوازن"))</f>
        <v/>
      </c>
      <c r="K2114" s="21">
        <f>IF(C2114&amp;""="","",COUNTIF($C$7:C2114,C2114&amp;""))</f>
        <v/>
      </c>
      <c r="L2114" s="6">
        <f>IF(K2114="","",C2114&amp;"-"&amp;K2114)</f>
        <v/>
      </c>
      <c r="M2114" s="21">
        <f>IF(J2114&lt;&gt;"القيد غير متوازن","",IF(COUNTIF($B$7:B2114,B2114&amp;"")=1,1,""))</f>
        <v/>
      </c>
    </row>
    <row r="2115">
      <c r="A2115" s="20" t="n"/>
      <c r="B2115" s="16" t="n"/>
      <c r="C2115" s="16" t="n"/>
      <c r="D2115" s="5" t="n"/>
      <c r="E2115" s="17" t="n"/>
      <c r="F2115" s="17" t="n"/>
      <c r="G2115" s="6">
        <f>IF(AND(C2115&amp;""="",E2115&amp;""="",F2115&amp;""=""),"",IF(C2115&amp;""="","كود ناقص",IFERROR(INDEX('دليل الحسابات'!$B$6:$B$205,MATCH(C2115,'دليل الحسابات'!$A$6:$A$205,0)),"كود غير موجود")))</f>
        <v/>
      </c>
      <c r="H2115" s="6">
        <f>IF(AND(C2115&amp;""="",E2115&amp;""="",F2115&amp;""=""),"",IF(AND(E2115&amp;""&lt;&gt;"",F2115&amp;""&lt;&gt;""),"خطأ: مدين ودائن معًا",IF(AND(E2115&amp;""="",F2115&amp;""=""),"سطر بلا مبلغ","")))</f>
        <v/>
      </c>
      <c r="I2115" s="19">
        <f>IF(B2115&amp;""="","",ROUND(SUMIFS($E$7:$E$3006,$B$7:$B$3006,B2115&amp;"")-SUMIFS($F$7:$F$3006,$B$7:$B$3006,B2115&amp;""),2))</f>
        <v/>
      </c>
      <c r="J2115" s="6">
        <f>IF(B2115&amp;""="",IF(AND(C2115&amp;""="",E2115&amp;""="",F2115&amp;""=""),"","رقم القيد ناقص"),IF(I2115=0,"","القيد غير متوازن"))</f>
        <v/>
      </c>
      <c r="K2115" s="21">
        <f>IF(C2115&amp;""="","",COUNTIF($C$7:C2115,C2115&amp;""))</f>
        <v/>
      </c>
      <c r="L2115" s="6">
        <f>IF(K2115="","",C2115&amp;"-"&amp;K2115)</f>
        <v/>
      </c>
      <c r="M2115" s="21">
        <f>IF(J2115&lt;&gt;"القيد غير متوازن","",IF(COUNTIF($B$7:B2115,B2115&amp;"")=1,1,""))</f>
        <v/>
      </c>
    </row>
    <row r="2116">
      <c r="A2116" s="20" t="n"/>
      <c r="B2116" s="16" t="n"/>
      <c r="C2116" s="16" t="n"/>
      <c r="D2116" s="5" t="n"/>
      <c r="E2116" s="17" t="n"/>
      <c r="F2116" s="17" t="n"/>
      <c r="G2116" s="6">
        <f>IF(AND(C2116&amp;""="",E2116&amp;""="",F2116&amp;""=""),"",IF(C2116&amp;""="","كود ناقص",IFERROR(INDEX('دليل الحسابات'!$B$6:$B$205,MATCH(C2116,'دليل الحسابات'!$A$6:$A$205,0)),"كود غير موجود")))</f>
        <v/>
      </c>
      <c r="H2116" s="6">
        <f>IF(AND(C2116&amp;""="",E2116&amp;""="",F2116&amp;""=""),"",IF(AND(E2116&amp;""&lt;&gt;"",F2116&amp;""&lt;&gt;""),"خطأ: مدين ودائن معًا",IF(AND(E2116&amp;""="",F2116&amp;""=""),"سطر بلا مبلغ","")))</f>
        <v/>
      </c>
      <c r="I2116" s="19">
        <f>IF(B2116&amp;""="","",ROUND(SUMIFS($E$7:$E$3006,$B$7:$B$3006,B2116&amp;"")-SUMIFS($F$7:$F$3006,$B$7:$B$3006,B2116&amp;""),2))</f>
        <v/>
      </c>
      <c r="J2116" s="6">
        <f>IF(B2116&amp;""="",IF(AND(C2116&amp;""="",E2116&amp;""="",F2116&amp;""=""),"","رقم القيد ناقص"),IF(I2116=0,"","القيد غير متوازن"))</f>
        <v/>
      </c>
      <c r="K2116" s="21">
        <f>IF(C2116&amp;""="","",COUNTIF($C$7:C2116,C2116&amp;""))</f>
        <v/>
      </c>
      <c r="L2116" s="6">
        <f>IF(K2116="","",C2116&amp;"-"&amp;K2116)</f>
        <v/>
      </c>
      <c r="M2116" s="21">
        <f>IF(J2116&lt;&gt;"القيد غير متوازن","",IF(COUNTIF($B$7:B2116,B2116&amp;"")=1,1,""))</f>
        <v/>
      </c>
    </row>
    <row r="2117">
      <c r="A2117" s="20" t="n"/>
      <c r="B2117" s="16" t="n"/>
      <c r="C2117" s="16" t="n"/>
      <c r="D2117" s="5" t="n"/>
      <c r="E2117" s="17" t="n"/>
      <c r="F2117" s="17" t="n"/>
      <c r="G2117" s="6">
        <f>IF(AND(C2117&amp;""="",E2117&amp;""="",F2117&amp;""=""),"",IF(C2117&amp;""="","كود ناقص",IFERROR(INDEX('دليل الحسابات'!$B$6:$B$205,MATCH(C2117,'دليل الحسابات'!$A$6:$A$205,0)),"كود غير موجود")))</f>
        <v/>
      </c>
      <c r="H2117" s="6">
        <f>IF(AND(C2117&amp;""="",E2117&amp;""="",F2117&amp;""=""),"",IF(AND(E2117&amp;""&lt;&gt;"",F2117&amp;""&lt;&gt;""),"خطأ: مدين ودائن معًا",IF(AND(E2117&amp;""="",F2117&amp;""=""),"سطر بلا مبلغ","")))</f>
        <v/>
      </c>
      <c r="I2117" s="19">
        <f>IF(B2117&amp;""="","",ROUND(SUMIFS($E$7:$E$3006,$B$7:$B$3006,B2117&amp;"")-SUMIFS($F$7:$F$3006,$B$7:$B$3006,B2117&amp;""),2))</f>
        <v/>
      </c>
      <c r="J2117" s="6">
        <f>IF(B2117&amp;""="",IF(AND(C2117&amp;""="",E2117&amp;""="",F2117&amp;""=""),"","رقم القيد ناقص"),IF(I2117=0,"","القيد غير متوازن"))</f>
        <v/>
      </c>
      <c r="K2117" s="21">
        <f>IF(C2117&amp;""="","",COUNTIF($C$7:C2117,C2117&amp;""))</f>
        <v/>
      </c>
      <c r="L2117" s="6">
        <f>IF(K2117="","",C2117&amp;"-"&amp;K2117)</f>
        <v/>
      </c>
      <c r="M2117" s="21">
        <f>IF(J2117&lt;&gt;"القيد غير متوازن","",IF(COUNTIF($B$7:B2117,B2117&amp;"")=1,1,""))</f>
        <v/>
      </c>
    </row>
    <row r="2118">
      <c r="A2118" s="20" t="n"/>
      <c r="B2118" s="16" t="n"/>
      <c r="C2118" s="16" t="n"/>
      <c r="D2118" s="5" t="n"/>
      <c r="E2118" s="17" t="n"/>
      <c r="F2118" s="17" t="n"/>
      <c r="G2118" s="6">
        <f>IF(AND(C2118&amp;""="",E2118&amp;""="",F2118&amp;""=""),"",IF(C2118&amp;""="","كود ناقص",IFERROR(INDEX('دليل الحسابات'!$B$6:$B$205,MATCH(C2118,'دليل الحسابات'!$A$6:$A$205,0)),"كود غير موجود")))</f>
        <v/>
      </c>
      <c r="H2118" s="6">
        <f>IF(AND(C2118&amp;""="",E2118&amp;""="",F2118&amp;""=""),"",IF(AND(E2118&amp;""&lt;&gt;"",F2118&amp;""&lt;&gt;""),"خطأ: مدين ودائن معًا",IF(AND(E2118&amp;""="",F2118&amp;""=""),"سطر بلا مبلغ","")))</f>
        <v/>
      </c>
      <c r="I2118" s="19">
        <f>IF(B2118&amp;""="","",ROUND(SUMIFS($E$7:$E$3006,$B$7:$B$3006,B2118&amp;"")-SUMIFS($F$7:$F$3006,$B$7:$B$3006,B2118&amp;""),2))</f>
        <v/>
      </c>
      <c r="J2118" s="6">
        <f>IF(B2118&amp;""="",IF(AND(C2118&amp;""="",E2118&amp;""="",F2118&amp;""=""),"","رقم القيد ناقص"),IF(I2118=0,"","القيد غير متوازن"))</f>
        <v/>
      </c>
      <c r="K2118" s="21">
        <f>IF(C2118&amp;""="","",COUNTIF($C$7:C2118,C2118&amp;""))</f>
        <v/>
      </c>
      <c r="L2118" s="6">
        <f>IF(K2118="","",C2118&amp;"-"&amp;K2118)</f>
        <v/>
      </c>
      <c r="M2118" s="21">
        <f>IF(J2118&lt;&gt;"القيد غير متوازن","",IF(COUNTIF($B$7:B2118,B2118&amp;"")=1,1,""))</f>
        <v/>
      </c>
    </row>
    <row r="2119">
      <c r="A2119" s="20" t="n"/>
      <c r="B2119" s="16" t="n"/>
      <c r="C2119" s="16" t="n"/>
      <c r="D2119" s="5" t="n"/>
      <c r="E2119" s="17" t="n"/>
      <c r="F2119" s="17" t="n"/>
      <c r="G2119" s="6">
        <f>IF(AND(C2119&amp;""="",E2119&amp;""="",F2119&amp;""=""),"",IF(C2119&amp;""="","كود ناقص",IFERROR(INDEX('دليل الحسابات'!$B$6:$B$205,MATCH(C2119,'دليل الحسابات'!$A$6:$A$205,0)),"كود غير موجود")))</f>
        <v/>
      </c>
      <c r="H2119" s="6">
        <f>IF(AND(C2119&amp;""="",E2119&amp;""="",F2119&amp;""=""),"",IF(AND(E2119&amp;""&lt;&gt;"",F2119&amp;""&lt;&gt;""),"خطأ: مدين ودائن معًا",IF(AND(E2119&amp;""="",F2119&amp;""=""),"سطر بلا مبلغ","")))</f>
        <v/>
      </c>
      <c r="I2119" s="19">
        <f>IF(B2119&amp;""="","",ROUND(SUMIFS($E$7:$E$3006,$B$7:$B$3006,B2119&amp;"")-SUMIFS($F$7:$F$3006,$B$7:$B$3006,B2119&amp;""),2))</f>
        <v/>
      </c>
      <c r="J2119" s="6">
        <f>IF(B2119&amp;""="",IF(AND(C2119&amp;""="",E2119&amp;""="",F2119&amp;""=""),"","رقم القيد ناقص"),IF(I2119=0,"","القيد غير متوازن"))</f>
        <v/>
      </c>
      <c r="K2119" s="21">
        <f>IF(C2119&amp;""="","",COUNTIF($C$7:C2119,C2119&amp;""))</f>
        <v/>
      </c>
      <c r="L2119" s="6">
        <f>IF(K2119="","",C2119&amp;"-"&amp;K2119)</f>
        <v/>
      </c>
      <c r="M2119" s="21">
        <f>IF(J2119&lt;&gt;"القيد غير متوازن","",IF(COUNTIF($B$7:B2119,B2119&amp;"")=1,1,""))</f>
        <v/>
      </c>
    </row>
    <row r="2120">
      <c r="A2120" s="20" t="n"/>
      <c r="B2120" s="16" t="n"/>
      <c r="C2120" s="16" t="n"/>
      <c r="D2120" s="5" t="n"/>
      <c r="E2120" s="17" t="n"/>
      <c r="F2120" s="17" t="n"/>
      <c r="G2120" s="6">
        <f>IF(AND(C2120&amp;""="",E2120&amp;""="",F2120&amp;""=""),"",IF(C2120&amp;""="","كود ناقص",IFERROR(INDEX('دليل الحسابات'!$B$6:$B$205,MATCH(C2120,'دليل الحسابات'!$A$6:$A$205,0)),"كود غير موجود")))</f>
        <v/>
      </c>
      <c r="H2120" s="6">
        <f>IF(AND(C2120&amp;""="",E2120&amp;""="",F2120&amp;""=""),"",IF(AND(E2120&amp;""&lt;&gt;"",F2120&amp;""&lt;&gt;""),"خطأ: مدين ودائن معًا",IF(AND(E2120&amp;""="",F2120&amp;""=""),"سطر بلا مبلغ","")))</f>
        <v/>
      </c>
      <c r="I2120" s="19">
        <f>IF(B2120&amp;""="","",ROUND(SUMIFS($E$7:$E$3006,$B$7:$B$3006,B2120&amp;"")-SUMIFS($F$7:$F$3006,$B$7:$B$3006,B2120&amp;""),2))</f>
        <v/>
      </c>
      <c r="J2120" s="6">
        <f>IF(B2120&amp;""="",IF(AND(C2120&amp;""="",E2120&amp;""="",F2120&amp;""=""),"","رقم القيد ناقص"),IF(I2120=0,"","القيد غير متوازن"))</f>
        <v/>
      </c>
      <c r="K2120" s="21">
        <f>IF(C2120&amp;""="","",COUNTIF($C$7:C2120,C2120&amp;""))</f>
        <v/>
      </c>
      <c r="L2120" s="6">
        <f>IF(K2120="","",C2120&amp;"-"&amp;K2120)</f>
        <v/>
      </c>
      <c r="M2120" s="21">
        <f>IF(J2120&lt;&gt;"القيد غير متوازن","",IF(COUNTIF($B$7:B2120,B2120&amp;"")=1,1,""))</f>
        <v/>
      </c>
    </row>
    <row r="2121">
      <c r="A2121" s="20" t="n"/>
      <c r="B2121" s="16" t="n"/>
      <c r="C2121" s="16" t="n"/>
      <c r="D2121" s="5" t="n"/>
      <c r="E2121" s="17" t="n"/>
      <c r="F2121" s="17" t="n"/>
      <c r="G2121" s="6">
        <f>IF(AND(C2121&amp;""="",E2121&amp;""="",F2121&amp;""=""),"",IF(C2121&amp;""="","كود ناقص",IFERROR(INDEX('دليل الحسابات'!$B$6:$B$205,MATCH(C2121,'دليل الحسابات'!$A$6:$A$205,0)),"كود غير موجود")))</f>
        <v/>
      </c>
      <c r="H2121" s="6">
        <f>IF(AND(C2121&amp;""="",E2121&amp;""="",F2121&amp;""=""),"",IF(AND(E2121&amp;""&lt;&gt;"",F2121&amp;""&lt;&gt;""),"خطأ: مدين ودائن معًا",IF(AND(E2121&amp;""="",F2121&amp;""=""),"سطر بلا مبلغ","")))</f>
        <v/>
      </c>
      <c r="I2121" s="19">
        <f>IF(B2121&amp;""="","",ROUND(SUMIFS($E$7:$E$3006,$B$7:$B$3006,B2121&amp;"")-SUMIFS($F$7:$F$3006,$B$7:$B$3006,B2121&amp;""),2))</f>
        <v/>
      </c>
      <c r="J2121" s="6">
        <f>IF(B2121&amp;""="",IF(AND(C2121&amp;""="",E2121&amp;""="",F2121&amp;""=""),"","رقم القيد ناقص"),IF(I2121=0,"","القيد غير متوازن"))</f>
        <v/>
      </c>
      <c r="K2121" s="21">
        <f>IF(C2121&amp;""="","",COUNTIF($C$7:C2121,C2121&amp;""))</f>
        <v/>
      </c>
      <c r="L2121" s="6">
        <f>IF(K2121="","",C2121&amp;"-"&amp;K2121)</f>
        <v/>
      </c>
      <c r="M2121" s="21">
        <f>IF(J2121&lt;&gt;"القيد غير متوازن","",IF(COUNTIF($B$7:B2121,B2121&amp;"")=1,1,""))</f>
        <v/>
      </c>
    </row>
    <row r="2122">
      <c r="A2122" s="20" t="n"/>
      <c r="B2122" s="16" t="n"/>
      <c r="C2122" s="16" t="n"/>
      <c r="D2122" s="5" t="n"/>
      <c r="E2122" s="17" t="n"/>
      <c r="F2122" s="17" t="n"/>
      <c r="G2122" s="6">
        <f>IF(AND(C2122&amp;""="",E2122&amp;""="",F2122&amp;""=""),"",IF(C2122&amp;""="","كود ناقص",IFERROR(INDEX('دليل الحسابات'!$B$6:$B$205,MATCH(C2122,'دليل الحسابات'!$A$6:$A$205,0)),"كود غير موجود")))</f>
        <v/>
      </c>
      <c r="H2122" s="6">
        <f>IF(AND(C2122&amp;""="",E2122&amp;""="",F2122&amp;""=""),"",IF(AND(E2122&amp;""&lt;&gt;"",F2122&amp;""&lt;&gt;""),"خطأ: مدين ودائن معًا",IF(AND(E2122&amp;""="",F2122&amp;""=""),"سطر بلا مبلغ","")))</f>
        <v/>
      </c>
      <c r="I2122" s="19">
        <f>IF(B2122&amp;""="","",ROUND(SUMIFS($E$7:$E$3006,$B$7:$B$3006,B2122&amp;"")-SUMIFS($F$7:$F$3006,$B$7:$B$3006,B2122&amp;""),2))</f>
        <v/>
      </c>
      <c r="J2122" s="6">
        <f>IF(B2122&amp;""="",IF(AND(C2122&amp;""="",E2122&amp;""="",F2122&amp;""=""),"","رقم القيد ناقص"),IF(I2122=0,"","القيد غير متوازن"))</f>
        <v/>
      </c>
      <c r="K2122" s="21">
        <f>IF(C2122&amp;""="","",COUNTIF($C$7:C2122,C2122&amp;""))</f>
        <v/>
      </c>
      <c r="L2122" s="6">
        <f>IF(K2122="","",C2122&amp;"-"&amp;K2122)</f>
        <v/>
      </c>
      <c r="M2122" s="21">
        <f>IF(J2122&lt;&gt;"القيد غير متوازن","",IF(COUNTIF($B$7:B2122,B2122&amp;"")=1,1,""))</f>
        <v/>
      </c>
    </row>
    <row r="2123">
      <c r="A2123" s="20" t="n"/>
      <c r="B2123" s="16" t="n"/>
      <c r="C2123" s="16" t="n"/>
      <c r="D2123" s="5" t="n"/>
      <c r="E2123" s="17" t="n"/>
      <c r="F2123" s="17" t="n"/>
      <c r="G2123" s="6">
        <f>IF(AND(C2123&amp;""="",E2123&amp;""="",F2123&amp;""=""),"",IF(C2123&amp;""="","كود ناقص",IFERROR(INDEX('دليل الحسابات'!$B$6:$B$205,MATCH(C2123,'دليل الحسابات'!$A$6:$A$205,0)),"كود غير موجود")))</f>
        <v/>
      </c>
      <c r="H2123" s="6">
        <f>IF(AND(C2123&amp;""="",E2123&amp;""="",F2123&amp;""=""),"",IF(AND(E2123&amp;""&lt;&gt;"",F2123&amp;""&lt;&gt;""),"خطأ: مدين ودائن معًا",IF(AND(E2123&amp;""="",F2123&amp;""=""),"سطر بلا مبلغ","")))</f>
        <v/>
      </c>
      <c r="I2123" s="19">
        <f>IF(B2123&amp;""="","",ROUND(SUMIFS($E$7:$E$3006,$B$7:$B$3006,B2123&amp;"")-SUMIFS($F$7:$F$3006,$B$7:$B$3006,B2123&amp;""),2))</f>
        <v/>
      </c>
      <c r="J2123" s="6">
        <f>IF(B2123&amp;""="",IF(AND(C2123&amp;""="",E2123&amp;""="",F2123&amp;""=""),"","رقم القيد ناقص"),IF(I2123=0,"","القيد غير متوازن"))</f>
        <v/>
      </c>
      <c r="K2123" s="21">
        <f>IF(C2123&amp;""="","",COUNTIF($C$7:C2123,C2123&amp;""))</f>
        <v/>
      </c>
      <c r="L2123" s="6">
        <f>IF(K2123="","",C2123&amp;"-"&amp;K2123)</f>
        <v/>
      </c>
      <c r="M2123" s="21">
        <f>IF(J2123&lt;&gt;"القيد غير متوازن","",IF(COUNTIF($B$7:B2123,B2123&amp;"")=1,1,""))</f>
        <v/>
      </c>
    </row>
    <row r="2124">
      <c r="A2124" s="20" t="n"/>
      <c r="B2124" s="16" t="n"/>
      <c r="C2124" s="16" t="n"/>
      <c r="D2124" s="5" t="n"/>
      <c r="E2124" s="17" t="n"/>
      <c r="F2124" s="17" t="n"/>
      <c r="G2124" s="6">
        <f>IF(AND(C2124&amp;""="",E2124&amp;""="",F2124&amp;""=""),"",IF(C2124&amp;""="","كود ناقص",IFERROR(INDEX('دليل الحسابات'!$B$6:$B$205,MATCH(C2124,'دليل الحسابات'!$A$6:$A$205,0)),"كود غير موجود")))</f>
        <v/>
      </c>
      <c r="H2124" s="6">
        <f>IF(AND(C2124&amp;""="",E2124&amp;""="",F2124&amp;""=""),"",IF(AND(E2124&amp;""&lt;&gt;"",F2124&amp;""&lt;&gt;""),"خطأ: مدين ودائن معًا",IF(AND(E2124&amp;""="",F2124&amp;""=""),"سطر بلا مبلغ","")))</f>
        <v/>
      </c>
      <c r="I2124" s="19">
        <f>IF(B2124&amp;""="","",ROUND(SUMIFS($E$7:$E$3006,$B$7:$B$3006,B2124&amp;"")-SUMIFS($F$7:$F$3006,$B$7:$B$3006,B2124&amp;""),2))</f>
        <v/>
      </c>
      <c r="J2124" s="6">
        <f>IF(B2124&amp;""="",IF(AND(C2124&amp;""="",E2124&amp;""="",F2124&amp;""=""),"","رقم القيد ناقص"),IF(I2124=0,"","القيد غير متوازن"))</f>
        <v/>
      </c>
      <c r="K2124" s="21">
        <f>IF(C2124&amp;""="","",COUNTIF($C$7:C2124,C2124&amp;""))</f>
        <v/>
      </c>
      <c r="L2124" s="6">
        <f>IF(K2124="","",C2124&amp;"-"&amp;K2124)</f>
        <v/>
      </c>
      <c r="M2124" s="21">
        <f>IF(J2124&lt;&gt;"القيد غير متوازن","",IF(COUNTIF($B$7:B2124,B2124&amp;"")=1,1,""))</f>
        <v/>
      </c>
    </row>
    <row r="2125">
      <c r="A2125" s="20" t="n"/>
      <c r="B2125" s="16" t="n"/>
      <c r="C2125" s="16" t="n"/>
      <c r="D2125" s="5" t="n"/>
      <c r="E2125" s="17" t="n"/>
      <c r="F2125" s="17" t="n"/>
      <c r="G2125" s="6">
        <f>IF(AND(C2125&amp;""="",E2125&amp;""="",F2125&amp;""=""),"",IF(C2125&amp;""="","كود ناقص",IFERROR(INDEX('دليل الحسابات'!$B$6:$B$205,MATCH(C2125,'دليل الحسابات'!$A$6:$A$205,0)),"كود غير موجود")))</f>
        <v/>
      </c>
      <c r="H2125" s="6">
        <f>IF(AND(C2125&amp;""="",E2125&amp;""="",F2125&amp;""=""),"",IF(AND(E2125&amp;""&lt;&gt;"",F2125&amp;""&lt;&gt;""),"خطأ: مدين ودائن معًا",IF(AND(E2125&amp;""="",F2125&amp;""=""),"سطر بلا مبلغ","")))</f>
        <v/>
      </c>
      <c r="I2125" s="19">
        <f>IF(B2125&amp;""="","",ROUND(SUMIFS($E$7:$E$3006,$B$7:$B$3006,B2125&amp;"")-SUMIFS($F$7:$F$3006,$B$7:$B$3006,B2125&amp;""),2))</f>
        <v/>
      </c>
      <c r="J2125" s="6">
        <f>IF(B2125&amp;""="",IF(AND(C2125&amp;""="",E2125&amp;""="",F2125&amp;""=""),"","رقم القيد ناقص"),IF(I2125=0,"","القيد غير متوازن"))</f>
        <v/>
      </c>
      <c r="K2125" s="21">
        <f>IF(C2125&amp;""="","",COUNTIF($C$7:C2125,C2125&amp;""))</f>
        <v/>
      </c>
      <c r="L2125" s="6">
        <f>IF(K2125="","",C2125&amp;"-"&amp;K2125)</f>
        <v/>
      </c>
      <c r="M2125" s="21">
        <f>IF(J2125&lt;&gt;"القيد غير متوازن","",IF(COUNTIF($B$7:B2125,B2125&amp;"")=1,1,""))</f>
        <v/>
      </c>
    </row>
    <row r="2126">
      <c r="A2126" s="20" t="n"/>
      <c r="B2126" s="16" t="n"/>
      <c r="C2126" s="16" t="n"/>
      <c r="D2126" s="5" t="n"/>
      <c r="E2126" s="17" t="n"/>
      <c r="F2126" s="17" t="n"/>
      <c r="G2126" s="6">
        <f>IF(AND(C2126&amp;""="",E2126&amp;""="",F2126&amp;""=""),"",IF(C2126&amp;""="","كود ناقص",IFERROR(INDEX('دليل الحسابات'!$B$6:$B$205,MATCH(C2126,'دليل الحسابات'!$A$6:$A$205,0)),"كود غير موجود")))</f>
        <v/>
      </c>
      <c r="H2126" s="6">
        <f>IF(AND(C2126&amp;""="",E2126&amp;""="",F2126&amp;""=""),"",IF(AND(E2126&amp;""&lt;&gt;"",F2126&amp;""&lt;&gt;""),"خطأ: مدين ودائن معًا",IF(AND(E2126&amp;""="",F2126&amp;""=""),"سطر بلا مبلغ","")))</f>
        <v/>
      </c>
      <c r="I2126" s="19">
        <f>IF(B2126&amp;""="","",ROUND(SUMIFS($E$7:$E$3006,$B$7:$B$3006,B2126&amp;"")-SUMIFS($F$7:$F$3006,$B$7:$B$3006,B2126&amp;""),2))</f>
        <v/>
      </c>
      <c r="J2126" s="6">
        <f>IF(B2126&amp;""="",IF(AND(C2126&amp;""="",E2126&amp;""="",F2126&amp;""=""),"","رقم القيد ناقص"),IF(I2126=0,"","القيد غير متوازن"))</f>
        <v/>
      </c>
      <c r="K2126" s="21">
        <f>IF(C2126&amp;""="","",COUNTIF($C$7:C2126,C2126&amp;""))</f>
        <v/>
      </c>
      <c r="L2126" s="6">
        <f>IF(K2126="","",C2126&amp;"-"&amp;K2126)</f>
        <v/>
      </c>
      <c r="M2126" s="21">
        <f>IF(J2126&lt;&gt;"القيد غير متوازن","",IF(COUNTIF($B$7:B2126,B2126&amp;"")=1,1,""))</f>
        <v/>
      </c>
    </row>
    <row r="2127">
      <c r="A2127" s="20" t="n"/>
      <c r="B2127" s="16" t="n"/>
      <c r="C2127" s="16" t="n"/>
      <c r="D2127" s="5" t="n"/>
      <c r="E2127" s="17" t="n"/>
      <c r="F2127" s="17" t="n"/>
      <c r="G2127" s="6">
        <f>IF(AND(C2127&amp;""="",E2127&amp;""="",F2127&amp;""=""),"",IF(C2127&amp;""="","كود ناقص",IFERROR(INDEX('دليل الحسابات'!$B$6:$B$205,MATCH(C2127,'دليل الحسابات'!$A$6:$A$205,0)),"كود غير موجود")))</f>
        <v/>
      </c>
      <c r="H2127" s="6">
        <f>IF(AND(C2127&amp;""="",E2127&amp;""="",F2127&amp;""=""),"",IF(AND(E2127&amp;""&lt;&gt;"",F2127&amp;""&lt;&gt;""),"خطأ: مدين ودائن معًا",IF(AND(E2127&amp;""="",F2127&amp;""=""),"سطر بلا مبلغ","")))</f>
        <v/>
      </c>
      <c r="I2127" s="19">
        <f>IF(B2127&amp;""="","",ROUND(SUMIFS($E$7:$E$3006,$B$7:$B$3006,B2127&amp;"")-SUMIFS($F$7:$F$3006,$B$7:$B$3006,B2127&amp;""),2))</f>
        <v/>
      </c>
      <c r="J2127" s="6">
        <f>IF(B2127&amp;""="",IF(AND(C2127&amp;""="",E2127&amp;""="",F2127&amp;""=""),"","رقم القيد ناقص"),IF(I2127=0,"","القيد غير متوازن"))</f>
        <v/>
      </c>
      <c r="K2127" s="21">
        <f>IF(C2127&amp;""="","",COUNTIF($C$7:C2127,C2127&amp;""))</f>
        <v/>
      </c>
      <c r="L2127" s="6">
        <f>IF(K2127="","",C2127&amp;"-"&amp;K2127)</f>
        <v/>
      </c>
      <c r="M2127" s="21">
        <f>IF(J2127&lt;&gt;"القيد غير متوازن","",IF(COUNTIF($B$7:B2127,B2127&amp;"")=1,1,""))</f>
        <v/>
      </c>
    </row>
    <row r="2128">
      <c r="A2128" s="20" t="n"/>
      <c r="B2128" s="16" t="n"/>
      <c r="C2128" s="16" t="n"/>
      <c r="D2128" s="5" t="n"/>
      <c r="E2128" s="17" t="n"/>
      <c r="F2128" s="17" t="n"/>
      <c r="G2128" s="6">
        <f>IF(AND(C2128&amp;""="",E2128&amp;""="",F2128&amp;""=""),"",IF(C2128&amp;""="","كود ناقص",IFERROR(INDEX('دليل الحسابات'!$B$6:$B$205,MATCH(C2128,'دليل الحسابات'!$A$6:$A$205,0)),"كود غير موجود")))</f>
        <v/>
      </c>
      <c r="H2128" s="6">
        <f>IF(AND(C2128&amp;""="",E2128&amp;""="",F2128&amp;""=""),"",IF(AND(E2128&amp;""&lt;&gt;"",F2128&amp;""&lt;&gt;""),"خطأ: مدين ودائن معًا",IF(AND(E2128&amp;""="",F2128&amp;""=""),"سطر بلا مبلغ","")))</f>
        <v/>
      </c>
      <c r="I2128" s="19">
        <f>IF(B2128&amp;""="","",ROUND(SUMIFS($E$7:$E$3006,$B$7:$B$3006,B2128&amp;"")-SUMIFS($F$7:$F$3006,$B$7:$B$3006,B2128&amp;""),2))</f>
        <v/>
      </c>
      <c r="J2128" s="6">
        <f>IF(B2128&amp;""="",IF(AND(C2128&amp;""="",E2128&amp;""="",F2128&amp;""=""),"","رقم القيد ناقص"),IF(I2128=0,"","القيد غير متوازن"))</f>
        <v/>
      </c>
      <c r="K2128" s="21">
        <f>IF(C2128&amp;""="","",COUNTIF($C$7:C2128,C2128&amp;""))</f>
        <v/>
      </c>
      <c r="L2128" s="6">
        <f>IF(K2128="","",C2128&amp;"-"&amp;K2128)</f>
        <v/>
      </c>
      <c r="M2128" s="21">
        <f>IF(J2128&lt;&gt;"القيد غير متوازن","",IF(COUNTIF($B$7:B2128,B2128&amp;"")=1,1,""))</f>
        <v/>
      </c>
    </row>
    <row r="2129">
      <c r="A2129" s="20" t="n"/>
      <c r="B2129" s="16" t="n"/>
      <c r="C2129" s="16" t="n"/>
      <c r="D2129" s="5" t="n"/>
      <c r="E2129" s="17" t="n"/>
      <c r="F2129" s="17" t="n"/>
      <c r="G2129" s="6">
        <f>IF(AND(C2129&amp;""="",E2129&amp;""="",F2129&amp;""=""),"",IF(C2129&amp;""="","كود ناقص",IFERROR(INDEX('دليل الحسابات'!$B$6:$B$205,MATCH(C2129,'دليل الحسابات'!$A$6:$A$205,0)),"كود غير موجود")))</f>
        <v/>
      </c>
      <c r="H2129" s="6">
        <f>IF(AND(C2129&amp;""="",E2129&amp;""="",F2129&amp;""=""),"",IF(AND(E2129&amp;""&lt;&gt;"",F2129&amp;""&lt;&gt;""),"خطأ: مدين ودائن معًا",IF(AND(E2129&amp;""="",F2129&amp;""=""),"سطر بلا مبلغ","")))</f>
        <v/>
      </c>
      <c r="I2129" s="19">
        <f>IF(B2129&amp;""="","",ROUND(SUMIFS($E$7:$E$3006,$B$7:$B$3006,B2129&amp;"")-SUMIFS($F$7:$F$3006,$B$7:$B$3006,B2129&amp;""),2))</f>
        <v/>
      </c>
      <c r="J2129" s="6">
        <f>IF(B2129&amp;""="",IF(AND(C2129&amp;""="",E2129&amp;""="",F2129&amp;""=""),"","رقم القيد ناقص"),IF(I2129=0,"","القيد غير متوازن"))</f>
        <v/>
      </c>
      <c r="K2129" s="21">
        <f>IF(C2129&amp;""="","",COUNTIF($C$7:C2129,C2129&amp;""))</f>
        <v/>
      </c>
      <c r="L2129" s="6">
        <f>IF(K2129="","",C2129&amp;"-"&amp;K2129)</f>
        <v/>
      </c>
      <c r="M2129" s="21">
        <f>IF(J2129&lt;&gt;"القيد غير متوازن","",IF(COUNTIF($B$7:B2129,B2129&amp;"")=1,1,""))</f>
        <v/>
      </c>
    </row>
    <row r="2130">
      <c r="A2130" s="20" t="n"/>
      <c r="B2130" s="16" t="n"/>
      <c r="C2130" s="16" t="n"/>
      <c r="D2130" s="5" t="n"/>
      <c r="E2130" s="17" t="n"/>
      <c r="F2130" s="17" t="n"/>
      <c r="G2130" s="6">
        <f>IF(AND(C2130&amp;""="",E2130&amp;""="",F2130&amp;""=""),"",IF(C2130&amp;""="","كود ناقص",IFERROR(INDEX('دليل الحسابات'!$B$6:$B$205,MATCH(C2130,'دليل الحسابات'!$A$6:$A$205,0)),"كود غير موجود")))</f>
        <v/>
      </c>
      <c r="H2130" s="6">
        <f>IF(AND(C2130&amp;""="",E2130&amp;""="",F2130&amp;""=""),"",IF(AND(E2130&amp;""&lt;&gt;"",F2130&amp;""&lt;&gt;""),"خطأ: مدين ودائن معًا",IF(AND(E2130&amp;""="",F2130&amp;""=""),"سطر بلا مبلغ","")))</f>
        <v/>
      </c>
      <c r="I2130" s="19">
        <f>IF(B2130&amp;""="","",ROUND(SUMIFS($E$7:$E$3006,$B$7:$B$3006,B2130&amp;"")-SUMIFS($F$7:$F$3006,$B$7:$B$3006,B2130&amp;""),2))</f>
        <v/>
      </c>
      <c r="J2130" s="6">
        <f>IF(B2130&amp;""="",IF(AND(C2130&amp;""="",E2130&amp;""="",F2130&amp;""=""),"","رقم القيد ناقص"),IF(I2130=0,"","القيد غير متوازن"))</f>
        <v/>
      </c>
      <c r="K2130" s="21">
        <f>IF(C2130&amp;""="","",COUNTIF($C$7:C2130,C2130&amp;""))</f>
        <v/>
      </c>
      <c r="L2130" s="6">
        <f>IF(K2130="","",C2130&amp;"-"&amp;K2130)</f>
        <v/>
      </c>
      <c r="M2130" s="21">
        <f>IF(J2130&lt;&gt;"القيد غير متوازن","",IF(COUNTIF($B$7:B2130,B2130&amp;"")=1,1,""))</f>
        <v/>
      </c>
    </row>
    <row r="2131">
      <c r="A2131" s="20" t="n"/>
      <c r="B2131" s="16" t="n"/>
      <c r="C2131" s="16" t="n"/>
      <c r="D2131" s="5" t="n"/>
      <c r="E2131" s="17" t="n"/>
      <c r="F2131" s="17" t="n"/>
      <c r="G2131" s="6">
        <f>IF(AND(C2131&amp;""="",E2131&amp;""="",F2131&amp;""=""),"",IF(C2131&amp;""="","كود ناقص",IFERROR(INDEX('دليل الحسابات'!$B$6:$B$205,MATCH(C2131,'دليل الحسابات'!$A$6:$A$205,0)),"كود غير موجود")))</f>
        <v/>
      </c>
      <c r="H2131" s="6">
        <f>IF(AND(C2131&amp;""="",E2131&amp;""="",F2131&amp;""=""),"",IF(AND(E2131&amp;""&lt;&gt;"",F2131&amp;""&lt;&gt;""),"خطأ: مدين ودائن معًا",IF(AND(E2131&amp;""="",F2131&amp;""=""),"سطر بلا مبلغ","")))</f>
        <v/>
      </c>
      <c r="I2131" s="19">
        <f>IF(B2131&amp;""="","",ROUND(SUMIFS($E$7:$E$3006,$B$7:$B$3006,B2131&amp;"")-SUMIFS($F$7:$F$3006,$B$7:$B$3006,B2131&amp;""),2))</f>
        <v/>
      </c>
      <c r="J2131" s="6">
        <f>IF(B2131&amp;""="",IF(AND(C2131&amp;""="",E2131&amp;""="",F2131&amp;""=""),"","رقم القيد ناقص"),IF(I2131=0,"","القيد غير متوازن"))</f>
        <v/>
      </c>
      <c r="K2131" s="21">
        <f>IF(C2131&amp;""="","",COUNTIF($C$7:C2131,C2131&amp;""))</f>
        <v/>
      </c>
      <c r="L2131" s="6">
        <f>IF(K2131="","",C2131&amp;"-"&amp;K2131)</f>
        <v/>
      </c>
      <c r="M2131" s="21">
        <f>IF(J2131&lt;&gt;"القيد غير متوازن","",IF(COUNTIF($B$7:B2131,B2131&amp;"")=1,1,""))</f>
        <v/>
      </c>
    </row>
    <row r="2132">
      <c r="A2132" s="20" t="n"/>
      <c r="B2132" s="16" t="n"/>
      <c r="C2132" s="16" t="n"/>
      <c r="D2132" s="5" t="n"/>
      <c r="E2132" s="17" t="n"/>
      <c r="F2132" s="17" t="n"/>
      <c r="G2132" s="6">
        <f>IF(AND(C2132&amp;""="",E2132&amp;""="",F2132&amp;""=""),"",IF(C2132&amp;""="","كود ناقص",IFERROR(INDEX('دليل الحسابات'!$B$6:$B$205,MATCH(C2132,'دليل الحسابات'!$A$6:$A$205,0)),"كود غير موجود")))</f>
        <v/>
      </c>
      <c r="H2132" s="6">
        <f>IF(AND(C2132&amp;""="",E2132&amp;""="",F2132&amp;""=""),"",IF(AND(E2132&amp;""&lt;&gt;"",F2132&amp;""&lt;&gt;""),"خطأ: مدين ودائن معًا",IF(AND(E2132&amp;""="",F2132&amp;""=""),"سطر بلا مبلغ","")))</f>
        <v/>
      </c>
      <c r="I2132" s="19">
        <f>IF(B2132&amp;""="","",ROUND(SUMIFS($E$7:$E$3006,$B$7:$B$3006,B2132&amp;"")-SUMIFS($F$7:$F$3006,$B$7:$B$3006,B2132&amp;""),2))</f>
        <v/>
      </c>
      <c r="J2132" s="6">
        <f>IF(B2132&amp;""="",IF(AND(C2132&amp;""="",E2132&amp;""="",F2132&amp;""=""),"","رقم القيد ناقص"),IF(I2132=0,"","القيد غير متوازن"))</f>
        <v/>
      </c>
      <c r="K2132" s="21">
        <f>IF(C2132&amp;""="","",COUNTIF($C$7:C2132,C2132&amp;""))</f>
        <v/>
      </c>
      <c r="L2132" s="6">
        <f>IF(K2132="","",C2132&amp;"-"&amp;K2132)</f>
        <v/>
      </c>
      <c r="M2132" s="21">
        <f>IF(J2132&lt;&gt;"القيد غير متوازن","",IF(COUNTIF($B$7:B2132,B2132&amp;"")=1,1,""))</f>
        <v/>
      </c>
    </row>
    <row r="2133">
      <c r="A2133" s="20" t="n"/>
      <c r="B2133" s="16" t="n"/>
      <c r="C2133" s="16" t="n"/>
      <c r="D2133" s="5" t="n"/>
      <c r="E2133" s="17" t="n"/>
      <c r="F2133" s="17" t="n"/>
      <c r="G2133" s="6">
        <f>IF(AND(C2133&amp;""="",E2133&amp;""="",F2133&amp;""=""),"",IF(C2133&amp;""="","كود ناقص",IFERROR(INDEX('دليل الحسابات'!$B$6:$B$205,MATCH(C2133,'دليل الحسابات'!$A$6:$A$205,0)),"كود غير موجود")))</f>
        <v/>
      </c>
      <c r="H2133" s="6">
        <f>IF(AND(C2133&amp;""="",E2133&amp;""="",F2133&amp;""=""),"",IF(AND(E2133&amp;""&lt;&gt;"",F2133&amp;""&lt;&gt;""),"خطأ: مدين ودائن معًا",IF(AND(E2133&amp;""="",F2133&amp;""=""),"سطر بلا مبلغ","")))</f>
        <v/>
      </c>
      <c r="I2133" s="19">
        <f>IF(B2133&amp;""="","",ROUND(SUMIFS($E$7:$E$3006,$B$7:$B$3006,B2133&amp;"")-SUMIFS($F$7:$F$3006,$B$7:$B$3006,B2133&amp;""),2))</f>
        <v/>
      </c>
      <c r="J2133" s="6">
        <f>IF(B2133&amp;""="",IF(AND(C2133&amp;""="",E2133&amp;""="",F2133&amp;""=""),"","رقم القيد ناقص"),IF(I2133=0,"","القيد غير متوازن"))</f>
        <v/>
      </c>
      <c r="K2133" s="21">
        <f>IF(C2133&amp;""="","",COUNTIF($C$7:C2133,C2133&amp;""))</f>
        <v/>
      </c>
      <c r="L2133" s="6">
        <f>IF(K2133="","",C2133&amp;"-"&amp;K2133)</f>
        <v/>
      </c>
      <c r="M2133" s="21">
        <f>IF(J2133&lt;&gt;"القيد غير متوازن","",IF(COUNTIF($B$7:B2133,B2133&amp;"")=1,1,""))</f>
        <v/>
      </c>
    </row>
    <row r="2134">
      <c r="A2134" s="20" t="n"/>
      <c r="B2134" s="16" t="n"/>
      <c r="C2134" s="16" t="n"/>
      <c r="D2134" s="5" t="n"/>
      <c r="E2134" s="17" t="n"/>
      <c r="F2134" s="17" t="n"/>
      <c r="G2134" s="6">
        <f>IF(AND(C2134&amp;""="",E2134&amp;""="",F2134&amp;""=""),"",IF(C2134&amp;""="","كود ناقص",IFERROR(INDEX('دليل الحسابات'!$B$6:$B$205,MATCH(C2134,'دليل الحسابات'!$A$6:$A$205,0)),"كود غير موجود")))</f>
        <v/>
      </c>
      <c r="H2134" s="6">
        <f>IF(AND(C2134&amp;""="",E2134&amp;""="",F2134&amp;""=""),"",IF(AND(E2134&amp;""&lt;&gt;"",F2134&amp;""&lt;&gt;""),"خطأ: مدين ودائن معًا",IF(AND(E2134&amp;""="",F2134&amp;""=""),"سطر بلا مبلغ","")))</f>
        <v/>
      </c>
      <c r="I2134" s="19">
        <f>IF(B2134&amp;""="","",ROUND(SUMIFS($E$7:$E$3006,$B$7:$B$3006,B2134&amp;"")-SUMIFS($F$7:$F$3006,$B$7:$B$3006,B2134&amp;""),2))</f>
        <v/>
      </c>
      <c r="J2134" s="6">
        <f>IF(B2134&amp;""="",IF(AND(C2134&amp;""="",E2134&amp;""="",F2134&amp;""=""),"","رقم القيد ناقص"),IF(I2134=0,"","القيد غير متوازن"))</f>
        <v/>
      </c>
      <c r="K2134" s="21">
        <f>IF(C2134&amp;""="","",COUNTIF($C$7:C2134,C2134&amp;""))</f>
        <v/>
      </c>
      <c r="L2134" s="6">
        <f>IF(K2134="","",C2134&amp;"-"&amp;K2134)</f>
        <v/>
      </c>
      <c r="M2134" s="21">
        <f>IF(J2134&lt;&gt;"القيد غير متوازن","",IF(COUNTIF($B$7:B2134,B2134&amp;"")=1,1,""))</f>
        <v/>
      </c>
    </row>
    <row r="2135">
      <c r="A2135" s="20" t="n"/>
      <c r="B2135" s="16" t="n"/>
      <c r="C2135" s="16" t="n"/>
      <c r="D2135" s="5" t="n"/>
      <c r="E2135" s="17" t="n"/>
      <c r="F2135" s="17" t="n"/>
      <c r="G2135" s="6">
        <f>IF(AND(C2135&amp;""="",E2135&amp;""="",F2135&amp;""=""),"",IF(C2135&amp;""="","كود ناقص",IFERROR(INDEX('دليل الحسابات'!$B$6:$B$205,MATCH(C2135,'دليل الحسابات'!$A$6:$A$205,0)),"كود غير موجود")))</f>
        <v/>
      </c>
      <c r="H2135" s="6">
        <f>IF(AND(C2135&amp;""="",E2135&amp;""="",F2135&amp;""=""),"",IF(AND(E2135&amp;""&lt;&gt;"",F2135&amp;""&lt;&gt;""),"خطأ: مدين ودائن معًا",IF(AND(E2135&amp;""="",F2135&amp;""=""),"سطر بلا مبلغ","")))</f>
        <v/>
      </c>
      <c r="I2135" s="19">
        <f>IF(B2135&amp;""="","",ROUND(SUMIFS($E$7:$E$3006,$B$7:$B$3006,B2135&amp;"")-SUMIFS($F$7:$F$3006,$B$7:$B$3006,B2135&amp;""),2))</f>
        <v/>
      </c>
      <c r="J2135" s="6">
        <f>IF(B2135&amp;""="",IF(AND(C2135&amp;""="",E2135&amp;""="",F2135&amp;""=""),"","رقم القيد ناقص"),IF(I2135=0,"","القيد غير متوازن"))</f>
        <v/>
      </c>
      <c r="K2135" s="21">
        <f>IF(C2135&amp;""="","",COUNTIF($C$7:C2135,C2135&amp;""))</f>
        <v/>
      </c>
      <c r="L2135" s="6">
        <f>IF(K2135="","",C2135&amp;"-"&amp;K2135)</f>
        <v/>
      </c>
      <c r="M2135" s="21">
        <f>IF(J2135&lt;&gt;"القيد غير متوازن","",IF(COUNTIF($B$7:B2135,B2135&amp;"")=1,1,""))</f>
        <v/>
      </c>
    </row>
    <row r="2136">
      <c r="A2136" s="20" t="n"/>
      <c r="B2136" s="16" t="n"/>
      <c r="C2136" s="16" t="n"/>
      <c r="D2136" s="5" t="n"/>
      <c r="E2136" s="17" t="n"/>
      <c r="F2136" s="17" t="n"/>
      <c r="G2136" s="6">
        <f>IF(AND(C2136&amp;""="",E2136&amp;""="",F2136&amp;""=""),"",IF(C2136&amp;""="","كود ناقص",IFERROR(INDEX('دليل الحسابات'!$B$6:$B$205,MATCH(C2136,'دليل الحسابات'!$A$6:$A$205,0)),"كود غير موجود")))</f>
        <v/>
      </c>
      <c r="H2136" s="6">
        <f>IF(AND(C2136&amp;""="",E2136&amp;""="",F2136&amp;""=""),"",IF(AND(E2136&amp;""&lt;&gt;"",F2136&amp;""&lt;&gt;""),"خطأ: مدين ودائن معًا",IF(AND(E2136&amp;""="",F2136&amp;""=""),"سطر بلا مبلغ","")))</f>
        <v/>
      </c>
      <c r="I2136" s="19">
        <f>IF(B2136&amp;""="","",ROUND(SUMIFS($E$7:$E$3006,$B$7:$B$3006,B2136&amp;"")-SUMIFS($F$7:$F$3006,$B$7:$B$3006,B2136&amp;""),2))</f>
        <v/>
      </c>
      <c r="J2136" s="6">
        <f>IF(B2136&amp;""="",IF(AND(C2136&amp;""="",E2136&amp;""="",F2136&amp;""=""),"","رقم القيد ناقص"),IF(I2136=0,"","القيد غير متوازن"))</f>
        <v/>
      </c>
      <c r="K2136" s="21">
        <f>IF(C2136&amp;""="","",COUNTIF($C$7:C2136,C2136&amp;""))</f>
        <v/>
      </c>
      <c r="L2136" s="6">
        <f>IF(K2136="","",C2136&amp;"-"&amp;K2136)</f>
        <v/>
      </c>
      <c r="M2136" s="21">
        <f>IF(J2136&lt;&gt;"القيد غير متوازن","",IF(COUNTIF($B$7:B2136,B2136&amp;"")=1,1,""))</f>
        <v/>
      </c>
    </row>
    <row r="2137">
      <c r="A2137" s="20" t="n"/>
      <c r="B2137" s="16" t="n"/>
      <c r="C2137" s="16" t="n"/>
      <c r="D2137" s="5" t="n"/>
      <c r="E2137" s="17" t="n"/>
      <c r="F2137" s="17" t="n"/>
      <c r="G2137" s="6">
        <f>IF(AND(C2137&amp;""="",E2137&amp;""="",F2137&amp;""=""),"",IF(C2137&amp;""="","كود ناقص",IFERROR(INDEX('دليل الحسابات'!$B$6:$B$205,MATCH(C2137,'دليل الحسابات'!$A$6:$A$205,0)),"كود غير موجود")))</f>
        <v/>
      </c>
      <c r="H2137" s="6">
        <f>IF(AND(C2137&amp;""="",E2137&amp;""="",F2137&amp;""=""),"",IF(AND(E2137&amp;""&lt;&gt;"",F2137&amp;""&lt;&gt;""),"خطأ: مدين ودائن معًا",IF(AND(E2137&amp;""="",F2137&amp;""=""),"سطر بلا مبلغ","")))</f>
        <v/>
      </c>
      <c r="I2137" s="19">
        <f>IF(B2137&amp;""="","",ROUND(SUMIFS($E$7:$E$3006,$B$7:$B$3006,B2137&amp;"")-SUMIFS($F$7:$F$3006,$B$7:$B$3006,B2137&amp;""),2))</f>
        <v/>
      </c>
      <c r="J2137" s="6">
        <f>IF(B2137&amp;""="",IF(AND(C2137&amp;""="",E2137&amp;""="",F2137&amp;""=""),"","رقم القيد ناقص"),IF(I2137=0,"","القيد غير متوازن"))</f>
        <v/>
      </c>
      <c r="K2137" s="21">
        <f>IF(C2137&amp;""="","",COUNTIF($C$7:C2137,C2137&amp;""))</f>
        <v/>
      </c>
      <c r="L2137" s="6">
        <f>IF(K2137="","",C2137&amp;"-"&amp;K2137)</f>
        <v/>
      </c>
      <c r="M2137" s="21">
        <f>IF(J2137&lt;&gt;"القيد غير متوازن","",IF(COUNTIF($B$7:B2137,B2137&amp;"")=1,1,""))</f>
        <v/>
      </c>
    </row>
    <row r="2138">
      <c r="A2138" s="20" t="n"/>
      <c r="B2138" s="16" t="n"/>
      <c r="C2138" s="16" t="n"/>
      <c r="D2138" s="5" t="n"/>
      <c r="E2138" s="17" t="n"/>
      <c r="F2138" s="17" t="n"/>
      <c r="G2138" s="6">
        <f>IF(AND(C2138&amp;""="",E2138&amp;""="",F2138&amp;""=""),"",IF(C2138&amp;""="","كود ناقص",IFERROR(INDEX('دليل الحسابات'!$B$6:$B$205,MATCH(C2138,'دليل الحسابات'!$A$6:$A$205,0)),"كود غير موجود")))</f>
        <v/>
      </c>
      <c r="H2138" s="6">
        <f>IF(AND(C2138&amp;""="",E2138&amp;""="",F2138&amp;""=""),"",IF(AND(E2138&amp;""&lt;&gt;"",F2138&amp;""&lt;&gt;""),"خطأ: مدين ودائن معًا",IF(AND(E2138&amp;""="",F2138&amp;""=""),"سطر بلا مبلغ","")))</f>
        <v/>
      </c>
      <c r="I2138" s="19">
        <f>IF(B2138&amp;""="","",ROUND(SUMIFS($E$7:$E$3006,$B$7:$B$3006,B2138&amp;"")-SUMIFS($F$7:$F$3006,$B$7:$B$3006,B2138&amp;""),2))</f>
        <v/>
      </c>
      <c r="J2138" s="6">
        <f>IF(B2138&amp;""="",IF(AND(C2138&amp;""="",E2138&amp;""="",F2138&amp;""=""),"","رقم القيد ناقص"),IF(I2138=0,"","القيد غير متوازن"))</f>
        <v/>
      </c>
      <c r="K2138" s="21">
        <f>IF(C2138&amp;""="","",COUNTIF($C$7:C2138,C2138&amp;""))</f>
        <v/>
      </c>
      <c r="L2138" s="6">
        <f>IF(K2138="","",C2138&amp;"-"&amp;K2138)</f>
        <v/>
      </c>
      <c r="M2138" s="21">
        <f>IF(J2138&lt;&gt;"القيد غير متوازن","",IF(COUNTIF($B$7:B2138,B2138&amp;"")=1,1,""))</f>
        <v/>
      </c>
    </row>
    <row r="2139">
      <c r="A2139" s="20" t="n"/>
      <c r="B2139" s="16" t="n"/>
      <c r="C2139" s="16" t="n"/>
      <c r="D2139" s="5" t="n"/>
      <c r="E2139" s="17" t="n"/>
      <c r="F2139" s="17" t="n"/>
      <c r="G2139" s="6">
        <f>IF(AND(C2139&amp;""="",E2139&amp;""="",F2139&amp;""=""),"",IF(C2139&amp;""="","كود ناقص",IFERROR(INDEX('دليل الحسابات'!$B$6:$B$205,MATCH(C2139,'دليل الحسابات'!$A$6:$A$205,0)),"كود غير موجود")))</f>
        <v/>
      </c>
      <c r="H2139" s="6">
        <f>IF(AND(C2139&amp;""="",E2139&amp;""="",F2139&amp;""=""),"",IF(AND(E2139&amp;""&lt;&gt;"",F2139&amp;""&lt;&gt;""),"خطأ: مدين ودائن معًا",IF(AND(E2139&amp;""="",F2139&amp;""=""),"سطر بلا مبلغ","")))</f>
        <v/>
      </c>
      <c r="I2139" s="19">
        <f>IF(B2139&amp;""="","",ROUND(SUMIFS($E$7:$E$3006,$B$7:$B$3006,B2139&amp;"")-SUMIFS($F$7:$F$3006,$B$7:$B$3006,B2139&amp;""),2))</f>
        <v/>
      </c>
      <c r="J2139" s="6">
        <f>IF(B2139&amp;""="",IF(AND(C2139&amp;""="",E2139&amp;""="",F2139&amp;""=""),"","رقم القيد ناقص"),IF(I2139=0,"","القيد غير متوازن"))</f>
        <v/>
      </c>
      <c r="K2139" s="21">
        <f>IF(C2139&amp;""="","",COUNTIF($C$7:C2139,C2139&amp;""))</f>
        <v/>
      </c>
      <c r="L2139" s="6">
        <f>IF(K2139="","",C2139&amp;"-"&amp;K2139)</f>
        <v/>
      </c>
      <c r="M2139" s="21">
        <f>IF(J2139&lt;&gt;"القيد غير متوازن","",IF(COUNTIF($B$7:B2139,B2139&amp;"")=1,1,""))</f>
        <v/>
      </c>
    </row>
    <row r="2140">
      <c r="A2140" s="20" t="n"/>
      <c r="B2140" s="16" t="n"/>
      <c r="C2140" s="16" t="n"/>
      <c r="D2140" s="5" t="n"/>
      <c r="E2140" s="17" t="n"/>
      <c r="F2140" s="17" t="n"/>
      <c r="G2140" s="6">
        <f>IF(AND(C2140&amp;""="",E2140&amp;""="",F2140&amp;""=""),"",IF(C2140&amp;""="","كود ناقص",IFERROR(INDEX('دليل الحسابات'!$B$6:$B$205,MATCH(C2140,'دليل الحسابات'!$A$6:$A$205,0)),"كود غير موجود")))</f>
        <v/>
      </c>
      <c r="H2140" s="6">
        <f>IF(AND(C2140&amp;""="",E2140&amp;""="",F2140&amp;""=""),"",IF(AND(E2140&amp;""&lt;&gt;"",F2140&amp;""&lt;&gt;""),"خطأ: مدين ودائن معًا",IF(AND(E2140&amp;""="",F2140&amp;""=""),"سطر بلا مبلغ","")))</f>
        <v/>
      </c>
      <c r="I2140" s="19">
        <f>IF(B2140&amp;""="","",ROUND(SUMIFS($E$7:$E$3006,$B$7:$B$3006,B2140&amp;"")-SUMIFS($F$7:$F$3006,$B$7:$B$3006,B2140&amp;""),2))</f>
        <v/>
      </c>
      <c r="J2140" s="6">
        <f>IF(B2140&amp;""="",IF(AND(C2140&amp;""="",E2140&amp;""="",F2140&amp;""=""),"","رقم القيد ناقص"),IF(I2140=0,"","القيد غير متوازن"))</f>
        <v/>
      </c>
      <c r="K2140" s="21">
        <f>IF(C2140&amp;""="","",COUNTIF($C$7:C2140,C2140&amp;""))</f>
        <v/>
      </c>
      <c r="L2140" s="6">
        <f>IF(K2140="","",C2140&amp;"-"&amp;K2140)</f>
        <v/>
      </c>
      <c r="M2140" s="21">
        <f>IF(J2140&lt;&gt;"القيد غير متوازن","",IF(COUNTIF($B$7:B2140,B2140&amp;"")=1,1,""))</f>
        <v/>
      </c>
    </row>
    <row r="2141">
      <c r="A2141" s="20" t="n"/>
      <c r="B2141" s="16" t="n"/>
      <c r="C2141" s="16" t="n"/>
      <c r="D2141" s="5" t="n"/>
      <c r="E2141" s="17" t="n"/>
      <c r="F2141" s="17" t="n"/>
      <c r="G2141" s="6">
        <f>IF(AND(C2141&amp;""="",E2141&amp;""="",F2141&amp;""=""),"",IF(C2141&amp;""="","كود ناقص",IFERROR(INDEX('دليل الحسابات'!$B$6:$B$205,MATCH(C2141,'دليل الحسابات'!$A$6:$A$205,0)),"كود غير موجود")))</f>
        <v/>
      </c>
      <c r="H2141" s="6">
        <f>IF(AND(C2141&amp;""="",E2141&amp;""="",F2141&amp;""=""),"",IF(AND(E2141&amp;""&lt;&gt;"",F2141&amp;""&lt;&gt;""),"خطأ: مدين ودائن معًا",IF(AND(E2141&amp;""="",F2141&amp;""=""),"سطر بلا مبلغ","")))</f>
        <v/>
      </c>
      <c r="I2141" s="19">
        <f>IF(B2141&amp;""="","",ROUND(SUMIFS($E$7:$E$3006,$B$7:$B$3006,B2141&amp;"")-SUMIFS($F$7:$F$3006,$B$7:$B$3006,B2141&amp;""),2))</f>
        <v/>
      </c>
      <c r="J2141" s="6">
        <f>IF(B2141&amp;""="",IF(AND(C2141&amp;""="",E2141&amp;""="",F2141&amp;""=""),"","رقم القيد ناقص"),IF(I2141=0,"","القيد غير متوازن"))</f>
        <v/>
      </c>
      <c r="K2141" s="21">
        <f>IF(C2141&amp;""="","",COUNTIF($C$7:C2141,C2141&amp;""))</f>
        <v/>
      </c>
      <c r="L2141" s="6">
        <f>IF(K2141="","",C2141&amp;"-"&amp;K2141)</f>
        <v/>
      </c>
      <c r="M2141" s="21">
        <f>IF(J2141&lt;&gt;"القيد غير متوازن","",IF(COUNTIF($B$7:B2141,B2141&amp;"")=1,1,""))</f>
        <v/>
      </c>
    </row>
    <row r="2142">
      <c r="A2142" s="20" t="n"/>
      <c r="B2142" s="16" t="n"/>
      <c r="C2142" s="16" t="n"/>
      <c r="D2142" s="5" t="n"/>
      <c r="E2142" s="17" t="n"/>
      <c r="F2142" s="17" t="n"/>
      <c r="G2142" s="6">
        <f>IF(AND(C2142&amp;""="",E2142&amp;""="",F2142&amp;""=""),"",IF(C2142&amp;""="","كود ناقص",IFERROR(INDEX('دليل الحسابات'!$B$6:$B$205,MATCH(C2142,'دليل الحسابات'!$A$6:$A$205,0)),"كود غير موجود")))</f>
        <v/>
      </c>
      <c r="H2142" s="6">
        <f>IF(AND(C2142&amp;""="",E2142&amp;""="",F2142&amp;""=""),"",IF(AND(E2142&amp;""&lt;&gt;"",F2142&amp;""&lt;&gt;""),"خطأ: مدين ودائن معًا",IF(AND(E2142&amp;""="",F2142&amp;""=""),"سطر بلا مبلغ","")))</f>
        <v/>
      </c>
      <c r="I2142" s="19">
        <f>IF(B2142&amp;""="","",ROUND(SUMIFS($E$7:$E$3006,$B$7:$B$3006,B2142&amp;"")-SUMIFS($F$7:$F$3006,$B$7:$B$3006,B2142&amp;""),2))</f>
        <v/>
      </c>
      <c r="J2142" s="6">
        <f>IF(B2142&amp;""="",IF(AND(C2142&amp;""="",E2142&amp;""="",F2142&amp;""=""),"","رقم القيد ناقص"),IF(I2142=0,"","القيد غير متوازن"))</f>
        <v/>
      </c>
      <c r="K2142" s="21">
        <f>IF(C2142&amp;""="","",COUNTIF($C$7:C2142,C2142&amp;""))</f>
        <v/>
      </c>
      <c r="L2142" s="6">
        <f>IF(K2142="","",C2142&amp;"-"&amp;K2142)</f>
        <v/>
      </c>
      <c r="M2142" s="21">
        <f>IF(J2142&lt;&gt;"القيد غير متوازن","",IF(COUNTIF($B$7:B2142,B2142&amp;"")=1,1,""))</f>
        <v/>
      </c>
    </row>
    <row r="2143">
      <c r="A2143" s="20" t="n"/>
      <c r="B2143" s="16" t="n"/>
      <c r="C2143" s="16" t="n"/>
      <c r="D2143" s="5" t="n"/>
      <c r="E2143" s="17" t="n"/>
      <c r="F2143" s="17" t="n"/>
      <c r="G2143" s="6">
        <f>IF(AND(C2143&amp;""="",E2143&amp;""="",F2143&amp;""=""),"",IF(C2143&amp;""="","كود ناقص",IFERROR(INDEX('دليل الحسابات'!$B$6:$B$205,MATCH(C2143,'دليل الحسابات'!$A$6:$A$205,0)),"كود غير موجود")))</f>
        <v/>
      </c>
      <c r="H2143" s="6">
        <f>IF(AND(C2143&amp;""="",E2143&amp;""="",F2143&amp;""=""),"",IF(AND(E2143&amp;""&lt;&gt;"",F2143&amp;""&lt;&gt;""),"خطأ: مدين ودائن معًا",IF(AND(E2143&amp;""="",F2143&amp;""=""),"سطر بلا مبلغ","")))</f>
        <v/>
      </c>
      <c r="I2143" s="19">
        <f>IF(B2143&amp;""="","",ROUND(SUMIFS($E$7:$E$3006,$B$7:$B$3006,B2143&amp;"")-SUMIFS($F$7:$F$3006,$B$7:$B$3006,B2143&amp;""),2))</f>
        <v/>
      </c>
      <c r="J2143" s="6">
        <f>IF(B2143&amp;""="",IF(AND(C2143&amp;""="",E2143&amp;""="",F2143&amp;""=""),"","رقم القيد ناقص"),IF(I2143=0,"","القيد غير متوازن"))</f>
        <v/>
      </c>
      <c r="K2143" s="21">
        <f>IF(C2143&amp;""="","",COUNTIF($C$7:C2143,C2143&amp;""))</f>
        <v/>
      </c>
      <c r="L2143" s="6">
        <f>IF(K2143="","",C2143&amp;"-"&amp;K2143)</f>
        <v/>
      </c>
      <c r="M2143" s="21">
        <f>IF(J2143&lt;&gt;"القيد غير متوازن","",IF(COUNTIF($B$7:B2143,B2143&amp;"")=1,1,""))</f>
        <v/>
      </c>
    </row>
    <row r="2144">
      <c r="A2144" s="20" t="n"/>
      <c r="B2144" s="16" t="n"/>
      <c r="C2144" s="16" t="n"/>
      <c r="D2144" s="5" t="n"/>
      <c r="E2144" s="17" t="n"/>
      <c r="F2144" s="17" t="n"/>
      <c r="G2144" s="6">
        <f>IF(AND(C2144&amp;""="",E2144&amp;""="",F2144&amp;""=""),"",IF(C2144&amp;""="","كود ناقص",IFERROR(INDEX('دليل الحسابات'!$B$6:$B$205,MATCH(C2144,'دليل الحسابات'!$A$6:$A$205,0)),"كود غير موجود")))</f>
        <v/>
      </c>
      <c r="H2144" s="6">
        <f>IF(AND(C2144&amp;""="",E2144&amp;""="",F2144&amp;""=""),"",IF(AND(E2144&amp;""&lt;&gt;"",F2144&amp;""&lt;&gt;""),"خطأ: مدين ودائن معًا",IF(AND(E2144&amp;""="",F2144&amp;""=""),"سطر بلا مبلغ","")))</f>
        <v/>
      </c>
      <c r="I2144" s="19">
        <f>IF(B2144&amp;""="","",ROUND(SUMIFS($E$7:$E$3006,$B$7:$B$3006,B2144&amp;"")-SUMIFS($F$7:$F$3006,$B$7:$B$3006,B2144&amp;""),2))</f>
        <v/>
      </c>
      <c r="J2144" s="6">
        <f>IF(B2144&amp;""="",IF(AND(C2144&amp;""="",E2144&amp;""="",F2144&amp;""=""),"","رقم القيد ناقص"),IF(I2144=0,"","القيد غير متوازن"))</f>
        <v/>
      </c>
      <c r="K2144" s="21">
        <f>IF(C2144&amp;""="","",COUNTIF($C$7:C2144,C2144&amp;""))</f>
        <v/>
      </c>
      <c r="L2144" s="6">
        <f>IF(K2144="","",C2144&amp;"-"&amp;K2144)</f>
        <v/>
      </c>
      <c r="M2144" s="21">
        <f>IF(J2144&lt;&gt;"القيد غير متوازن","",IF(COUNTIF($B$7:B2144,B2144&amp;"")=1,1,""))</f>
        <v/>
      </c>
    </row>
    <row r="2145">
      <c r="A2145" s="20" t="n"/>
      <c r="B2145" s="16" t="n"/>
      <c r="C2145" s="16" t="n"/>
      <c r="D2145" s="5" t="n"/>
      <c r="E2145" s="17" t="n"/>
      <c r="F2145" s="17" t="n"/>
      <c r="G2145" s="6">
        <f>IF(AND(C2145&amp;""="",E2145&amp;""="",F2145&amp;""=""),"",IF(C2145&amp;""="","كود ناقص",IFERROR(INDEX('دليل الحسابات'!$B$6:$B$205,MATCH(C2145,'دليل الحسابات'!$A$6:$A$205,0)),"كود غير موجود")))</f>
        <v/>
      </c>
      <c r="H2145" s="6">
        <f>IF(AND(C2145&amp;""="",E2145&amp;""="",F2145&amp;""=""),"",IF(AND(E2145&amp;""&lt;&gt;"",F2145&amp;""&lt;&gt;""),"خطأ: مدين ودائن معًا",IF(AND(E2145&amp;""="",F2145&amp;""=""),"سطر بلا مبلغ","")))</f>
        <v/>
      </c>
      <c r="I2145" s="19">
        <f>IF(B2145&amp;""="","",ROUND(SUMIFS($E$7:$E$3006,$B$7:$B$3006,B2145&amp;"")-SUMIFS($F$7:$F$3006,$B$7:$B$3006,B2145&amp;""),2))</f>
        <v/>
      </c>
      <c r="J2145" s="6">
        <f>IF(B2145&amp;""="",IF(AND(C2145&amp;""="",E2145&amp;""="",F2145&amp;""=""),"","رقم القيد ناقص"),IF(I2145=0,"","القيد غير متوازن"))</f>
        <v/>
      </c>
      <c r="K2145" s="21">
        <f>IF(C2145&amp;""="","",COUNTIF($C$7:C2145,C2145&amp;""))</f>
        <v/>
      </c>
      <c r="L2145" s="6">
        <f>IF(K2145="","",C2145&amp;"-"&amp;K2145)</f>
        <v/>
      </c>
      <c r="M2145" s="21">
        <f>IF(J2145&lt;&gt;"القيد غير متوازن","",IF(COUNTIF($B$7:B2145,B2145&amp;"")=1,1,""))</f>
        <v/>
      </c>
    </row>
    <row r="2146">
      <c r="A2146" s="20" t="n"/>
      <c r="B2146" s="16" t="n"/>
      <c r="C2146" s="16" t="n"/>
      <c r="D2146" s="5" t="n"/>
      <c r="E2146" s="17" t="n"/>
      <c r="F2146" s="17" t="n"/>
      <c r="G2146" s="6">
        <f>IF(AND(C2146&amp;""="",E2146&amp;""="",F2146&amp;""=""),"",IF(C2146&amp;""="","كود ناقص",IFERROR(INDEX('دليل الحسابات'!$B$6:$B$205,MATCH(C2146,'دليل الحسابات'!$A$6:$A$205,0)),"كود غير موجود")))</f>
        <v/>
      </c>
      <c r="H2146" s="6">
        <f>IF(AND(C2146&amp;""="",E2146&amp;""="",F2146&amp;""=""),"",IF(AND(E2146&amp;""&lt;&gt;"",F2146&amp;""&lt;&gt;""),"خطأ: مدين ودائن معًا",IF(AND(E2146&amp;""="",F2146&amp;""=""),"سطر بلا مبلغ","")))</f>
        <v/>
      </c>
      <c r="I2146" s="19">
        <f>IF(B2146&amp;""="","",ROUND(SUMIFS($E$7:$E$3006,$B$7:$B$3006,B2146&amp;"")-SUMIFS($F$7:$F$3006,$B$7:$B$3006,B2146&amp;""),2))</f>
        <v/>
      </c>
      <c r="J2146" s="6">
        <f>IF(B2146&amp;""="",IF(AND(C2146&amp;""="",E2146&amp;""="",F2146&amp;""=""),"","رقم القيد ناقص"),IF(I2146=0,"","القيد غير متوازن"))</f>
        <v/>
      </c>
      <c r="K2146" s="21">
        <f>IF(C2146&amp;""="","",COUNTIF($C$7:C2146,C2146&amp;""))</f>
        <v/>
      </c>
      <c r="L2146" s="6">
        <f>IF(K2146="","",C2146&amp;"-"&amp;K2146)</f>
        <v/>
      </c>
      <c r="M2146" s="21">
        <f>IF(J2146&lt;&gt;"القيد غير متوازن","",IF(COUNTIF($B$7:B2146,B2146&amp;"")=1,1,""))</f>
        <v/>
      </c>
    </row>
    <row r="2147">
      <c r="A2147" s="20" t="n"/>
      <c r="B2147" s="16" t="n"/>
      <c r="C2147" s="16" t="n"/>
      <c r="D2147" s="5" t="n"/>
      <c r="E2147" s="17" t="n"/>
      <c r="F2147" s="17" t="n"/>
      <c r="G2147" s="6">
        <f>IF(AND(C2147&amp;""="",E2147&amp;""="",F2147&amp;""=""),"",IF(C2147&amp;""="","كود ناقص",IFERROR(INDEX('دليل الحسابات'!$B$6:$B$205,MATCH(C2147,'دليل الحسابات'!$A$6:$A$205,0)),"كود غير موجود")))</f>
        <v/>
      </c>
      <c r="H2147" s="6">
        <f>IF(AND(C2147&amp;""="",E2147&amp;""="",F2147&amp;""=""),"",IF(AND(E2147&amp;""&lt;&gt;"",F2147&amp;""&lt;&gt;""),"خطأ: مدين ودائن معًا",IF(AND(E2147&amp;""="",F2147&amp;""=""),"سطر بلا مبلغ","")))</f>
        <v/>
      </c>
      <c r="I2147" s="19">
        <f>IF(B2147&amp;""="","",ROUND(SUMIFS($E$7:$E$3006,$B$7:$B$3006,B2147&amp;"")-SUMIFS($F$7:$F$3006,$B$7:$B$3006,B2147&amp;""),2))</f>
        <v/>
      </c>
      <c r="J2147" s="6">
        <f>IF(B2147&amp;""="",IF(AND(C2147&amp;""="",E2147&amp;""="",F2147&amp;""=""),"","رقم القيد ناقص"),IF(I2147=0,"","القيد غير متوازن"))</f>
        <v/>
      </c>
      <c r="K2147" s="21">
        <f>IF(C2147&amp;""="","",COUNTIF($C$7:C2147,C2147&amp;""))</f>
        <v/>
      </c>
      <c r="L2147" s="6">
        <f>IF(K2147="","",C2147&amp;"-"&amp;K2147)</f>
        <v/>
      </c>
      <c r="M2147" s="21">
        <f>IF(J2147&lt;&gt;"القيد غير متوازن","",IF(COUNTIF($B$7:B2147,B2147&amp;"")=1,1,""))</f>
        <v/>
      </c>
    </row>
    <row r="2148">
      <c r="A2148" s="20" t="n"/>
      <c r="B2148" s="16" t="n"/>
      <c r="C2148" s="16" t="n"/>
      <c r="D2148" s="5" t="n"/>
      <c r="E2148" s="17" t="n"/>
      <c r="F2148" s="17" t="n"/>
      <c r="G2148" s="6">
        <f>IF(AND(C2148&amp;""="",E2148&amp;""="",F2148&amp;""=""),"",IF(C2148&amp;""="","كود ناقص",IFERROR(INDEX('دليل الحسابات'!$B$6:$B$205,MATCH(C2148,'دليل الحسابات'!$A$6:$A$205,0)),"كود غير موجود")))</f>
        <v/>
      </c>
      <c r="H2148" s="6">
        <f>IF(AND(C2148&amp;""="",E2148&amp;""="",F2148&amp;""=""),"",IF(AND(E2148&amp;""&lt;&gt;"",F2148&amp;""&lt;&gt;""),"خطأ: مدين ودائن معًا",IF(AND(E2148&amp;""="",F2148&amp;""=""),"سطر بلا مبلغ","")))</f>
        <v/>
      </c>
      <c r="I2148" s="19">
        <f>IF(B2148&amp;""="","",ROUND(SUMIFS($E$7:$E$3006,$B$7:$B$3006,B2148&amp;"")-SUMIFS($F$7:$F$3006,$B$7:$B$3006,B2148&amp;""),2))</f>
        <v/>
      </c>
      <c r="J2148" s="6">
        <f>IF(B2148&amp;""="",IF(AND(C2148&amp;""="",E2148&amp;""="",F2148&amp;""=""),"","رقم القيد ناقص"),IF(I2148=0,"","القيد غير متوازن"))</f>
        <v/>
      </c>
      <c r="K2148" s="21">
        <f>IF(C2148&amp;""="","",COUNTIF($C$7:C2148,C2148&amp;""))</f>
        <v/>
      </c>
      <c r="L2148" s="6">
        <f>IF(K2148="","",C2148&amp;"-"&amp;K2148)</f>
        <v/>
      </c>
      <c r="M2148" s="21">
        <f>IF(J2148&lt;&gt;"القيد غير متوازن","",IF(COUNTIF($B$7:B2148,B2148&amp;"")=1,1,""))</f>
        <v/>
      </c>
    </row>
    <row r="2149">
      <c r="A2149" s="20" t="n"/>
      <c r="B2149" s="16" t="n"/>
      <c r="C2149" s="16" t="n"/>
      <c r="D2149" s="5" t="n"/>
      <c r="E2149" s="17" t="n"/>
      <c r="F2149" s="17" t="n"/>
      <c r="G2149" s="6">
        <f>IF(AND(C2149&amp;""="",E2149&amp;""="",F2149&amp;""=""),"",IF(C2149&amp;""="","كود ناقص",IFERROR(INDEX('دليل الحسابات'!$B$6:$B$205,MATCH(C2149,'دليل الحسابات'!$A$6:$A$205,0)),"كود غير موجود")))</f>
        <v/>
      </c>
      <c r="H2149" s="6">
        <f>IF(AND(C2149&amp;""="",E2149&amp;""="",F2149&amp;""=""),"",IF(AND(E2149&amp;""&lt;&gt;"",F2149&amp;""&lt;&gt;""),"خطأ: مدين ودائن معًا",IF(AND(E2149&amp;""="",F2149&amp;""=""),"سطر بلا مبلغ","")))</f>
        <v/>
      </c>
      <c r="I2149" s="19">
        <f>IF(B2149&amp;""="","",ROUND(SUMIFS($E$7:$E$3006,$B$7:$B$3006,B2149&amp;"")-SUMIFS($F$7:$F$3006,$B$7:$B$3006,B2149&amp;""),2))</f>
        <v/>
      </c>
      <c r="J2149" s="6">
        <f>IF(B2149&amp;""="",IF(AND(C2149&amp;""="",E2149&amp;""="",F2149&amp;""=""),"","رقم القيد ناقص"),IF(I2149=0,"","القيد غير متوازن"))</f>
        <v/>
      </c>
      <c r="K2149" s="21">
        <f>IF(C2149&amp;""="","",COUNTIF($C$7:C2149,C2149&amp;""))</f>
        <v/>
      </c>
      <c r="L2149" s="6">
        <f>IF(K2149="","",C2149&amp;"-"&amp;K2149)</f>
        <v/>
      </c>
      <c r="M2149" s="21">
        <f>IF(J2149&lt;&gt;"القيد غير متوازن","",IF(COUNTIF($B$7:B2149,B2149&amp;"")=1,1,""))</f>
        <v/>
      </c>
    </row>
    <row r="2150">
      <c r="A2150" s="20" t="n"/>
      <c r="B2150" s="16" t="n"/>
      <c r="C2150" s="16" t="n"/>
      <c r="D2150" s="5" t="n"/>
      <c r="E2150" s="17" t="n"/>
      <c r="F2150" s="17" t="n"/>
      <c r="G2150" s="6">
        <f>IF(AND(C2150&amp;""="",E2150&amp;""="",F2150&amp;""=""),"",IF(C2150&amp;""="","كود ناقص",IFERROR(INDEX('دليل الحسابات'!$B$6:$B$205,MATCH(C2150,'دليل الحسابات'!$A$6:$A$205,0)),"كود غير موجود")))</f>
        <v/>
      </c>
      <c r="H2150" s="6">
        <f>IF(AND(C2150&amp;""="",E2150&amp;""="",F2150&amp;""=""),"",IF(AND(E2150&amp;""&lt;&gt;"",F2150&amp;""&lt;&gt;""),"خطأ: مدين ودائن معًا",IF(AND(E2150&amp;""="",F2150&amp;""=""),"سطر بلا مبلغ","")))</f>
        <v/>
      </c>
      <c r="I2150" s="19">
        <f>IF(B2150&amp;""="","",ROUND(SUMIFS($E$7:$E$3006,$B$7:$B$3006,B2150&amp;"")-SUMIFS($F$7:$F$3006,$B$7:$B$3006,B2150&amp;""),2))</f>
        <v/>
      </c>
      <c r="J2150" s="6">
        <f>IF(B2150&amp;""="",IF(AND(C2150&amp;""="",E2150&amp;""="",F2150&amp;""=""),"","رقم القيد ناقص"),IF(I2150=0,"","القيد غير متوازن"))</f>
        <v/>
      </c>
      <c r="K2150" s="21">
        <f>IF(C2150&amp;""="","",COUNTIF($C$7:C2150,C2150&amp;""))</f>
        <v/>
      </c>
      <c r="L2150" s="6">
        <f>IF(K2150="","",C2150&amp;"-"&amp;K2150)</f>
        <v/>
      </c>
      <c r="M2150" s="21">
        <f>IF(J2150&lt;&gt;"القيد غير متوازن","",IF(COUNTIF($B$7:B2150,B2150&amp;"")=1,1,""))</f>
        <v/>
      </c>
    </row>
    <row r="2151">
      <c r="A2151" s="20" t="n"/>
      <c r="B2151" s="16" t="n"/>
      <c r="C2151" s="16" t="n"/>
      <c r="D2151" s="5" t="n"/>
      <c r="E2151" s="17" t="n"/>
      <c r="F2151" s="17" t="n"/>
      <c r="G2151" s="6">
        <f>IF(AND(C2151&amp;""="",E2151&amp;""="",F2151&amp;""=""),"",IF(C2151&amp;""="","كود ناقص",IFERROR(INDEX('دليل الحسابات'!$B$6:$B$205,MATCH(C2151,'دليل الحسابات'!$A$6:$A$205,0)),"كود غير موجود")))</f>
        <v/>
      </c>
      <c r="H2151" s="6">
        <f>IF(AND(C2151&amp;""="",E2151&amp;""="",F2151&amp;""=""),"",IF(AND(E2151&amp;""&lt;&gt;"",F2151&amp;""&lt;&gt;""),"خطأ: مدين ودائن معًا",IF(AND(E2151&amp;""="",F2151&amp;""=""),"سطر بلا مبلغ","")))</f>
        <v/>
      </c>
      <c r="I2151" s="19">
        <f>IF(B2151&amp;""="","",ROUND(SUMIFS($E$7:$E$3006,$B$7:$B$3006,B2151&amp;"")-SUMIFS($F$7:$F$3006,$B$7:$B$3006,B2151&amp;""),2))</f>
        <v/>
      </c>
      <c r="J2151" s="6">
        <f>IF(B2151&amp;""="",IF(AND(C2151&amp;""="",E2151&amp;""="",F2151&amp;""=""),"","رقم القيد ناقص"),IF(I2151=0,"","القيد غير متوازن"))</f>
        <v/>
      </c>
      <c r="K2151" s="21">
        <f>IF(C2151&amp;""="","",COUNTIF($C$7:C2151,C2151&amp;""))</f>
        <v/>
      </c>
      <c r="L2151" s="6">
        <f>IF(K2151="","",C2151&amp;"-"&amp;K2151)</f>
        <v/>
      </c>
      <c r="M2151" s="21">
        <f>IF(J2151&lt;&gt;"القيد غير متوازن","",IF(COUNTIF($B$7:B2151,B2151&amp;"")=1,1,""))</f>
        <v/>
      </c>
    </row>
    <row r="2152">
      <c r="A2152" s="20" t="n"/>
      <c r="B2152" s="16" t="n"/>
      <c r="C2152" s="16" t="n"/>
      <c r="D2152" s="5" t="n"/>
      <c r="E2152" s="17" t="n"/>
      <c r="F2152" s="17" t="n"/>
      <c r="G2152" s="6">
        <f>IF(AND(C2152&amp;""="",E2152&amp;""="",F2152&amp;""=""),"",IF(C2152&amp;""="","كود ناقص",IFERROR(INDEX('دليل الحسابات'!$B$6:$B$205,MATCH(C2152,'دليل الحسابات'!$A$6:$A$205,0)),"كود غير موجود")))</f>
        <v/>
      </c>
      <c r="H2152" s="6">
        <f>IF(AND(C2152&amp;""="",E2152&amp;""="",F2152&amp;""=""),"",IF(AND(E2152&amp;""&lt;&gt;"",F2152&amp;""&lt;&gt;""),"خطأ: مدين ودائن معًا",IF(AND(E2152&amp;""="",F2152&amp;""=""),"سطر بلا مبلغ","")))</f>
        <v/>
      </c>
      <c r="I2152" s="19">
        <f>IF(B2152&amp;""="","",ROUND(SUMIFS($E$7:$E$3006,$B$7:$B$3006,B2152&amp;"")-SUMIFS($F$7:$F$3006,$B$7:$B$3006,B2152&amp;""),2))</f>
        <v/>
      </c>
      <c r="J2152" s="6">
        <f>IF(B2152&amp;""="",IF(AND(C2152&amp;""="",E2152&amp;""="",F2152&amp;""=""),"","رقم القيد ناقص"),IF(I2152=0,"","القيد غير متوازن"))</f>
        <v/>
      </c>
      <c r="K2152" s="21">
        <f>IF(C2152&amp;""="","",COUNTIF($C$7:C2152,C2152&amp;""))</f>
        <v/>
      </c>
      <c r="L2152" s="6">
        <f>IF(K2152="","",C2152&amp;"-"&amp;K2152)</f>
        <v/>
      </c>
      <c r="M2152" s="21">
        <f>IF(J2152&lt;&gt;"القيد غير متوازن","",IF(COUNTIF($B$7:B2152,B2152&amp;"")=1,1,""))</f>
        <v/>
      </c>
    </row>
    <row r="2153">
      <c r="A2153" s="20" t="n"/>
      <c r="B2153" s="16" t="n"/>
      <c r="C2153" s="16" t="n"/>
      <c r="D2153" s="5" t="n"/>
      <c r="E2153" s="17" t="n"/>
      <c r="F2153" s="17" t="n"/>
      <c r="G2153" s="6">
        <f>IF(AND(C2153&amp;""="",E2153&amp;""="",F2153&amp;""=""),"",IF(C2153&amp;""="","كود ناقص",IFERROR(INDEX('دليل الحسابات'!$B$6:$B$205,MATCH(C2153,'دليل الحسابات'!$A$6:$A$205,0)),"كود غير موجود")))</f>
        <v/>
      </c>
      <c r="H2153" s="6">
        <f>IF(AND(C2153&amp;""="",E2153&amp;""="",F2153&amp;""=""),"",IF(AND(E2153&amp;""&lt;&gt;"",F2153&amp;""&lt;&gt;""),"خطأ: مدين ودائن معًا",IF(AND(E2153&amp;""="",F2153&amp;""=""),"سطر بلا مبلغ","")))</f>
        <v/>
      </c>
      <c r="I2153" s="19">
        <f>IF(B2153&amp;""="","",ROUND(SUMIFS($E$7:$E$3006,$B$7:$B$3006,B2153&amp;"")-SUMIFS($F$7:$F$3006,$B$7:$B$3006,B2153&amp;""),2))</f>
        <v/>
      </c>
      <c r="J2153" s="6">
        <f>IF(B2153&amp;""="",IF(AND(C2153&amp;""="",E2153&amp;""="",F2153&amp;""=""),"","رقم القيد ناقص"),IF(I2153=0,"","القيد غير متوازن"))</f>
        <v/>
      </c>
      <c r="K2153" s="21">
        <f>IF(C2153&amp;""="","",COUNTIF($C$7:C2153,C2153&amp;""))</f>
        <v/>
      </c>
      <c r="L2153" s="6">
        <f>IF(K2153="","",C2153&amp;"-"&amp;K2153)</f>
        <v/>
      </c>
      <c r="M2153" s="21">
        <f>IF(J2153&lt;&gt;"القيد غير متوازن","",IF(COUNTIF($B$7:B2153,B2153&amp;"")=1,1,""))</f>
        <v/>
      </c>
    </row>
    <row r="2154">
      <c r="A2154" s="20" t="n"/>
      <c r="B2154" s="16" t="n"/>
      <c r="C2154" s="16" t="n"/>
      <c r="D2154" s="5" t="n"/>
      <c r="E2154" s="17" t="n"/>
      <c r="F2154" s="17" t="n"/>
      <c r="G2154" s="6">
        <f>IF(AND(C2154&amp;""="",E2154&amp;""="",F2154&amp;""=""),"",IF(C2154&amp;""="","كود ناقص",IFERROR(INDEX('دليل الحسابات'!$B$6:$B$205,MATCH(C2154,'دليل الحسابات'!$A$6:$A$205,0)),"كود غير موجود")))</f>
        <v/>
      </c>
      <c r="H2154" s="6">
        <f>IF(AND(C2154&amp;""="",E2154&amp;""="",F2154&amp;""=""),"",IF(AND(E2154&amp;""&lt;&gt;"",F2154&amp;""&lt;&gt;""),"خطأ: مدين ودائن معًا",IF(AND(E2154&amp;""="",F2154&amp;""=""),"سطر بلا مبلغ","")))</f>
        <v/>
      </c>
      <c r="I2154" s="19">
        <f>IF(B2154&amp;""="","",ROUND(SUMIFS($E$7:$E$3006,$B$7:$B$3006,B2154&amp;"")-SUMIFS($F$7:$F$3006,$B$7:$B$3006,B2154&amp;""),2))</f>
        <v/>
      </c>
      <c r="J2154" s="6">
        <f>IF(B2154&amp;""="",IF(AND(C2154&amp;""="",E2154&amp;""="",F2154&amp;""=""),"","رقم القيد ناقص"),IF(I2154=0,"","القيد غير متوازن"))</f>
        <v/>
      </c>
      <c r="K2154" s="21">
        <f>IF(C2154&amp;""="","",COUNTIF($C$7:C2154,C2154&amp;""))</f>
        <v/>
      </c>
      <c r="L2154" s="6">
        <f>IF(K2154="","",C2154&amp;"-"&amp;K2154)</f>
        <v/>
      </c>
      <c r="M2154" s="21">
        <f>IF(J2154&lt;&gt;"القيد غير متوازن","",IF(COUNTIF($B$7:B2154,B2154&amp;"")=1,1,""))</f>
        <v/>
      </c>
    </row>
    <row r="2155">
      <c r="A2155" s="20" t="n"/>
      <c r="B2155" s="16" t="n"/>
      <c r="C2155" s="16" t="n"/>
      <c r="D2155" s="5" t="n"/>
      <c r="E2155" s="17" t="n"/>
      <c r="F2155" s="17" t="n"/>
      <c r="G2155" s="6">
        <f>IF(AND(C2155&amp;""="",E2155&amp;""="",F2155&amp;""=""),"",IF(C2155&amp;""="","كود ناقص",IFERROR(INDEX('دليل الحسابات'!$B$6:$B$205,MATCH(C2155,'دليل الحسابات'!$A$6:$A$205,0)),"كود غير موجود")))</f>
        <v/>
      </c>
      <c r="H2155" s="6">
        <f>IF(AND(C2155&amp;""="",E2155&amp;""="",F2155&amp;""=""),"",IF(AND(E2155&amp;""&lt;&gt;"",F2155&amp;""&lt;&gt;""),"خطأ: مدين ودائن معًا",IF(AND(E2155&amp;""="",F2155&amp;""=""),"سطر بلا مبلغ","")))</f>
        <v/>
      </c>
      <c r="I2155" s="19">
        <f>IF(B2155&amp;""="","",ROUND(SUMIFS($E$7:$E$3006,$B$7:$B$3006,B2155&amp;"")-SUMIFS($F$7:$F$3006,$B$7:$B$3006,B2155&amp;""),2))</f>
        <v/>
      </c>
      <c r="J2155" s="6">
        <f>IF(B2155&amp;""="",IF(AND(C2155&amp;""="",E2155&amp;""="",F2155&amp;""=""),"","رقم القيد ناقص"),IF(I2155=0,"","القيد غير متوازن"))</f>
        <v/>
      </c>
      <c r="K2155" s="21">
        <f>IF(C2155&amp;""="","",COUNTIF($C$7:C2155,C2155&amp;""))</f>
        <v/>
      </c>
      <c r="L2155" s="6">
        <f>IF(K2155="","",C2155&amp;"-"&amp;K2155)</f>
        <v/>
      </c>
      <c r="M2155" s="21">
        <f>IF(J2155&lt;&gt;"القيد غير متوازن","",IF(COUNTIF($B$7:B2155,B2155&amp;"")=1,1,""))</f>
        <v/>
      </c>
    </row>
    <row r="2156">
      <c r="A2156" s="20" t="n"/>
      <c r="B2156" s="16" t="n"/>
      <c r="C2156" s="16" t="n"/>
      <c r="D2156" s="5" t="n"/>
      <c r="E2156" s="17" t="n"/>
      <c r="F2156" s="17" t="n"/>
      <c r="G2156" s="6">
        <f>IF(AND(C2156&amp;""="",E2156&amp;""="",F2156&amp;""=""),"",IF(C2156&amp;""="","كود ناقص",IFERROR(INDEX('دليل الحسابات'!$B$6:$B$205,MATCH(C2156,'دليل الحسابات'!$A$6:$A$205,0)),"كود غير موجود")))</f>
        <v/>
      </c>
      <c r="H2156" s="6">
        <f>IF(AND(C2156&amp;""="",E2156&amp;""="",F2156&amp;""=""),"",IF(AND(E2156&amp;""&lt;&gt;"",F2156&amp;""&lt;&gt;""),"خطأ: مدين ودائن معًا",IF(AND(E2156&amp;""="",F2156&amp;""=""),"سطر بلا مبلغ","")))</f>
        <v/>
      </c>
      <c r="I2156" s="19">
        <f>IF(B2156&amp;""="","",ROUND(SUMIFS($E$7:$E$3006,$B$7:$B$3006,B2156&amp;"")-SUMIFS($F$7:$F$3006,$B$7:$B$3006,B2156&amp;""),2))</f>
        <v/>
      </c>
      <c r="J2156" s="6">
        <f>IF(B2156&amp;""="",IF(AND(C2156&amp;""="",E2156&amp;""="",F2156&amp;""=""),"","رقم القيد ناقص"),IF(I2156=0,"","القيد غير متوازن"))</f>
        <v/>
      </c>
      <c r="K2156" s="21">
        <f>IF(C2156&amp;""="","",COUNTIF($C$7:C2156,C2156&amp;""))</f>
        <v/>
      </c>
      <c r="L2156" s="6">
        <f>IF(K2156="","",C2156&amp;"-"&amp;K2156)</f>
        <v/>
      </c>
      <c r="M2156" s="21">
        <f>IF(J2156&lt;&gt;"القيد غير متوازن","",IF(COUNTIF($B$7:B2156,B2156&amp;"")=1,1,""))</f>
        <v/>
      </c>
    </row>
    <row r="2157">
      <c r="A2157" s="20" t="n"/>
      <c r="B2157" s="16" t="n"/>
      <c r="C2157" s="16" t="n"/>
      <c r="D2157" s="5" t="n"/>
      <c r="E2157" s="17" t="n"/>
      <c r="F2157" s="17" t="n"/>
      <c r="G2157" s="6">
        <f>IF(AND(C2157&amp;""="",E2157&amp;""="",F2157&amp;""=""),"",IF(C2157&amp;""="","كود ناقص",IFERROR(INDEX('دليل الحسابات'!$B$6:$B$205,MATCH(C2157,'دليل الحسابات'!$A$6:$A$205,0)),"كود غير موجود")))</f>
        <v/>
      </c>
      <c r="H2157" s="6">
        <f>IF(AND(C2157&amp;""="",E2157&amp;""="",F2157&amp;""=""),"",IF(AND(E2157&amp;""&lt;&gt;"",F2157&amp;""&lt;&gt;""),"خطأ: مدين ودائن معًا",IF(AND(E2157&amp;""="",F2157&amp;""=""),"سطر بلا مبلغ","")))</f>
        <v/>
      </c>
      <c r="I2157" s="19">
        <f>IF(B2157&amp;""="","",ROUND(SUMIFS($E$7:$E$3006,$B$7:$B$3006,B2157&amp;"")-SUMIFS($F$7:$F$3006,$B$7:$B$3006,B2157&amp;""),2))</f>
        <v/>
      </c>
      <c r="J2157" s="6">
        <f>IF(B2157&amp;""="",IF(AND(C2157&amp;""="",E2157&amp;""="",F2157&amp;""=""),"","رقم القيد ناقص"),IF(I2157=0,"","القيد غير متوازن"))</f>
        <v/>
      </c>
      <c r="K2157" s="21">
        <f>IF(C2157&amp;""="","",COUNTIF($C$7:C2157,C2157&amp;""))</f>
        <v/>
      </c>
      <c r="L2157" s="6">
        <f>IF(K2157="","",C2157&amp;"-"&amp;K2157)</f>
        <v/>
      </c>
      <c r="M2157" s="21">
        <f>IF(J2157&lt;&gt;"القيد غير متوازن","",IF(COUNTIF($B$7:B2157,B2157&amp;"")=1,1,""))</f>
        <v/>
      </c>
    </row>
    <row r="2158">
      <c r="A2158" s="20" t="n"/>
      <c r="B2158" s="16" t="n"/>
      <c r="C2158" s="16" t="n"/>
      <c r="D2158" s="5" t="n"/>
      <c r="E2158" s="17" t="n"/>
      <c r="F2158" s="17" t="n"/>
      <c r="G2158" s="6">
        <f>IF(AND(C2158&amp;""="",E2158&amp;""="",F2158&amp;""=""),"",IF(C2158&amp;""="","كود ناقص",IFERROR(INDEX('دليل الحسابات'!$B$6:$B$205,MATCH(C2158,'دليل الحسابات'!$A$6:$A$205,0)),"كود غير موجود")))</f>
        <v/>
      </c>
      <c r="H2158" s="6">
        <f>IF(AND(C2158&amp;""="",E2158&amp;""="",F2158&amp;""=""),"",IF(AND(E2158&amp;""&lt;&gt;"",F2158&amp;""&lt;&gt;""),"خطأ: مدين ودائن معًا",IF(AND(E2158&amp;""="",F2158&amp;""=""),"سطر بلا مبلغ","")))</f>
        <v/>
      </c>
      <c r="I2158" s="19">
        <f>IF(B2158&amp;""="","",ROUND(SUMIFS($E$7:$E$3006,$B$7:$B$3006,B2158&amp;"")-SUMIFS($F$7:$F$3006,$B$7:$B$3006,B2158&amp;""),2))</f>
        <v/>
      </c>
      <c r="J2158" s="6">
        <f>IF(B2158&amp;""="",IF(AND(C2158&amp;""="",E2158&amp;""="",F2158&amp;""=""),"","رقم القيد ناقص"),IF(I2158=0,"","القيد غير متوازن"))</f>
        <v/>
      </c>
      <c r="K2158" s="21">
        <f>IF(C2158&amp;""="","",COUNTIF($C$7:C2158,C2158&amp;""))</f>
        <v/>
      </c>
      <c r="L2158" s="6">
        <f>IF(K2158="","",C2158&amp;"-"&amp;K2158)</f>
        <v/>
      </c>
      <c r="M2158" s="21">
        <f>IF(J2158&lt;&gt;"القيد غير متوازن","",IF(COUNTIF($B$7:B2158,B2158&amp;"")=1,1,""))</f>
        <v/>
      </c>
    </row>
    <row r="2159">
      <c r="A2159" s="20" t="n"/>
      <c r="B2159" s="16" t="n"/>
      <c r="C2159" s="16" t="n"/>
      <c r="D2159" s="5" t="n"/>
      <c r="E2159" s="17" t="n"/>
      <c r="F2159" s="17" t="n"/>
      <c r="G2159" s="6">
        <f>IF(AND(C2159&amp;""="",E2159&amp;""="",F2159&amp;""=""),"",IF(C2159&amp;""="","كود ناقص",IFERROR(INDEX('دليل الحسابات'!$B$6:$B$205,MATCH(C2159,'دليل الحسابات'!$A$6:$A$205,0)),"كود غير موجود")))</f>
        <v/>
      </c>
      <c r="H2159" s="6">
        <f>IF(AND(C2159&amp;""="",E2159&amp;""="",F2159&amp;""=""),"",IF(AND(E2159&amp;""&lt;&gt;"",F2159&amp;""&lt;&gt;""),"خطأ: مدين ودائن معًا",IF(AND(E2159&amp;""="",F2159&amp;""=""),"سطر بلا مبلغ","")))</f>
        <v/>
      </c>
      <c r="I2159" s="19">
        <f>IF(B2159&amp;""="","",ROUND(SUMIFS($E$7:$E$3006,$B$7:$B$3006,B2159&amp;"")-SUMIFS($F$7:$F$3006,$B$7:$B$3006,B2159&amp;""),2))</f>
        <v/>
      </c>
      <c r="J2159" s="6">
        <f>IF(B2159&amp;""="",IF(AND(C2159&amp;""="",E2159&amp;""="",F2159&amp;""=""),"","رقم القيد ناقص"),IF(I2159=0,"","القيد غير متوازن"))</f>
        <v/>
      </c>
      <c r="K2159" s="21">
        <f>IF(C2159&amp;""="","",COUNTIF($C$7:C2159,C2159&amp;""))</f>
        <v/>
      </c>
      <c r="L2159" s="6">
        <f>IF(K2159="","",C2159&amp;"-"&amp;K2159)</f>
        <v/>
      </c>
      <c r="M2159" s="21">
        <f>IF(J2159&lt;&gt;"القيد غير متوازن","",IF(COUNTIF($B$7:B2159,B2159&amp;"")=1,1,""))</f>
        <v/>
      </c>
    </row>
    <row r="2160">
      <c r="A2160" s="20" t="n"/>
      <c r="B2160" s="16" t="n"/>
      <c r="C2160" s="16" t="n"/>
      <c r="D2160" s="5" t="n"/>
      <c r="E2160" s="17" t="n"/>
      <c r="F2160" s="17" t="n"/>
      <c r="G2160" s="6">
        <f>IF(AND(C2160&amp;""="",E2160&amp;""="",F2160&amp;""=""),"",IF(C2160&amp;""="","كود ناقص",IFERROR(INDEX('دليل الحسابات'!$B$6:$B$205,MATCH(C2160,'دليل الحسابات'!$A$6:$A$205,0)),"كود غير موجود")))</f>
        <v/>
      </c>
      <c r="H2160" s="6">
        <f>IF(AND(C2160&amp;""="",E2160&amp;""="",F2160&amp;""=""),"",IF(AND(E2160&amp;""&lt;&gt;"",F2160&amp;""&lt;&gt;""),"خطأ: مدين ودائن معًا",IF(AND(E2160&amp;""="",F2160&amp;""=""),"سطر بلا مبلغ","")))</f>
        <v/>
      </c>
      <c r="I2160" s="19">
        <f>IF(B2160&amp;""="","",ROUND(SUMIFS($E$7:$E$3006,$B$7:$B$3006,B2160&amp;"")-SUMIFS($F$7:$F$3006,$B$7:$B$3006,B2160&amp;""),2))</f>
        <v/>
      </c>
      <c r="J2160" s="6">
        <f>IF(B2160&amp;""="",IF(AND(C2160&amp;""="",E2160&amp;""="",F2160&amp;""=""),"","رقم القيد ناقص"),IF(I2160=0,"","القيد غير متوازن"))</f>
        <v/>
      </c>
      <c r="K2160" s="21">
        <f>IF(C2160&amp;""="","",COUNTIF($C$7:C2160,C2160&amp;""))</f>
        <v/>
      </c>
      <c r="L2160" s="6">
        <f>IF(K2160="","",C2160&amp;"-"&amp;K2160)</f>
        <v/>
      </c>
      <c r="M2160" s="21">
        <f>IF(J2160&lt;&gt;"القيد غير متوازن","",IF(COUNTIF($B$7:B2160,B2160&amp;"")=1,1,""))</f>
        <v/>
      </c>
    </row>
    <row r="2161">
      <c r="A2161" s="20" t="n"/>
      <c r="B2161" s="16" t="n"/>
      <c r="C2161" s="16" t="n"/>
      <c r="D2161" s="5" t="n"/>
      <c r="E2161" s="17" t="n"/>
      <c r="F2161" s="17" t="n"/>
      <c r="G2161" s="6">
        <f>IF(AND(C2161&amp;""="",E2161&amp;""="",F2161&amp;""=""),"",IF(C2161&amp;""="","كود ناقص",IFERROR(INDEX('دليل الحسابات'!$B$6:$B$205,MATCH(C2161,'دليل الحسابات'!$A$6:$A$205,0)),"كود غير موجود")))</f>
        <v/>
      </c>
      <c r="H2161" s="6">
        <f>IF(AND(C2161&amp;""="",E2161&amp;""="",F2161&amp;""=""),"",IF(AND(E2161&amp;""&lt;&gt;"",F2161&amp;""&lt;&gt;""),"خطأ: مدين ودائن معًا",IF(AND(E2161&amp;""="",F2161&amp;""=""),"سطر بلا مبلغ","")))</f>
        <v/>
      </c>
      <c r="I2161" s="19">
        <f>IF(B2161&amp;""="","",ROUND(SUMIFS($E$7:$E$3006,$B$7:$B$3006,B2161&amp;"")-SUMIFS($F$7:$F$3006,$B$7:$B$3006,B2161&amp;""),2))</f>
        <v/>
      </c>
      <c r="J2161" s="6">
        <f>IF(B2161&amp;""="",IF(AND(C2161&amp;""="",E2161&amp;""="",F2161&amp;""=""),"","رقم القيد ناقص"),IF(I2161=0,"","القيد غير متوازن"))</f>
        <v/>
      </c>
      <c r="K2161" s="21">
        <f>IF(C2161&amp;""="","",COUNTIF($C$7:C2161,C2161&amp;""))</f>
        <v/>
      </c>
      <c r="L2161" s="6">
        <f>IF(K2161="","",C2161&amp;"-"&amp;K2161)</f>
        <v/>
      </c>
      <c r="M2161" s="21">
        <f>IF(J2161&lt;&gt;"القيد غير متوازن","",IF(COUNTIF($B$7:B2161,B2161&amp;"")=1,1,""))</f>
        <v/>
      </c>
    </row>
    <row r="2162">
      <c r="A2162" s="20" t="n"/>
      <c r="B2162" s="16" t="n"/>
      <c r="C2162" s="16" t="n"/>
      <c r="D2162" s="5" t="n"/>
      <c r="E2162" s="17" t="n"/>
      <c r="F2162" s="17" t="n"/>
      <c r="G2162" s="6">
        <f>IF(AND(C2162&amp;""="",E2162&amp;""="",F2162&amp;""=""),"",IF(C2162&amp;""="","كود ناقص",IFERROR(INDEX('دليل الحسابات'!$B$6:$B$205,MATCH(C2162,'دليل الحسابات'!$A$6:$A$205,0)),"كود غير موجود")))</f>
        <v/>
      </c>
      <c r="H2162" s="6">
        <f>IF(AND(C2162&amp;""="",E2162&amp;""="",F2162&amp;""=""),"",IF(AND(E2162&amp;""&lt;&gt;"",F2162&amp;""&lt;&gt;""),"خطأ: مدين ودائن معًا",IF(AND(E2162&amp;""="",F2162&amp;""=""),"سطر بلا مبلغ","")))</f>
        <v/>
      </c>
      <c r="I2162" s="19">
        <f>IF(B2162&amp;""="","",ROUND(SUMIFS($E$7:$E$3006,$B$7:$B$3006,B2162&amp;"")-SUMIFS($F$7:$F$3006,$B$7:$B$3006,B2162&amp;""),2))</f>
        <v/>
      </c>
      <c r="J2162" s="6">
        <f>IF(B2162&amp;""="",IF(AND(C2162&amp;""="",E2162&amp;""="",F2162&amp;""=""),"","رقم القيد ناقص"),IF(I2162=0,"","القيد غير متوازن"))</f>
        <v/>
      </c>
      <c r="K2162" s="21">
        <f>IF(C2162&amp;""="","",COUNTIF($C$7:C2162,C2162&amp;""))</f>
        <v/>
      </c>
      <c r="L2162" s="6">
        <f>IF(K2162="","",C2162&amp;"-"&amp;K2162)</f>
        <v/>
      </c>
      <c r="M2162" s="21">
        <f>IF(J2162&lt;&gt;"القيد غير متوازن","",IF(COUNTIF($B$7:B2162,B2162&amp;"")=1,1,""))</f>
        <v/>
      </c>
    </row>
    <row r="2163">
      <c r="A2163" s="20" t="n"/>
      <c r="B2163" s="16" t="n"/>
      <c r="C2163" s="16" t="n"/>
      <c r="D2163" s="5" t="n"/>
      <c r="E2163" s="17" t="n"/>
      <c r="F2163" s="17" t="n"/>
      <c r="G2163" s="6">
        <f>IF(AND(C2163&amp;""="",E2163&amp;""="",F2163&amp;""=""),"",IF(C2163&amp;""="","كود ناقص",IFERROR(INDEX('دليل الحسابات'!$B$6:$B$205,MATCH(C2163,'دليل الحسابات'!$A$6:$A$205,0)),"كود غير موجود")))</f>
        <v/>
      </c>
      <c r="H2163" s="6">
        <f>IF(AND(C2163&amp;""="",E2163&amp;""="",F2163&amp;""=""),"",IF(AND(E2163&amp;""&lt;&gt;"",F2163&amp;""&lt;&gt;""),"خطأ: مدين ودائن معًا",IF(AND(E2163&amp;""="",F2163&amp;""=""),"سطر بلا مبلغ","")))</f>
        <v/>
      </c>
      <c r="I2163" s="19">
        <f>IF(B2163&amp;""="","",ROUND(SUMIFS($E$7:$E$3006,$B$7:$B$3006,B2163&amp;"")-SUMIFS($F$7:$F$3006,$B$7:$B$3006,B2163&amp;""),2))</f>
        <v/>
      </c>
      <c r="J2163" s="6">
        <f>IF(B2163&amp;""="",IF(AND(C2163&amp;""="",E2163&amp;""="",F2163&amp;""=""),"","رقم القيد ناقص"),IF(I2163=0,"","القيد غير متوازن"))</f>
        <v/>
      </c>
      <c r="K2163" s="21">
        <f>IF(C2163&amp;""="","",COUNTIF($C$7:C2163,C2163&amp;""))</f>
        <v/>
      </c>
      <c r="L2163" s="6">
        <f>IF(K2163="","",C2163&amp;"-"&amp;K2163)</f>
        <v/>
      </c>
      <c r="M2163" s="21">
        <f>IF(J2163&lt;&gt;"القيد غير متوازن","",IF(COUNTIF($B$7:B2163,B2163&amp;"")=1,1,""))</f>
        <v/>
      </c>
    </row>
    <row r="2164">
      <c r="A2164" s="20" t="n"/>
      <c r="B2164" s="16" t="n"/>
      <c r="C2164" s="16" t="n"/>
      <c r="D2164" s="5" t="n"/>
      <c r="E2164" s="17" t="n"/>
      <c r="F2164" s="17" t="n"/>
      <c r="G2164" s="6">
        <f>IF(AND(C2164&amp;""="",E2164&amp;""="",F2164&amp;""=""),"",IF(C2164&amp;""="","كود ناقص",IFERROR(INDEX('دليل الحسابات'!$B$6:$B$205,MATCH(C2164,'دليل الحسابات'!$A$6:$A$205,0)),"كود غير موجود")))</f>
        <v/>
      </c>
      <c r="H2164" s="6">
        <f>IF(AND(C2164&amp;""="",E2164&amp;""="",F2164&amp;""=""),"",IF(AND(E2164&amp;""&lt;&gt;"",F2164&amp;""&lt;&gt;""),"خطأ: مدين ودائن معًا",IF(AND(E2164&amp;""="",F2164&amp;""=""),"سطر بلا مبلغ","")))</f>
        <v/>
      </c>
      <c r="I2164" s="19">
        <f>IF(B2164&amp;""="","",ROUND(SUMIFS($E$7:$E$3006,$B$7:$B$3006,B2164&amp;"")-SUMIFS($F$7:$F$3006,$B$7:$B$3006,B2164&amp;""),2))</f>
        <v/>
      </c>
      <c r="J2164" s="6">
        <f>IF(B2164&amp;""="",IF(AND(C2164&amp;""="",E2164&amp;""="",F2164&amp;""=""),"","رقم القيد ناقص"),IF(I2164=0,"","القيد غير متوازن"))</f>
        <v/>
      </c>
      <c r="K2164" s="21">
        <f>IF(C2164&amp;""="","",COUNTIF($C$7:C2164,C2164&amp;""))</f>
        <v/>
      </c>
      <c r="L2164" s="6">
        <f>IF(K2164="","",C2164&amp;"-"&amp;K2164)</f>
        <v/>
      </c>
      <c r="M2164" s="21">
        <f>IF(J2164&lt;&gt;"القيد غير متوازن","",IF(COUNTIF($B$7:B2164,B2164&amp;"")=1,1,""))</f>
        <v/>
      </c>
    </row>
    <row r="2165">
      <c r="A2165" s="20" t="n"/>
      <c r="B2165" s="16" t="n"/>
      <c r="C2165" s="16" t="n"/>
      <c r="D2165" s="5" t="n"/>
      <c r="E2165" s="17" t="n"/>
      <c r="F2165" s="17" t="n"/>
      <c r="G2165" s="6">
        <f>IF(AND(C2165&amp;""="",E2165&amp;""="",F2165&amp;""=""),"",IF(C2165&amp;""="","كود ناقص",IFERROR(INDEX('دليل الحسابات'!$B$6:$B$205,MATCH(C2165,'دليل الحسابات'!$A$6:$A$205,0)),"كود غير موجود")))</f>
        <v/>
      </c>
      <c r="H2165" s="6">
        <f>IF(AND(C2165&amp;""="",E2165&amp;""="",F2165&amp;""=""),"",IF(AND(E2165&amp;""&lt;&gt;"",F2165&amp;""&lt;&gt;""),"خطأ: مدين ودائن معًا",IF(AND(E2165&amp;""="",F2165&amp;""=""),"سطر بلا مبلغ","")))</f>
        <v/>
      </c>
      <c r="I2165" s="19">
        <f>IF(B2165&amp;""="","",ROUND(SUMIFS($E$7:$E$3006,$B$7:$B$3006,B2165&amp;"")-SUMIFS($F$7:$F$3006,$B$7:$B$3006,B2165&amp;""),2))</f>
        <v/>
      </c>
      <c r="J2165" s="6">
        <f>IF(B2165&amp;""="",IF(AND(C2165&amp;""="",E2165&amp;""="",F2165&amp;""=""),"","رقم القيد ناقص"),IF(I2165=0,"","القيد غير متوازن"))</f>
        <v/>
      </c>
      <c r="K2165" s="21">
        <f>IF(C2165&amp;""="","",COUNTIF($C$7:C2165,C2165&amp;""))</f>
        <v/>
      </c>
      <c r="L2165" s="6">
        <f>IF(K2165="","",C2165&amp;"-"&amp;K2165)</f>
        <v/>
      </c>
      <c r="M2165" s="21">
        <f>IF(J2165&lt;&gt;"القيد غير متوازن","",IF(COUNTIF($B$7:B2165,B2165&amp;"")=1,1,""))</f>
        <v/>
      </c>
    </row>
    <row r="2166">
      <c r="A2166" s="20" t="n"/>
      <c r="B2166" s="16" t="n"/>
      <c r="C2166" s="16" t="n"/>
      <c r="D2166" s="5" t="n"/>
      <c r="E2166" s="17" t="n"/>
      <c r="F2166" s="17" t="n"/>
      <c r="G2166" s="6">
        <f>IF(AND(C2166&amp;""="",E2166&amp;""="",F2166&amp;""=""),"",IF(C2166&amp;""="","كود ناقص",IFERROR(INDEX('دليل الحسابات'!$B$6:$B$205,MATCH(C2166,'دليل الحسابات'!$A$6:$A$205,0)),"كود غير موجود")))</f>
        <v/>
      </c>
      <c r="H2166" s="6">
        <f>IF(AND(C2166&amp;""="",E2166&amp;""="",F2166&amp;""=""),"",IF(AND(E2166&amp;""&lt;&gt;"",F2166&amp;""&lt;&gt;""),"خطأ: مدين ودائن معًا",IF(AND(E2166&amp;""="",F2166&amp;""=""),"سطر بلا مبلغ","")))</f>
        <v/>
      </c>
      <c r="I2166" s="19">
        <f>IF(B2166&amp;""="","",ROUND(SUMIFS($E$7:$E$3006,$B$7:$B$3006,B2166&amp;"")-SUMIFS($F$7:$F$3006,$B$7:$B$3006,B2166&amp;""),2))</f>
        <v/>
      </c>
      <c r="J2166" s="6">
        <f>IF(B2166&amp;""="",IF(AND(C2166&amp;""="",E2166&amp;""="",F2166&amp;""=""),"","رقم القيد ناقص"),IF(I2166=0,"","القيد غير متوازن"))</f>
        <v/>
      </c>
      <c r="K2166" s="21">
        <f>IF(C2166&amp;""="","",COUNTIF($C$7:C2166,C2166&amp;""))</f>
        <v/>
      </c>
      <c r="L2166" s="6">
        <f>IF(K2166="","",C2166&amp;"-"&amp;K2166)</f>
        <v/>
      </c>
      <c r="M2166" s="21">
        <f>IF(J2166&lt;&gt;"القيد غير متوازن","",IF(COUNTIF($B$7:B2166,B2166&amp;"")=1,1,""))</f>
        <v/>
      </c>
    </row>
    <row r="2167">
      <c r="A2167" s="20" t="n"/>
      <c r="B2167" s="16" t="n"/>
      <c r="C2167" s="16" t="n"/>
      <c r="D2167" s="5" t="n"/>
      <c r="E2167" s="17" t="n"/>
      <c r="F2167" s="17" t="n"/>
      <c r="G2167" s="6">
        <f>IF(AND(C2167&amp;""="",E2167&amp;""="",F2167&amp;""=""),"",IF(C2167&amp;""="","كود ناقص",IFERROR(INDEX('دليل الحسابات'!$B$6:$B$205,MATCH(C2167,'دليل الحسابات'!$A$6:$A$205,0)),"كود غير موجود")))</f>
        <v/>
      </c>
      <c r="H2167" s="6">
        <f>IF(AND(C2167&amp;""="",E2167&amp;""="",F2167&amp;""=""),"",IF(AND(E2167&amp;""&lt;&gt;"",F2167&amp;""&lt;&gt;""),"خطأ: مدين ودائن معًا",IF(AND(E2167&amp;""="",F2167&amp;""=""),"سطر بلا مبلغ","")))</f>
        <v/>
      </c>
      <c r="I2167" s="19">
        <f>IF(B2167&amp;""="","",ROUND(SUMIFS($E$7:$E$3006,$B$7:$B$3006,B2167&amp;"")-SUMIFS($F$7:$F$3006,$B$7:$B$3006,B2167&amp;""),2))</f>
        <v/>
      </c>
      <c r="J2167" s="6">
        <f>IF(B2167&amp;""="",IF(AND(C2167&amp;""="",E2167&amp;""="",F2167&amp;""=""),"","رقم القيد ناقص"),IF(I2167=0,"","القيد غير متوازن"))</f>
        <v/>
      </c>
      <c r="K2167" s="21">
        <f>IF(C2167&amp;""="","",COUNTIF($C$7:C2167,C2167&amp;""))</f>
        <v/>
      </c>
      <c r="L2167" s="6">
        <f>IF(K2167="","",C2167&amp;"-"&amp;K2167)</f>
        <v/>
      </c>
      <c r="M2167" s="21">
        <f>IF(J2167&lt;&gt;"القيد غير متوازن","",IF(COUNTIF($B$7:B2167,B2167&amp;"")=1,1,""))</f>
        <v/>
      </c>
    </row>
    <row r="2168">
      <c r="A2168" s="20" t="n"/>
      <c r="B2168" s="16" t="n"/>
      <c r="C2168" s="16" t="n"/>
      <c r="D2168" s="5" t="n"/>
      <c r="E2168" s="17" t="n"/>
      <c r="F2168" s="17" t="n"/>
      <c r="G2168" s="6">
        <f>IF(AND(C2168&amp;""="",E2168&amp;""="",F2168&amp;""=""),"",IF(C2168&amp;""="","كود ناقص",IFERROR(INDEX('دليل الحسابات'!$B$6:$B$205,MATCH(C2168,'دليل الحسابات'!$A$6:$A$205,0)),"كود غير موجود")))</f>
        <v/>
      </c>
      <c r="H2168" s="6">
        <f>IF(AND(C2168&amp;""="",E2168&amp;""="",F2168&amp;""=""),"",IF(AND(E2168&amp;""&lt;&gt;"",F2168&amp;""&lt;&gt;""),"خطأ: مدين ودائن معًا",IF(AND(E2168&amp;""="",F2168&amp;""=""),"سطر بلا مبلغ","")))</f>
        <v/>
      </c>
      <c r="I2168" s="19">
        <f>IF(B2168&amp;""="","",ROUND(SUMIFS($E$7:$E$3006,$B$7:$B$3006,B2168&amp;"")-SUMIFS($F$7:$F$3006,$B$7:$B$3006,B2168&amp;""),2))</f>
        <v/>
      </c>
      <c r="J2168" s="6">
        <f>IF(B2168&amp;""="",IF(AND(C2168&amp;""="",E2168&amp;""="",F2168&amp;""=""),"","رقم القيد ناقص"),IF(I2168=0,"","القيد غير متوازن"))</f>
        <v/>
      </c>
      <c r="K2168" s="21">
        <f>IF(C2168&amp;""="","",COUNTIF($C$7:C2168,C2168&amp;""))</f>
        <v/>
      </c>
      <c r="L2168" s="6">
        <f>IF(K2168="","",C2168&amp;"-"&amp;K2168)</f>
        <v/>
      </c>
      <c r="M2168" s="21">
        <f>IF(J2168&lt;&gt;"القيد غير متوازن","",IF(COUNTIF($B$7:B2168,B2168&amp;"")=1,1,""))</f>
        <v/>
      </c>
    </row>
    <row r="2169">
      <c r="A2169" s="20" t="n"/>
      <c r="B2169" s="16" t="n"/>
      <c r="C2169" s="16" t="n"/>
      <c r="D2169" s="5" t="n"/>
      <c r="E2169" s="17" t="n"/>
      <c r="F2169" s="17" t="n"/>
      <c r="G2169" s="6">
        <f>IF(AND(C2169&amp;""="",E2169&amp;""="",F2169&amp;""=""),"",IF(C2169&amp;""="","كود ناقص",IFERROR(INDEX('دليل الحسابات'!$B$6:$B$205,MATCH(C2169,'دليل الحسابات'!$A$6:$A$205,0)),"كود غير موجود")))</f>
        <v/>
      </c>
      <c r="H2169" s="6">
        <f>IF(AND(C2169&amp;""="",E2169&amp;""="",F2169&amp;""=""),"",IF(AND(E2169&amp;""&lt;&gt;"",F2169&amp;""&lt;&gt;""),"خطأ: مدين ودائن معًا",IF(AND(E2169&amp;""="",F2169&amp;""=""),"سطر بلا مبلغ","")))</f>
        <v/>
      </c>
      <c r="I2169" s="19">
        <f>IF(B2169&amp;""="","",ROUND(SUMIFS($E$7:$E$3006,$B$7:$B$3006,B2169&amp;"")-SUMIFS($F$7:$F$3006,$B$7:$B$3006,B2169&amp;""),2))</f>
        <v/>
      </c>
      <c r="J2169" s="6">
        <f>IF(B2169&amp;""="",IF(AND(C2169&amp;""="",E2169&amp;""="",F2169&amp;""=""),"","رقم القيد ناقص"),IF(I2169=0,"","القيد غير متوازن"))</f>
        <v/>
      </c>
      <c r="K2169" s="21">
        <f>IF(C2169&amp;""="","",COUNTIF($C$7:C2169,C2169&amp;""))</f>
        <v/>
      </c>
      <c r="L2169" s="6">
        <f>IF(K2169="","",C2169&amp;"-"&amp;K2169)</f>
        <v/>
      </c>
      <c r="M2169" s="21">
        <f>IF(J2169&lt;&gt;"القيد غير متوازن","",IF(COUNTIF($B$7:B2169,B2169&amp;"")=1,1,""))</f>
        <v/>
      </c>
    </row>
    <row r="2170">
      <c r="A2170" s="20" t="n"/>
      <c r="B2170" s="16" t="n"/>
      <c r="C2170" s="16" t="n"/>
      <c r="D2170" s="5" t="n"/>
      <c r="E2170" s="17" t="n"/>
      <c r="F2170" s="17" t="n"/>
      <c r="G2170" s="6">
        <f>IF(AND(C2170&amp;""="",E2170&amp;""="",F2170&amp;""=""),"",IF(C2170&amp;""="","كود ناقص",IFERROR(INDEX('دليل الحسابات'!$B$6:$B$205,MATCH(C2170,'دليل الحسابات'!$A$6:$A$205,0)),"كود غير موجود")))</f>
        <v/>
      </c>
      <c r="H2170" s="6">
        <f>IF(AND(C2170&amp;""="",E2170&amp;""="",F2170&amp;""=""),"",IF(AND(E2170&amp;""&lt;&gt;"",F2170&amp;""&lt;&gt;""),"خطأ: مدين ودائن معًا",IF(AND(E2170&amp;""="",F2170&amp;""=""),"سطر بلا مبلغ","")))</f>
        <v/>
      </c>
      <c r="I2170" s="19">
        <f>IF(B2170&amp;""="","",ROUND(SUMIFS($E$7:$E$3006,$B$7:$B$3006,B2170&amp;"")-SUMIFS($F$7:$F$3006,$B$7:$B$3006,B2170&amp;""),2))</f>
        <v/>
      </c>
      <c r="J2170" s="6">
        <f>IF(B2170&amp;""="",IF(AND(C2170&amp;""="",E2170&amp;""="",F2170&amp;""=""),"","رقم القيد ناقص"),IF(I2170=0,"","القيد غير متوازن"))</f>
        <v/>
      </c>
      <c r="K2170" s="21">
        <f>IF(C2170&amp;""="","",COUNTIF($C$7:C2170,C2170&amp;""))</f>
        <v/>
      </c>
      <c r="L2170" s="6">
        <f>IF(K2170="","",C2170&amp;"-"&amp;K2170)</f>
        <v/>
      </c>
      <c r="M2170" s="21">
        <f>IF(J2170&lt;&gt;"القيد غير متوازن","",IF(COUNTIF($B$7:B2170,B2170&amp;"")=1,1,""))</f>
        <v/>
      </c>
    </row>
    <row r="2171">
      <c r="A2171" s="20" t="n"/>
      <c r="B2171" s="16" t="n"/>
      <c r="C2171" s="16" t="n"/>
      <c r="D2171" s="5" t="n"/>
      <c r="E2171" s="17" t="n"/>
      <c r="F2171" s="17" t="n"/>
      <c r="G2171" s="6">
        <f>IF(AND(C2171&amp;""="",E2171&amp;""="",F2171&amp;""=""),"",IF(C2171&amp;""="","كود ناقص",IFERROR(INDEX('دليل الحسابات'!$B$6:$B$205,MATCH(C2171,'دليل الحسابات'!$A$6:$A$205,0)),"كود غير موجود")))</f>
        <v/>
      </c>
      <c r="H2171" s="6">
        <f>IF(AND(C2171&amp;""="",E2171&amp;""="",F2171&amp;""=""),"",IF(AND(E2171&amp;""&lt;&gt;"",F2171&amp;""&lt;&gt;""),"خطأ: مدين ودائن معًا",IF(AND(E2171&amp;""="",F2171&amp;""=""),"سطر بلا مبلغ","")))</f>
        <v/>
      </c>
      <c r="I2171" s="19">
        <f>IF(B2171&amp;""="","",ROUND(SUMIFS($E$7:$E$3006,$B$7:$B$3006,B2171&amp;"")-SUMIFS($F$7:$F$3006,$B$7:$B$3006,B2171&amp;""),2))</f>
        <v/>
      </c>
      <c r="J2171" s="6">
        <f>IF(B2171&amp;""="",IF(AND(C2171&amp;""="",E2171&amp;""="",F2171&amp;""=""),"","رقم القيد ناقص"),IF(I2171=0,"","القيد غير متوازن"))</f>
        <v/>
      </c>
      <c r="K2171" s="21">
        <f>IF(C2171&amp;""="","",COUNTIF($C$7:C2171,C2171&amp;""))</f>
        <v/>
      </c>
      <c r="L2171" s="6">
        <f>IF(K2171="","",C2171&amp;"-"&amp;K2171)</f>
        <v/>
      </c>
      <c r="M2171" s="21">
        <f>IF(J2171&lt;&gt;"القيد غير متوازن","",IF(COUNTIF($B$7:B2171,B2171&amp;"")=1,1,""))</f>
        <v/>
      </c>
    </row>
    <row r="2172">
      <c r="A2172" s="20" t="n"/>
      <c r="B2172" s="16" t="n"/>
      <c r="C2172" s="16" t="n"/>
      <c r="D2172" s="5" t="n"/>
      <c r="E2172" s="17" t="n"/>
      <c r="F2172" s="17" t="n"/>
      <c r="G2172" s="6">
        <f>IF(AND(C2172&amp;""="",E2172&amp;""="",F2172&amp;""=""),"",IF(C2172&amp;""="","كود ناقص",IFERROR(INDEX('دليل الحسابات'!$B$6:$B$205,MATCH(C2172,'دليل الحسابات'!$A$6:$A$205,0)),"كود غير موجود")))</f>
        <v/>
      </c>
      <c r="H2172" s="6">
        <f>IF(AND(C2172&amp;""="",E2172&amp;""="",F2172&amp;""=""),"",IF(AND(E2172&amp;""&lt;&gt;"",F2172&amp;""&lt;&gt;""),"خطأ: مدين ودائن معًا",IF(AND(E2172&amp;""="",F2172&amp;""=""),"سطر بلا مبلغ","")))</f>
        <v/>
      </c>
      <c r="I2172" s="19">
        <f>IF(B2172&amp;""="","",ROUND(SUMIFS($E$7:$E$3006,$B$7:$B$3006,B2172&amp;"")-SUMIFS($F$7:$F$3006,$B$7:$B$3006,B2172&amp;""),2))</f>
        <v/>
      </c>
      <c r="J2172" s="6">
        <f>IF(B2172&amp;""="",IF(AND(C2172&amp;""="",E2172&amp;""="",F2172&amp;""=""),"","رقم القيد ناقص"),IF(I2172=0,"","القيد غير متوازن"))</f>
        <v/>
      </c>
      <c r="K2172" s="21">
        <f>IF(C2172&amp;""="","",COUNTIF($C$7:C2172,C2172&amp;""))</f>
        <v/>
      </c>
      <c r="L2172" s="6">
        <f>IF(K2172="","",C2172&amp;"-"&amp;K2172)</f>
        <v/>
      </c>
      <c r="M2172" s="21">
        <f>IF(J2172&lt;&gt;"القيد غير متوازن","",IF(COUNTIF($B$7:B2172,B2172&amp;"")=1,1,""))</f>
        <v/>
      </c>
    </row>
    <row r="2173">
      <c r="A2173" s="20" t="n"/>
      <c r="B2173" s="16" t="n"/>
      <c r="C2173" s="16" t="n"/>
      <c r="D2173" s="5" t="n"/>
      <c r="E2173" s="17" t="n"/>
      <c r="F2173" s="17" t="n"/>
      <c r="G2173" s="6">
        <f>IF(AND(C2173&amp;""="",E2173&amp;""="",F2173&amp;""=""),"",IF(C2173&amp;""="","كود ناقص",IFERROR(INDEX('دليل الحسابات'!$B$6:$B$205,MATCH(C2173,'دليل الحسابات'!$A$6:$A$205,0)),"كود غير موجود")))</f>
        <v/>
      </c>
      <c r="H2173" s="6">
        <f>IF(AND(C2173&amp;""="",E2173&amp;""="",F2173&amp;""=""),"",IF(AND(E2173&amp;""&lt;&gt;"",F2173&amp;""&lt;&gt;""),"خطأ: مدين ودائن معًا",IF(AND(E2173&amp;""="",F2173&amp;""=""),"سطر بلا مبلغ","")))</f>
        <v/>
      </c>
      <c r="I2173" s="19">
        <f>IF(B2173&amp;""="","",ROUND(SUMIFS($E$7:$E$3006,$B$7:$B$3006,B2173&amp;"")-SUMIFS($F$7:$F$3006,$B$7:$B$3006,B2173&amp;""),2))</f>
        <v/>
      </c>
      <c r="J2173" s="6">
        <f>IF(B2173&amp;""="",IF(AND(C2173&amp;""="",E2173&amp;""="",F2173&amp;""=""),"","رقم القيد ناقص"),IF(I2173=0,"","القيد غير متوازن"))</f>
        <v/>
      </c>
      <c r="K2173" s="21">
        <f>IF(C2173&amp;""="","",COUNTIF($C$7:C2173,C2173&amp;""))</f>
        <v/>
      </c>
      <c r="L2173" s="6">
        <f>IF(K2173="","",C2173&amp;"-"&amp;K2173)</f>
        <v/>
      </c>
      <c r="M2173" s="21">
        <f>IF(J2173&lt;&gt;"القيد غير متوازن","",IF(COUNTIF($B$7:B2173,B2173&amp;"")=1,1,""))</f>
        <v/>
      </c>
    </row>
    <row r="2174">
      <c r="A2174" s="20" t="n"/>
      <c r="B2174" s="16" t="n"/>
      <c r="C2174" s="16" t="n"/>
      <c r="D2174" s="5" t="n"/>
      <c r="E2174" s="17" t="n"/>
      <c r="F2174" s="17" t="n"/>
      <c r="G2174" s="6">
        <f>IF(AND(C2174&amp;""="",E2174&amp;""="",F2174&amp;""=""),"",IF(C2174&amp;""="","كود ناقص",IFERROR(INDEX('دليل الحسابات'!$B$6:$B$205,MATCH(C2174,'دليل الحسابات'!$A$6:$A$205,0)),"كود غير موجود")))</f>
        <v/>
      </c>
      <c r="H2174" s="6">
        <f>IF(AND(C2174&amp;""="",E2174&amp;""="",F2174&amp;""=""),"",IF(AND(E2174&amp;""&lt;&gt;"",F2174&amp;""&lt;&gt;""),"خطأ: مدين ودائن معًا",IF(AND(E2174&amp;""="",F2174&amp;""=""),"سطر بلا مبلغ","")))</f>
        <v/>
      </c>
      <c r="I2174" s="19">
        <f>IF(B2174&amp;""="","",ROUND(SUMIFS($E$7:$E$3006,$B$7:$B$3006,B2174&amp;"")-SUMIFS($F$7:$F$3006,$B$7:$B$3006,B2174&amp;""),2))</f>
        <v/>
      </c>
      <c r="J2174" s="6">
        <f>IF(B2174&amp;""="",IF(AND(C2174&amp;""="",E2174&amp;""="",F2174&amp;""=""),"","رقم القيد ناقص"),IF(I2174=0,"","القيد غير متوازن"))</f>
        <v/>
      </c>
      <c r="K2174" s="21">
        <f>IF(C2174&amp;""="","",COUNTIF($C$7:C2174,C2174&amp;""))</f>
        <v/>
      </c>
      <c r="L2174" s="6">
        <f>IF(K2174="","",C2174&amp;"-"&amp;K2174)</f>
        <v/>
      </c>
      <c r="M2174" s="21">
        <f>IF(J2174&lt;&gt;"القيد غير متوازن","",IF(COUNTIF($B$7:B2174,B2174&amp;"")=1,1,""))</f>
        <v/>
      </c>
    </row>
    <row r="2175">
      <c r="A2175" s="20" t="n"/>
      <c r="B2175" s="16" t="n"/>
      <c r="C2175" s="16" t="n"/>
      <c r="D2175" s="5" t="n"/>
      <c r="E2175" s="17" t="n"/>
      <c r="F2175" s="17" t="n"/>
      <c r="G2175" s="6">
        <f>IF(AND(C2175&amp;""="",E2175&amp;""="",F2175&amp;""=""),"",IF(C2175&amp;""="","كود ناقص",IFERROR(INDEX('دليل الحسابات'!$B$6:$B$205,MATCH(C2175,'دليل الحسابات'!$A$6:$A$205,0)),"كود غير موجود")))</f>
        <v/>
      </c>
      <c r="H2175" s="6">
        <f>IF(AND(C2175&amp;""="",E2175&amp;""="",F2175&amp;""=""),"",IF(AND(E2175&amp;""&lt;&gt;"",F2175&amp;""&lt;&gt;""),"خطأ: مدين ودائن معًا",IF(AND(E2175&amp;""="",F2175&amp;""=""),"سطر بلا مبلغ","")))</f>
        <v/>
      </c>
      <c r="I2175" s="19">
        <f>IF(B2175&amp;""="","",ROUND(SUMIFS($E$7:$E$3006,$B$7:$B$3006,B2175&amp;"")-SUMIFS($F$7:$F$3006,$B$7:$B$3006,B2175&amp;""),2))</f>
        <v/>
      </c>
      <c r="J2175" s="6">
        <f>IF(B2175&amp;""="",IF(AND(C2175&amp;""="",E2175&amp;""="",F2175&amp;""=""),"","رقم القيد ناقص"),IF(I2175=0,"","القيد غير متوازن"))</f>
        <v/>
      </c>
      <c r="K2175" s="21">
        <f>IF(C2175&amp;""="","",COUNTIF($C$7:C2175,C2175&amp;""))</f>
        <v/>
      </c>
      <c r="L2175" s="6">
        <f>IF(K2175="","",C2175&amp;"-"&amp;K2175)</f>
        <v/>
      </c>
      <c r="M2175" s="21">
        <f>IF(J2175&lt;&gt;"القيد غير متوازن","",IF(COUNTIF($B$7:B2175,B2175&amp;"")=1,1,""))</f>
        <v/>
      </c>
    </row>
    <row r="2176">
      <c r="A2176" s="20" t="n"/>
      <c r="B2176" s="16" t="n"/>
      <c r="C2176" s="16" t="n"/>
      <c r="D2176" s="5" t="n"/>
      <c r="E2176" s="17" t="n"/>
      <c r="F2176" s="17" t="n"/>
      <c r="G2176" s="6">
        <f>IF(AND(C2176&amp;""="",E2176&amp;""="",F2176&amp;""=""),"",IF(C2176&amp;""="","كود ناقص",IFERROR(INDEX('دليل الحسابات'!$B$6:$B$205,MATCH(C2176,'دليل الحسابات'!$A$6:$A$205,0)),"كود غير موجود")))</f>
        <v/>
      </c>
      <c r="H2176" s="6">
        <f>IF(AND(C2176&amp;""="",E2176&amp;""="",F2176&amp;""=""),"",IF(AND(E2176&amp;""&lt;&gt;"",F2176&amp;""&lt;&gt;""),"خطأ: مدين ودائن معًا",IF(AND(E2176&amp;""="",F2176&amp;""=""),"سطر بلا مبلغ","")))</f>
        <v/>
      </c>
      <c r="I2176" s="19">
        <f>IF(B2176&amp;""="","",ROUND(SUMIFS($E$7:$E$3006,$B$7:$B$3006,B2176&amp;"")-SUMIFS($F$7:$F$3006,$B$7:$B$3006,B2176&amp;""),2))</f>
        <v/>
      </c>
      <c r="J2176" s="6">
        <f>IF(B2176&amp;""="",IF(AND(C2176&amp;""="",E2176&amp;""="",F2176&amp;""=""),"","رقم القيد ناقص"),IF(I2176=0,"","القيد غير متوازن"))</f>
        <v/>
      </c>
      <c r="K2176" s="21">
        <f>IF(C2176&amp;""="","",COUNTIF($C$7:C2176,C2176&amp;""))</f>
        <v/>
      </c>
      <c r="L2176" s="6">
        <f>IF(K2176="","",C2176&amp;"-"&amp;K2176)</f>
        <v/>
      </c>
      <c r="M2176" s="21">
        <f>IF(J2176&lt;&gt;"القيد غير متوازن","",IF(COUNTIF($B$7:B2176,B2176&amp;"")=1,1,""))</f>
        <v/>
      </c>
    </row>
    <row r="2177">
      <c r="A2177" s="20" t="n"/>
      <c r="B2177" s="16" t="n"/>
      <c r="C2177" s="16" t="n"/>
      <c r="D2177" s="5" t="n"/>
      <c r="E2177" s="17" t="n"/>
      <c r="F2177" s="17" t="n"/>
      <c r="G2177" s="6">
        <f>IF(AND(C2177&amp;""="",E2177&amp;""="",F2177&amp;""=""),"",IF(C2177&amp;""="","كود ناقص",IFERROR(INDEX('دليل الحسابات'!$B$6:$B$205,MATCH(C2177,'دليل الحسابات'!$A$6:$A$205,0)),"كود غير موجود")))</f>
        <v/>
      </c>
      <c r="H2177" s="6">
        <f>IF(AND(C2177&amp;""="",E2177&amp;""="",F2177&amp;""=""),"",IF(AND(E2177&amp;""&lt;&gt;"",F2177&amp;""&lt;&gt;""),"خطأ: مدين ودائن معًا",IF(AND(E2177&amp;""="",F2177&amp;""=""),"سطر بلا مبلغ","")))</f>
        <v/>
      </c>
      <c r="I2177" s="19">
        <f>IF(B2177&amp;""="","",ROUND(SUMIFS($E$7:$E$3006,$B$7:$B$3006,B2177&amp;"")-SUMIFS($F$7:$F$3006,$B$7:$B$3006,B2177&amp;""),2))</f>
        <v/>
      </c>
      <c r="J2177" s="6">
        <f>IF(B2177&amp;""="",IF(AND(C2177&amp;""="",E2177&amp;""="",F2177&amp;""=""),"","رقم القيد ناقص"),IF(I2177=0,"","القيد غير متوازن"))</f>
        <v/>
      </c>
      <c r="K2177" s="21">
        <f>IF(C2177&amp;""="","",COUNTIF($C$7:C2177,C2177&amp;""))</f>
        <v/>
      </c>
      <c r="L2177" s="6">
        <f>IF(K2177="","",C2177&amp;"-"&amp;K2177)</f>
        <v/>
      </c>
      <c r="M2177" s="21">
        <f>IF(J2177&lt;&gt;"القيد غير متوازن","",IF(COUNTIF($B$7:B2177,B2177&amp;"")=1,1,""))</f>
        <v/>
      </c>
    </row>
    <row r="2178">
      <c r="A2178" s="20" t="n"/>
      <c r="B2178" s="16" t="n"/>
      <c r="C2178" s="16" t="n"/>
      <c r="D2178" s="5" t="n"/>
      <c r="E2178" s="17" t="n"/>
      <c r="F2178" s="17" t="n"/>
      <c r="G2178" s="6">
        <f>IF(AND(C2178&amp;""="",E2178&amp;""="",F2178&amp;""=""),"",IF(C2178&amp;""="","كود ناقص",IFERROR(INDEX('دليل الحسابات'!$B$6:$B$205,MATCH(C2178,'دليل الحسابات'!$A$6:$A$205,0)),"كود غير موجود")))</f>
        <v/>
      </c>
      <c r="H2178" s="6">
        <f>IF(AND(C2178&amp;""="",E2178&amp;""="",F2178&amp;""=""),"",IF(AND(E2178&amp;""&lt;&gt;"",F2178&amp;""&lt;&gt;""),"خطأ: مدين ودائن معًا",IF(AND(E2178&amp;""="",F2178&amp;""=""),"سطر بلا مبلغ","")))</f>
        <v/>
      </c>
      <c r="I2178" s="19">
        <f>IF(B2178&amp;""="","",ROUND(SUMIFS($E$7:$E$3006,$B$7:$B$3006,B2178&amp;"")-SUMIFS($F$7:$F$3006,$B$7:$B$3006,B2178&amp;""),2))</f>
        <v/>
      </c>
      <c r="J2178" s="6">
        <f>IF(B2178&amp;""="",IF(AND(C2178&amp;""="",E2178&amp;""="",F2178&amp;""=""),"","رقم القيد ناقص"),IF(I2178=0,"","القيد غير متوازن"))</f>
        <v/>
      </c>
      <c r="K2178" s="21">
        <f>IF(C2178&amp;""="","",COUNTIF($C$7:C2178,C2178&amp;""))</f>
        <v/>
      </c>
      <c r="L2178" s="6">
        <f>IF(K2178="","",C2178&amp;"-"&amp;K2178)</f>
        <v/>
      </c>
      <c r="M2178" s="21">
        <f>IF(J2178&lt;&gt;"القيد غير متوازن","",IF(COUNTIF($B$7:B2178,B2178&amp;"")=1,1,""))</f>
        <v/>
      </c>
    </row>
    <row r="2179">
      <c r="A2179" s="20" t="n"/>
      <c r="B2179" s="16" t="n"/>
      <c r="C2179" s="16" t="n"/>
      <c r="D2179" s="5" t="n"/>
      <c r="E2179" s="17" t="n"/>
      <c r="F2179" s="17" t="n"/>
      <c r="G2179" s="6">
        <f>IF(AND(C2179&amp;""="",E2179&amp;""="",F2179&amp;""=""),"",IF(C2179&amp;""="","كود ناقص",IFERROR(INDEX('دليل الحسابات'!$B$6:$B$205,MATCH(C2179,'دليل الحسابات'!$A$6:$A$205,0)),"كود غير موجود")))</f>
        <v/>
      </c>
      <c r="H2179" s="6">
        <f>IF(AND(C2179&amp;""="",E2179&amp;""="",F2179&amp;""=""),"",IF(AND(E2179&amp;""&lt;&gt;"",F2179&amp;""&lt;&gt;""),"خطأ: مدين ودائن معًا",IF(AND(E2179&amp;""="",F2179&amp;""=""),"سطر بلا مبلغ","")))</f>
        <v/>
      </c>
      <c r="I2179" s="19">
        <f>IF(B2179&amp;""="","",ROUND(SUMIFS($E$7:$E$3006,$B$7:$B$3006,B2179&amp;"")-SUMIFS($F$7:$F$3006,$B$7:$B$3006,B2179&amp;""),2))</f>
        <v/>
      </c>
      <c r="J2179" s="6">
        <f>IF(B2179&amp;""="",IF(AND(C2179&amp;""="",E2179&amp;""="",F2179&amp;""=""),"","رقم القيد ناقص"),IF(I2179=0,"","القيد غير متوازن"))</f>
        <v/>
      </c>
      <c r="K2179" s="21">
        <f>IF(C2179&amp;""="","",COUNTIF($C$7:C2179,C2179&amp;""))</f>
        <v/>
      </c>
      <c r="L2179" s="6">
        <f>IF(K2179="","",C2179&amp;"-"&amp;K2179)</f>
        <v/>
      </c>
      <c r="M2179" s="21">
        <f>IF(J2179&lt;&gt;"القيد غير متوازن","",IF(COUNTIF($B$7:B2179,B2179&amp;"")=1,1,""))</f>
        <v/>
      </c>
    </row>
    <row r="2180">
      <c r="A2180" s="20" t="n"/>
      <c r="B2180" s="16" t="n"/>
      <c r="C2180" s="16" t="n"/>
      <c r="D2180" s="5" t="n"/>
      <c r="E2180" s="17" t="n"/>
      <c r="F2180" s="17" t="n"/>
      <c r="G2180" s="6">
        <f>IF(AND(C2180&amp;""="",E2180&amp;""="",F2180&amp;""=""),"",IF(C2180&amp;""="","كود ناقص",IFERROR(INDEX('دليل الحسابات'!$B$6:$B$205,MATCH(C2180,'دليل الحسابات'!$A$6:$A$205,0)),"كود غير موجود")))</f>
        <v/>
      </c>
      <c r="H2180" s="6">
        <f>IF(AND(C2180&amp;""="",E2180&amp;""="",F2180&amp;""=""),"",IF(AND(E2180&amp;""&lt;&gt;"",F2180&amp;""&lt;&gt;""),"خطأ: مدين ودائن معًا",IF(AND(E2180&amp;""="",F2180&amp;""=""),"سطر بلا مبلغ","")))</f>
        <v/>
      </c>
      <c r="I2180" s="19">
        <f>IF(B2180&amp;""="","",ROUND(SUMIFS($E$7:$E$3006,$B$7:$B$3006,B2180&amp;"")-SUMIFS($F$7:$F$3006,$B$7:$B$3006,B2180&amp;""),2))</f>
        <v/>
      </c>
      <c r="J2180" s="6">
        <f>IF(B2180&amp;""="",IF(AND(C2180&amp;""="",E2180&amp;""="",F2180&amp;""=""),"","رقم القيد ناقص"),IF(I2180=0,"","القيد غير متوازن"))</f>
        <v/>
      </c>
      <c r="K2180" s="21">
        <f>IF(C2180&amp;""="","",COUNTIF($C$7:C2180,C2180&amp;""))</f>
        <v/>
      </c>
      <c r="L2180" s="6">
        <f>IF(K2180="","",C2180&amp;"-"&amp;K2180)</f>
        <v/>
      </c>
      <c r="M2180" s="21">
        <f>IF(J2180&lt;&gt;"القيد غير متوازن","",IF(COUNTIF($B$7:B2180,B2180&amp;"")=1,1,""))</f>
        <v/>
      </c>
    </row>
    <row r="2181">
      <c r="A2181" s="20" t="n"/>
      <c r="B2181" s="16" t="n"/>
      <c r="C2181" s="16" t="n"/>
      <c r="D2181" s="5" t="n"/>
      <c r="E2181" s="17" t="n"/>
      <c r="F2181" s="17" t="n"/>
      <c r="G2181" s="6">
        <f>IF(AND(C2181&amp;""="",E2181&amp;""="",F2181&amp;""=""),"",IF(C2181&amp;""="","كود ناقص",IFERROR(INDEX('دليل الحسابات'!$B$6:$B$205,MATCH(C2181,'دليل الحسابات'!$A$6:$A$205,0)),"كود غير موجود")))</f>
        <v/>
      </c>
      <c r="H2181" s="6">
        <f>IF(AND(C2181&amp;""="",E2181&amp;""="",F2181&amp;""=""),"",IF(AND(E2181&amp;""&lt;&gt;"",F2181&amp;""&lt;&gt;""),"خطأ: مدين ودائن معًا",IF(AND(E2181&amp;""="",F2181&amp;""=""),"سطر بلا مبلغ","")))</f>
        <v/>
      </c>
      <c r="I2181" s="19">
        <f>IF(B2181&amp;""="","",ROUND(SUMIFS($E$7:$E$3006,$B$7:$B$3006,B2181&amp;"")-SUMIFS($F$7:$F$3006,$B$7:$B$3006,B2181&amp;""),2))</f>
        <v/>
      </c>
      <c r="J2181" s="6">
        <f>IF(B2181&amp;""="",IF(AND(C2181&amp;""="",E2181&amp;""="",F2181&amp;""=""),"","رقم القيد ناقص"),IF(I2181=0,"","القيد غير متوازن"))</f>
        <v/>
      </c>
      <c r="K2181" s="21">
        <f>IF(C2181&amp;""="","",COUNTIF($C$7:C2181,C2181&amp;""))</f>
        <v/>
      </c>
      <c r="L2181" s="6">
        <f>IF(K2181="","",C2181&amp;"-"&amp;K2181)</f>
        <v/>
      </c>
      <c r="M2181" s="21">
        <f>IF(J2181&lt;&gt;"القيد غير متوازن","",IF(COUNTIF($B$7:B2181,B2181&amp;"")=1,1,""))</f>
        <v/>
      </c>
    </row>
    <row r="2182">
      <c r="A2182" s="20" t="n"/>
      <c r="B2182" s="16" t="n"/>
      <c r="C2182" s="16" t="n"/>
      <c r="D2182" s="5" t="n"/>
      <c r="E2182" s="17" t="n"/>
      <c r="F2182" s="17" t="n"/>
      <c r="G2182" s="6">
        <f>IF(AND(C2182&amp;""="",E2182&amp;""="",F2182&amp;""=""),"",IF(C2182&amp;""="","كود ناقص",IFERROR(INDEX('دليل الحسابات'!$B$6:$B$205,MATCH(C2182,'دليل الحسابات'!$A$6:$A$205,0)),"كود غير موجود")))</f>
        <v/>
      </c>
      <c r="H2182" s="6">
        <f>IF(AND(C2182&amp;""="",E2182&amp;""="",F2182&amp;""=""),"",IF(AND(E2182&amp;""&lt;&gt;"",F2182&amp;""&lt;&gt;""),"خطأ: مدين ودائن معًا",IF(AND(E2182&amp;""="",F2182&amp;""=""),"سطر بلا مبلغ","")))</f>
        <v/>
      </c>
      <c r="I2182" s="19">
        <f>IF(B2182&amp;""="","",ROUND(SUMIFS($E$7:$E$3006,$B$7:$B$3006,B2182&amp;"")-SUMIFS($F$7:$F$3006,$B$7:$B$3006,B2182&amp;""),2))</f>
        <v/>
      </c>
      <c r="J2182" s="6">
        <f>IF(B2182&amp;""="",IF(AND(C2182&amp;""="",E2182&amp;""="",F2182&amp;""=""),"","رقم القيد ناقص"),IF(I2182=0,"","القيد غير متوازن"))</f>
        <v/>
      </c>
      <c r="K2182" s="21">
        <f>IF(C2182&amp;""="","",COUNTIF($C$7:C2182,C2182&amp;""))</f>
        <v/>
      </c>
      <c r="L2182" s="6">
        <f>IF(K2182="","",C2182&amp;"-"&amp;K2182)</f>
        <v/>
      </c>
      <c r="M2182" s="21">
        <f>IF(J2182&lt;&gt;"القيد غير متوازن","",IF(COUNTIF($B$7:B2182,B2182&amp;"")=1,1,""))</f>
        <v/>
      </c>
    </row>
    <row r="2183">
      <c r="A2183" s="20" t="n"/>
      <c r="B2183" s="16" t="n"/>
      <c r="C2183" s="16" t="n"/>
      <c r="D2183" s="5" t="n"/>
      <c r="E2183" s="17" t="n"/>
      <c r="F2183" s="17" t="n"/>
      <c r="G2183" s="6">
        <f>IF(AND(C2183&amp;""="",E2183&amp;""="",F2183&amp;""=""),"",IF(C2183&amp;""="","كود ناقص",IFERROR(INDEX('دليل الحسابات'!$B$6:$B$205,MATCH(C2183,'دليل الحسابات'!$A$6:$A$205,0)),"كود غير موجود")))</f>
        <v/>
      </c>
      <c r="H2183" s="6">
        <f>IF(AND(C2183&amp;""="",E2183&amp;""="",F2183&amp;""=""),"",IF(AND(E2183&amp;""&lt;&gt;"",F2183&amp;""&lt;&gt;""),"خطأ: مدين ودائن معًا",IF(AND(E2183&amp;""="",F2183&amp;""=""),"سطر بلا مبلغ","")))</f>
        <v/>
      </c>
      <c r="I2183" s="19">
        <f>IF(B2183&amp;""="","",ROUND(SUMIFS($E$7:$E$3006,$B$7:$B$3006,B2183&amp;"")-SUMIFS($F$7:$F$3006,$B$7:$B$3006,B2183&amp;""),2))</f>
        <v/>
      </c>
      <c r="J2183" s="6">
        <f>IF(B2183&amp;""="",IF(AND(C2183&amp;""="",E2183&amp;""="",F2183&amp;""=""),"","رقم القيد ناقص"),IF(I2183=0,"","القيد غير متوازن"))</f>
        <v/>
      </c>
      <c r="K2183" s="21">
        <f>IF(C2183&amp;""="","",COUNTIF($C$7:C2183,C2183&amp;""))</f>
        <v/>
      </c>
      <c r="L2183" s="6">
        <f>IF(K2183="","",C2183&amp;"-"&amp;K2183)</f>
        <v/>
      </c>
      <c r="M2183" s="21">
        <f>IF(J2183&lt;&gt;"القيد غير متوازن","",IF(COUNTIF($B$7:B2183,B2183&amp;"")=1,1,""))</f>
        <v/>
      </c>
    </row>
    <row r="2184">
      <c r="A2184" s="20" t="n"/>
      <c r="B2184" s="16" t="n"/>
      <c r="C2184" s="16" t="n"/>
      <c r="D2184" s="5" t="n"/>
      <c r="E2184" s="17" t="n"/>
      <c r="F2184" s="17" t="n"/>
      <c r="G2184" s="6">
        <f>IF(AND(C2184&amp;""="",E2184&amp;""="",F2184&amp;""=""),"",IF(C2184&amp;""="","كود ناقص",IFERROR(INDEX('دليل الحسابات'!$B$6:$B$205,MATCH(C2184,'دليل الحسابات'!$A$6:$A$205,0)),"كود غير موجود")))</f>
        <v/>
      </c>
      <c r="H2184" s="6">
        <f>IF(AND(C2184&amp;""="",E2184&amp;""="",F2184&amp;""=""),"",IF(AND(E2184&amp;""&lt;&gt;"",F2184&amp;""&lt;&gt;""),"خطأ: مدين ودائن معًا",IF(AND(E2184&amp;""="",F2184&amp;""=""),"سطر بلا مبلغ","")))</f>
        <v/>
      </c>
      <c r="I2184" s="19">
        <f>IF(B2184&amp;""="","",ROUND(SUMIFS($E$7:$E$3006,$B$7:$B$3006,B2184&amp;"")-SUMIFS($F$7:$F$3006,$B$7:$B$3006,B2184&amp;""),2))</f>
        <v/>
      </c>
      <c r="J2184" s="6">
        <f>IF(B2184&amp;""="",IF(AND(C2184&amp;""="",E2184&amp;""="",F2184&amp;""=""),"","رقم القيد ناقص"),IF(I2184=0,"","القيد غير متوازن"))</f>
        <v/>
      </c>
      <c r="K2184" s="21">
        <f>IF(C2184&amp;""="","",COUNTIF($C$7:C2184,C2184&amp;""))</f>
        <v/>
      </c>
      <c r="L2184" s="6">
        <f>IF(K2184="","",C2184&amp;"-"&amp;K2184)</f>
        <v/>
      </c>
      <c r="M2184" s="21">
        <f>IF(J2184&lt;&gt;"القيد غير متوازن","",IF(COUNTIF($B$7:B2184,B2184&amp;"")=1,1,""))</f>
        <v/>
      </c>
    </row>
    <row r="2185">
      <c r="A2185" s="20" t="n"/>
      <c r="B2185" s="16" t="n"/>
      <c r="C2185" s="16" t="n"/>
      <c r="D2185" s="5" t="n"/>
      <c r="E2185" s="17" t="n"/>
      <c r="F2185" s="17" t="n"/>
      <c r="G2185" s="6">
        <f>IF(AND(C2185&amp;""="",E2185&amp;""="",F2185&amp;""=""),"",IF(C2185&amp;""="","كود ناقص",IFERROR(INDEX('دليل الحسابات'!$B$6:$B$205,MATCH(C2185,'دليل الحسابات'!$A$6:$A$205,0)),"كود غير موجود")))</f>
        <v/>
      </c>
      <c r="H2185" s="6">
        <f>IF(AND(C2185&amp;""="",E2185&amp;""="",F2185&amp;""=""),"",IF(AND(E2185&amp;""&lt;&gt;"",F2185&amp;""&lt;&gt;""),"خطأ: مدين ودائن معًا",IF(AND(E2185&amp;""="",F2185&amp;""=""),"سطر بلا مبلغ","")))</f>
        <v/>
      </c>
      <c r="I2185" s="19">
        <f>IF(B2185&amp;""="","",ROUND(SUMIFS($E$7:$E$3006,$B$7:$B$3006,B2185&amp;"")-SUMIFS($F$7:$F$3006,$B$7:$B$3006,B2185&amp;""),2))</f>
        <v/>
      </c>
      <c r="J2185" s="6">
        <f>IF(B2185&amp;""="",IF(AND(C2185&amp;""="",E2185&amp;""="",F2185&amp;""=""),"","رقم القيد ناقص"),IF(I2185=0,"","القيد غير متوازن"))</f>
        <v/>
      </c>
      <c r="K2185" s="21">
        <f>IF(C2185&amp;""="","",COUNTIF($C$7:C2185,C2185&amp;""))</f>
        <v/>
      </c>
      <c r="L2185" s="6">
        <f>IF(K2185="","",C2185&amp;"-"&amp;K2185)</f>
        <v/>
      </c>
      <c r="M2185" s="21">
        <f>IF(J2185&lt;&gt;"القيد غير متوازن","",IF(COUNTIF($B$7:B2185,B2185&amp;"")=1,1,""))</f>
        <v/>
      </c>
    </row>
    <row r="2186">
      <c r="A2186" s="20" t="n"/>
      <c r="B2186" s="16" t="n"/>
      <c r="C2186" s="16" t="n"/>
      <c r="D2186" s="5" t="n"/>
      <c r="E2186" s="17" t="n"/>
      <c r="F2186" s="17" t="n"/>
      <c r="G2186" s="6">
        <f>IF(AND(C2186&amp;""="",E2186&amp;""="",F2186&amp;""=""),"",IF(C2186&amp;""="","كود ناقص",IFERROR(INDEX('دليل الحسابات'!$B$6:$B$205,MATCH(C2186,'دليل الحسابات'!$A$6:$A$205,0)),"كود غير موجود")))</f>
        <v/>
      </c>
      <c r="H2186" s="6">
        <f>IF(AND(C2186&amp;""="",E2186&amp;""="",F2186&amp;""=""),"",IF(AND(E2186&amp;""&lt;&gt;"",F2186&amp;""&lt;&gt;""),"خطأ: مدين ودائن معًا",IF(AND(E2186&amp;""="",F2186&amp;""=""),"سطر بلا مبلغ","")))</f>
        <v/>
      </c>
      <c r="I2186" s="19">
        <f>IF(B2186&amp;""="","",ROUND(SUMIFS($E$7:$E$3006,$B$7:$B$3006,B2186&amp;"")-SUMIFS($F$7:$F$3006,$B$7:$B$3006,B2186&amp;""),2))</f>
        <v/>
      </c>
      <c r="J2186" s="6">
        <f>IF(B2186&amp;""="",IF(AND(C2186&amp;""="",E2186&amp;""="",F2186&amp;""=""),"","رقم القيد ناقص"),IF(I2186=0,"","القيد غير متوازن"))</f>
        <v/>
      </c>
      <c r="K2186" s="21">
        <f>IF(C2186&amp;""="","",COUNTIF($C$7:C2186,C2186&amp;""))</f>
        <v/>
      </c>
      <c r="L2186" s="6">
        <f>IF(K2186="","",C2186&amp;"-"&amp;K2186)</f>
        <v/>
      </c>
      <c r="M2186" s="21">
        <f>IF(J2186&lt;&gt;"القيد غير متوازن","",IF(COUNTIF($B$7:B2186,B2186&amp;"")=1,1,""))</f>
        <v/>
      </c>
    </row>
    <row r="2187">
      <c r="A2187" s="20" t="n"/>
      <c r="B2187" s="16" t="n"/>
      <c r="C2187" s="16" t="n"/>
      <c r="D2187" s="5" t="n"/>
      <c r="E2187" s="17" t="n"/>
      <c r="F2187" s="17" t="n"/>
      <c r="G2187" s="6">
        <f>IF(AND(C2187&amp;""="",E2187&amp;""="",F2187&amp;""=""),"",IF(C2187&amp;""="","كود ناقص",IFERROR(INDEX('دليل الحسابات'!$B$6:$B$205,MATCH(C2187,'دليل الحسابات'!$A$6:$A$205,0)),"كود غير موجود")))</f>
        <v/>
      </c>
      <c r="H2187" s="6">
        <f>IF(AND(C2187&amp;""="",E2187&amp;""="",F2187&amp;""=""),"",IF(AND(E2187&amp;""&lt;&gt;"",F2187&amp;""&lt;&gt;""),"خطأ: مدين ودائن معًا",IF(AND(E2187&amp;""="",F2187&amp;""=""),"سطر بلا مبلغ","")))</f>
        <v/>
      </c>
      <c r="I2187" s="19">
        <f>IF(B2187&amp;""="","",ROUND(SUMIFS($E$7:$E$3006,$B$7:$B$3006,B2187&amp;"")-SUMIFS($F$7:$F$3006,$B$7:$B$3006,B2187&amp;""),2))</f>
        <v/>
      </c>
      <c r="J2187" s="6">
        <f>IF(B2187&amp;""="",IF(AND(C2187&amp;""="",E2187&amp;""="",F2187&amp;""=""),"","رقم القيد ناقص"),IF(I2187=0,"","القيد غير متوازن"))</f>
        <v/>
      </c>
      <c r="K2187" s="21">
        <f>IF(C2187&amp;""="","",COUNTIF($C$7:C2187,C2187&amp;""))</f>
        <v/>
      </c>
      <c r="L2187" s="6">
        <f>IF(K2187="","",C2187&amp;"-"&amp;K2187)</f>
        <v/>
      </c>
      <c r="M2187" s="21">
        <f>IF(J2187&lt;&gt;"القيد غير متوازن","",IF(COUNTIF($B$7:B2187,B2187&amp;"")=1,1,""))</f>
        <v/>
      </c>
    </row>
    <row r="2188">
      <c r="A2188" s="20" t="n"/>
      <c r="B2188" s="16" t="n"/>
      <c r="C2188" s="16" t="n"/>
      <c r="D2188" s="5" t="n"/>
      <c r="E2188" s="17" t="n"/>
      <c r="F2188" s="17" t="n"/>
      <c r="G2188" s="6">
        <f>IF(AND(C2188&amp;""="",E2188&amp;""="",F2188&amp;""=""),"",IF(C2188&amp;""="","كود ناقص",IFERROR(INDEX('دليل الحسابات'!$B$6:$B$205,MATCH(C2188,'دليل الحسابات'!$A$6:$A$205,0)),"كود غير موجود")))</f>
        <v/>
      </c>
      <c r="H2188" s="6">
        <f>IF(AND(C2188&amp;""="",E2188&amp;""="",F2188&amp;""=""),"",IF(AND(E2188&amp;""&lt;&gt;"",F2188&amp;""&lt;&gt;""),"خطأ: مدين ودائن معًا",IF(AND(E2188&amp;""="",F2188&amp;""=""),"سطر بلا مبلغ","")))</f>
        <v/>
      </c>
      <c r="I2188" s="19">
        <f>IF(B2188&amp;""="","",ROUND(SUMIFS($E$7:$E$3006,$B$7:$B$3006,B2188&amp;"")-SUMIFS($F$7:$F$3006,$B$7:$B$3006,B2188&amp;""),2))</f>
        <v/>
      </c>
      <c r="J2188" s="6">
        <f>IF(B2188&amp;""="",IF(AND(C2188&amp;""="",E2188&amp;""="",F2188&amp;""=""),"","رقم القيد ناقص"),IF(I2188=0,"","القيد غير متوازن"))</f>
        <v/>
      </c>
      <c r="K2188" s="21">
        <f>IF(C2188&amp;""="","",COUNTIF($C$7:C2188,C2188&amp;""))</f>
        <v/>
      </c>
      <c r="L2188" s="6">
        <f>IF(K2188="","",C2188&amp;"-"&amp;K2188)</f>
        <v/>
      </c>
      <c r="M2188" s="21">
        <f>IF(J2188&lt;&gt;"القيد غير متوازن","",IF(COUNTIF($B$7:B2188,B2188&amp;"")=1,1,""))</f>
        <v/>
      </c>
    </row>
    <row r="2189">
      <c r="A2189" s="20" t="n"/>
      <c r="B2189" s="16" t="n"/>
      <c r="C2189" s="16" t="n"/>
      <c r="D2189" s="5" t="n"/>
      <c r="E2189" s="17" t="n"/>
      <c r="F2189" s="17" t="n"/>
      <c r="G2189" s="6">
        <f>IF(AND(C2189&amp;""="",E2189&amp;""="",F2189&amp;""=""),"",IF(C2189&amp;""="","كود ناقص",IFERROR(INDEX('دليل الحسابات'!$B$6:$B$205,MATCH(C2189,'دليل الحسابات'!$A$6:$A$205,0)),"كود غير موجود")))</f>
        <v/>
      </c>
      <c r="H2189" s="6">
        <f>IF(AND(C2189&amp;""="",E2189&amp;""="",F2189&amp;""=""),"",IF(AND(E2189&amp;""&lt;&gt;"",F2189&amp;""&lt;&gt;""),"خطأ: مدين ودائن معًا",IF(AND(E2189&amp;""="",F2189&amp;""=""),"سطر بلا مبلغ","")))</f>
        <v/>
      </c>
      <c r="I2189" s="19">
        <f>IF(B2189&amp;""="","",ROUND(SUMIFS($E$7:$E$3006,$B$7:$B$3006,B2189&amp;"")-SUMIFS($F$7:$F$3006,$B$7:$B$3006,B2189&amp;""),2))</f>
        <v/>
      </c>
      <c r="J2189" s="6">
        <f>IF(B2189&amp;""="",IF(AND(C2189&amp;""="",E2189&amp;""="",F2189&amp;""=""),"","رقم القيد ناقص"),IF(I2189=0,"","القيد غير متوازن"))</f>
        <v/>
      </c>
      <c r="K2189" s="21">
        <f>IF(C2189&amp;""="","",COUNTIF($C$7:C2189,C2189&amp;""))</f>
        <v/>
      </c>
      <c r="L2189" s="6">
        <f>IF(K2189="","",C2189&amp;"-"&amp;K2189)</f>
        <v/>
      </c>
      <c r="M2189" s="21">
        <f>IF(J2189&lt;&gt;"القيد غير متوازن","",IF(COUNTIF($B$7:B2189,B2189&amp;"")=1,1,""))</f>
        <v/>
      </c>
    </row>
    <row r="2190">
      <c r="A2190" s="20" t="n"/>
      <c r="B2190" s="16" t="n"/>
      <c r="C2190" s="16" t="n"/>
      <c r="D2190" s="5" t="n"/>
      <c r="E2190" s="17" t="n"/>
      <c r="F2190" s="17" t="n"/>
      <c r="G2190" s="6">
        <f>IF(AND(C2190&amp;""="",E2190&amp;""="",F2190&amp;""=""),"",IF(C2190&amp;""="","كود ناقص",IFERROR(INDEX('دليل الحسابات'!$B$6:$B$205,MATCH(C2190,'دليل الحسابات'!$A$6:$A$205,0)),"كود غير موجود")))</f>
        <v/>
      </c>
      <c r="H2190" s="6">
        <f>IF(AND(C2190&amp;""="",E2190&amp;""="",F2190&amp;""=""),"",IF(AND(E2190&amp;""&lt;&gt;"",F2190&amp;""&lt;&gt;""),"خطأ: مدين ودائن معًا",IF(AND(E2190&amp;""="",F2190&amp;""=""),"سطر بلا مبلغ","")))</f>
        <v/>
      </c>
      <c r="I2190" s="19">
        <f>IF(B2190&amp;""="","",ROUND(SUMIFS($E$7:$E$3006,$B$7:$B$3006,B2190&amp;"")-SUMIFS($F$7:$F$3006,$B$7:$B$3006,B2190&amp;""),2))</f>
        <v/>
      </c>
      <c r="J2190" s="6">
        <f>IF(B2190&amp;""="",IF(AND(C2190&amp;""="",E2190&amp;""="",F2190&amp;""=""),"","رقم القيد ناقص"),IF(I2190=0,"","القيد غير متوازن"))</f>
        <v/>
      </c>
      <c r="K2190" s="21">
        <f>IF(C2190&amp;""="","",COUNTIF($C$7:C2190,C2190&amp;""))</f>
        <v/>
      </c>
      <c r="L2190" s="6">
        <f>IF(K2190="","",C2190&amp;"-"&amp;K2190)</f>
        <v/>
      </c>
      <c r="M2190" s="21">
        <f>IF(J2190&lt;&gt;"القيد غير متوازن","",IF(COUNTIF($B$7:B2190,B2190&amp;"")=1,1,""))</f>
        <v/>
      </c>
    </row>
    <row r="2191">
      <c r="A2191" s="20" t="n"/>
      <c r="B2191" s="16" t="n"/>
      <c r="C2191" s="16" t="n"/>
      <c r="D2191" s="5" t="n"/>
      <c r="E2191" s="17" t="n"/>
      <c r="F2191" s="17" t="n"/>
      <c r="G2191" s="6">
        <f>IF(AND(C2191&amp;""="",E2191&amp;""="",F2191&amp;""=""),"",IF(C2191&amp;""="","كود ناقص",IFERROR(INDEX('دليل الحسابات'!$B$6:$B$205,MATCH(C2191,'دليل الحسابات'!$A$6:$A$205,0)),"كود غير موجود")))</f>
        <v/>
      </c>
      <c r="H2191" s="6">
        <f>IF(AND(C2191&amp;""="",E2191&amp;""="",F2191&amp;""=""),"",IF(AND(E2191&amp;""&lt;&gt;"",F2191&amp;""&lt;&gt;""),"خطأ: مدين ودائن معًا",IF(AND(E2191&amp;""="",F2191&amp;""=""),"سطر بلا مبلغ","")))</f>
        <v/>
      </c>
      <c r="I2191" s="19">
        <f>IF(B2191&amp;""="","",ROUND(SUMIFS($E$7:$E$3006,$B$7:$B$3006,B2191&amp;"")-SUMIFS($F$7:$F$3006,$B$7:$B$3006,B2191&amp;""),2))</f>
        <v/>
      </c>
      <c r="J2191" s="6">
        <f>IF(B2191&amp;""="",IF(AND(C2191&amp;""="",E2191&amp;""="",F2191&amp;""=""),"","رقم القيد ناقص"),IF(I2191=0,"","القيد غير متوازن"))</f>
        <v/>
      </c>
      <c r="K2191" s="21">
        <f>IF(C2191&amp;""="","",COUNTIF($C$7:C2191,C2191&amp;""))</f>
        <v/>
      </c>
      <c r="L2191" s="6">
        <f>IF(K2191="","",C2191&amp;"-"&amp;K2191)</f>
        <v/>
      </c>
      <c r="M2191" s="21">
        <f>IF(J2191&lt;&gt;"القيد غير متوازن","",IF(COUNTIF($B$7:B2191,B2191&amp;"")=1,1,""))</f>
        <v/>
      </c>
    </row>
    <row r="2192">
      <c r="A2192" s="20" t="n"/>
      <c r="B2192" s="16" t="n"/>
      <c r="C2192" s="16" t="n"/>
      <c r="D2192" s="5" t="n"/>
      <c r="E2192" s="17" t="n"/>
      <c r="F2192" s="17" t="n"/>
      <c r="G2192" s="6">
        <f>IF(AND(C2192&amp;""="",E2192&amp;""="",F2192&amp;""=""),"",IF(C2192&amp;""="","كود ناقص",IFERROR(INDEX('دليل الحسابات'!$B$6:$B$205,MATCH(C2192,'دليل الحسابات'!$A$6:$A$205,0)),"كود غير موجود")))</f>
        <v/>
      </c>
      <c r="H2192" s="6">
        <f>IF(AND(C2192&amp;""="",E2192&amp;""="",F2192&amp;""=""),"",IF(AND(E2192&amp;""&lt;&gt;"",F2192&amp;""&lt;&gt;""),"خطأ: مدين ودائن معًا",IF(AND(E2192&amp;""="",F2192&amp;""=""),"سطر بلا مبلغ","")))</f>
        <v/>
      </c>
      <c r="I2192" s="19">
        <f>IF(B2192&amp;""="","",ROUND(SUMIFS($E$7:$E$3006,$B$7:$B$3006,B2192&amp;"")-SUMIFS($F$7:$F$3006,$B$7:$B$3006,B2192&amp;""),2))</f>
        <v/>
      </c>
      <c r="J2192" s="6">
        <f>IF(B2192&amp;""="",IF(AND(C2192&amp;""="",E2192&amp;""="",F2192&amp;""=""),"","رقم القيد ناقص"),IF(I2192=0,"","القيد غير متوازن"))</f>
        <v/>
      </c>
      <c r="K2192" s="21">
        <f>IF(C2192&amp;""="","",COUNTIF($C$7:C2192,C2192&amp;""))</f>
        <v/>
      </c>
      <c r="L2192" s="6">
        <f>IF(K2192="","",C2192&amp;"-"&amp;K2192)</f>
        <v/>
      </c>
      <c r="M2192" s="21">
        <f>IF(J2192&lt;&gt;"القيد غير متوازن","",IF(COUNTIF($B$7:B2192,B2192&amp;"")=1,1,""))</f>
        <v/>
      </c>
    </row>
    <row r="2193">
      <c r="A2193" s="20" t="n"/>
      <c r="B2193" s="16" t="n"/>
      <c r="C2193" s="16" t="n"/>
      <c r="D2193" s="5" t="n"/>
      <c r="E2193" s="17" t="n"/>
      <c r="F2193" s="17" t="n"/>
      <c r="G2193" s="6">
        <f>IF(AND(C2193&amp;""="",E2193&amp;""="",F2193&amp;""=""),"",IF(C2193&amp;""="","كود ناقص",IFERROR(INDEX('دليل الحسابات'!$B$6:$B$205,MATCH(C2193,'دليل الحسابات'!$A$6:$A$205,0)),"كود غير موجود")))</f>
        <v/>
      </c>
      <c r="H2193" s="6">
        <f>IF(AND(C2193&amp;""="",E2193&amp;""="",F2193&amp;""=""),"",IF(AND(E2193&amp;""&lt;&gt;"",F2193&amp;""&lt;&gt;""),"خطأ: مدين ودائن معًا",IF(AND(E2193&amp;""="",F2193&amp;""=""),"سطر بلا مبلغ","")))</f>
        <v/>
      </c>
      <c r="I2193" s="19">
        <f>IF(B2193&amp;""="","",ROUND(SUMIFS($E$7:$E$3006,$B$7:$B$3006,B2193&amp;"")-SUMIFS($F$7:$F$3006,$B$7:$B$3006,B2193&amp;""),2))</f>
        <v/>
      </c>
      <c r="J2193" s="6">
        <f>IF(B2193&amp;""="",IF(AND(C2193&amp;""="",E2193&amp;""="",F2193&amp;""=""),"","رقم القيد ناقص"),IF(I2193=0,"","القيد غير متوازن"))</f>
        <v/>
      </c>
      <c r="K2193" s="21">
        <f>IF(C2193&amp;""="","",COUNTIF($C$7:C2193,C2193&amp;""))</f>
        <v/>
      </c>
      <c r="L2193" s="6">
        <f>IF(K2193="","",C2193&amp;"-"&amp;K2193)</f>
        <v/>
      </c>
      <c r="M2193" s="21">
        <f>IF(J2193&lt;&gt;"القيد غير متوازن","",IF(COUNTIF($B$7:B2193,B2193&amp;"")=1,1,""))</f>
        <v/>
      </c>
    </row>
    <row r="2194">
      <c r="A2194" s="20" t="n"/>
      <c r="B2194" s="16" t="n"/>
      <c r="C2194" s="16" t="n"/>
      <c r="D2194" s="5" t="n"/>
      <c r="E2194" s="17" t="n"/>
      <c r="F2194" s="17" t="n"/>
      <c r="G2194" s="6">
        <f>IF(AND(C2194&amp;""="",E2194&amp;""="",F2194&amp;""=""),"",IF(C2194&amp;""="","كود ناقص",IFERROR(INDEX('دليل الحسابات'!$B$6:$B$205,MATCH(C2194,'دليل الحسابات'!$A$6:$A$205,0)),"كود غير موجود")))</f>
        <v/>
      </c>
      <c r="H2194" s="6">
        <f>IF(AND(C2194&amp;""="",E2194&amp;""="",F2194&amp;""=""),"",IF(AND(E2194&amp;""&lt;&gt;"",F2194&amp;""&lt;&gt;""),"خطأ: مدين ودائن معًا",IF(AND(E2194&amp;""="",F2194&amp;""=""),"سطر بلا مبلغ","")))</f>
        <v/>
      </c>
      <c r="I2194" s="19">
        <f>IF(B2194&amp;""="","",ROUND(SUMIFS($E$7:$E$3006,$B$7:$B$3006,B2194&amp;"")-SUMIFS($F$7:$F$3006,$B$7:$B$3006,B2194&amp;""),2))</f>
        <v/>
      </c>
      <c r="J2194" s="6">
        <f>IF(B2194&amp;""="",IF(AND(C2194&amp;""="",E2194&amp;""="",F2194&amp;""=""),"","رقم القيد ناقص"),IF(I2194=0,"","القيد غير متوازن"))</f>
        <v/>
      </c>
      <c r="K2194" s="21">
        <f>IF(C2194&amp;""="","",COUNTIF($C$7:C2194,C2194&amp;""))</f>
        <v/>
      </c>
      <c r="L2194" s="6">
        <f>IF(K2194="","",C2194&amp;"-"&amp;K2194)</f>
        <v/>
      </c>
      <c r="M2194" s="21">
        <f>IF(J2194&lt;&gt;"القيد غير متوازن","",IF(COUNTIF($B$7:B2194,B2194&amp;"")=1,1,""))</f>
        <v/>
      </c>
    </row>
    <row r="2195">
      <c r="A2195" s="20" t="n"/>
      <c r="B2195" s="16" t="n"/>
      <c r="C2195" s="16" t="n"/>
      <c r="D2195" s="5" t="n"/>
      <c r="E2195" s="17" t="n"/>
      <c r="F2195" s="17" t="n"/>
      <c r="G2195" s="6">
        <f>IF(AND(C2195&amp;""="",E2195&amp;""="",F2195&amp;""=""),"",IF(C2195&amp;""="","كود ناقص",IFERROR(INDEX('دليل الحسابات'!$B$6:$B$205,MATCH(C2195,'دليل الحسابات'!$A$6:$A$205,0)),"كود غير موجود")))</f>
        <v/>
      </c>
      <c r="H2195" s="6">
        <f>IF(AND(C2195&amp;""="",E2195&amp;""="",F2195&amp;""=""),"",IF(AND(E2195&amp;""&lt;&gt;"",F2195&amp;""&lt;&gt;""),"خطأ: مدين ودائن معًا",IF(AND(E2195&amp;""="",F2195&amp;""=""),"سطر بلا مبلغ","")))</f>
        <v/>
      </c>
      <c r="I2195" s="19">
        <f>IF(B2195&amp;""="","",ROUND(SUMIFS($E$7:$E$3006,$B$7:$B$3006,B2195&amp;"")-SUMIFS($F$7:$F$3006,$B$7:$B$3006,B2195&amp;""),2))</f>
        <v/>
      </c>
      <c r="J2195" s="6">
        <f>IF(B2195&amp;""="",IF(AND(C2195&amp;""="",E2195&amp;""="",F2195&amp;""=""),"","رقم القيد ناقص"),IF(I2195=0,"","القيد غير متوازن"))</f>
        <v/>
      </c>
      <c r="K2195" s="21">
        <f>IF(C2195&amp;""="","",COUNTIF($C$7:C2195,C2195&amp;""))</f>
        <v/>
      </c>
      <c r="L2195" s="6">
        <f>IF(K2195="","",C2195&amp;"-"&amp;K2195)</f>
        <v/>
      </c>
      <c r="M2195" s="21">
        <f>IF(J2195&lt;&gt;"القيد غير متوازن","",IF(COUNTIF($B$7:B2195,B2195&amp;"")=1,1,""))</f>
        <v/>
      </c>
    </row>
    <row r="2196">
      <c r="A2196" s="20" t="n"/>
      <c r="B2196" s="16" t="n"/>
      <c r="C2196" s="16" t="n"/>
      <c r="D2196" s="5" t="n"/>
      <c r="E2196" s="17" t="n"/>
      <c r="F2196" s="17" t="n"/>
      <c r="G2196" s="6">
        <f>IF(AND(C2196&amp;""="",E2196&amp;""="",F2196&amp;""=""),"",IF(C2196&amp;""="","كود ناقص",IFERROR(INDEX('دليل الحسابات'!$B$6:$B$205,MATCH(C2196,'دليل الحسابات'!$A$6:$A$205,0)),"كود غير موجود")))</f>
        <v/>
      </c>
      <c r="H2196" s="6">
        <f>IF(AND(C2196&amp;""="",E2196&amp;""="",F2196&amp;""=""),"",IF(AND(E2196&amp;""&lt;&gt;"",F2196&amp;""&lt;&gt;""),"خطأ: مدين ودائن معًا",IF(AND(E2196&amp;""="",F2196&amp;""=""),"سطر بلا مبلغ","")))</f>
        <v/>
      </c>
      <c r="I2196" s="19">
        <f>IF(B2196&amp;""="","",ROUND(SUMIFS($E$7:$E$3006,$B$7:$B$3006,B2196&amp;"")-SUMIFS($F$7:$F$3006,$B$7:$B$3006,B2196&amp;""),2))</f>
        <v/>
      </c>
      <c r="J2196" s="6">
        <f>IF(B2196&amp;""="",IF(AND(C2196&amp;""="",E2196&amp;""="",F2196&amp;""=""),"","رقم القيد ناقص"),IF(I2196=0,"","القيد غير متوازن"))</f>
        <v/>
      </c>
      <c r="K2196" s="21">
        <f>IF(C2196&amp;""="","",COUNTIF($C$7:C2196,C2196&amp;""))</f>
        <v/>
      </c>
      <c r="L2196" s="6">
        <f>IF(K2196="","",C2196&amp;"-"&amp;K2196)</f>
        <v/>
      </c>
      <c r="M2196" s="21">
        <f>IF(J2196&lt;&gt;"القيد غير متوازن","",IF(COUNTIF($B$7:B2196,B2196&amp;"")=1,1,""))</f>
        <v/>
      </c>
    </row>
    <row r="2197">
      <c r="A2197" s="20" t="n"/>
      <c r="B2197" s="16" t="n"/>
      <c r="C2197" s="16" t="n"/>
      <c r="D2197" s="5" t="n"/>
      <c r="E2197" s="17" t="n"/>
      <c r="F2197" s="17" t="n"/>
      <c r="G2197" s="6">
        <f>IF(AND(C2197&amp;""="",E2197&amp;""="",F2197&amp;""=""),"",IF(C2197&amp;""="","كود ناقص",IFERROR(INDEX('دليل الحسابات'!$B$6:$B$205,MATCH(C2197,'دليل الحسابات'!$A$6:$A$205,0)),"كود غير موجود")))</f>
        <v/>
      </c>
      <c r="H2197" s="6">
        <f>IF(AND(C2197&amp;""="",E2197&amp;""="",F2197&amp;""=""),"",IF(AND(E2197&amp;""&lt;&gt;"",F2197&amp;""&lt;&gt;""),"خطأ: مدين ودائن معًا",IF(AND(E2197&amp;""="",F2197&amp;""=""),"سطر بلا مبلغ","")))</f>
        <v/>
      </c>
      <c r="I2197" s="19">
        <f>IF(B2197&amp;""="","",ROUND(SUMIFS($E$7:$E$3006,$B$7:$B$3006,B2197&amp;"")-SUMIFS($F$7:$F$3006,$B$7:$B$3006,B2197&amp;""),2))</f>
        <v/>
      </c>
      <c r="J2197" s="6">
        <f>IF(B2197&amp;""="",IF(AND(C2197&amp;""="",E2197&amp;""="",F2197&amp;""=""),"","رقم القيد ناقص"),IF(I2197=0,"","القيد غير متوازن"))</f>
        <v/>
      </c>
      <c r="K2197" s="21">
        <f>IF(C2197&amp;""="","",COUNTIF($C$7:C2197,C2197&amp;""))</f>
        <v/>
      </c>
      <c r="L2197" s="6">
        <f>IF(K2197="","",C2197&amp;"-"&amp;K2197)</f>
        <v/>
      </c>
      <c r="M2197" s="21">
        <f>IF(J2197&lt;&gt;"القيد غير متوازن","",IF(COUNTIF($B$7:B2197,B2197&amp;"")=1,1,""))</f>
        <v/>
      </c>
    </row>
    <row r="2198">
      <c r="A2198" s="20" t="n"/>
      <c r="B2198" s="16" t="n"/>
      <c r="C2198" s="16" t="n"/>
      <c r="D2198" s="5" t="n"/>
      <c r="E2198" s="17" t="n"/>
      <c r="F2198" s="17" t="n"/>
      <c r="G2198" s="6">
        <f>IF(AND(C2198&amp;""="",E2198&amp;""="",F2198&amp;""=""),"",IF(C2198&amp;""="","كود ناقص",IFERROR(INDEX('دليل الحسابات'!$B$6:$B$205,MATCH(C2198,'دليل الحسابات'!$A$6:$A$205,0)),"كود غير موجود")))</f>
        <v/>
      </c>
      <c r="H2198" s="6">
        <f>IF(AND(C2198&amp;""="",E2198&amp;""="",F2198&amp;""=""),"",IF(AND(E2198&amp;""&lt;&gt;"",F2198&amp;""&lt;&gt;""),"خطأ: مدين ودائن معًا",IF(AND(E2198&amp;""="",F2198&amp;""=""),"سطر بلا مبلغ","")))</f>
        <v/>
      </c>
      <c r="I2198" s="19">
        <f>IF(B2198&amp;""="","",ROUND(SUMIFS($E$7:$E$3006,$B$7:$B$3006,B2198&amp;"")-SUMIFS($F$7:$F$3006,$B$7:$B$3006,B2198&amp;""),2))</f>
        <v/>
      </c>
      <c r="J2198" s="6">
        <f>IF(B2198&amp;""="",IF(AND(C2198&amp;""="",E2198&amp;""="",F2198&amp;""=""),"","رقم القيد ناقص"),IF(I2198=0,"","القيد غير متوازن"))</f>
        <v/>
      </c>
      <c r="K2198" s="21">
        <f>IF(C2198&amp;""="","",COUNTIF($C$7:C2198,C2198&amp;""))</f>
        <v/>
      </c>
      <c r="L2198" s="6">
        <f>IF(K2198="","",C2198&amp;"-"&amp;K2198)</f>
        <v/>
      </c>
      <c r="M2198" s="21">
        <f>IF(J2198&lt;&gt;"القيد غير متوازن","",IF(COUNTIF($B$7:B2198,B2198&amp;"")=1,1,""))</f>
        <v/>
      </c>
    </row>
    <row r="2199">
      <c r="A2199" s="20" t="n"/>
      <c r="B2199" s="16" t="n"/>
      <c r="C2199" s="16" t="n"/>
      <c r="D2199" s="5" t="n"/>
      <c r="E2199" s="17" t="n"/>
      <c r="F2199" s="17" t="n"/>
      <c r="G2199" s="6">
        <f>IF(AND(C2199&amp;""="",E2199&amp;""="",F2199&amp;""=""),"",IF(C2199&amp;""="","كود ناقص",IFERROR(INDEX('دليل الحسابات'!$B$6:$B$205,MATCH(C2199,'دليل الحسابات'!$A$6:$A$205,0)),"كود غير موجود")))</f>
        <v/>
      </c>
      <c r="H2199" s="6">
        <f>IF(AND(C2199&amp;""="",E2199&amp;""="",F2199&amp;""=""),"",IF(AND(E2199&amp;""&lt;&gt;"",F2199&amp;""&lt;&gt;""),"خطأ: مدين ودائن معًا",IF(AND(E2199&amp;""="",F2199&amp;""=""),"سطر بلا مبلغ","")))</f>
        <v/>
      </c>
      <c r="I2199" s="19">
        <f>IF(B2199&amp;""="","",ROUND(SUMIFS($E$7:$E$3006,$B$7:$B$3006,B2199&amp;"")-SUMIFS($F$7:$F$3006,$B$7:$B$3006,B2199&amp;""),2))</f>
        <v/>
      </c>
      <c r="J2199" s="6">
        <f>IF(B2199&amp;""="",IF(AND(C2199&amp;""="",E2199&amp;""="",F2199&amp;""=""),"","رقم القيد ناقص"),IF(I2199=0,"","القيد غير متوازن"))</f>
        <v/>
      </c>
      <c r="K2199" s="21">
        <f>IF(C2199&amp;""="","",COUNTIF($C$7:C2199,C2199&amp;""))</f>
        <v/>
      </c>
      <c r="L2199" s="6">
        <f>IF(K2199="","",C2199&amp;"-"&amp;K2199)</f>
        <v/>
      </c>
      <c r="M2199" s="21">
        <f>IF(J2199&lt;&gt;"القيد غير متوازن","",IF(COUNTIF($B$7:B2199,B2199&amp;"")=1,1,""))</f>
        <v/>
      </c>
    </row>
    <row r="2200">
      <c r="A2200" s="20" t="n"/>
      <c r="B2200" s="16" t="n"/>
      <c r="C2200" s="16" t="n"/>
      <c r="D2200" s="5" t="n"/>
      <c r="E2200" s="17" t="n"/>
      <c r="F2200" s="17" t="n"/>
      <c r="G2200" s="6">
        <f>IF(AND(C2200&amp;""="",E2200&amp;""="",F2200&amp;""=""),"",IF(C2200&amp;""="","كود ناقص",IFERROR(INDEX('دليل الحسابات'!$B$6:$B$205,MATCH(C2200,'دليل الحسابات'!$A$6:$A$205,0)),"كود غير موجود")))</f>
        <v/>
      </c>
      <c r="H2200" s="6">
        <f>IF(AND(C2200&amp;""="",E2200&amp;""="",F2200&amp;""=""),"",IF(AND(E2200&amp;""&lt;&gt;"",F2200&amp;""&lt;&gt;""),"خطأ: مدين ودائن معًا",IF(AND(E2200&amp;""="",F2200&amp;""=""),"سطر بلا مبلغ","")))</f>
        <v/>
      </c>
      <c r="I2200" s="19">
        <f>IF(B2200&amp;""="","",ROUND(SUMIFS($E$7:$E$3006,$B$7:$B$3006,B2200&amp;"")-SUMIFS($F$7:$F$3006,$B$7:$B$3006,B2200&amp;""),2))</f>
        <v/>
      </c>
      <c r="J2200" s="6">
        <f>IF(B2200&amp;""="",IF(AND(C2200&amp;""="",E2200&amp;""="",F2200&amp;""=""),"","رقم القيد ناقص"),IF(I2200=0,"","القيد غير متوازن"))</f>
        <v/>
      </c>
      <c r="K2200" s="21">
        <f>IF(C2200&amp;""="","",COUNTIF($C$7:C2200,C2200&amp;""))</f>
        <v/>
      </c>
      <c r="L2200" s="6">
        <f>IF(K2200="","",C2200&amp;"-"&amp;K2200)</f>
        <v/>
      </c>
      <c r="M2200" s="21">
        <f>IF(J2200&lt;&gt;"القيد غير متوازن","",IF(COUNTIF($B$7:B2200,B2200&amp;"")=1,1,""))</f>
        <v/>
      </c>
    </row>
    <row r="2201">
      <c r="A2201" s="20" t="n"/>
      <c r="B2201" s="16" t="n"/>
      <c r="C2201" s="16" t="n"/>
      <c r="D2201" s="5" t="n"/>
      <c r="E2201" s="17" t="n"/>
      <c r="F2201" s="17" t="n"/>
      <c r="G2201" s="6">
        <f>IF(AND(C2201&amp;""="",E2201&amp;""="",F2201&amp;""=""),"",IF(C2201&amp;""="","كود ناقص",IFERROR(INDEX('دليل الحسابات'!$B$6:$B$205,MATCH(C2201,'دليل الحسابات'!$A$6:$A$205,0)),"كود غير موجود")))</f>
        <v/>
      </c>
      <c r="H2201" s="6">
        <f>IF(AND(C2201&amp;""="",E2201&amp;""="",F2201&amp;""=""),"",IF(AND(E2201&amp;""&lt;&gt;"",F2201&amp;""&lt;&gt;""),"خطأ: مدين ودائن معًا",IF(AND(E2201&amp;""="",F2201&amp;""=""),"سطر بلا مبلغ","")))</f>
        <v/>
      </c>
      <c r="I2201" s="19">
        <f>IF(B2201&amp;""="","",ROUND(SUMIFS($E$7:$E$3006,$B$7:$B$3006,B2201&amp;"")-SUMIFS($F$7:$F$3006,$B$7:$B$3006,B2201&amp;""),2))</f>
        <v/>
      </c>
      <c r="J2201" s="6">
        <f>IF(B2201&amp;""="",IF(AND(C2201&amp;""="",E2201&amp;""="",F2201&amp;""=""),"","رقم القيد ناقص"),IF(I2201=0,"","القيد غير متوازن"))</f>
        <v/>
      </c>
      <c r="K2201" s="21">
        <f>IF(C2201&amp;""="","",COUNTIF($C$7:C2201,C2201&amp;""))</f>
        <v/>
      </c>
      <c r="L2201" s="6">
        <f>IF(K2201="","",C2201&amp;"-"&amp;K2201)</f>
        <v/>
      </c>
      <c r="M2201" s="21">
        <f>IF(J2201&lt;&gt;"القيد غير متوازن","",IF(COUNTIF($B$7:B2201,B2201&amp;"")=1,1,""))</f>
        <v/>
      </c>
    </row>
    <row r="2202">
      <c r="A2202" s="20" t="n"/>
      <c r="B2202" s="16" t="n"/>
      <c r="C2202" s="16" t="n"/>
      <c r="D2202" s="5" t="n"/>
      <c r="E2202" s="17" t="n"/>
      <c r="F2202" s="17" t="n"/>
      <c r="G2202" s="6">
        <f>IF(AND(C2202&amp;""="",E2202&amp;""="",F2202&amp;""=""),"",IF(C2202&amp;""="","كود ناقص",IFERROR(INDEX('دليل الحسابات'!$B$6:$B$205,MATCH(C2202,'دليل الحسابات'!$A$6:$A$205,0)),"كود غير موجود")))</f>
        <v/>
      </c>
      <c r="H2202" s="6">
        <f>IF(AND(C2202&amp;""="",E2202&amp;""="",F2202&amp;""=""),"",IF(AND(E2202&amp;""&lt;&gt;"",F2202&amp;""&lt;&gt;""),"خطأ: مدين ودائن معًا",IF(AND(E2202&amp;""="",F2202&amp;""=""),"سطر بلا مبلغ","")))</f>
        <v/>
      </c>
      <c r="I2202" s="19">
        <f>IF(B2202&amp;""="","",ROUND(SUMIFS($E$7:$E$3006,$B$7:$B$3006,B2202&amp;"")-SUMIFS($F$7:$F$3006,$B$7:$B$3006,B2202&amp;""),2))</f>
        <v/>
      </c>
      <c r="J2202" s="6">
        <f>IF(B2202&amp;""="",IF(AND(C2202&amp;""="",E2202&amp;""="",F2202&amp;""=""),"","رقم القيد ناقص"),IF(I2202=0,"","القيد غير متوازن"))</f>
        <v/>
      </c>
      <c r="K2202" s="21">
        <f>IF(C2202&amp;""="","",COUNTIF($C$7:C2202,C2202&amp;""))</f>
        <v/>
      </c>
      <c r="L2202" s="6">
        <f>IF(K2202="","",C2202&amp;"-"&amp;K2202)</f>
        <v/>
      </c>
      <c r="M2202" s="21">
        <f>IF(J2202&lt;&gt;"القيد غير متوازن","",IF(COUNTIF($B$7:B2202,B2202&amp;"")=1,1,""))</f>
        <v/>
      </c>
    </row>
    <row r="2203">
      <c r="A2203" s="20" t="n"/>
      <c r="B2203" s="16" t="n"/>
      <c r="C2203" s="16" t="n"/>
      <c r="D2203" s="5" t="n"/>
      <c r="E2203" s="17" t="n"/>
      <c r="F2203" s="17" t="n"/>
      <c r="G2203" s="6">
        <f>IF(AND(C2203&amp;""="",E2203&amp;""="",F2203&amp;""=""),"",IF(C2203&amp;""="","كود ناقص",IFERROR(INDEX('دليل الحسابات'!$B$6:$B$205,MATCH(C2203,'دليل الحسابات'!$A$6:$A$205,0)),"كود غير موجود")))</f>
        <v/>
      </c>
      <c r="H2203" s="6">
        <f>IF(AND(C2203&amp;""="",E2203&amp;""="",F2203&amp;""=""),"",IF(AND(E2203&amp;""&lt;&gt;"",F2203&amp;""&lt;&gt;""),"خطأ: مدين ودائن معًا",IF(AND(E2203&amp;""="",F2203&amp;""=""),"سطر بلا مبلغ","")))</f>
        <v/>
      </c>
      <c r="I2203" s="19">
        <f>IF(B2203&amp;""="","",ROUND(SUMIFS($E$7:$E$3006,$B$7:$B$3006,B2203&amp;"")-SUMIFS($F$7:$F$3006,$B$7:$B$3006,B2203&amp;""),2))</f>
        <v/>
      </c>
      <c r="J2203" s="6">
        <f>IF(B2203&amp;""="",IF(AND(C2203&amp;""="",E2203&amp;""="",F2203&amp;""=""),"","رقم القيد ناقص"),IF(I2203=0,"","القيد غير متوازن"))</f>
        <v/>
      </c>
      <c r="K2203" s="21">
        <f>IF(C2203&amp;""="","",COUNTIF($C$7:C2203,C2203&amp;""))</f>
        <v/>
      </c>
      <c r="L2203" s="6">
        <f>IF(K2203="","",C2203&amp;"-"&amp;K2203)</f>
        <v/>
      </c>
      <c r="M2203" s="21">
        <f>IF(J2203&lt;&gt;"القيد غير متوازن","",IF(COUNTIF($B$7:B2203,B2203&amp;"")=1,1,""))</f>
        <v/>
      </c>
    </row>
    <row r="2204">
      <c r="A2204" s="20" t="n"/>
      <c r="B2204" s="16" t="n"/>
      <c r="C2204" s="16" t="n"/>
      <c r="D2204" s="5" t="n"/>
      <c r="E2204" s="17" t="n"/>
      <c r="F2204" s="17" t="n"/>
      <c r="G2204" s="6">
        <f>IF(AND(C2204&amp;""="",E2204&amp;""="",F2204&amp;""=""),"",IF(C2204&amp;""="","كود ناقص",IFERROR(INDEX('دليل الحسابات'!$B$6:$B$205,MATCH(C2204,'دليل الحسابات'!$A$6:$A$205,0)),"كود غير موجود")))</f>
        <v/>
      </c>
      <c r="H2204" s="6">
        <f>IF(AND(C2204&amp;""="",E2204&amp;""="",F2204&amp;""=""),"",IF(AND(E2204&amp;""&lt;&gt;"",F2204&amp;""&lt;&gt;""),"خطأ: مدين ودائن معًا",IF(AND(E2204&amp;""="",F2204&amp;""=""),"سطر بلا مبلغ","")))</f>
        <v/>
      </c>
      <c r="I2204" s="19">
        <f>IF(B2204&amp;""="","",ROUND(SUMIFS($E$7:$E$3006,$B$7:$B$3006,B2204&amp;"")-SUMIFS($F$7:$F$3006,$B$7:$B$3006,B2204&amp;""),2))</f>
        <v/>
      </c>
      <c r="J2204" s="6">
        <f>IF(B2204&amp;""="",IF(AND(C2204&amp;""="",E2204&amp;""="",F2204&amp;""=""),"","رقم القيد ناقص"),IF(I2204=0,"","القيد غير متوازن"))</f>
        <v/>
      </c>
      <c r="K2204" s="21">
        <f>IF(C2204&amp;""="","",COUNTIF($C$7:C2204,C2204&amp;""))</f>
        <v/>
      </c>
      <c r="L2204" s="6">
        <f>IF(K2204="","",C2204&amp;"-"&amp;K2204)</f>
        <v/>
      </c>
      <c r="M2204" s="21">
        <f>IF(J2204&lt;&gt;"القيد غير متوازن","",IF(COUNTIF($B$7:B2204,B2204&amp;"")=1,1,""))</f>
        <v/>
      </c>
    </row>
    <row r="2205">
      <c r="A2205" s="20" t="n"/>
      <c r="B2205" s="16" t="n"/>
      <c r="C2205" s="16" t="n"/>
      <c r="D2205" s="5" t="n"/>
      <c r="E2205" s="17" t="n"/>
      <c r="F2205" s="17" t="n"/>
      <c r="G2205" s="6">
        <f>IF(AND(C2205&amp;""="",E2205&amp;""="",F2205&amp;""=""),"",IF(C2205&amp;""="","كود ناقص",IFERROR(INDEX('دليل الحسابات'!$B$6:$B$205,MATCH(C2205,'دليل الحسابات'!$A$6:$A$205,0)),"كود غير موجود")))</f>
        <v/>
      </c>
      <c r="H2205" s="6">
        <f>IF(AND(C2205&amp;""="",E2205&amp;""="",F2205&amp;""=""),"",IF(AND(E2205&amp;""&lt;&gt;"",F2205&amp;""&lt;&gt;""),"خطأ: مدين ودائن معًا",IF(AND(E2205&amp;""="",F2205&amp;""=""),"سطر بلا مبلغ","")))</f>
        <v/>
      </c>
      <c r="I2205" s="19">
        <f>IF(B2205&amp;""="","",ROUND(SUMIFS($E$7:$E$3006,$B$7:$B$3006,B2205&amp;"")-SUMIFS($F$7:$F$3006,$B$7:$B$3006,B2205&amp;""),2))</f>
        <v/>
      </c>
      <c r="J2205" s="6">
        <f>IF(B2205&amp;""="",IF(AND(C2205&amp;""="",E2205&amp;""="",F2205&amp;""=""),"","رقم القيد ناقص"),IF(I2205=0,"","القيد غير متوازن"))</f>
        <v/>
      </c>
      <c r="K2205" s="21">
        <f>IF(C2205&amp;""="","",COUNTIF($C$7:C2205,C2205&amp;""))</f>
        <v/>
      </c>
      <c r="L2205" s="6">
        <f>IF(K2205="","",C2205&amp;"-"&amp;K2205)</f>
        <v/>
      </c>
      <c r="M2205" s="21">
        <f>IF(J2205&lt;&gt;"القيد غير متوازن","",IF(COUNTIF($B$7:B2205,B2205&amp;"")=1,1,""))</f>
        <v/>
      </c>
    </row>
    <row r="2206">
      <c r="A2206" s="20" t="n"/>
      <c r="B2206" s="16" t="n"/>
      <c r="C2206" s="16" t="n"/>
      <c r="D2206" s="5" t="n"/>
      <c r="E2206" s="17" t="n"/>
      <c r="F2206" s="17" t="n"/>
      <c r="G2206" s="6">
        <f>IF(AND(C2206&amp;""="",E2206&amp;""="",F2206&amp;""=""),"",IF(C2206&amp;""="","كود ناقص",IFERROR(INDEX('دليل الحسابات'!$B$6:$B$205,MATCH(C2206,'دليل الحسابات'!$A$6:$A$205,0)),"كود غير موجود")))</f>
        <v/>
      </c>
      <c r="H2206" s="6">
        <f>IF(AND(C2206&amp;""="",E2206&amp;""="",F2206&amp;""=""),"",IF(AND(E2206&amp;""&lt;&gt;"",F2206&amp;""&lt;&gt;""),"خطأ: مدين ودائن معًا",IF(AND(E2206&amp;""="",F2206&amp;""=""),"سطر بلا مبلغ","")))</f>
        <v/>
      </c>
      <c r="I2206" s="19">
        <f>IF(B2206&amp;""="","",ROUND(SUMIFS($E$7:$E$3006,$B$7:$B$3006,B2206&amp;"")-SUMIFS($F$7:$F$3006,$B$7:$B$3006,B2206&amp;""),2))</f>
        <v/>
      </c>
      <c r="J2206" s="6">
        <f>IF(B2206&amp;""="",IF(AND(C2206&amp;""="",E2206&amp;""="",F2206&amp;""=""),"","رقم القيد ناقص"),IF(I2206=0,"","القيد غير متوازن"))</f>
        <v/>
      </c>
      <c r="K2206" s="21">
        <f>IF(C2206&amp;""="","",COUNTIF($C$7:C2206,C2206&amp;""))</f>
        <v/>
      </c>
      <c r="L2206" s="6">
        <f>IF(K2206="","",C2206&amp;"-"&amp;K2206)</f>
        <v/>
      </c>
      <c r="M2206" s="21">
        <f>IF(J2206&lt;&gt;"القيد غير متوازن","",IF(COUNTIF($B$7:B2206,B2206&amp;"")=1,1,""))</f>
        <v/>
      </c>
    </row>
    <row r="2207">
      <c r="A2207" s="20" t="n"/>
      <c r="B2207" s="16" t="n"/>
      <c r="C2207" s="16" t="n"/>
      <c r="D2207" s="5" t="n"/>
      <c r="E2207" s="17" t="n"/>
      <c r="F2207" s="17" t="n"/>
      <c r="G2207" s="6">
        <f>IF(AND(C2207&amp;""="",E2207&amp;""="",F2207&amp;""=""),"",IF(C2207&amp;""="","كود ناقص",IFERROR(INDEX('دليل الحسابات'!$B$6:$B$205,MATCH(C2207,'دليل الحسابات'!$A$6:$A$205,0)),"كود غير موجود")))</f>
        <v/>
      </c>
      <c r="H2207" s="6">
        <f>IF(AND(C2207&amp;""="",E2207&amp;""="",F2207&amp;""=""),"",IF(AND(E2207&amp;""&lt;&gt;"",F2207&amp;""&lt;&gt;""),"خطأ: مدين ودائن معًا",IF(AND(E2207&amp;""="",F2207&amp;""=""),"سطر بلا مبلغ","")))</f>
        <v/>
      </c>
      <c r="I2207" s="19">
        <f>IF(B2207&amp;""="","",ROUND(SUMIFS($E$7:$E$3006,$B$7:$B$3006,B2207&amp;"")-SUMIFS($F$7:$F$3006,$B$7:$B$3006,B2207&amp;""),2))</f>
        <v/>
      </c>
      <c r="J2207" s="6">
        <f>IF(B2207&amp;""="",IF(AND(C2207&amp;""="",E2207&amp;""="",F2207&amp;""=""),"","رقم القيد ناقص"),IF(I2207=0,"","القيد غير متوازن"))</f>
        <v/>
      </c>
      <c r="K2207" s="21">
        <f>IF(C2207&amp;""="","",COUNTIF($C$7:C2207,C2207&amp;""))</f>
        <v/>
      </c>
      <c r="L2207" s="6">
        <f>IF(K2207="","",C2207&amp;"-"&amp;K2207)</f>
        <v/>
      </c>
      <c r="M2207" s="21">
        <f>IF(J2207&lt;&gt;"القيد غير متوازن","",IF(COUNTIF($B$7:B2207,B2207&amp;"")=1,1,""))</f>
        <v/>
      </c>
    </row>
    <row r="2208">
      <c r="A2208" s="20" t="n"/>
      <c r="B2208" s="16" t="n"/>
      <c r="C2208" s="16" t="n"/>
      <c r="D2208" s="5" t="n"/>
      <c r="E2208" s="17" t="n"/>
      <c r="F2208" s="17" t="n"/>
      <c r="G2208" s="6">
        <f>IF(AND(C2208&amp;""="",E2208&amp;""="",F2208&amp;""=""),"",IF(C2208&amp;""="","كود ناقص",IFERROR(INDEX('دليل الحسابات'!$B$6:$B$205,MATCH(C2208,'دليل الحسابات'!$A$6:$A$205,0)),"كود غير موجود")))</f>
        <v/>
      </c>
      <c r="H2208" s="6">
        <f>IF(AND(C2208&amp;""="",E2208&amp;""="",F2208&amp;""=""),"",IF(AND(E2208&amp;""&lt;&gt;"",F2208&amp;""&lt;&gt;""),"خطأ: مدين ودائن معًا",IF(AND(E2208&amp;""="",F2208&amp;""=""),"سطر بلا مبلغ","")))</f>
        <v/>
      </c>
      <c r="I2208" s="19">
        <f>IF(B2208&amp;""="","",ROUND(SUMIFS($E$7:$E$3006,$B$7:$B$3006,B2208&amp;"")-SUMIFS($F$7:$F$3006,$B$7:$B$3006,B2208&amp;""),2))</f>
        <v/>
      </c>
      <c r="J2208" s="6">
        <f>IF(B2208&amp;""="",IF(AND(C2208&amp;""="",E2208&amp;""="",F2208&amp;""=""),"","رقم القيد ناقص"),IF(I2208=0,"","القيد غير متوازن"))</f>
        <v/>
      </c>
      <c r="K2208" s="21">
        <f>IF(C2208&amp;""="","",COUNTIF($C$7:C2208,C2208&amp;""))</f>
        <v/>
      </c>
      <c r="L2208" s="6">
        <f>IF(K2208="","",C2208&amp;"-"&amp;K2208)</f>
        <v/>
      </c>
      <c r="M2208" s="21">
        <f>IF(J2208&lt;&gt;"القيد غير متوازن","",IF(COUNTIF($B$7:B2208,B2208&amp;"")=1,1,""))</f>
        <v/>
      </c>
    </row>
    <row r="2209">
      <c r="A2209" s="20" t="n"/>
      <c r="B2209" s="16" t="n"/>
      <c r="C2209" s="16" t="n"/>
      <c r="D2209" s="5" t="n"/>
      <c r="E2209" s="17" t="n"/>
      <c r="F2209" s="17" t="n"/>
      <c r="G2209" s="6">
        <f>IF(AND(C2209&amp;""="",E2209&amp;""="",F2209&amp;""=""),"",IF(C2209&amp;""="","كود ناقص",IFERROR(INDEX('دليل الحسابات'!$B$6:$B$205,MATCH(C2209,'دليل الحسابات'!$A$6:$A$205,0)),"كود غير موجود")))</f>
        <v/>
      </c>
      <c r="H2209" s="6">
        <f>IF(AND(C2209&amp;""="",E2209&amp;""="",F2209&amp;""=""),"",IF(AND(E2209&amp;""&lt;&gt;"",F2209&amp;""&lt;&gt;""),"خطأ: مدين ودائن معًا",IF(AND(E2209&amp;""="",F2209&amp;""=""),"سطر بلا مبلغ","")))</f>
        <v/>
      </c>
      <c r="I2209" s="19">
        <f>IF(B2209&amp;""="","",ROUND(SUMIFS($E$7:$E$3006,$B$7:$B$3006,B2209&amp;"")-SUMIFS($F$7:$F$3006,$B$7:$B$3006,B2209&amp;""),2))</f>
        <v/>
      </c>
      <c r="J2209" s="6">
        <f>IF(B2209&amp;""="",IF(AND(C2209&amp;""="",E2209&amp;""="",F2209&amp;""=""),"","رقم القيد ناقص"),IF(I2209=0,"","القيد غير متوازن"))</f>
        <v/>
      </c>
      <c r="K2209" s="21">
        <f>IF(C2209&amp;""="","",COUNTIF($C$7:C2209,C2209&amp;""))</f>
        <v/>
      </c>
      <c r="L2209" s="6">
        <f>IF(K2209="","",C2209&amp;"-"&amp;K2209)</f>
        <v/>
      </c>
      <c r="M2209" s="21">
        <f>IF(J2209&lt;&gt;"القيد غير متوازن","",IF(COUNTIF($B$7:B2209,B2209&amp;"")=1,1,""))</f>
        <v/>
      </c>
    </row>
    <row r="2210">
      <c r="A2210" s="20" t="n"/>
      <c r="B2210" s="16" t="n"/>
      <c r="C2210" s="16" t="n"/>
      <c r="D2210" s="5" t="n"/>
      <c r="E2210" s="17" t="n"/>
      <c r="F2210" s="17" t="n"/>
      <c r="G2210" s="6">
        <f>IF(AND(C2210&amp;""="",E2210&amp;""="",F2210&amp;""=""),"",IF(C2210&amp;""="","كود ناقص",IFERROR(INDEX('دليل الحسابات'!$B$6:$B$205,MATCH(C2210,'دليل الحسابات'!$A$6:$A$205,0)),"كود غير موجود")))</f>
        <v/>
      </c>
      <c r="H2210" s="6">
        <f>IF(AND(C2210&amp;""="",E2210&amp;""="",F2210&amp;""=""),"",IF(AND(E2210&amp;""&lt;&gt;"",F2210&amp;""&lt;&gt;""),"خطأ: مدين ودائن معًا",IF(AND(E2210&amp;""="",F2210&amp;""=""),"سطر بلا مبلغ","")))</f>
        <v/>
      </c>
      <c r="I2210" s="19">
        <f>IF(B2210&amp;""="","",ROUND(SUMIFS($E$7:$E$3006,$B$7:$B$3006,B2210&amp;"")-SUMIFS($F$7:$F$3006,$B$7:$B$3006,B2210&amp;""),2))</f>
        <v/>
      </c>
      <c r="J2210" s="6">
        <f>IF(B2210&amp;""="",IF(AND(C2210&amp;""="",E2210&amp;""="",F2210&amp;""=""),"","رقم القيد ناقص"),IF(I2210=0,"","القيد غير متوازن"))</f>
        <v/>
      </c>
      <c r="K2210" s="21">
        <f>IF(C2210&amp;""="","",COUNTIF($C$7:C2210,C2210&amp;""))</f>
        <v/>
      </c>
      <c r="L2210" s="6">
        <f>IF(K2210="","",C2210&amp;"-"&amp;K2210)</f>
        <v/>
      </c>
      <c r="M2210" s="21">
        <f>IF(J2210&lt;&gt;"القيد غير متوازن","",IF(COUNTIF($B$7:B2210,B2210&amp;"")=1,1,""))</f>
        <v/>
      </c>
    </row>
    <row r="2211">
      <c r="A2211" s="20" t="n"/>
      <c r="B2211" s="16" t="n"/>
      <c r="C2211" s="16" t="n"/>
      <c r="D2211" s="5" t="n"/>
      <c r="E2211" s="17" t="n"/>
      <c r="F2211" s="17" t="n"/>
      <c r="G2211" s="6">
        <f>IF(AND(C2211&amp;""="",E2211&amp;""="",F2211&amp;""=""),"",IF(C2211&amp;""="","كود ناقص",IFERROR(INDEX('دليل الحسابات'!$B$6:$B$205,MATCH(C2211,'دليل الحسابات'!$A$6:$A$205,0)),"كود غير موجود")))</f>
        <v/>
      </c>
      <c r="H2211" s="6">
        <f>IF(AND(C2211&amp;""="",E2211&amp;""="",F2211&amp;""=""),"",IF(AND(E2211&amp;""&lt;&gt;"",F2211&amp;""&lt;&gt;""),"خطأ: مدين ودائن معًا",IF(AND(E2211&amp;""="",F2211&amp;""=""),"سطر بلا مبلغ","")))</f>
        <v/>
      </c>
      <c r="I2211" s="19">
        <f>IF(B2211&amp;""="","",ROUND(SUMIFS($E$7:$E$3006,$B$7:$B$3006,B2211&amp;"")-SUMIFS($F$7:$F$3006,$B$7:$B$3006,B2211&amp;""),2))</f>
        <v/>
      </c>
      <c r="J2211" s="6">
        <f>IF(B2211&amp;""="",IF(AND(C2211&amp;""="",E2211&amp;""="",F2211&amp;""=""),"","رقم القيد ناقص"),IF(I2211=0,"","القيد غير متوازن"))</f>
        <v/>
      </c>
      <c r="K2211" s="21">
        <f>IF(C2211&amp;""="","",COUNTIF($C$7:C2211,C2211&amp;""))</f>
        <v/>
      </c>
      <c r="L2211" s="6">
        <f>IF(K2211="","",C2211&amp;"-"&amp;K2211)</f>
        <v/>
      </c>
      <c r="M2211" s="21">
        <f>IF(J2211&lt;&gt;"القيد غير متوازن","",IF(COUNTIF($B$7:B2211,B2211&amp;"")=1,1,""))</f>
        <v/>
      </c>
    </row>
    <row r="2212">
      <c r="A2212" s="20" t="n"/>
      <c r="B2212" s="16" t="n"/>
      <c r="C2212" s="16" t="n"/>
      <c r="D2212" s="5" t="n"/>
      <c r="E2212" s="17" t="n"/>
      <c r="F2212" s="17" t="n"/>
      <c r="G2212" s="6">
        <f>IF(AND(C2212&amp;""="",E2212&amp;""="",F2212&amp;""=""),"",IF(C2212&amp;""="","كود ناقص",IFERROR(INDEX('دليل الحسابات'!$B$6:$B$205,MATCH(C2212,'دليل الحسابات'!$A$6:$A$205,0)),"كود غير موجود")))</f>
        <v/>
      </c>
      <c r="H2212" s="6">
        <f>IF(AND(C2212&amp;""="",E2212&amp;""="",F2212&amp;""=""),"",IF(AND(E2212&amp;""&lt;&gt;"",F2212&amp;""&lt;&gt;""),"خطأ: مدين ودائن معًا",IF(AND(E2212&amp;""="",F2212&amp;""=""),"سطر بلا مبلغ","")))</f>
        <v/>
      </c>
      <c r="I2212" s="19">
        <f>IF(B2212&amp;""="","",ROUND(SUMIFS($E$7:$E$3006,$B$7:$B$3006,B2212&amp;"")-SUMIFS($F$7:$F$3006,$B$7:$B$3006,B2212&amp;""),2))</f>
        <v/>
      </c>
      <c r="J2212" s="6">
        <f>IF(B2212&amp;""="",IF(AND(C2212&amp;""="",E2212&amp;""="",F2212&amp;""=""),"","رقم القيد ناقص"),IF(I2212=0,"","القيد غير متوازن"))</f>
        <v/>
      </c>
      <c r="K2212" s="21">
        <f>IF(C2212&amp;""="","",COUNTIF($C$7:C2212,C2212&amp;""))</f>
        <v/>
      </c>
      <c r="L2212" s="6">
        <f>IF(K2212="","",C2212&amp;"-"&amp;K2212)</f>
        <v/>
      </c>
      <c r="M2212" s="21">
        <f>IF(J2212&lt;&gt;"القيد غير متوازن","",IF(COUNTIF($B$7:B2212,B2212&amp;"")=1,1,""))</f>
        <v/>
      </c>
    </row>
    <row r="2213">
      <c r="A2213" s="20" t="n"/>
      <c r="B2213" s="16" t="n"/>
      <c r="C2213" s="16" t="n"/>
      <c r="D2213" s="5" t="n"/>
      <c r="E2213" s="17" t="n"/>
      <c r="F2213" s="17" t="n"/>
      <c r="G2213" s="6">
        <f>IF(AND(C2213&amp;""="",E2213&amp;""="",F2213&amp;""=""),"",IF(C2213&amp;""="","كود ناقص",IFERROR(INDEX('دليل الحسابات'!$B$6:$B$205,MATCH(C2213,'دليل الحسابات'!$A$6:$A$205,0)),"كود غير موجود")))</f>
        <v/>
      </c>
      <c r="H2213" s="6">
        <f>IF(AND(C2213&amp;""="",E2213&amp;""="",F2213&amp;""=""),"",IF(AND(E2213&amp;""&lt;&gt;"",F2213&amp;""&lt;&gt;""),"خطأ: مدين ودائن معًا",IF(AND(E2213&amp;""="",F2213&amp;""=""),"سطر بلا مبلغ","")))</f>
        <v/>
      </c>
      <c r="I2213" s="19">
        <f>IF(B2213&amp;""="","",ROUND(SUMIFS($E$7:$E$3006,$B$7:$B$3006,B2213&amp;"")-SUMIFS($F$7:$F$3006,$B$7:$B$3006,B2213&amp;""),2))</f>
        <v/>
      </c>
      <c r="J2213" s="6">
        <f>IF(B2213&amp;""="",IF(AND(C2213&amp;""="",E2213&amp;""="",F2213&amp;""=""),"","رقم القيد ناقص"),IF(I2213=0,"","القيد غير متوازن"))</f>
        <v/>
      </c>
      <c r="K2213" s="21">
        <f>IF(C2213&amp;""="","",COUNTIF($C$7:C2213,C2213&amp;""))</f>
        <v/>
      </c>
      <c r="L2213" s="6">
        <f>IF(K2213="","",C2213&amp;"-"&amp;K2213)</f>
        <v/>
      </c>
      <c r="M2213" s="21">
        <f>IF(J2213&lt;&gt;"القيد غير متوازن","",IF(COUNTIF($B$7:B2213,B2213&amp;"")=1,1,""))</f>
        <v/>
      </c>
    </row>
    <row r="2214">
      <c r="A2214" s="20" t="n"/>
      <c r="B2214" s="16" t="n"/>
      <c r="C2214" s="16" t="n"/>
      <c r="D2214" s="5" t="n"/>
      <c r="E2214" s="17" t="n"/>
      <c r="F2214" s="17" t="n"/>
      <c r="G2214" s="6">
        <f>IF(AND(C2214&amp;""="",E2214&amp;""="",F2214&amp;""=""),"",IF(C2214&amp;""="","كود ناقص",IFERROR(INDEX('دليل الحسابات'!$B$6:$B$205,MATCH(C2214,'دليل الحسابات'!$A$6:$A$205,0)),"كود غير موجود")))</f>
        <v/>
      </c>
      <c r="H2214" s="6">
        <f>IF(AND(C2214&amp;""="",E2214&amp;""="",F2214&amp;""=""),"",IF(AND(E2214&amp;""&lt;&gt;"",F2214&amp;""&lt;&gt;""),"خطأ: مدين ودائن معًا",IF(AND(E2214&amp;""="",F2214&amp;""=""),"سطر بلا مبلغ","")))</f>
        <v/>
      </c>
      <c r="I2214" s="19">
        <f>IF(B2214&amp;""="","",ROUND(SUMIFS($E$7:$E$3006,$B$7:$B$3006,B2214&amp;"")-SUMIFS($F$7:$F$3006,$B$7:$B$3006,B2214&amp;""),2))</f>
        <v/>
      </c>
      <c r="J2214" s="6">
        <f>IF(B2214&amp;""="",IF(AND(C2214&amp;""="",E2214&amp;""="",F2214&amp;""=""),"","رقم القيد ناقص"),IF(I2214=0,"","القيد غير متوازن"))</f>
        <v/>
      </c>
      <c r="K2214" s="21">
        <f>IF(C2214&amp;""="","",COUNTIF($C$7:C2214,C2214&amp;""))</f>
        <v/>
      </c>
      <c r="L2214" s="6">
        <f>IF(K2214="","",C2214&amp;"-"&amp;K2214)</f>
        <v/>
      </c>
      <c r="M2214" s="21">
        <f>IF(J2214&lt;&gt;"القيد غير متوازن","",IF(COUNTIF($B$7:B2214,B2214&amp;"")=1,1,""))</f>
        <v/>
      </c>
    </row>
    <row r="2215">
      <c r="A2215" s="20" t="n"/>
      <c r="B2215" s="16" t="n"/>
      <c r="C2215" s="16" t="n"/>
      <c r="D2215" s="5" t="n"/>
      <c r="E2215" s="17" t="n"/>
      <c r="F2215" s="17" t="n"/>
      <c r="G2215" s="6">
        <f>IF(AND(C2215&amp;""="",E2215&amp;""="",F2215&amp;""=""),"",IF(C2215&amp;""="","كود ناقص",IFERROR(INDEX('دليل الحسابات'!$B$6:$B$205,MATCH(C2215,'دليل الحسابات'!$A$6:$A$205,0)),"كود غير موجود")))</f>
        <v/>
      </c>
      <c r="H2215" s="6">
        <f>IF(AND(C2215&amp;""="",E2215&amp;""="",F2215&amp;""=""),"",IF(AND(E2215&amp;""&lt;&gt;"",F2215&amp;""&lt;&gt;""),"خطأ: مدين ودائن معًا",IF(AND(E2215&amp;""="",F2215&amp;""=""),"سطر بلا مبلغ","")))</f>
        <v/>
      </c>
      <c r="I2215" s="19">
        <f>IF(B2215&amp;""="","",ROUND(SUMIFS($E$7:$E$3006,$B$7:$B$3006,B2215&amp;"")-SUMIFS($F$7:$F$3006,$B$7:$B$3006,B2215&amp;""),2))</f>
        <v/>
      </c>
      <c r="J2215" s="6">
        <f>IF(B2215&amp;""="",IF(AND(C2215&amp;""="",E2215&amp;""="",F2215&amp;""=""),"","رقم القيد ناقص"),IF(I2215=0,"","القيد غير متوازن"))</f>
        <v/>
      </c>
      <c r="K2215" s="21">
        <f>IF(C2215&amp;""="","",COUNTIF($C$7:C2215,C2215&amp;""))</f>
        <v/>
      </c>
      <c r="L2215" s="6">
        <f>IF(K2215="","",C2215&amp;"-"&amp;K2215)</f>
        <v/>
      </c>
      <c r="M2215" s="21">
        <f>IF(J2215&lt;&gt;"القيد غير متوازن","",IF(COUNTIF($B$7:B2215,B2215&amp;"")=1,1,""))</f>
        <v/>
      </c>
    </row>
    <row r="2216">
      <c r="A2216" s="20" t="n"/>
      <c r="B2216" s="16" t="n"/>
      <c r="C2216" s="16" t="n"/>
      <c r="D2216" s="5" t="n"/>
      <c r="E2216" s="17" t="n"/>
      <c r="F2216" s="17" t="n"/>
      <c r="G2216" s="6">
        <f>IF(AND(C2216&amp;""="",E2216&amp;""="",F2216&amp;""=""),"",IF(C2216&amp;""="","كود ناقص",IFERROR(INDEX('دليل الحسابات'!$B$6:$B$205,MATCH(C2216,'دليل الحسابات'!$A$6:$A$205,0)),"كود غير موجود")))</f>
        <v/>
      </c>
      <c r="H2216" s="6">
        <f>IF(AND(C2216&amp;""="",E2216&amp;""="",F2216&amp;""=""),"",IF(AND(E2216&amp;""&lt;&gt;"",F2216&amp;""&lt;&gt;""),"خطأ: مدين ودائن معًا",IF(AND(E2216&amp;""="",F2216&amp;""=""),"سطر بلا مبلغ","")))</f>
        <v/>
      </c>
      <c r="I2216" s="19">
        <f>IF(B2216&amp;""="","",ROUND(SUMIFS($E$7:$E$3006,$B$7:$B$3006,B2216&amp;"")-SUMIFS($F$7:$F$3006,$B$7:$B$3006,B2216&amp;""),2))</f>
        <v/>
      </c>
      <c r="J2216" s="6">
        <f>IF(B2216&amp;""="",IF(AND(C2216&amp;""="",E2216&amp;""="",F2216&amp;""=""),"","رقم القيد ناقص"),IF(I2216=0,"","القيد غير متوازن"))</f>
        <v/>
      </c>
      <c r="K2216" s="21">
        <f>IF(C2216&amp;""="","",COUNTIF($C$7:C2216,C2216&amp;""))</f>
        <v/>
      </c>
      <c r="L2216" s="6">
        <f>IF(K2216="","",C2216&amp;"-"&amp;K2216)</f>
        <v/>
      </c>
      <c r="M2216" s="21">
        <f>IF(J2216&lt;&gt;"القيد غير متوازن","",IF(COUNTIF($B$7:B2216,B2216&amp;"")=1,1,""))</f>
        <v/>
      </c>
    </row>
    <row r="2217">
      <c r="A2217" s="20" t="n"/>
      <c r="B2217" s="16" t="n"/>
      <c r="C2217" s="16" t="n"/>
      <c r="D2217" s="5" t="n"/>
      <c r="E2217" s="17" t="n"/>
      <c r="F2217" s="17" t="n"/>
      <c r="G2217" s="6">
        <f>IF(AND(C2217&amp;""="",E2217&amp;""="",F2217&amp;""=""),"",IF(C2217&amp;""="","كود ناقص",IFERROR(INDEX('دليل الحسابات'!$B$6:$B$205,MATCH(C2217,'دليل الحسابات'!$A$6:$A$205,0)),"كود غير موجود")))</f>
        <v/>
      </c>
      <c r="H2217" s="6">
        <f>IF(AND(C2217&amp;""="",E2217&amp;""="",F2217&amp;""=""),"",IF(AND(E2217&amp;""&lt;&gt;"",F2217&amp;""&lt;&gt;""),"خطأ: مدين ودائن معًا",IF(AND(E2217&amp;""="",F2217&amp;""=""),"سطر بلا مبلغ","")))</f>
        <v/>
      </c>
      <c r="I2217" s="19">
        <f>IF(B2217&amp;""="","",ROUND(SUMIFS($E$7:$E$3006,$B$7:$B$3006,B2217&amp;"")-SUMIFS($F$7:$F$3006,$B$7:$B$3006,B2217&amp;""),2))</f>
        <v/>
      </c>
      <c r="J2217" s="6">
        <f>IF(B2217&amp;""="",IF(AND(C2217&amp;""="",E2217&amp;""="",F2217&amp;""=""),"","رقم القيد ناقص"),IF(I2217=0,"","القيد غير متوازن"))</f>
        <v/>
      </c>
      <c r="K2217" s="21">
        <f>IF(C2217&amp;""="","",COUNTIF($C$7:C2217,C2217&amp;""))</f>
        <v/>
      </c>
      <c r="L2217" s="6">
        <f>IF(K2217="","",C2217&amp;"-"&amp;K2217)</f>
        <v/>
      </c>
      <c r="M2217" s="21">
        <f>IF(J2217&lt;&gt;"القيد غير متوازن","",IF(COUNTIF($B$7:B2217,B2217&amp;"")=1,1,""))</f>
        <v/>
      </c>
    </row>
    <row r="2218">
      <c r="A2218" s="20" t="n"/>
      <c r="B2218" s="16" t="n"/>
      <c r="C2218" s="16" t="n"/>
      <c r="D2218" s="5" t="n"/>
      <c r="E2218" s="17" t="n"/>
      <c r="F2218" s="17" t="n"/>
      <c r="G2218" s="6">
        <f>IF(AND(C2218&amp;""="",E2218&amp;""="",F2218&amp;""=""),"",IF(C2218&amp;""="","كود ناقص",IFERROR(INDEX('دليل الحسابات'!$B$6:$B$205,MATCH(C2218,'دليل الحسابات'!$A$6:$A$205,0)),"كود غير موجود")))</f>
        <v/>
      </c>
      <c r="H2218" s="6">
        <f>IF(AND(C2218&amp;""="",E2218&amp;""="",F2218&amp;""=""),"",IF(AND(E2218&amp;""&lt;&gt;"",F2218&amp;""&lt;&gt;""),"خطأ: مدين ودائن معًا",IF(AND(E2218&amp;""="",F2218&amp;""=""),"سطر بلا مبلغ","")))</f>
        <v/>
      </c>
      <c r="I2218" s="19">
        <f>IF(B2218&amp;""="","",ROUND(SUMIFS($E$7:$E$3006,$B$7:$B$3006,B2218&amp;"")-SUMIFS($F$7:$F$3006,$B$7:$B$3006,B2218&amp;""),2))</f>
        <v/>
      </c>
      <c r="J2218" s="6">
        <f>IF(B2218&amp;""="",IF(AND(C2218&amp;""="",E2218&amp;""="",F2218&amp;""=""),"","رقم القيد ناقص"),IF(I2218=0,"","القيد غير متوازن"))</f>
        <v/>
      </c>
      <c r="K2218" s="21">
        <f>IF(C2218&amp;""="","",COUNTIF($C$7:C2218,C2218&amp;""))</f>
        <v/>
      </c>
      <c r="L2218" s="6">
        <f>IF(K2218="","",C2218&amp;"-"&amp;K2218)</f>
        <v/>
      </c>
      <c r="M2218" s="21">
        <f>IF(J2218&lt;&gt;"القيد غير متوازن","",IF(COUNTIF($B$7:B2218,B2218&amp;"")=1,1,""))</f>
        <v/>
      </c>
    </row>
    <row r="2219">
      <c r="A2219" s="20" t="n"/>
      <c r="B2219" s="16" t="n"/>
      <c r="C2219" s="16" t="n"/>
      <c r="D2219" s="5" t="n"/>
      <c r="E2219" s="17" t="n"/>
      <c r="F2219" s="17" t="n"/>
      <c r="G2219" s="6">
        <f>IF(AND(C2219&amp;""="",E2219&amp;""="",F2219&amp;""=""),"",IF(C2219&amp;""="","كود ناقص",IFERROR(INDEX('دليل الحسابات'!$B$6:$B$205,MATCH(C2219,'دليل الحسابات'!$A$6:$A$205,0)),"كود غير موجود")))</f>
        <v/>
      </c>
      <c r="H2219" s="6">
        <f>IF(AND(C2219&amp;""="",E2219&amp;""="",F2219&amp;""=""),"",IF(AND(E2219&amp;""&lt;&gt;"",F2219&amp;""&lt;&gt;""),"خطأ: مدين ودائن معًا",IF(AND(E2219&amp;""="",F2219&amp;""=""),"سطر بلا مبلغ","")))</f>
        <v/>
      </c>
      <c r="I2219" s="19">
        <f>IF(B2219&amp;""="","",ROUND(SUMIFS($E$7:$E$3006,$B$7:$B$3006,B2219&amp;"")-SUMIFS($F$7:$F$3006,$B$7:$B$3006,B2219&amp;""),2))</f>
        <v/>
      </c>
      <c r="J2219" s="6">
        <f>IF(B2219&amp;""="",IF(AND(C2219&amp;""="",E2219&amp;""="",F2219&amp;""=""),"","رقم القيد ناقص"),IF(I2219=0,"","القيد غير متوازن"))</f>
        <v/>
      </c>
      <c r="K2219" s="21">
        <f>IF(C2219&amp;""="","",COUNTIF($C$7:C2219,C2219&amp;""))</f>
        <v/>
      </c>
      <c r="L2219" s="6">
        <f>IF(K2219="","",C2219&amp;"-"&amp;K2219)</f>
        <v/>
      </c>
      <c r="M2219" s="21">
        <f>IF(J2219&lt;&gt;"القيد غير متوازن","",IF(COUNTIF($B$7:B2219,B2219&amp;"")=1,1,""))</f>
        <v/>
      </c>
    </row>
    <row r="2220">
      <c r="A2220" s="20" t="n"/>
      <c r="B2220" s="16" t="n"/>
      <c r="C2220" s="16" t="n"/>
      <c r="D2220" s="5" t="n"/>
      <c r="E2220" s="17" t="n"/>
      <c r="F2220" s="17" t="n"/>
      <c r="G2220" s="6">
        <f>IF(AND(C2220&amp;""="",E2220&amp;""="",F2220&amp;""=""),"",IF(C2220&amp;""="","كود ناقص",IFERROR(INDEX('دليل الحسابات'!$B$6:$B$205,MATCH(C2220,'دليل الحسابات'!$A$6:$A$205,0)),"كود غير موجود")))</f>
        <v/>
      </c>
      <c r="H2220" s="6">
        <f>IF(AND(C2220&amp;""="",E2220&amp;""="",F2220&amp;""=""),"",IF(AND(E2220&amp;""&lt;&gt;"",F2220&amp;""&lt;&gt;""),"خطأ: مدين ودائن معًا",IF(AND(E2220&amp;""="",F2220&amp;""=""),"سطر بلا مبلغ","")))</f>
        <v/>
      </c>
      <c r="I2220" s="19">
        <f>IF(B2220&amp;""="","",ROUND(SUMIFS($E$7:$E$3006,$B$7:$B$3006,B2220&amp;"")-SUMIFS($F$7:$F$3006,$B$7:$B$3006,B2220&amp;""),2))</f>
        <v/>
      </c>
      <c r="J2220" s="6">
        <f>IF(B2220&amp;""="",IF(AND(C2220&amp;""="",E2220&amp;""="",F2220&amp;""=""),"","رقم القيد ناقص"),IF(I2220=0,"","القيد غير متوازن"))</f>
        <v/>
      </c>
      <c r="K2220" s="21">
        <f>IF(C2220&amp;""="","",COUNTIF($C$7:C2220,C2220&amp;""))</f>
        <v/>
      </c>
      <c r="L2220" s="6">
        <f>IF(K2220="","",C2220&amp;"-"&amp;K2220)</f>
        <v/>
      </c>
      <c r="M2220" s="21">
        <f>IF(J2220&lt;&gt;"القيد غير متوازن","",IF(COUNTIF($B$7:B2220,B2220&amp;"")=1,1,""))</f>
        <v/>
      </c>
    </row>
    <row r="2221">
      <c r="A2221" s="20" t="n"/>
      <c r="B2221" s="16" t="n"/>
      <c r="C2221" s="16" t="n"/>
      <c r="D2221" s="5" t="n"/>
      <c r="E2221" s="17" t="n"/>
      <c r="F2221" s="17" t="n"/>
      <c r="G2221" s="6">
        <f>IF(AND(C2221&amp;""="",E2221&amp;""="",F2221&amp;""=""),"",IF(C2221&amp;""="","كود ناقص",IFERROR(INDEX('دليل الحسابات'!$B$6:$B$205,MATCH(C2221,'دليل الحسابات'!$A$6:$A$205,0)),"كود غير موجود")))</f>
        <v/>
      </c>
      <c r="H2221" s="6">
        <f>IF(AND(C2221&amp;""="",E2221&amp;""="",F2221&amp;""=""),"",IF(AND(E2221&amp;""&lt;&gt;"",F2221&amp;""&lt;&gt;""),"خطأ: مدين ودائن معًا",IF(AND(E2221&amp;""="",F2221&amp;""=""),"سطر بلا مبلغ","")))</f>
        <v/>
      </c>
      <c r="I2221" s="19">
        <f>IF(B2221&amp;""="","",ROUND(SUMIFS($E$7:$E$3006,$B$7:$B$3006,B2221&amp;"")-SUMIFS($F$7:$F$3006,$B$7:$B$3006,B2221&amp;""),2))</f>
        <v/>
      </c>
      <c r="J2221" s="6">
        <f>IF(B2221&amp;""="",IF(AND(C2221&amp;""="",E2221&amp;""="",F2221&amp;""=""),"","رقم القيد ناقص"),IF(I2221=0,"","القيد غير متوازن"))</f>
        <v/>
      </c>
      <c r="K2221" s="21">
        <f>IF(C2221&amp;""="","",COUNTIF($C$7:C2221,C2221&amp;""))</f>
        <v/>
      </c>
      <c r="L2221" s="6">
        <f>IF(K2221="","",C2221&amp;"-"&amp;K2221)</f>
        <v/>
      </c>
      <c r="M2221" s="21">
        <f>IF(J2221&lt;&gt;"القيد غير متوازن","",IF(COUNTIF($B$7:B2221,B2221&amp;"")=1,1,""))</f>
        <v/>
      </c>
    </row>
    <row r="2222">
      <c r="A2222" s="20" t="n"/>
      <c r="B2222" s="16" t="n"/>
      <c r="C2222" s="16" t="n"/>
      <c r="D2222" s="5" t="n"/>
      <c r="E2222" s="17" t="n"/>
      <c r="F2222" s="17" t="n"/>
      <c r="G2222" s="6">
        <f>IF(AND(C2222&amp;""="",E2222&amp;""="",F2222&amp;""=""),"",IF(C2222&amp;""="","كود ناقص",IFERROR(INDEX('دليل الحسابات'!$B$6:$B$205,MATCH(C2222,'دليل الحسابات'!$A$6:$A$205,0)),"كود غير موجود")))</f>
        <v/>
      </c>
      <c r="H2222" s="6">
        <f>IF(AND(C2222&amp;""="",E2222&amp;""="",F2222&amp;""=""),"",IF(AND(E2222&amp;""&lt;&gt;"",F2222&amp;""&lt;&gt;""),"خطأ: مدين ودائن معًا",IF(AND(E2222&amp;""="",F2222&amp;""=""),"سطر بلا مبلغ","")))</f>
        <v/>
      </c>
      <c r="I2222" s="19">
        <f>IF(B2222&amp;""="","",ROUND(SUMIFS($E$7:$E$3006,$B$7:$B$3006,B2222&amp;"")-SUMIFS($F$7:$F$3006,$B$7:$B$3006,B2222&amp;""),2))</f>
        <v/>
      </c>
      <c r="J2222" s="6">
        <f>IF(B2222&amp;""="",IF(AND(C2222&amp;""="",E2222&amp;""="",F2222&amp;""=""),"","رقم القيد ناقص"),IF(I2222=0,"","القيد غير متوازن"))</f>
        <v/>
      </c>
      <c r="K2222" s="21">
        <f>IF(C2222&amp;""="","",COUNTIF($C$7:C2222,C2222&amp;""))</f>
        <v/>
      </c>
      <c r="L2222" s="6">
        <f>IF(K2222="","",C2222&amp;"-"&amp;K2222)</f>
        <v/>
      </c>
      <c r="M2222" s="21">
        <f>IF(J2222&lt;&gt;"القيد غير متوازن","",IF(COUNTIF($B$7:B2222,B2222&amp;"")=1,1,""))</f>
        <v/>
      </c>
    </row>
    <row r="2223">
      <c r="A2223" s="20" t="n"/>
      <c r="B2223" s="16" t="n"/>
      <c r="C2223" s="16" t="n"/>
      <c r="D2223" s="5" t="n"/>
      <c r="E2223" s="17" t="n"/>
      <c r="F2223" s="17" t="n"/>
      <c r="G2223" s="6">
        <f>IF(AND(C2223&amp;""="",E2223&amp;""="",F2223&amp;""=""),"",IF(C2223&amp;""="","كود ناقص",IFERROR(INDEX('دليل الحسابات'!$B$6:$B$205,MATCH(C2223,'دليل الحسابات'!$A$6:$A$205,0)),"كود غير موجود")))</f>
        <v/>
      </c>
      <c r="H2223" s="6">
        <f>IF(AND(C2223&amp;""="",E2223&amp;""="",F2223&amp;""=""),"",IF(AND(E2223&amp;""&lt;&gt;"",F2223&amp;""&lt;&gt;""),"خطأ: مدين ودائن معًا",IF(AND(E2223&amp;""="",F2223&amp;""=""),"سطر بلا مبلغ","")))</f>
        <v/>
      </c>
      <c r="I2223" s="19">
        <f>IF(B2223&amp;""="","",ROUND(SUMIFS($E$7:$E$3006,$B$7:$B$3006,B2223&amp;"")-SUMIFS($F$7:$F$3006,$B$7:$B$3006,B2223&amp;""),2))</f>
        <v/>
      </c>
      <c r="J2223" s="6">
        <f>IF(B2223&amp;""="",IF(AND(C2223&amp;""="",E2223&amp;""="",F2223&amp;""=""),"","رقم القيد ناقص"),IF(I2223=0,"","القيد غير متوازن"))</f>
        <v/>
      </c>
      <c r="K2223" s="21">
        <f>IF(C2223&amp;""="","",COUNTIF($C$7:C2223,C2223&amp;""))</f>
        <v/>
      </c>
      <c r="L2223" s="6">
        <f>IF(K2223="","",C2223&amp;"-"&amp;K2223)</f>
        <v/>
      </c>
      <c r="M2223" s="21">
        <f>IF(J2223&lt;&gt;"القيد غير متوازن","",IF(COUNTIF($B$7:B2223,B2223&amp;"")=1,1,""))</f>
        <v/>
      </c>
    </row>
    <row r="2224">
      <c r="A2224" s="20" t="n"/>
      <c r="B2224" s="16" t="n"/>
      <c r="C2224" s="16" t="n"/>
      <c r="D2224" s="5" t="n"/>
      <c r="E2224" s="17" t="n"/>
      <c r="F2224" s="17" t="n"/>
      <c r="G2224" s="6">
        <f>IF(AND(C2224&amp;""="",E2224&amp;""="",F2224&amp;""=""),"",IF(C2224&amp;""="","كود ناقص",IFERROR(INDEX('دليل الحسابات'!$B$6:$B$205,MATCH(C2224,'دليل الحسابات'!$A$6:$A$205,0)),"كود غير موجود")))</f>
        <v/>
      </c>
      <c r="H2224" s="6">
        <f>IF(AND(C2224&amp;""="",E2224&amp;""="",F2224&amp;""=""),"",IF(AND(E2224&amp;""&lt;&gt;"",F2224&amp;""&lt;&gt;""),"خطأ: مدين ودائن معًا",IF(AND(E2224&amp;""="",F2224&amp;""=""),"سطر بلا مبلغ","")))</f>
        <v/>
      </c>
      <c r="I2224" s="19">
        <f>IF(B2224&amp;""="","",ROUND(SUMIFS($E$7:$E$3006,$B$7:$B$3006,B2224&amp;"")-SUMIFS($F$7:$F$3006,$B$7:$B$3006,B2224&amp;""),2))</f>
        <v/>
      </c>
      <c r="J2224" s="6">
        <f>IF(B2224&amp;""="",IF(AND(C2224&amp;""="",E2224&amp;""="",F2224&amp;""=""),"","رقم القيد ناقص"),IF(I2224=0,"","القيد غير متوازن"))</f>
        <v/>
      </c>
      <c r="K2224" s="21">
        <f>IF(C2224&amp;""="","",COUNTIF($C$7:C2224,C2224&amp;""))</f>
        <v/>
      </c>
      <c r="L2224" s="6">
        <f>IF(K2224="","",C2224&amp;"-"&amp;K2224)</f>
        <v/>
      </c>
      <c r="M2224" s="21">
        <f>IF(J2224&lt;&gt;"القيد غير متوازن","",IF(COUNTIF($B$7:B2224,B2224&amp;"")=1,1,""))</f>
        <v/>
      </c>
    </row>
    <row r="2225">
      <c r="A2225" s="20" t="n"/>
      <c r="B2225" s="16" t="n"/>
      <c r="C2225" s="16" t="n"/>
      <c r="D2225" s="5" t="n"/>
      <c r="E2225" s="17" t="n"/>
      <c r="F2225" s="17" t="n"/>
      <c r="G2225" s="6">
        <f>IF(AND(C2225&amp;""="",E2225&amp;""="",F2225&amp;""=""),"",IF(C2225&amp;""="","كود ناقص",IFERROR(INDEX('دليل الحسابات'!$B$6:$B$205,MATCH(C2225,'دليل الحسابات'!$A$6:$A$205,0)),"كود غير موجود")))</f>
        <v/>
      </c>
      <c r="H2225" s="6">
        <f>IF(AND(C2225&amp;""="",E2225&amp;""="",F2225&amp;""=""),"",IF(AND(E2225&amp;""&lt;&gt;"",F2225&amp;""&lt;&gt;""),"خطأ: مدين ودائن معًا",IF(AND(E2225&amp;""="",F2225&amp;""=""),"سطر بلا مبلغ","")))</f>
        <v/>
      </c>
      <c r="I2225" s="19">
        <f>IF(B2225&amp;""="","",ROUND(SUMIFS($E$7:$E$3006,$B$7:$B$3006,B2225&amp;"")-SUMIFS($F$7:$F$3006,$B$7:$B$3006,B2225&amp;""),2))</f>
        <v/>
      </c>
      <c r="J2225" s="6">
        <f>IF(B2225&amp;""="",IF(AND(C2225&amp;""="",E2225&amp;""="",F2225&amp;""=""),"","رقم القيد ناقص"),IF(I2225=0,"","القيد غير متوازن"))</f>
        <v/>
      </c>
      <c r="K2225" s="21">
        <f>IF(C2225&amp;""="","",COUNTIF($C$7:C2225,C2225&amp;""))</f>
        <v/>
      </c>
      <c r="L2225" s="6">
        <f>IF(K2225="","",C2225&amp;"-"&amp;K2225)</f>
        <v/>
      </c>
      <c r="M2225" s="21">
        <f>IF(J2225&lt;&gt;"القيد غير متوازن","",IF(COUNTIF($B$7:B2225,B2225&amp;"")=1,1,""))</f>
        <v/>
      </c>
    </row>
    <row r="2226">
      <c r="A2226" s="20" t="n"/>
      <c r="B2226" s="16" t="n"/>
      <c r="C2226" s="16" t="n"/>
      <c r="D2226" s="5" t="n"/>
      <c r="E2226" s="17" t="n"/>
      <c r="F2226" s="17" t="n"/>
      <c r="G2226" s="6">
        <f>IF(AND(C2226&amp;""="",E2226&amp;""="",F2226&amp;""=""),"",IF(C2226&amp;""="","كود ناقص",IFERROR(INDEX('دليل الحسابات'!$B$6:$B$205,MATCH(C2226,'دليل الحسابات'!$A$6:$A$205,0)),"كود غير موجود")))</f>
        <v/>
      </c>
      <c r="H2226" s="6">
        <f>IF(AND(C2226&amp;""="",E2226&amp;""="",F2226&amp;""=""),"",IF(AND(E2226&amp;""&lt;&gt;"",F2226&amp;""&lt;&gt;""),"خطأ: مدين ودائن معًا",IF(AND(E2226&amp;""="",F2226&amp;""=""),"سطر بلا مبلغ","")))</f>
        <v/>
      </c>
      <c r="I2226" s="19">
        <f>IF(B2226&amp;""="","",ROUND(SUMIFS($E$7:$E$3006,$B$7:$B$3006,B2226&amp;"")-SUMIFS($F$7:$F$3006,$B$7:$B$3006,B2226&amp;""),2))</f>
        <v/>
      </c>
      <c r="J2226" s="6">
        <f>IF(B2226&amp;""="",IF(AND(C2226&amp;""="",E2226&amp;""="",F2226&amp;""=""),"","رقم القيد ناقص"),IF(I2226=0,"","القيد غير متوازن"))</f>
        <v/>
      </c>
      <c r="K2226" s="21">
        <f>IF(C2226&amp;""="","",COUNTIF($C$7:C2226,C2226&amp;""))</f>
        <v/>
      </c>
      <c r="L2226" s="6">
        <f>IF(K2226="","",C2226&amp;"-"&amp;K2226)</f>
        <v/>
      </c>
      <c r="M2226" s="21">
        <f>IF(J2226&lt;&gt;"القيد غير متوازن","",IF(COUNTIF($B$7:B2226,B2226&amp;"")=1,1,""))</f>
        <v/>
      </c>
    </row>
    <row r="2227">
      <c r="A2227" s="20" t="n"/>
      <c r="B2227" s="16" t="n"/>
      <c r="C2227" s="16" t="n"/>
      <c r="D2227" s="5" t="n"/>
      <c r="E2227" s="17" t="n"/>
      <c r="F2227" s="17" t="n"/>
      <c r="G2227" s="6">
        <f>IF(AND(C2227&amp;""="",E2227&amp;""="",F2227&amp;""=""),"",IF(C2227&amp;""="","كود ناقص",IFERROR(INDEX('دليل الحسابات'!$B$6:$B$205,MATCH(C2227,'دليل الحسابات'!$A$6:$A$205,0)),"كود غير موجود")))</f>
        <v/>
      </c>
      <c r="H2227" s="6">
        <f>IF(AND(C2227&amp;""="",E2227&amp;""="",F2227&amp;""=""),"",IF(AND(E2227&amp;""&lt;&gt;"",F2227&amp;""&lt;&gt;""),"خطأ: مدين ودائن معًا",IF(AND(E2227&amp;""="",F2227&amp;""=""),"سطر بلا مبلغ","")))</f>
        <v/>
      </c>
      <c r="I2227" s="19">
        <f>IF(B2227&amp;""="","",ROUND(SUMIFS($E$7:$E$3006,$B$7:$B$3006,B2227&amp;"")-SUMIFS($F$7:$F$3006,$B$7:$B$3006,B2227&amp;""),2))</f>
        <v/>
      </c>
      <c r="J2227" s="6">
        <f>IF(B2227&amp;""="",IF(AND(C2227&amp;""="",E2227&amp;""="",F2227&amp;""=""),"","رقم القيد ناقص"),IF(I2227=0,"","القيد غير متوازن"))</f>
        <v/>
      </c>
      <c r="K2227" s="21">
        <f>IF(C2227&amp;""="","",COUNTIF($C$7:C2227,C2227&amp;""))</f>
        <v/>
      </c>
      <c r="L2227" s="6">
        <f>IF(K2227="","",C2227&amp;"-"&amp;K2227)</f>
        <v/>
      </c>
      <c r="M2227" s="21">
        <f>IF(J2227&lt;&gt;"القيد غير متوازن","",IF(COUNTIF($B$7:B2227,B2227&amp;"")=1,1,""))</f>
        <v/>
      </c>
    </row>
    <row r="2228">
      <c r="A2228" s="20" t="n"/>
      <c r="B2228" s="16" t="n"/>
      <c r="C2228" s="16" t="n"/>
      <c r="D2228" s="5" t="n"/>
      <c r="E2228" s="17" t="n"/>
      <c r="F2228" s="17" t="n"/>
      <c r="G2228" s="6">
        <f>IF(AND(C2228&amp;""="",E2228&amp;""="",F2228&amp;""=""),"",IF(C2228&amp;""="","كود ناقص",IFERROR(INDEX('دليل الحسابات'!$B$6:$B$205,MATCH(C2228,'دليل الحسابات'!$A$6:$A$205,0)),"كود غير موجود")))</f>
        <v/>
      </c>
      <c r="H2228" s="6">
        <f>IF(AND(C2228&amp;""="",E2228&amp;""="",F2228&amp;""=""),"",IF(AND(E2228&amp;""&lt;&gt;"",F2228&amp;""&lt;&gt;""),"خطأ: مدين ودائن معًا",IF(AND(E2228&amp;""="",F2228&amp;""=""),"سطر بلا مبلغ","")))</f>
        <v/>
      </c>
      <c r="I2228" s="19">
        <f>IF(B2228&amp;""="","",ROUND(SUMIFS($E$7:$E$3006,$B$7:$B$3006,B2228&amp;"")-SUMIFS($F$7:$F$3006,$B$7:$B$3006,B2228&amp;""),2))</f>
        <v/>
      </c>
      <c r="J2228" s="6">
        <f>IF(B2228&amp;""="",IF(AND(C2228&amp;""="",E2228&amp;""="",F2228&amp;""=""),"","رقم القيد ناقص"),IF(I2228=0,"","القيد غير متوازن"))</f>
        <v/>
      </c>
      <c r="K2228" s="21">
        <f>IF(C2228&amp;""="","",COUNTIF($C$7:C2228,C2228&amp;""))</f>
        <v/>
      </c>
      <c r="L2228" s="6">
        <f>IF(K2228="","",C2228&amp;"-"&amp;K2228)</f>
        <v/>
      </c>
      <c r="M2228" s="21">
        <f>IF(J2228&lt;&gt;"القيد غير متوازن","",IF(COUNTIF($B$7:B2228,B2228&amp;"")=1,1,""))</f>
        <v/>
      </c>
    </row>
    <row r="2229">
      <c r="A2229" s="20" t="n"/>
      <c r="B2229" s="16" t="n"/>
      <c r="C2229" s="16" t="n"/>
      <c r="D2229" s="5" t="n"/>
      <c r="E2229" s="17" t="n"/>
      <c r="F2229" s="17" t="n"/>
      <c r="G2229" s="6">
        <f>IF(AND(C2229&amp;""="",E2229&amp;""="",F2229&amp;""=""),"",IF(C2229&amp;""="","كود ناقص",IFERROR(INDEX('دليل الحسابات'!$B$6:$B$205,MATCH(C2229,'دليل الحسابات'!$A$6:$A$205,0)),"كود غير موجود")))</f>
        <v/>
      </c>
      <c r="H2229" s="6">
        <f>IF(AND(C2229&amp;""="",E2229&amp;""="",F2229&amp;""=""),"",IF(AND(E2229&amp;""&lt;&gt;"",F2229&amp;""&lt;&gt;""),"خطأ: مدين ودائن معًا",IF(AND(E2229&amp;""="",F2229&amp;""=""),"سطر بلا مبلغ","")))</f>
        <v/>
      </c>
      <c r="I2229" s="19">
        <f>IF(B2229&amp;""="","",ROUND(SUMIFS($E$7:$E$3006,$B$7:$B$3006,B2229&amp;"")-SUMIFS($F$7:$F$3006,$B$7:$B$3006,B2229&amp;""),2))</f>
        <v/>
      </c>
      <c r="J2229" s="6">
        <f>IF(B2229&amp;""="",IF(AND(C2229&amp;""="",E2229&amp;""="",F2229&amp;""=""),"","رقم القيد ناقص"),IF(I2229=0,"","القيد غير متوازن"))</f>
        <v/>
      </c>
      <c r="K2229" s="21">
        <f>IF(C2229&amp;""="","",COUNTIF($C$7:C2229,C2229&amp;""))</f>
        <v/>
      </c>
      <c r="L2229" s="6">
        <f>IF(K2229="","",C2229&amp;"-"&amp;K2229)</f>
        <v/>
      </c>
      <c r="M2229" s="21">
        <f>IF(J2229&lt;&gt;"القيد غير متوازن","",IF(COUNTIF($B$7:B2229,B2229&amp;"")=1,1,""))</f>
        <v/>
      </c>
    </row>
    <row r="2230">
      <c r="A2230" s="20" t="n"/>
      <c r="B2230" s="16" t="n"/>
      <c r="C2230" s="16" t="n"/>
      <c r="D2230" s="5" t="n"/>
      <c r="E2230" s="17" t="n"/>
      <c r="F2230" s="17" t="n"/>
      <c r="G2230" s="6">
        <f>IF(AND(C2230&amp;""="",E2230&amp;""="",F2230&amp;""=""),"",IF(C2230&amp;""="","كود ناقص",IFERROR(INDEX('دليل الحسابات'!$B$6:$B$205,MATCH(C2230,'دليل الحسابات'!$A$6:$A$205,0)),"كود غير موجود")))</f>
        <v/>
      </c>
      <c r="H2230" s="6">
        <f>IF(AND(C2230&amp;""="",E2230&amp;""="",F2230&amp;""=""),"",IF(AND(E2230&amp;""&lt;&gt;"",F2230&amp;""&lt;&gt;""),"خطأ: مدين ودائن معًا",IF(AND(E2230&amp;""="",F2230&amp;""=""),"سطر بلا مبلغ","")))</f>
        <v/>
      </c>
      <c r="I2230" s="19">
        <f>IF(B2230&amp;""="","",ROUND(SUMIFS($E$7:$E$3006,$B$7:$B$3006,B2230&amp;"")-SUMIFS($F$7:$F$3006,$B$7:$B$3006,B2230&amp;""),2))</f>
        <v/>
      </c>
      <c r="J2230" s="6">
        <f>IF(B2230&amp;""="",IF(AND(C2230&amp;""="",E2230&amp;""="",F2230&amp;""=""),"","رقم القيد ناقص"),IF(I2230=0,"","القيد غير متوازن"))</f>
        <v/>
      </c>
      <c r="K2230" s="21">
        <f>IF(C2230&amp;""="","",COUNTIF($C$7:C2230,C2230&amp;""))</f>
        <v/>
      </c>
      <c r="L2230" s="6">
        <f>IF(K2230="","",C2230&amp;"-"&amp;K2230)</f>
        <v/>
      </c>
      <c r="M2230" s="21">
        <f>IF(J2230&lt;&gt;"القيد غير متوازن","",IF(COUNTIF($B$7:B2230,B2230&amp;"")=1,1,""))</f>
        <v/>
      </c>
    </row>
    <row r="2231">
      <c r="A2231" s="20" t="n"/>
      <c r="B2231" s="16" t="n"/>
      <c r="C2231" s="16" t="n"/>
      <c r="D2231" s="5" t="n"/>
      <c r="E2231" s="17" t="n"/>
      <c r="F2231" s="17" t="n"/>
      <c r="G2231" s="6">
        <f>IF(AND(C2231&amp;""="",E2231&amp;""="",F2231&amp;""=""),"",IF(C2231&amp;""="","كود ناقص",IFERROR(INDEX('دليل الحسابات'!$B$6:$B$205,MATCH(C2231,'دليل الحسابات'!$A$6:$A$205,0)),"كود غير موجود")))</f>
        <v/>
      </c>
      <c r="H2231" s="6">
        <f>IF(AND(C2231&amp;""="",E2231&amp;""="",F2231&amp;""=""),"",IF(AND(E2231&amp;""&lt;&gt;"",F2231&amp;""&lt;&gt;""),"خطأ: مدين ودائن معًا",IF(AND(E2231&amp;""="",F2231&amp;""=""),"سطر بلا مبلغ","")))</f>
        <v/>
      </c>
      <c r="I2231" s="19">
        <f>IF(B2231&amp;""="","",ROUND(SUMIFS($E$7:$E$3006,$B$7:$B$3006,B2231&amp;"")-SUMIFS($F$7:$F$3006,$B$7:$B$3006,B2231&amp;""),2))</f>
        <v/>
      </c>
      <c r="J2231" s="6">
        <f>IF(B2231&amp;""="",IF(AND(C2231&amp;""="",E2231&amp;""="",F2231&amp;""=""),"","رقم القيد ناقص"),IF(I2231=0,"","القيد غير متوازن"))</f>
        <v/>
      </c>
      <c r="K2231" s="21">
        <f>IF(C2231&amp;""="","",COUNTIF($C$7:C2231,C2231&amp;""))</f>
        <v/>
      </c>
      <c r="L2231" s="6">
        <f>IF(K2231="","",C2231&amp;"-"&amp;K2231)</f>
        <v/>
      </c>
      <c r="M2231" s="21">
        <f>IF(J2231&lt;&gt;"القيد غير متوازن","",IF(COUNTIF($B$7:B2231,B2231&amp;"")=1,1,""))</f>
        <v/>
      </c>
    </row>
    <row r="2232">
      <c r="A2232" s="20" t="n"/>
      <c r="B2232" s="16" t="n"/>
      <c r="C2232" s="16" t="n"/>
      <c r="D2232" s="5" t="n"/>
      <c r="E2232" s="17" t="n"/>
      <c r="F2232" s="17" t="n"/>
      <c r="G2232" s="6">
        <f>IF(AND(C2232&amp;""="",E2232&amp;""="",F2232&amp;""=""),"",IF(C2232&amp;""="","كود ناقص",IFERROR(INDEX('دليل الحسابات'!$B$6:$B$205,MATCH(C2232,'دليل الحسابات'!$A$6:$A$205,0)),"كود غير موجود")))</f>
        <v/>
      </c>
      <c r="H2232" s="6">
        <f>IF(AND(C2232&amp;""="",E2232&amp;""="",F2232&amp;""=""),"",IF(AND(E2232&amp;""&lt;&gt;"",F2232&amp;""&lt;&gt;""),"خطأ: مدين ودائن معًا",IF(AND(E2232&amp;""="",F2232&amp;""=""),"سطر بلا مبلغ","")))</f>
        <v/>
      </c>
      <c r="I2232" s="19">
        <f>IF(B2232&amp;""="","",ROUND(SUMIFS($E$7:$E$3006,$B$7:$B$3006,B2232&amp;"")-SUMIFS($F$7:$F$3006,$B$7:$B$3006,B2232&amp;""),2))</f>
        <v/>
      </c>
      <c r="J2232" s="6">
        <f>IF(B2232&amp;""="",IF(AND(C2232&amp;""="",E2232&amp;""="",F2232&amp;""=""),"","رقم القيد ناقص"),IF(I2232=0,"","القيد غير متوازن"))</f>
        <v/>
      </c>
      <c r="K2232" s="21">
        <f>IF(C2232&amp;""="","",COUNTIF($C$7:C2232,C2232&amp;""))</f>
        <v/>
      </c>
      <c r="L2232" s="6">
        <f>IF(K2232="","",C2232&amp;"-"&amp;K2232)</f>
        <v/>
      </c>
      <c r="M2232" s="21">
        <f>IF(J2232&lt;&gt;"القيد غير متوازن","",IF(COUNTIF($B$7:B2232,B2232&amp;"")=1,1,""))</f>
        <v/>
      </c>
    </row>
    <row r="2233">
      <c r="A2233" s="20" t="n"/>
      <c r="B2233" s="16" t="n"/>
      <c r="C2233" s="16" t="n"/>
      <c r="D2233" s="5" t="n"/>
      <c r="E2233" s="17" t="n"/>
      <c r="F2233" s="17" t="n"/>
      <c r="G2233" s="6">
        <f>IF(AND(C2233&amp;""="",E2233&amp;""="",F2233&amp;""=""),"",IF(C2233&amp;""="","كود ناقص",IFERROR(INDEX('دليل الحسابات'!$B$6:$B$205,MATCH(C2233,'دليل الحسابات'!$A$6:$A$205,0)),"كود غير موجود")))</f>
        <v/>
      </c>
      <c r="H2233" s="6">
        <f>IF(AND(C2233&amp;""="",E2233&amp;""="",F2233&amp;""=""),"",IF(AND(E2233&amp;""&lt;&gt;"",F2233&amp;""&lt;&gt;""),"خطأ: مدين ودائن معًا",IF(AND(E2233&amp;""="",F2233&amp;""=""),"سطر بلا مبلغ","")))</f>
        <v/>
      </c>
      <c r="I2233" s="19">
        <f>IF(B2233&amp;""="","",ROUND(SUMIFS($E$7:$E$3006,$B$7:$B$3006,B2233&amp;"")-SUMIFS($F$7:$F$3006,$B$7:$B$3006,B2233&amp;""),2))</f>
        <v/>
      </c>
      <c r="J2233" s="6">
        <f>IF(B2233&amp;""="",IF(AND(C2233&amp;""="",E2233&amp;""="",F2233&amp;""=""),"","رقم القيد ناقص"),IF(I2233=0,"","القيد غير متوازن"))</f>
        <v/>
      </c>
      <c r="K2233" s="21">
        <f>IF(C2233&amp;""="","",COUNTIF($C$7:C2233,C2233&amp;""))</f>
        <v/>
      </c>
      <c r="L2233" s="6">
        <f>IF(K2233="","",C2233&amp;"-"&amp;K2233)</f>
        <v/>
      </c>
      <c r="M2233" s="21">
        <f>IF(J2233&lt;&gt;"القيد غير متوازن","",IF(COUNTIF($B$7:B2233,B2233&amp;"")=1,1,""))</f>
        <v/>
      </c>
    </row>
    <row r="2234">
      <c r="A2234" s="20" t="n"/>
      <c r="B2234" s="16" t="n"/>
      <c r="C2234" s="16" t="n"/>
      <c r="D2234" s="5" t="n"/>
      <c r="E2234" s="17" t="n"/>
      <c r="F2234" s="17" t="n"/>
      <c r="G2234" s="6">
        <f>IF(AND(C2234&amp;""="",E2234&amp;""="",F2234&amp;""=""),"",IF(C2234&amp;""="","كود ناقص",IFERROR(INDEX('دليل الحسابات'!$B$6:$B$205,MATCH(C2234,'دليل الحسابات'!$A$6:$A$205,0)),"كود غير موجود")))</f>
        <v/>
      </c>
      <c r="H2234" s="6">
        <f>IF(AND(C2234&amp;""="",E2234&amp;""="",F2234&amp;""=""),"",IF(AND(E2234&amp;""&lt;&gt;"",F2234&amp;""&lt;&gt;""),"خطأ: مدين ودائن معًا",IF(AND(E2234&amp;""="",F2234&amp;""=""),"سطر بلا مبلغ","")))</f>
        <v/>
      </c>
      <c r="I2234" s="19">
        <f>IF(B2234&amp;""="","",ROUND(SUMIFS($E$7:$E$3006,$B$7:$B$3006,B2234&amp;"")-SUMIFS($F$7:$F$3006,$B$7:$B$3006,B2234&amp;""),2))</f>
        <v/>
      </c>
      <c r="J2234" s="6">
        <f>IF(B2234&amp;""="",IF(AND(C2234&amp;""="",E2234&amp;""="",F2234&amp;""=""),"","رقم القيد ناقص"),IF(I2234=0,"","القيد غير متوازن"))</f>
        <v/>
      </c>
      <c r="K2234" s="21">
        <f>IF(C2234&amp;""="","",COUNTIF($C$7:C2234,C2234&amp;""))</f>
        <v/>
      </c>
      <c r="L2234" s="6">
        <f>IF(K2234="","",C2234&amp;"-"&amp;K2234)</f>
        <v/>
      </c>
      <c r="M2234" s="21">
        <f>IF(J2234&lt;&gt;"القيد غير متوازن","",IF(COUNTIF($B$7:B2234,B2234&amp;"")=1,1,""))</f>
        <v/>
      </c>
    </row>
    <row r="2235">
      <c r="A2235" s="20" t="n"/>
      <c r="B2235" s="16" t="n"/>
      <c r="C2235" s="16" t="n"/>
      <c r="D2235" s="5" t="n"/>
      <c r="E2235" s="17" t="n"/>
      <c r="F2235" s="17" t="n"/>
      <c r="G2235" s="6">
        <f>IF(AND(C2235&amp;""="",E2235&amp;""="",F2235&amp;""=""),"",IF(C2235&amp;""="","كود ناقص",IFERROR(INDEX('دليل الحسابات'!$B$6:$B$205,MATCH(C2235,'دليل الحسابات'!$A$6:$A$205,0)),"كود غير موجود")))</f>
        <v/>
      </c>
      <c r="H2235" s="6">
        <f>IF(AND(C2235&amp;""="",E2235&amp;""="",F2235&amp;""=""),"",IF(AND(E2235&amp;""&lt;&gt;"",F2235&amp;""&lt;&gt;""),"خطأ: مدين ودائن معًا",IF(AND(E2235&amp;""="",F2235&amp;""=""),"سطر بلا مبلغ","")))</f>
        <v/>
      </c>
      <c r="I2235" s="19">
        <f>IF(B2235&amp;""="","",ROUND(SUMIFS($E$7:$E$3006,$B$7:$B$3006,B2235&amp;"")-SUMIFS($F$7:$F$3006,$B$7:$B$3006,B2235&amp;""),2))</f>
        <v/>
      </c>
      <c r="J2235" s="6">
        <f>IF(B2235&amp;""="",IF(AND(C2235&amp;""="",E2235&amp;""="",F2235&amp;""=""),"","رقم القيد ناقص"),IF(I2235=0,"","القيد غير متوازن"))</f>
        <v/>
      </c>
      <c r="K2235" s="21">
        <f>IF(C2235&amp;""="","",COUNTIF($C$7:C2235,C2235&amp;""))</f>
        <v/>
      </c>
      <c r="L2235" s="6">
        <f>IF(K2235="","",C2235&amp;"-"&amp;K2235)</f>
        <v/>
      </c>
      <c r="M2235" s="21">
        <f>IF(J2235&lt;&gt;"القيد غير متوازن","",IF(COUNTIF($B$7:B2235,B2235&amp;"")=1,1,""))</f>
        <v/>
      </c>
    </row>
    <row r="2236">
      <c r="A2236" s="20" t="n"/>
      <c r="B2236" s="16" t="n"/>
      <c r="C2236" s="16" t="n"/>
      <c r="D2236" s="5" t="n"/>
      <c r="E2236" s="17" t="n"/>
      <c r="F2236" s="17" t="n"/>
      <c r="G2236" s="6">
        <f>IF(AND(C2236&amp;""="",E2236&amp;""="",F2236&amp;""=""),"",IF(C2236&amp;""="","كود ناقص",IFERROR(INDEX('دليل الحسابات'!$B$6:$B$205,MATCH(C2236,'دليل الحسابات'!$A$6:$A$205,0)),"كود غير موجود")))</f>
        <v/>
      </c>
      <c r="H2236" s="6">
        <f>IF(AND(C2236&amp;""="",E2236&amp;""="",F2236&amp;""=""),"",IF(AND(E2236&amp;""&lt;&gt;"",F2236&amp;""&lt;&gt;""),"خطأ: مدين ودائن معًا",IF(AND(E2236&amp;""="",F2236&amp;""=""),"سطر بلا مبلغ","")))</f>
        <v/>
      </c>
      <c r="I2236" s="19">
        <f>IF(B2236&amp;""="","",ROUND(SUMIFS($E$7:$E$3006,$B$7:$B$3006,B2236&amp;"")-SUMIFS($F$7:$F$3006,$B$7:$B$3006,B2236&amp;""),2))</f>
        <v/>
      </c>
      <c r="J2236" s="6">
        <f>IF(B2236&amp;""="",IF(AND(C2236&amp;""="",E2236&amp;""="",F2236&amp;""=""),"","رقم القيد ناقص"),IF(I2236=0,"","القيد غير متوازن"))</f>
        <v/>
      </c>
      <c r="K2236" s="21">
        <f>IF(C2236&amp;""="","",COUNTIF($C$7:C2236,C2236&amp;""))</f>
        <v/>
      </c>
      <c r="L2236" s="6">
        <f>IF(K2236="","",C2236&amp;"-"&amp;K2236)</f>
        <v/>
      </c>
      <c r="M2236" s="21">
        <f>IF(J2236&lt;&gt;"القيد غير متوازن","",IF(COUNTIF($B$7:B2236,B2236&amp;"")=1,1,""))</f>
        <v/>
      </c>
    </row>
    <row r="2237">
      <c r="A2237" s="20" t="n"/>
      <c r="B2237" s="16" t="n"/>
      <c r="C2237" s="16" t="n"/>
      <c r="D2237" s="5" t="n"/>
      <c r="E2237" s="17" t="n"/>
      <c r="F2237" s="17" t="n"/>
      <c r="G2237" s="6">
        <f>IF(AND(C2237&amp;""="",E2237&amp;""="",F2237&amp;""=""),"",IF(C2237&amp;""="","كود ناقص",IFERROR(INDEX('دليل الحسابات'!$B$6:$B$205,MATCH(C2237,'دليل الحسابات'!$A$6:$A$205,0)),"كود غير موجود")))</f>
        <v/>
      </c>
      <c r="H2237" s="6">
        <f>IF(AND(C2237&amp;""="",E2237&amp;""="",F2237&amp;""=""),"",IF(AND(E2237&amp;""&lt;&gt;"",F2237&amp;""&lt;&gt;""),"خطأ: مدين ودائن معًا",IF(AND(E2237&amp;""="",F2237&amp;""=""),"سطر بلا مبلغ","")))</f>
        <v/>
      </c>
      <c r="I2237" s="19">
        <f>IF(B2237&amp;""="","",ROUND(SUMIFS($E$7:$E$3006,$B$7:$B$3006,B2237&amp;"")-SUMIFS($F$7:$F$3006,$B$7:$B$3006,B2237&amp;""),2))</f>
        <v/>
      </c>
      <c r="J2237" s="6">
        <f>IF(B2237&amp;""="",IF(AND(C2237&amp;""="",E2237&amp;""="",F2237&amp;""=""),"","رقم القيد ناقص"),IF(I2237=0,"","القيد غير متوازن"))</f>
        <v/>
      </c>
      <c r="K2237" s="21">
        <f>IF(C2237&amp;""="","",COUNTIF($C$7:C2237,C2237&amp;""))</f>
        <v/>
      </c>
      <c r="L2237" s="6">
        <f>IF(K2237="","",C2237&amp;"-"&amp;K2237)</f>
        <v/>
      </c>
      <c r="M2237" s="21">
        <f>IF(J2237&lt;&gt;"القيد غير متوازن","",IF(COUNTIF($B$7:B2237,B2237&amp;"")=1,1,""))</f>
        <v/>
      </c>
    </row>
    <row r="2238">
      <c r="A2238" s="20" t="n"/>
      <c r="B2238" s="16" t="n"/>
      <c r="C2238" s="16" t="n"/>
      <c r="D2238" s="5" t="n"/>
      <c r="E2238" s="17" t="n"/>
      <c r="F2238" s="17" t="n"/>
      <c r="G2238" s="6">
        <f>IF(AND(C2238&amp;""="",E2238&amp;""="",F2238&amp;""=""),"",IF(C2238&amp;""="","كود ناقص",IFERROR(INDEX('دليل الحسابات'!$B$6:$B$205,MATCH(C2238,'دليل الحسابات'!$A$6:$A$205,0)),"كود غير موجود")))</f>
        <v/>
      </c>
      <c r="H2238" s="6">
        <f>IF(AND(C2238&amp;""="",E2238&amp;""="",F2238&amp;""=""),"",IF(AND(E2238&amp;""&lt;&gt;"",F2238&amp;""&lt;&gt;""),"خطأ: مدين ودائن معًا",IF(AND(E2238&amp;""="",F2238&amp;""=""),"سطر بلا مبلغ","")))</f>
        <v/>
      </c>
      <c r="I2238" s="19">
        <f>IF(B2238&amp;""="","",ROUND(SUMIFS($E$7:$E$3006,$B$7:$B$3006,B2238&amp;"")-SUMIFS($F$7:$F$3006,$B$7:$B$3006,B2238&amp;""),2))</f>
        <v/>
      </c>
      <c r="J2238" s="6">
        <f>IF(B2238&amp;""="",IF(AND(C2238&amp;""="",E2238&amp;""="",F2238&amp;""=""),"","رقم القيد ناقص"),IF(I2238=0,"","القيد غير متوازن"))</f>
        <v/>
      </c>
      <c r="K2238" s="21">
        <f>IF(C2238&amp;""="","",COUNTIF($C$7:C2238,C2238&amp;""))</f>
        <v/>
      </c>
      <c r="L2238" s="6">
        <f>IF(K2238="","",C2238&amp;"-"&amp;K2238)</f>
        <v/>
      </c>
      <c r="M2238" s="21">
        <f>IF(J2238&lt;&gt;"القيد غير متوازن","",IF(COUNTIF($B$7:B2238,B2238&amp;"")=1,1,""))</f>
        <v/>
      </c>
    </row>
    <row r="2239">
      <c r="A2239" s="20" t="n"/>
      <c r="B2239" s="16" t="n"/>
      <c r="C2239" s="16" t="n"/>
      <c r="D2239" s="5" t="n"/>
      <c r="E2239" s="17" t="n"/>
      <c r="F2239" s="17" t="n"/>
      <c r="G2239" s="6">
        <f>IF(AND(C2239&amp;""="",E2239&amp;""="",F2239&amp;""=""),"",IF(C2239&amp;""="","كود ناقص",IFERROR(INDEX('دليل الحسابات'!$B$6:$B$205,MATCH(C2239,'دليل الحسابات'!$A$6:$A$205,0)),"كود غير موجود")))</f>
        <v/>
      </c>
      <c r="H2239" s="6">
        <f>IF(AND(C2239&amp;""="",E2239&amp;""="",F2239&amp;""=""),"",IF(AND(E2239&amp;""&lt;&gt;"",F2239&amp;""&lt;&gt;""),"خطأ: مدين ودائن معًا",IF(AND(E2239&amp;""="",F2239&amp;""=""),"سطر بلا مبلغ","")))</f>
        <v/>
      </c>
      <c r="I2239" s="19">
        <f>IF(B2239&amp;""="","",ROUND(SUMIFS($E$7:$E$3006,$B$7:$B$3006,B2239&amp;"")-SUMIFS($F$7:$F$3006,$B$7:$B$3006,B2239&amp;""),2))</f>
        <v/>
      </c>
      <c r="J2239" s="6">
        <f>IF(B2239&amp;""="",IF(AND(C2239&amp;""="",E2239&amp;""="",F2239&amp;""=""),"","رقم القيد ناقص"),IF(I2239=0,"","القيد غير متوازن"))</f>
        <v/>
      </c>
      <c r="K2239" s="21">
        <f>IF(C2239&amp;""="","",COUNTIF($C$7:C2239,C2239&amp;""))</f>
        <v/>
      </c>
      <c r="L2239" s="6">
        <f>IF(K2239="","",C2239&amp;"-"&amp;K2239)</f>
        <v/>
      </c>
      <c r="M2239" s="21">
        <f>IF(J2239&lt;&gt;"القيد غير متوازن","",IF(COUNTIF($B$7:B2239,B2239&amp;"")=1,1,""))</f>
        <v/>
      </c>
    </row>
    <row r="2240">
      <c r="A2240" s="20" t="n"/>
      <c r="B2240" s="16" t="n"/>
      <c r="C2240" s="16" t="n"/>
      <c r="D2240" s="5" t="n"/>
      <c r="E2240" s="17" t="n"/>
      <c r="F2240" s="17" t="n"/>
      <c r="G2240" s="6">
        <f>IF(AND(C2240&amp;""="",E2240&amp;""="",F2240&amp;""=""),"",IF(C2240&amp;""="","كود ناقص",IFERROR(INDEX('دليل الحسابات'!$B$6:$B$205,MATCH(C2240,'دليل الحسابات'!$A$6:$A$205,0)),"كود غير موجود")))</f>
        <v/>
      </c>
      <c r="H2240" s="6">
        <f>IF(AND(C2240&amp;""="",E2240&amp;""="",F2240&amp;""=""),"",IF(AND(E2240&amp;""&lt;&gt;"",F2240&amp;""&lt;&gt;""),"خطأ: مدين ودائن معًا",IF(AND(E2240&amp;""="",F2240&amp;""=""),"سطر بلا مبلغ","")))</f>
        <v/>
      </c>
      <c r="I2240" s="19">
        <f>IF(B2240&amp;""="","",ROUND(SUMIFS($E$7:$E$3006,$B$7:$B$3006,B2240&amp;"")-SUMIFS($F$7:$F$3006,$B$7:$B$3006,B2240&amp;""),2))</f>
        <v/>
      </c>
      <c r="J2240" s="6">
        <f>IF(B2240&amp;""="",IF(AND(C2240&amp;""="",E2240&amp;""="",F2240&amp;""=""),"","رقم القيد ناقص"),IF(I2240=0,"","القيد غير متوازن"))</f>
        <v/>
      </c>
      <c r="K2240" s="21">
        <f>IF(C2240&amp;""="","",COUNTIF($C$7:C2240,C2240&amp;""))</f>
        <v/>
      </c>
      <c r="L2240" s="6">
        <f>IF(K2240="","",C2240&amp;"-"&amp;K2240)</f>
        <v/>
      </c>
      <c r="M2240" s="21">
        <f>IF(J2240&lt;&gt;"القيد غير متوازن","",IF(COUNTIF($B$7:B2240,B2240&amp;"")=1,1,""))</f>
        <v/>
      </c>
    </row>
    <row r="2241">
      <c r="A2241" s="20" t="n"/>
      <c r="B2241" s="16" t="n"/>
      <c r="C2241" s="16" t="n"/>
      <c r="D2241" s="5" t="n"/>
      <c r="E2241" s="17" t="n"/>
      <c r="F2241" s="17" t="n"/>
      <c r="G2241" s="6">
        <f>IF(AND(C2241&amp;""="",E2241&amp;""="",F2241&amp;""=""),"",IF(C2241&amp;""="","كود ناقص",IFERROR(INDEX('دليل الحسابات'!$B$6:$B$205,MATCH(C2241,'دليل الحسابات'!$A$6:$A$205,0)),"كود غير موجود")))</f>
        <v/>
      </c>
      <c r="H2241" s="6">
        <f>IF(AND(C2241&amp;""="",E2241&amp;""="",F2241&amp;""=""),"",IF(AND(E2241&amp;""&lt;&gt;"",F2241&amp;""&lt;&gt;""),"خطأ: مدين ودائن معًا",IF(AND(E2241&amp;""="",F2241&amp;""=""),"سطر بلا مبلغ","")))</f>
        <v/>
      </c>
      <c r="I2241" s="19">
        <f>IF(B2241&amp;""="","",ROUND(SUMIFS($E$7:$E$3006,$B$7:$B$3006,B2241&amp;"")-SUMIFS($F$7:$F$3006,$B$7:$B$3006,B2241&amp;""),2))</f>
        <v/>
      </c>
      <c r="J2241" s="6">
        <f>IF(B2241&amp;""="",IF(AND(C2241&amp;""="",E2241&amp;""="",F2241&amp;""=""),"","رقم القيد ناقص"),IF(I2241=0,"","القيد غير متوازن"))</f>
        <v/>
      </c>
      <c r="K2241" s="21">
        <f>IF(C2241&amp;""="","",COUNTIF($C$7:C2241,C2241&amp;""))</f>
        <v/>
      </c>
      <c r="L2241" s="6">
        <f>IF(K2241="","",C2241&amp;"-"&amp;K2241)</f>
        <v/>
      </c>
      <c r="M2241" s="21">
        <f>IF(J2241&lt;&gt;"القيد غير متوازن","",IF(COUNTIF($B$7:B2241,B2241&amp;"")=1,1,""))</f>
        <v/>
      </c>
    </row>
    <row r="2242">
      <c r="A2242" s="20" t="n"/>
      <c r="B2242" s="16" t="n"/>
      <c r="C2242" s="16" t="n"/>
      <c r="D2242" s="5" t="n"/>
      <c r="E2242" s="17" t="n"/>
      <c r="F2242" s="17" t="n"/>
      <c r="G2242" s="6">
        <f>IF(AND(C2242&amp;""="",E2242&amp;""="",F2242&amp;""=""),"",IF(C2242&amp;""="","كود ناقص",IFERROR(INDEX('دليل الحسابات'!$B$6:$B$205,MATCH(C2242,'دليل الحسابات'!$A$6:$A$205,0)),"كود غير موجود")))</f>
        <v/>
      </c>
      <c r="H2242" s="6">
        <f>IF(AND(C2242&amp;""="",E2242&amp;""="",F2242&amp;""=""),"",IF(AND(E2242&amp;""&lt;&gt;"",F2242&amp;""&lt;&gt;""),"خطأ: مدين ودائن معًا",IF(AND(E2242&amp;""="",F2242&amp;""=""),"سطر بلا مبلغ","")))</f>
        <v/>
      </c>
      <c r="I2242" s="19">
        <f>IF(B2242&amp;""="","",ROUND(SUMIFS($E$7:$E$3006,$B$7:$B$3006,B2242&amp;"")-SUMIFS($F$7:$F$3006,$B$7:$B$3006,B2242&amp;""),2))</f>
        <v/>
      </c>
      <c r="J2242" s="6">
        <f>IF(B2242&amp;""="",IF(AND(C2242&amp;""="",E2242&amp;""="",F2242&amp;""=""),"","رقم القيد ناقص"),IF(I2242=0,"","القيد غير متوازن"))</f>
        <v/>
      </c>
      <c r="K2242" s="21">
        <f>IF(C2242&amp;""="","",COUNTIF($C$7:C2242,C2242&amp;""))</f>
        <v/>
      </c>
      <c r="L2242" s="6">
        <f>IF(K2242="","",C2242&amp;"-"&amp;K2242)</f>
        <v/>
      </c>
      <c r="M2242" s="21">
        <f>IF(J2242&lt;&gt;"القيد غير متوازن","",IF(COUNTIF($B$7:B2242,B2242&amp;"")=1,1,""))</f>
        <v/>
      </c>
    </row>
    <row r="2243">
      <c r="A2243" s="20" t="n"/>
      <c r="B2243" s="16" t="n"/>
      <c r="C2243" s="16" t="n"/>
      <c r="D2243" s="5" t="n"/>
      <c r="E2243" s="17" t="n"/>
      <c r="F2243" s="17" t="n"/>
      <c r="G2243" s="6">
        <f>IF(AND(C2243&amp;""="",E2243&amp;""="",F2243&amp;""=""),"",IF(C2243&amp;""="","كود ناقص",IFERROR(INDEX('دليل الحسابات'!$B$6:$B$205,MATCH(C2243,'دليل الحسابات'!$A$6:$A$205,0)),"كود غير موجود")))</f>
        <v/>
      </c>
      <c r="H2243" s="6">
        <f>IF(AND(C2243&amp;""="",E2243&amp;""="",F2243&amp;""=""),"",IF(AND(E2243&amp;""&lt;&gt;"",F2243&amp;""&lt;&gt;""),"خطأ: مدين ودائن معًا",IF(AND(E2243&amp;""="",F2243&amp;""=""),"سطر بلا مبلغ","")))</f>
        <v/>
      </c>
      <c r="I2243" s="19">
        <f>IF(B2243&amp;""="","",ROUND(SUMIFS($E$7:$E$3006,$B$7:$B$3006,B2243&amp;"")-SUMIFS($F$7:$F$3006,$B$7:$B$3006,B2243&amp;""),2))</f>
        <v/>
      </c>
      <c r="J2243" s="6">
        <f>IF(B2243&amp;""="",IF(AND(C2243&amp;""="",E2243&amp;""="",F2243&amp;""=""),"","رقم القيد ناقص"),IF(I2243=0,"","القيد غير متوازن"))</f>
        <v/>
      </c>
      <c r="K2243" s="21">
        <f>IF(C2243&amp;""="","",COUNTIF($C$7:C2243,C2243&amp;""))</f>
        <v/>
      </c>
      <c r="L2243" s="6">
        <f>IF(K2243="","",C2243&amp;"-"&amp;K2243)</f>
        <v/>
      </c>
      <c r="M2243" s="21">
        <f>IF(J2243&lt;&gt;"القيد غير متوازن","",IF(COUNTIF($B$7:B2243,B2243&amp;"")=1,1,""))</f>
        <v/>
      </c>
    </row>
    <row r="2244">
      <c r="A2244" s="20" t="n"/>
      <c r="B2244" s="16" t="n"/>
      <c r="C2244" s="16" t="n"/>
      <c r="D2244" s="5" t="n"/>
      <c r="E2244" s="17" t="n"/>
      <c r="F2244" s="17" t="n"/>
      <c r="G2244" s="6">
        <f>IF(AND(C2244&amp;""="",E2244&amp;""="",F2244&amp;""=""),"",IF(C2244&amp;""="","كود ناقص",IFERROR(INDEX('دليل الحسابات'!$B$6:$B$205,MATCH(C2244,'دليل الحسابات'!$A$6:$A$205,0)),"كود غير موجود")))</f>
        <v/>
      </c>
      <c r="H2244" s="6">
        <f>IF(AND(C2244&amp;""="",E2244&amp;""="",F2244&amp;""=""),"",IF(AND(E2244&amp;""&lt;&gt;"",F2244&amp;""&lt;&gt;""),"خطأ: مدين ودائن معًا",IF(AND(E2244&amp;""="",F2244&amp;""=""),"سطر بلا مبلغ","")))</f>
        <v/>
      </c>
      <c r="I2244" s="19">
        <f>IF(B2244&amp;""="","",ROUND(SUMIFS($E$7:$E$3006,$B$7:$B$3006,B2244&amp;"")-SUMIFS($F$7:$F$3006,$B$7:$B$3006,B2244&amp;""),2))</f>
        <v/>
      </c>
      <c r="J2244" s="6">
        <f>IF(B2244&amp;""="",IF(AND(C2244&amp;""="",E2244&amp;""="",F2244&amp;""=""),"","رقم القيد ناقص"),IF(I2244=0,"","القيد غير متوازن"))</f>
        <v/>
      </c>
      <c r="K2244" s="21">
        <f>IF(C2244&amp;""="","",COUNTIF($C$7:C2244,C2244&amp;""))</f>
        <v/>
      </c>
      <c r="L2244" s="6">
        <f>IF(K2244="","",C2244&amp;"-"&amp;K2244)</f>
        <v/>
      </c>
      <c r="M2244" s="21">
        <f>IF(J2244&lt;&gt;"القيد غير متوازن","",IF(COUNTIF($B$7:B2244,B2244&amp;"")=1,1,""))</f>
        <v/>
      </c>
    </row>
    <row r="2245">
      <c r="A2245" s="20" t="n"/>
      <c r="B2245" s="16" t="n"/>
      <c r="C2245" s="16" t="n"/>
      <c r="D2245" s="5" t="n"/>
      <c r="E2245" s="17" t="n"/>
      <c r="F2245" s="17" t="n"/>
      <c r="G2245" s="6">
        <f>IF(AND(C2245&amp;""="",E2245&amp;""="",F2245&amp;""=""),"",IF(C2245&amp;""="","كود ناقص",IFERROR(INDEX('دليل الحسابات'!$B$6:$B$205,MATCH(C2245,'دليل الحسابات'!$A$6:$A$205,0)),"كود غير موجود")))</f>
        <v/>
      </c>
      <c r="H2245" s="6">
        <f>IF(AND(C2245&amp;""="",E2245&amp;""="",F2245&amp;""=""),"",IF(AND(E2245&amp;""&lt;&gt;"",F2245&amp;""&lt;&gt;""),"خطأ: مدين ودائن معًا",IF(AND(E2245&amp;""="",F2245&amp;""=""),"سطر بلا مبلغ","")))</f>
        <v/>
      </c>
      <c r="I2245" s="19">
        <f>IF(B2245&amp;""="","",ROUND(SUMIFS($E$7:$E$3006,$B$7:$B$3006,B2245&amp;"")-SUMIFS($F$7:$F$3006,$B$7:$B$3006,B2245&amp;""),2))</f>
        <v/>
      </c>
      <c r="J2245" s="6">
        <f>IF(B2245&amp;""="",IF(AND(C2245&amp;""="",E2245&amp;""="",F2245&amp;""=""),"","رقم القيد ناقص"),IF(I2245=0,"","القيد غير متوازن"))</f>
        <v/>
      </c>
      <c r="K2245" s="21">
        <f>IF(C2245&amp;""="","",COUNTIF($C$7:C2245,C2245&amp;""))</f>
        <v/>
      </c>
      <c r="L2245" s="6">
        <f>IF(K2245="","",C2245&amp;"-"&amp;K2245)</f>
        <v/>
      </c>
      <c r="M2245" s="21">
        <f>IF(J2245&lt;&gt;"القيد غير متوازن","",IF(COUNTIF($B$7:B2245,B2245&amp;"")=1,1,""))</f>
        <v/>
      </c>
    </row>
    <row r="2246">
      <c r="A2246" s="20" t="n"/>
      <c r="B2246" s="16" t="n"/>
      <c r="C2246" s="16" t="n"/>
      <c r="D2246" s="5" t="n"/>
      <c r="E2246" s="17" t="n"/>
      <c r="F2246" s="17" t="n"/>
      <c r="G2246" s="6">
        <f>IF(AND(C2246&amp;""="",E2246&amp;""="",F2246&amp;""=""),"",IF(C2246&amp;""="","كود ناقص",IFERROR(INDEX('دليل الحسابات'!$B$6:$B$205,MATCH(C2246,'دليل الحسابات'!$A$6:$A$205,0)),"كود غير موجود")))</f>
        <v/>
      </c>
      <c r="H2246" s="6">
        <f>IF(AND(C2246&amp;""="",E2246&amp;""="",F2246&amp;""=""),"",IF(AND(E2246&amp;""&lt;&gt;"",F2246&amp;""&lt;&gt;""),"خطأ: مدين ودائن معًا",IF(AND(E2246&amp;""="",F2246&amp;""=""),"سطر بلا مبلغ","")))</f>
        <v/>
      </c>
      <c r="I2246" s="19">
        <f>IF(B2246&amp;""="","",ROUND(SUMIFS($E$7:$E$3006,$B$7:$B$3006,B2246&amp;"")-SUMIFS($F$7:$F$3006,$B$7:$B$3006,B2246&amp;""),2))</f>
        <v/>
      </c>
      <c r="J2246" s="6">
        <f>IF(B2246&amp;""="",IF(AND(C2246&amp;""="",E2246&amp;""="",F2246&amp;""=""),"","رقم القيد ناقص"),IF(I2246=0,"","القيد غير متوازن"))</f>
        <v/>
      </c>
      <c r="K2246" s="21">
        <f>IF(C2246&amp;""="","",COUNTIF($C$7:C2246,C2246&amp;""))</f>
        <v/>
      </c>
      <c r="L2246" s="6">
        <f>IF(K2246="","",C2246&amp;"-"&amp;K2246)</f>
        <v/>
      </c>
      <c r="M2246" s="21">
        <f>IF(J2246&lt;&gt;"القيد غير متوازن","",IF(COUNTIF($B$7:B2246,B2246&amp;"")=1,1,""))</f>
        <v/>
      </c>
    </row>
    <row r="2247">
      <c r="A2247" s="20" t="n"/>
      <c r="B2247" s="16" t="n"/>
      <c r="C2247" s="16" t="n"/>
      <c r="D2247" s="5" t="n"/>
      <c r="E2247" s="17" t="n"/>
      <c r="F2247" s="17" t="n"/>
      <c r="G2247" s="6">
        <f>IF(AND(C2247&amp;""="",E2247&amp;""="",F2247&amp;""=""),"",IF(C2247&amp;""="","كود ناقص",IFERROR(INDEX('دليل الحسابات'!$B$6:$B$205,MATCH(C2247,'دليل الحسابات'!$A$6:$A$205,0)),"كود غير موجود")))</f>
        <v/>
      </c>
      <c r="H2247" s="6">
        <f>IF(AND(C2247&amp;""="",E2247&amp;""="",F2247&amp;""=""),"",IF(AND(E2247&amp;""&lt;&gt;"",F2247&amp;""&lt;&gt;""),"خطأ: مدين ودائن معًا",IF(AND(E2247&amp;""="",F2247&amp;""=""),"سطر بلا مبلغ","")))</f>
        <v/>
      </c>
      <c r="I2247" s="19">
        <f>IF(B2247&amp;""="","",ROUND(SUMIFS($E$7:$E$3006,$B$7:$B$3006,B2247&amp;"")-SUMIFS($F$7:$F$3006,$B$7:$B$3006,B2247&amp;""),2))</f>
        <v/>
      </c>
      <c r="J2247" s="6">
        <f>IF(B2247&amp;""="",IF(AND(C2247&amp;""="",E2247&amp;""="",F2247&amp;""=""),"","رقم القيد ناقص"),IF(I2247=0,"","القيد غير متوازن"))</f>
        <v/>
      </c>
      <c r="K2247" s="21">
        <f>IF(C2247&amp;""="","",COUNTIF($C$7:C2247,C2247&amp;""))</f>
        <v/>
      </c>
      <c r="L2247" s="6">
        <f>IF(K2247="","",C2247&amp;"-"&amp;K2247)</f>
        <v/>
      </c>
      <c r="M2247" s="21">
        <f>IF(J2247&lt;&gt;"القيد غير متوازن","",IF(COUNTIF($B$7:B2247,B2247&amp;"")=1,1,""))</f>
        <v/>
      </c>
    </row>
    <row r="2248">
      <c r="A2248" s="20" t="n"/>
      <c r="B2248" s="16" t="n"/>
      <c r="C2248" s="16" t="n"/>
      <c r="D2248" s="5" t="n"/>
      <c r="E2248" s="17" t="n"/>
      <c r="F2248" s="17" t="n"/>
      <c r="G2248" s="6">
        <f>IF(AND(C2248&amp;""="",E2248&amp;""="",F2248&amp;""=""),"",IF(C2248&amp;""="","كود ناقص",IFERROR(INDEX('دليل الحسابات'!$B$6:$B$205,MATCH(C2248,'دليل الحسابات'!$A$6:$A$205,0)),"كود غير موجود")))</f>
        <v/>
      </c>
      <c r="H2248" s="6">
        <f>IF(AND(C2248&amp;""="",E2248&amp;""="",F2248&amp;""=""),"",IF(AND(E2248&amp;""&lt;&gt;"",F2248&amp;""&lt;&gt;""),"خطأ: مدين ودائن معًا",IF(AND(E2248&amp;""="",F2248&amp;""=""),"سطر بلا مبلغ","")))</f>
        <v/>
      </c>
      <c r="I2248" s="19">
        <f>IF(B2248&amp;""="","",ROUND(SUMIFS($E$7:$E$3006,$B$7:$B$3006,B2248&amp;"")-SUMIFS($F$7:$F$3006,$B$7:$B$3006,B2248&amp;""),2))</f>
        <v/>
      </c>
      <c r="J2248" s="6">
        <f>IF(B2248&amp;""="",IF(AND(C2248&amp;""="",E2248&amp;""="",F2248&amp;""=""),"","رقم القيد ناقص"),IF(I2248=0,"","القيد غير متوازن"))</f>
        <v/>
      </c>
      <c r="K2248" s="21">
        <f>IF(C2248&amp;""="","",COUNTIF($C$7:C2248,C2248&amp;""))</f>
        <v/>
      </c>
      <c r="L2248" s="6">
        <f>IF(K2248="","",C2248&amp;"-"&amp;K2248)</f>
        <v/>
      </c>
      <c r="M2248" s="21">
        <f>IF(J2248&lt;&gt;"القيد غير متوازن","",IF(COUNTIF($B$7:B2248,B2248&amp;"")=1,1,""))</f>
        <v/>
      </c>
    </row>
    <row r="2249">
      <c r="A2249" s="20" t="n"/>
      <c r="B2249" s="16" t="n"/>
      <c r="C2249" s="16" t="n"/>
      <c r="D2249" s="5" t="n"/>
      <c r="E2249" s="17" t="n"/>
      <c r="F2249" s="17" t="n"/>
      <c r="G2249" s="6">
        <f>IF(AND(C2249&amp;""="",E2249&amp;""="",F2249&amp;""=""),"",IF(C2249&amp;""="","كود ناقص",IFERROR(INDEX('دليل الحسابات'!$B$6:$B$205,MATCH(C2249,'دليل الحسابات'!$A$6:$A$205,0)),"كود غير موجود")))</f>
        <v/>
      </c>
      <c r="H2249" s="6">
        <f>IF(AND(C2249&amp;""="",E2249&amp;""="",F2249&amp;""=""),"",IF(AND(E2249&amp;""&lt;&gt;"",F2249&amp;""&lt;&gt;""),"خطأ: مدين ودائن معًا",IF(AND(E2249&amp;""="",F2249&amp;""=""),"سطر بلا مبلغ","")))</f>
        <v/>
      </c>
      <c r="I2249" s="19">
        <f>IF(B2249&amp;""="","",ROUND(SUMIFS($E$7:$E$3006,$B$7:$B$3006,B2249&amp;"")-SUMIFS($F$7:$F$3006,$B$7:$B$3006,B2249&amp;""),2))</f>
        <v/>
      </c>
      <c r="J2249" s="6">
        <f>IF(B2249&amp;""="",IF(AND(C2249&amp;""="",E2249&amp;""="",F2249&amp;""=""),"","رقم القيد ناقص"),IF(I2249=0,"","القيد غير متوازن"))</f>
        <v/>
      </c>
      <c r="K2249" s="21">
        <f>IF(C2249&amp;""="","",COUNTIF($C$7:C2249,C2249&amp;""))</f>
        <v/>
      </c>
      <c r="L2249" s="6">
        <f>IF(K2249="","",C2249&amp;"-"&amp;K2249)</f>
        <v/>
      </c>
      <c r="M2249" s="21">
        <f>IF(J2249&lt;&gt;"القيد غير متوازن","",IF(COUNTIF($B$7:B2249,B2249&amp;"")=1,1,""))</f>
        <v/>
      </c>
    </row>
    <row r="2250">
      <c r="A2250" s="20" t="n"/>
      <c r="B2250" s="16" t="n"/>
      <c r="C2250" s="16" t="n"/>
      <c r="D2250" s="5" t="n"/>
      <c r="E2250" s="17" t="n"/>
      <c r="F2250" s="17" t="n"/>
      <c r="G2250" s="6">
        <f>IF(AND(C2250&amp;""="",E2250&amp;""="",F2250&amp;""=""),"",IF(C2250&amp;""="","كود ناقص",IFERROR(INDEX('دليل الحسابات'!$B$6:$B$205,MATCH(C2250,'دليل الحسابات'!$A$6:$A$205,0)),"كود غير موجود")))</f>
        <v/>
      </c>
      <c r="H2250" s="6">
        <f>IF(AND(C2250&amp;""="",E2250&amp;""="",F2250&amp;""=""),"",IF(AND(E2250&amp;""&lt;&gt;"",F2250&amp;""&lt;&gt;""),"خطأ: مدين ودائن معًا",IF(AND(E2250&amp;""="",F2250&amp;""=""),"سطر بلا مبلغ","")))</f>
        <v/>
      </c>
      <c r="I2250" s="19">
        <f>IF(B2250&amp;""="","",ROUND(SUMIFS($E$7:$E$3006,$B$7:$B$3006,B2250&amp;"")-SUMIFS($F$7:$F$3006,$B$7:$B$3006,B2250&amp;""),2))</f>
        <v/>
      </c>
      <c r="J2250" s="6">
        <f>IF(B2250&amp;""="",IF(AND(C2250&amp;""="",E2250&amp;""="",F2250&amp;""=""),"","رقم القيد ناقص"),IF(I2250=0,"","القيد غير متوازن"))</f>
        <v/>
      </c>
      <c r="K2250" s="21">
        <f>IF(C2250&amp;""="","",COUNTIF($C$7:C2250,C2250&amp;""))</f>
        <v/>
      </c>
      <c r="L2250" s="6">
        <f>IF(K2250="","",C2250&amp;"-"&amp;K2250)</f>
        <v/>
      </c>
      <c r="M2250" s="21">
        <f>IF(J2250&lt;&gt;"القيد غير متوازن","",IF(COUNTIF($B$7:B2250,B2250&amp;"")=1,1,""))</f>
        <v/>
      </c>
    </row>
    <row r="2251">
      <c r="A2251" s="20" t="n"/>
      <c r="B2251" s="16" t="n"/>
      <c r="C2251" s="16" t="n"/>
      <c r="D2251" s="5" t="n"/>
      <c r="E2251" s="17" t="n"/>
      <c r="F2251" s="17" t="n"/>
      <c r="G2251" s="6">
        <f>IF(AND(C2251&amp;""="",E2251&amp;""="",F2251&amp;""=""),"",IF(C2251&amp;""="","كود ناقص",IFERROR(INDEX('دليل الحسابات'!$B$6:$B$205,MATCH(C2251,'دليل الحسابات'!$A$6:$A$205,0)),"كود غير موجود")))</f>
        <v/>
      </c>
      <c r="H2251" s="6">
        <f>IF(AND(C2251&amp;""="",E2251&amp;""="",F2251&amp;""=""),"",IF(AND(E2251&amp;""&lt;&gt;"",F2251&amp;""&lt;&gt;""),"خطأ: مدين ودائن معًا",IF(AND(E2251&amp;""="",F2251&amp;""=""),"سطر بلا مبلغ","")))</f>
        <v/>
      </c>
      <c r="I2251" s="19">
        <f>IF(B2251&amp;""="","",ROUND(SUMIFS($E$7:$E$3006,$B$7:$B$3006,B2251&amp;"")-SUMIFS($F$7:$F$3006,$B$7:$B$3006,B2251&amp;""),2))</f>
        <v/>
      </c>
      <c r="J2251" s="6">
        <f>IF(B2251&amp;""="",IF(AND(C2251&amp;""="",E2251&amp;""="",F2251&amp;""=""),"","رقم القيد ناقص"),IF(I2251=0,"","القيد غير متوازن"))</f>
        <v/>
      </c>
      <c r="K2251" s="21">
        <f>IF(C2251&amp;""="","",COUNTIF($C$7:C2251,C2251&amp;""))</f>
        <v/>
      </c>
      <c r="L2251" s="6">
        <f>IF(K2251="","",C2251&amp;"-"&amp;K2251)</f>
        <v/>
      </c>
      <c r="M2251" s="21">
        <f>IF(J2251&lt;&gt;"القيد غير متوازن","",IF(COUNTIF($B$7:B2251,B2251&amp;"")=1,1,""))</f>
        <v/>
      </c>
    </row>
    <row r="2252">
      <c r="A2252" s="20" t="n"/>
      <c r="B2252" s="16" t="n"/>
      <c r="C2252" s="16" t="n"/>
      <c r="D2252" s="5" t="n"/>
      <c r="E2252" s="17" t="n"/>
      <c r="F2252" s="17" t="n"/>
      <c r="G2252" s="6">
        <f>IF(AND(C2252&amp;""="",E2252&amp;""="",F2252&amp;""=""),"",IF(C2252&amp;""="","كود ناقص",IFERROR(INDEX('دليل الحسابات'!$B$6:$B$205,MATCH(C2252,'دليل الحسابات'!$A$6:$A$205,0)),"كود غير موجود")))</f>
        <v/>
      </c>
      <c r="H2252" s="6">
        <f>IF(AND(C2252&amp;""="",E2252&amp;""="",F2252&amp;""=""),"",IF(AND(E2252&amp;""&lt;&gt;"",F2252&amp;""&lt;&gt;""),"خطأ: مدين ودائن معًا",IF(AND(E2252&amp;""="",F2252&amp;""=""),"سطر بلا مبلغ","")))</f>
        <v/>
      </c>
      <c r="I2252" s="19">
        <f>IF(B2252&amp;""="","",ROUND(SUMIFS($E$7:$E$3006,$B$7:$B$3006,B2252&amp;"")-SUMIFS($F$7:$F$3006,$B$7:$B$3006,B2252&amp;""),2))</f>
        <v/>
      </c>
      <c r="J2252" s="6">
        <f>IF(B2252&amp;""="",IF(AND(C2252&amp;""="",E2252&amp;""="",F2252&amp;""=""),"","رقم القيد ناقص"),IF(I2252=0,"","القيد غير متوازن"))</f>
        <v/>
      </c>
      <c r="K2252" s="21">
        <f>IF(C2252&amp;""="","",COUNTIF($C$7:C2252,C2252&amp;""))</f>
        <v/>
      </c>
      <c r="L2252" s="6">
        <f>IF(K2252="","",C2252&amp;"-"&amp;K2252)</f>
        <v/>
      </c>
      <c r="M2252" s="21">
        <f>IF(J2252&lt;&gt;"القيد غير متوازن","",IF(COUNTIF($B$7:B2252,B2252&amp;"")=1,1,""))</f>
        <v/>
      </c>
    </row>
    <row r="2253">
      <c r="A2253" s="20" t="n"/>
      <c r="B2253" s="16" t="n"/>
      <c r="C2253" s="16" t="n"/>
      <c r="D2253" s="5" t="n"/>
      <c r="E2253" s="17" t="n"/>
      <c r="F2253" s="17" t="n"/>
      <c r="G2253" s="6">
        <f>IF(AND(C2253&amp;""="",E2253&amp;""="",F2253&amp;""=""),"",IF(C2253&amp;""="","كود ناقص",IFERROR(INDEX('دليل الحسابات'!$B$6:$B$205,MATCH(C2253,'دليل الحسابات'!$A$6:$A$205,0)),"كود غير موجود")))</f>
        <v/>
      </c>
      <c r="H2253" s="6">
        <f>IF(AND(C2253&amp;""="",E2253&amp;""="",F2253&amp;""=""),"",IF(AND(E2253&amp;""&lt;&gt;"",F2253&amp;""&lt;&gt;""),"خطأ: مدين ودائن معًا",IF(AND(E2253&amp;""="",F2253&amp;""=""),"سطر بلا مبلغ","")))</f>
        <v/>
      </c>
      <c r="I2253" s="19">
        <f>IF(B2253&amp;""="","",ROUND(SUMIFS($E$7:$E$3006,$B$7:$B$3006,B2253&amp;"")-SUMIFS($F$7:$F$3006,$B$7:$B$3006,B2253&amp;""),2))</f>
        <v/>
      </c>
      <c r="J2253" s="6">
        <f>IF(B2253&amp;""="",IF(AND(C2253&amp;""="",E2253&amp;""="",F2253&amp;""=""),"","رقم القيد ناقص"),IF(I2253=0,"","القيد غير متوازن"))</f>
        <v/>
      </c>
      <c r="K2253" s="21">
        <f>IF(C2253&amp;""="","",COUNTIF($C$7:C2253,C2253&amp;""))</f>
        <v/>
      </c>
      <c r="L2253" s="6">
        <f>IF(K2253="","",C2253&amp;"-"&amp;K2253)</f>
        <v/>
      </c>
      <c r="M2253" s="21">
        <f>IF(J2253&lt;&gt;"القيد غير متوازن","",IF(COUNTIF($B$7:B2253,B2253&amp;"")=1,1,""))</f>
        <v/>
      </c>
    </row>
    <row r="2254">
      <c r="A2254" s="20" t="n"/>
      <c r="B2254" s="16" t="n"/>
      <c r="C2254" s="16" t="n"/>
      <c r="D2254" s="5" t="n"/>
      <c r="E2254" s="17" t="n"/>
      <c r="F2254" s="17" t="n"/>
      <c r="G2254" s="6">
        <f>IF(AND(C2254&amp;""="",E2254&amp;""="",F2254&amp;""=""),"",IF(C2254&amp;""="","كود ناقص",IFERROR(INDEX('دليل الحسابات'!$B$6:$B$205,MATCH(C2254,'دليل الحسابات'!$A$6:$A$205,0)),"كود غير موجود")))</f>
        <v/>
      </c>
      <c r="H2254" s="6">
        <f>IF(AND(C2254&amp;""="",E2254&amp;""="",F2254&amp;""=""),"",IF(AND(E2254&amp;""&lt;&gt;"",F2254&amp;""&lt;&gt;""),"خطأ: مدين ودائن معًا",IF(AND(E2254&amp;""="",F2254&amp;""=""),"سطر بلا مبلغ","")))</f>
        <v/>
      </c>
      <c r="I2254" s="19">
        <f>IF(B2254&amp;""="","",ROUND(SUMIFS($E$7:$E$3006,$B$7:$B$3006,B2254&amp;"")-SUMIFS($F$7:$F$3006,$B$7:$B$3006,B2254&amp;""),2))</f>
        <v/>
      </c>
      <c r="J2254" s="6">
        <f>IF(B2254&amp;""="",IF(AND(C2254&amp;""="",E2254&amp;""="",F2254&amp;""=""),"","رقم القيد ناقص"),IF(I2254=0,"","القيد غير متوازن"))</f>
        <v/>
      </c>
      <c r="K2254" s="21">
        <f>IF(C2254&amp;""="","",COUNTIF($C$7:C2254,C2254&amp;""))</f>
        <v/>
      </c>
      <c r="L2254" s="6">
        <f>IF(K2254="","",C2254&amp;"-"&amp;K2254)</f>
        <v/>
      </c>
      <c r="M2254" s="21">
        <f>IF(J2254&lt;&gt;"القيد غير متوازن","",IF(COUNTIF($B$7:B2254,B2254&amp;"")=1,1,""))</f>
        <v/>
      </c>
    </row>
    <row r="2255">
      <c r="A2255" s="20" t="n"/>
      <c r="B2255" s="16" t="n"/>
      <c r="C2255" s="16" t="n"/>
      <c r="D2255" s="5" t="n"/>
      <c r="E2255" s="17" t="n"/>
      <c r="F2255" s="17" t="n"/>
      <c r="G2255" s="6">
        <f>IF(AND(C2255&amp;""="",E2255&amp;""="",F2255&amp;""=""),"",IF(C2255&amp;""="","كود ناقص",IFERROR(INDEX('دليل الحسابات'!$B$6:$B$205,MATCH(C2255,'دليل الحسابات'!$A$6:$A$205,0)),"كود غير موجود")))</f>
        <v/>
      </c>
      <c r="H2255" s="6">
        <f>IF(AND(C2255&amp;""="",E2255&amp;""="",F2255&amp;""=""),"",IF(AND(E2255&amp;""&lt;&gt;"",F2255&amp;""&lt;&gt;""),"خطأ: مدين ودائن معًا",IF(AND(E2255&amp;""="",F2255&amp;""=""),"سطر بلا مبلغ","")))</f>
        <v/>
      </c>
      <c r="I2255" s="19">
        <f>IF(B2255&amp;""="","",ROUND(SUMIFS($E$7:$E$3006,$B$7:$B$3006,B2255&amp;"")-SUMIFS($F$7:$F$3006,$B$7:$B$3006,B2255&amp;""),2))</f>
        <v/>
      </c>
      <c r="J2255" s="6">
        <f>IF(B2255&amp;""="",IF(AND(C2255&amp;""="",E2255&amp;""="",F2255&amp;""=""),"","رقم القيد ناقص"),IF(I2255=0,"","القيد غير متوازن"))</f>
        <v/>
      </c>
      <c r="K2255" s="21">
        <f>IF(C2255&amp;""="","",COUNTIF($C$7:C2255,C2255&amp;""))</f>
        <v/>
      </c>
      <c r="L2255" s="6">
        <f>IF(K2255="","",C2255&amp;"-"&amp;K2255)</f>
        <v/>
      </c>
      <c r="M2255" s="21">
        <f>IF(J2255&lt;&gt;"القيد غير متوازن","",IF(COUNTIF($B$7:B2255,B2255&amp;"")=1,1,""))</f>
        <v/>
      </c>
    </row>
    <row r="2256">
      <c r="A2256" s="20" t="n"/>
      <c r="B2256" s="16" t="n"/>
      <c r="C2256" s="16" t="n"/>
      <c r="D2256" s="5" t="n"/>
      <c r="E2256" s="17" t="n"/>
      <c r="F2256" s="17" t="n"/>
      <c r="G2256" s="6">
        <f>IF(AND(C2256&amp;""="",E2256&amp;""="",F2256&amp;""=""),"",IF(C2256&amp;""="","كود ناقص",IFERROR(INDEX('دليل الحسابات'!$B$6:$B$205,MATCH(C2256,'دليل الحسابات'!$A$6:$A$205,0)),"كود غير موجود")))</f>
        <v/>
      </c>
      <c r="H2256" s="6">
        <f>IF(AND(C2256&amp;""="",E2256&amp;""="",F2256&amp;""=""),"",IF(AND(E2256&amp;""&lt;&gt;"",F2256&amp;""&lt;&gt;""),"خطأ: مدين ودائن معًا",IF(AND(E2256&amp;""="",F2256&amp;""=""),"سطر بلا مبلغ","")))</f>
        <v/>
      </c>
      <c r="I2256" s="19">
        <f>IF(B2256&amp;""="","",ROUND(SUMIFS($E$7:$E$3006,$B$7:$B$3006,B2256&amp;"")-SUMIFS($F$7:$F$3006,$B$7:$B$3006,B2256&amp;""),2))</f>
        <v/>
      </c>
      <c r="J2256" s="6">
        <f>IF(B2256&amp;""="",IF(AND(C2256&amp;""="",E2256&amp;""="",F2256&amp;""=""),"","رقم القيد ناقص"),IF(I2256=0,"","القيد غير متوازن"))</f>
        <v/>
      </c>
      <c r="K2256" s="21">
        <f>IF(C2256&amp;""="","",COUNTIF($C$7:C2256,C2256&amp;""))</f>
        <v/>
      </c>
      <c r="L2256" s="6">
        <f>IF(K2256="","",C2256&amp;"-"&amp;K2256)</f>
        <v/>
      </c>
      <c r="M2256" s="21">
        <f>IF(J2256&lt;&gt;"القيد غير متوازن","",IF(COUNTIF($B$7:B2256,B2256&amp;"")=1,1,""))</f>
        <v/>
      </c>
    </row>
    <row r="2257">
      <c r="A2257" s="20" t="n"/>
      <c r="B2257" s="16" t="n"/>
      <c r="C2257" s="16" t="n"/>
      <c r="D2257" s="5" t="n"/>
      <c r="E2257" s="17" t="n"/>
      <c r="F2257" s="17" t="n"/>
      <c r="G2257" s="6">
        <f>IF(AND(C2257&amp;""="",E2257&amp;""="",F2257&amp;""=""),"",IF(C2257&amp;""="","كود ناقص",IFERROR(INDEX('دليل الحسابات'!$B$6:$B$205,MATCH(C2257,'دليل الحسابات'!$A$6:$A$205,0)),"كود غير موجود")))</f>
        <v/>
      </c>
      <c r="H2257" s="6">
        <f>IF(AND(C2257&amp;""="",E2257&amp;""="",F2257&amp;""=""),"",IF(AND(E2257&amp;""&lt;&gt;"",F2257&amp;""&lt;&gt;""),"خطأ: مدين ودائن معًا",IF(AND(E2257&amp;""="",F2257&amp;""=""),"سطر بلا مبلغ","")))</f>
        <v/>
      </c>
      <c r="I2257" s="19">
        <f>IF(B2257&amp;""="","",ROUND(SUMIFS($E$7:$E$3006,$B$7:$B$3006,B2257&amp;"")-SUMIFS($F$7:$F$3006,$B$7:$B$3006,B2257&amp;""),2))</f>
        <v/>
      </c>
      <c r="J2257" s="6">
        <f>IF(B2257&amp;""="",IF(AND(C2257&amp;""="",E2257&amp;""="",F2257&amp;""=""),"","رقم القيد ناقص"),IF(I2257=0,"","القيد غير متوازن"))</f>
        <v/>
      </c>
      <c r="K2257" s="21">
        <f>IF(C2257&amp;""="","",COUNTIF($C$7:C2257,C2257&amp;""))</f>
        <v/>
      </c>
      <c r="L2257" s="6">
        <f>IF(K2257="","",C2257&amp;"-"&amp;K2257)</f>
        <v/>
      </c>
      <c r="M2257" s="21">
        <f>IF(J2257&lt;&gt;"القيد غير متوازن","",IF(COUNTIF($B$7:B2257,B2257&amp;"")=1,1,""))</f>
        <v/>
      </c>
    </row>
    <row r="2258">
      <c r="A2258" s="20" t="n"/>
      <c r="B2258" s="16" t="n"/>
      <c r="C2258" s="16" t="n"/>
      <c r="D2258" s="5" t="n"/>
      <c r="E2258" s="17" t="n"/>
      <c r="F2258" s="17" t="n"/>
      <c r="G2258" s="6">
        <f>IF(AND(C2258&amp;""="",E2258&amp;""="",F2258&amp;""=""),"",IF(C2258&amp;""="","كود ناقص",IFERROR(INDEX('دليل الحسابات'!$B$6:$B$205,MATCH(C2258,'دليل الحسابات'!$A$6:$A$205,0)),"كود غير موجود")))</f>
        <v/>
      </c>
      <c r="H2258" s="6">
        <f>IF(AND(C2258&amp;""="",E2258&amp;""="",F2258&amp;""=""),"",IF(AND(E2258&amp;""&lt;&gt;"",F2258&amp;""&lt;&gt;""),"خطأ: مدين ودائن معًا",IF(AND(E2258&amp;""="",F2258&amp;""=""),"سطر بلا مبلغ","")))</f>
        <v/>
      </c>
      <c r="I2258" s="19">
        <f>IF(B2258&amp;""="","",ROUND(SUMIFS($E$7:$E$3006,$B$7:$B$3006,B2258&amp;"")-SUMIFS($F$7:$F$3006,$B$7:$B$3006,B2258&amp;""),2))</f>
        <v/>
      </c>
      <c r="J2258" s="6">
        <f>IF(B2258&amp;""="",IF(AND(C2258&amp;""="",E2258&amp;""="",F2258&amp;""=""),"","رقم القيد ناقص"),IF(I2258=0,"","القيد غير متوازن"))</f>
        <v/>
      </c>
      <c r="K2258" s="21">
        <f>IF(C2258&amp;""="","",COUNTIF($C$7:C2258,C2258&amp;""))</f>
        <v/>
      </c>
      <c r="L2258" s="6">
        <f>IF(K2258="","",C2258&amp;"-"&amp;K2258)</f>
        <v/>
      </c>
      <c r="M2258" s="21">
        <f>IF(J2258&lt;&gt;"القيد غير متوازن","",IF(COUNTIF($B$7:B2258,B2258&amp;"")=1,1,""))</f>
        <v/>
      </c>
    </row>
    <row r="2259">
      <c r="A2259" s="20" t="n"/>
      <c r="B2259" s="16" t="n"/>
      <c r="C2259" s="16" t="n"/>
      <c r="D2259" s="5" t="n"/>
      <c r="E2259" s="17" t="n"/>
      <c r="F2259" s="17" t="n"/>
      <c r="G2259" s="6">
        <f>IF(AND(C2259&amp;""="",E2259&amp;""="",F2259&amp;""=""),"",IF(C2259&amp;""="","كود ناقص",IFERROR(INDEX('دليل الحسابات'!$B$6:$B$205,MATCH(C2259,'دليل الحسابات'!$A$6:$A$205,0)),"كود غير موجود")))</f>
        <v/>
      </c>
      <c r="H2259" s="6">
        <f>IF(AND(C2259&amp;""="",E2259&amp;""="",F2259&amp;""=""),"",IF(AND(E2259&amp;""&lt;&gt;"",F2259&amp;""&lt;&gt;""),"خطأ: مدين ودائن معًا",IF(AND(E2259&amp;""="",F2259&amp;""=""),"سطر بلا مبلغ","")))</f>
        <v/>
      </c>
      <c r="I2259" s="19">
        <f>IF(B2259&amp;""="","",ROUND(SUMIFS($E$7:$E$3006,$B$7:$B$3006,B2259&amp;"")-SUMIFS($F$7:$F$3006,$B$7:$B$3006,B2259&amp;""),2))</f>
        <v/>
      </c>
      <c r="J2259" s="6">
        <f>IF(B2259&amp;""="",IF(AND(C2259&amp;""="",E2259&amp;""="",F2259&amp;""=""),"","رقم القيد ناقص"),IF(I2259=0,"","القيد غير متوازن"))</f>
        <v/>
      </c>
      <c r="K2259" s="21">
        <f>IF(C2259&amp;""="","",COUNTIF($C$7:C2259,C2259&amp;""))</f>
        <v/>
      </c>
      <c r="L2259" s="6">
        <f>IF(K2259="","",C2259&amp;"-"&amp;K2259)</f>
        <v/>
      </c>
      <c r="M2259" s="21">
        <f>IF(J2259&lt;&gt;"القيد غير متوازن","",IF(COUNTIF($B$7:B2259,B2259&amp;"")=1,1,""))</f>
        <v/>
      </c>
    </row>
    <row r="2260">
      <c r="A2260" s="20" t="n"/>
      <c r="B2260" s="16" t="n"/>
      <c r="C2260" s="16" t="n"/>
      <c r="D2260" s="5" t="n"/>
      <c r="E2260" s="17" t="n"/>
      <c r="F2260" s="17" t="n"/>
      <c r="G2260" s="6">
        <f>IF(AND(C2260&amp;""="",E2260&amp;""="",F2260&amp;""=""),"",IF(C2260&amp;""="","كود ناقص",IFERROR(INDEX('دليل الحسابات'!$B$6:$B$205,MATCH(C2260,'دليل الحسابات'!$A$6:$A$205,0)),"كود غير موجود")))</f>
        <v/>
      </c>
      <c r="H2260" s="6">
        <f>IF(AND(C2260&amp;""="",E2260&amp;""="",F2260&amp;""=""),"",IF(AND(E2260&amp;""&lt;&gt;"",F2260&amp;""&lt;&gt;""),"خطأ: مدين ودائن معًا",IF(AND(E2260&amp;""="",F2260&amp;""=""),"سطر بلا مبلغ","")))</f>
        <v/>
      </c>
      <c r="I2260" s="19">
        <f>IF(B2260&amp;""="","",ROUND(SUMIFS($E$7:$E$3006,$B$7:$B$3006,B2260&amp;"")-SUMIFS($F$7:$F$3006,$B$7:$B$3006,B2260&amp;""),2))</f>
        <v/>
      </c>
      <c r="J2260" s="6">
        <f>IF(B2260&amp;""="",IF(AND(C2260&amp;""="",E2260&amp;""="",F2260&amp;""=""),"","رقم القيد ناقص"),IF(I2260=0,"","القيد غير متوازن"))</f>
        <v/>
      </c>
      <c r="K2260" s="21">
        <f>IF(C2260&amp;""="","",COUNTIF($C$7:C2260,C2260&amp;""))</f>
        <v/>
      </c>
      <c r="L2260" s="6">
        <f>IF(K2260="","",C2260&amp;"-"&amp;K2260)</f>
        <v/>
      </c>
      <c r="M2260" s="21">
        <f>IF(J2260&lt;&gt;"القيد غير متوازن","",IF(COUNTIF($B$7:B2260,B2260&amp;"")=1,1,""))</f>
        <v/>
      </c>
    </row>
    <row r="2261">
      <c r="A2261" s="20" t="n"/>
      <c r="B2261" s="16" t="n"/>
      <c r="C2261" s="16" t="n"/>
      <c r="D2261" s="5" t="n"/>
      <c r="E2261" s="17" t="n"/>
      <c r="F2261" s="17" t="n"/>
      <c r="G2261" s="6">
        <f>IF(AND(C2261&amp;""="",E2261&amp;""="",F2261&amp;""=""),"",IF(C2261&amp;""="","كود ناقص",IFERROR(INDEX('دليل الحسابات'!$B$6:$B$205,MATCH(C2261,'دليل الحسابات'!$A$6:$A$205,0)),"كود غير موجود")))</f>
        <v/>
      </c>
      <c r="H2261" s="6">
        <f>IF(AND(C2261&amp;""="",E2261&amp;""="",F2261&amp;""=""),"",IF(AND(E2261&amp;""&lt;&gt;"",F2261&amp;""&lt;&gt;""),"خطأ: مدين ودائن معًا",IF(AND(E2261&amp;""="",F2261&amp;""=""),"سطر بلا مبلغ","")))</f>
        <v/>
      </c>
      <c r="I2261" s="19">
        <f>IF(B2261&amp;""="","",ROUND(SUMIFS($E$7:$E$3006,$B$7:$B$3006,B2261&amp;"")-SUMIFS($F$7:$F$3006,$B$7:$B$3006,B2261&amp;""),2))</f>
        <v/>
      </c>
      <c r="J2261" s="6">
        <f>IF(B2261&amp;""="",IF(AND(C2261&amp;""="",E2261&amp;""="",F2261&amp;""=""),"","رقم القيد ناقص"),IF(I2261=0,"","القيد غير متوازن"))</f>
        <v/>
      </c>
      <c r="K2261" s="21">
        <f>IF(C2261&amp;""="","",COUNTIF($C$7:C2261,C2261&amp;""))</f>
        <v/>
      </c>
      <c r="L2261" s="6">
        <f>IF(K2261="","",C2261&amp;"-"&amp;K2261)</f>
        <v/>
      </c>
      <c r="M2261" s="21">
        <f>IF(J2261&lt;&gt;"القيد غير متوازن","",IF(COUNTIF($B$7:B2261,B2261&amp;"")=1,1,""))</f>
        <v/>
      </c>
    </row>
    <row r="2262">
      <c r="A2262" s="20" t="n"/>
      <c r="B2262" s="16" t="n"/>
      <c r="C2262" s="16" t="n"/>
      <c r="D2262" s="5" t="n"/>
      <c r="E2262" s="17" t="n"/>
      <c r="F2262" s="17" t="n"/>
      <c r="G2262" s="6">
        <f>IF(AND(C2262&amp;""="",E2262&amp;""="",F2262&amp;""=""),"",IF(C2262&amp;""="","كود ناقص",IFERROR(INDEX('دليل الحسابات'!$B$6:$B$205,MATCH(C2262,'دليل الحسابات'!$A$6:$A$205,0)),"كود غير موجود")))</f>
        <v/>
      </c>
      <c r="H2262" s="6">
        <f>IF(AND(C2262&amp;""="",E2262&amp;""="",F2262&amp;""=""),"",IF(AND(E2262&amp;""&lt;&gt;"",F2262&amp;""&lt;&gt;""),"خطأ: مدين ودائن معًا",IF(AND(E2262&amp;""="",F2262&amp;""=""),"سطر بلا مبلغ","")))</f>
        <v/>
      </c>
      <c r="I2262" s="19">
        <f>IF(B2262&amp;""="","",ROUND(SUMIFS($E$7:$E$3006,$B$7:$B$3006,B2262&amp;"")-SUMIFS($F$7:$F$3006,$B$7:$B$3006,B2262&amp;""),2))</f>
        <v/>
      </c>
      <c r="J2262" s="6">
        <f>IF(B2262&amp;""="",IF(AND(C2262&amp;""="",E2262&amp;""="",F2262&amp;""=""),"","رقم القيد ناقص"),IF(I2262=0,"","القيد غير متوازن"))</f>
        <v/>
      </c>
      <c r="K2262" s="21">
        <f>IF(C2262&amp;""="","",COUNTIF($C$7:C2262,C2262&amp;""))</f>
        <v/>
      </c>
      <c r="L2262" s="6">
        <f>IF(K2262="","",C2262&amp;"-"&amp;K2262)</f>
        <v/>
      </c>
      <c r="M2262" s="21">
        <f>IF(J2262&lt;&gt;"القيد غير متوازن","",IF(COUNTIF($B$7:B2262,B2262&amp;"")=1,1,""))</f>
        <v/>
      </c>
    </row>
    <row r="2263">
      <c r="A2263" s="20" t="n"/>
      <c r="B2263" s="16" t="n"/>
      <c r="C2263" s="16" t="n"/>
      <c r="D2263" s="5" t="n"/>
      <c r="E2263" s="17" t="n"/>
      <c r="F2263" s="17" t="n"/>
      <c r="G2263" s="6">
        <f>IF(AND(C2263&amp;""="",E2263&amp;""="",F2263&amp;""=""),"",IF(C2263&amp;""="","كود ناقص",IFERROR(INDEX('دليل الحسابات'!$B$6:$B$205,MATCH(C2263,'دليل الحسابات'!$A$6:$A$205,0)),"كود غير موجود")))</f>
        <v/>
      </c>
      <c r="H2263" s="6">
        <f>IF(AND(C2263&amp;""="",E2263&amp;""="",F2263&amp;""=""),"",IF(AND(E2263&amp;""&lt;&gt;"",F2263&amp;""&lt;&gt;""),"خطأ: مدين ودائن معًا",IF(AND(E2263&amp;""="",F2263&amp;""=""),"سطر بلا مبلغ","")))</f>
        <v/>
      </c>
      <c r="I2263" s="19">
        <f>IF(B2263&amp;""="","",ROUND(SUMIFS($E$7:$E$3006,$B$7:$B$3006,B2263&amp;"")-SUMIFS($F$7:$F$3006,$B$7:$B$3006,B2263&amp;""),2))</f>
        <v/>
      </c>
      <c r="J2263" s="6">
        <f>IF(B2263&amp;""="",IF(AND(C2263&amp;""="",E2263&amp;""="",F2263&amp;""=""),"","رقم القيد ناقص"),IF(I2263=0,"","القيد غير متوازن"))</f>
        <v/>
      </c>
      <c r="K2263" s="21">
        <f>IF(C2263&amp;""="","",COUNTIF($C$7:C2263,C2263&amp;""))</f>
        <v/>
      </c>
      <c r="L2263" s="6">
        <f>IF(K2263="","",C2263&amp;"-"&amp;K2263)</f>
        <v/>
      </c>
      <c r="M2263" s="21">
        <f>IF(J2263&lt;&gt;"القيد غير متوازن","",IF(COUNTIF($B$7:B2263,B2263&amp;"")=1,1,""))</f>
        <v/>
      </c>
    </row>
    <row r="2264">
      <c r="A2264" s="20" t="n"/>
      <c r="B2264" s="16" t="n"/>
      <c r="C2264" s="16" t="n"/>
      <c r="D2264" s="5" t="n"/>
      <c r="E2264" s="17" t="n"/>
      <c r="F2264" s="17" t="n"/>
      <c r="G2264" s="6">
        <f>IF(AND(C2264&amp;""="",E2264&amp;""="",F2264&amp;""=""),"",IF(C2264&amp;""="","كود ناقص",IFERROR(INDEX('دليل الحسابات'!$B$6:$B$205,MATCH(C2264,'دليل الحسابات'!$A$6:$A$205,0)),"كود غير موجود")))</f>
        <v/>
      </c>
      <c r="H2264" s="6">
        <f>IF(AND(C2264&amp;""="",E2264&amp;""="",F2264&amp;""=""),"",IF(AND(E2264&amp;""&lt;&gt;"",F2264&amp;""&lt;&gt;""),"خطأ: مدين ودائن معًا",IF(AND(E2264&amp;""="",F2264&amp;""=""),"سطر بلا مبلغ","")))</f>
        <v/>
      </c>
      <c r="I2264" s="19">
        <f>IF(B2264&amp;""="","",ROUND(SUMIFS($E$7:$E$3006,$B$7:$B$3006,B2264&amp;"")-SUMIFS($F$7:$F$3006,$B$7:$B$3006,B2264&amp;""),2))</f>
        <v/>
      </c>
      <c r="J2264" s="6">
        <f>IF(B2264&amp;""="",IF(AND(C2264&amp;""="",E2264&amp;""="",F2264&amp;""=""),"","رقم القيد ناقص"),IF(I2264=0,"","القيد غير متوازن"))</f>
        <v/>
      </c>
      <c r="K2264" s="21">
        <f>IF(C2264&amp;""="","",COUNTIF($C$7:C2264,C2264&amp;""))</f>
        <v/>
      </c>
      <c r="L2264" s="6">
        <f>IF(K2264="","",C2264&amp;"-"&amp;K2264)</f>
        <v/>
      </c>
      <c r="M2264" s="21">
        <f>IF(J2264&lt;&gt;"القيد غير متوازن","",IF(COUNTIF($B$7:B2264,B2264&amp;"")=1,1,""))</f>
        <v/>
      </c>
    </row>
    <row r="2265">
      <c r="A2265" s="20" t="n"/>
      <c r="B2265" s="16" t="n"/>
      <c r="C2265" s="16" t="n"/>
      <c r="D2265" s="5" t="n"/>
      <c r="E2265" s="17" t="n"/>
      <c r="F2265" s="17" t="n"/>
      <c r="G2265" s="6">
        <f>IF(AND(C2265&amp;""="",E2265&amp;""="",F2265&amp;""=""),"",IF(C2265&amp;""="","كود ناقص",IFERROR(INDEX('دليل الحسابات'!$B$6:$B$205,MATCH(C2265,'دليل الحسابات'!$A$6:$A$205,0)),"كود غير موجود")))</f>
        <v/>
      </c>
      <c r="H2265" s="6">
        <f>IF(AND(C2265&amp;""="",E2265&amp;""="",F2265&amp;""=""),"",IF(AND(E2265&amp;""&lt;&gt;"",F2265&amp;""&lt;&gt;""),"خطأ: مدين ودائن معًا",IF(AND(E2265&amp;""="",F2265&amp;""=""),"سطر بلا مبلغ","")))</f>
        <v/>
      </c>
      <c r="I2265" s="19">
        <f>IF(B2265&amp;""="","",ROUND(SUMIFS($E$7:$E$3006,$B$7:$B$3006,B2265&amp;"")-SUMIFS($F$7:$F$3006,$B$7:$B$3006,B2265&amp;""),2))</f>
        <v/>
      </c>
      <c r="J2265" s="6">
        <f>IF(B2265&amp;""="",IF(AND(C2265&amp;""="",E2265&amp;""="",F2265&amp;""=""),"","رقم القيد ناقص"),IF(I2265=0,"","القيد غير متوازن"))</f>
        <v/>
      </c>
      <c r="K2265" s="21">
        <f>IF(C2265&amp;""="","",COUNTIF($C$7:C2265,C2265&amp;""))</f>
        <v/>
      </c>
      <c r="L2265" s="6">
        <f>IF(K2265="","",C2265&amp;"-"&amp;K2265)</f>
        <v/>
      </c>
      <c r="M2265" s="21">
        <f>IF(J2265&lt;&gt;"القيد غير متوازن","",IF(COUNTIF($B$7:B2265,B2265&amp;"")=1,1,""))</f>
        <v/>
      </c>
    </row>
    <row r="2266">
      <c r="A2266" s="20" t="n"/>
      <c r="B2266" s="16" t="n"/>
      <c r="C2266" s="16" t="n"/>
      <c r="D2266" s="5" t="n"/>
      <c r="E2266" s="17" t="n"/>
      <c r="F2266" s="17" t="n"/>
      <c r="G2266" s="6">
        <f>IF(AND(C2266&amp;""="",E2266&amp;""="",F2266&amp;""=""),"",IF(C2266&amp;""="","كود ناقص",IFERROR(INDEX('دليل الحسابات'!$B$6:$B$205,MATCH(C2266,'دليل الحسابات'!$A$6:$A$205,0)),"كود غير موجود")))</f>
        <v/>
      </c>
      <c r="H2266" s="6">
        <f>IF(AND(C2266&amp;""="",E2266&amp;""="",F2266&amp;""=""),"",IF(AND(E2266&amp;""&lt;&gt;"",F2266&amp;""&lt;&gt;""),"خطأ: مدين ودائن معًا",IF(AND(E2266&amp;""="",F2266&amp;""=""),"سطر بلا مبلغ","")))</f>
        <v/>
      </c>
      <c r="I2266" s="19">
        <f>IF(B2266&amp;""="","",ROUND(SUMIFS($E$7:$E$3006,$B$7:$B$3006,B2266&amp;"")-SUMIFS($F$7:$F$3006,$B$7:$B$3006,B2266&amp;""),2))</f>
        <v/>
      </c>
      <c r="J2266" s="6">
        <f>IF(B2266&amp;""="",IF(AND(C2266&amp;""="",E2266&amp;""="",F2266&amp;""=""),"","رقم القيد ناقص"),IF(I2266=0,"","القيد غير متوازن"))</f>
        <v/>
      </c>
      <c r="K2266" s="21">
        <f>IF(C2266&amp;""="","",COUNTIF($C$7:C2266,C2266&amp;""))</f>
        <v/>
      </c>
      <c r="L2266" s="6">
        <f>IF(K2266="","",C2266&amp;"-"&amp;K2266)</f>
        <v/>
      </c>
      <c r="M2266" s="21">
        <f>IF(J2266&lt;&gt;"القيد غير متوازن","",IF(COUNTIF($B$7:B2266,B2266&amp;"")=1,1,""))</f>
        <v/>
      </c>
    </row>
    <row r="2267">
      <c r="A2267" s="20" t="n"/>
      <c r="B2267" s="16" t="n"/>
      <c r="C2267" s="16" t="n"/>
      <c r="D2267" s="5" t="n"/>
      <c r="E2267" s="17" t="n"/>
      <c r="F2267" s="17" t="n"/>
      <c r="G2267" s="6">
        <f>IF(AND(C2267&amp;""="",E2267&amp;""="",F2267&amp;""=""),"",IF(C2267&amp;""="","كود ناقص",IFERROR(INDEX('دليل الحسابات'!$B$6:$B$205,MATCH(C2267,'دليل الحسابات'!$A$6:$A$205,0)),"كود غير موجود")))</f>
        <v/>
      </c>
      <c r="H2267" s="6">
        <f>IF(AND(C2267&amp;""="",E2267&amp;""="",F2267&amp;""=""),"",IF(AND(E2267&amp;""&lt;&gt;"",F2267&amp;""&lt;&gt;""),"خطأ: مدين ودائن معًا",IF(AND(E2267&amp;""="",F2267&amp;""=""),"سطر بلا مبلغ","")))</f>
        <v/>
      </c>
      <c r="I2267" s="19">
        <f>IF(B2267&amp;""="","",ROUND(SUMIFS($E$7:$E$3006,$B$7:$B$3006,B2267&amp;"")-SUMIFS($F$7:$F$3006,$B$7:$B$3006,B2267&amp;""),2))</f>
        <v/>
      </c>
      <c r="J2267" s="6">
        <f>IF(B2267&amp;""="",IF(AND(C2267&amp;""="",E2267&amp;""="",F2267&amp;""=""),"","رقم القيد ناقص"),IF(I2267=0,"","القيد غير متوازن"))</f>
        <v/>
      </c>
      <c r="K2267" s="21">
        <f>IF(C2267&amp;""="","",COUNTIF($C$7:C2267,C2267&amp;""))</f>
        <v/>
      </c>
      <c r="L2267" s="6">
        <f>IF(K2267="","",C2267&amp;"-"&amp;K2267)</f>
        <v/>
      </c>
      <c r="M2267" s="21">
        <f>IF(J2267&lt;&gt;"القيد غير متوازن","",IF(COUNTIF($B$7:B2267,B2267&amp;"")=1,1,""))</f>
        <v/>
      </c>
    </row>
    <row r="2268">
      <c r="A2268" s="20" t="n"/>
      <c r="B2268" s="16" t="n"/>
      <c r="C2268" s="16" t="n"/>
      <c r="D2268" s="5" t="n"/>
      <c r="E2268" s="17" t="n"/>
      <c r="F2268" s="17" t="n"/>
      <c r="G2268" s="6">
        <f>IF(AND(C2268&amp;""="",E2268&amp;""="",F2268&amp;""=""),"",IF(C2268&amp;""="","كود ناقص",IFERROR(INDEX('دليل الحسابات'!$B$6:$B$205,MATCH(C2268,'دليل الحسابات'!$A$6:$A$205,0)),"كود غير موجود")))</f>
        <v/>
      </c>
      <c r="H2268" s="6">
        <f>IF(AND(C2268&amp;""="",E2268&amp;""="",F2268&amp;""=""),"",IF(AND(E2268&amp;""&lt;&gt;"",F2268&amp;""&lt;&gt;""),"خطأ: مدين ودائن معًا",IF(AND(E2268&amp;""="",F2268&amp;""=""),"سطر بلا مبلغ","")))</f>
        <v/>
      </c>
      <c r="I2268" s="19">
        <f>IF(B2268&amp;""="","",ROUND(SUMIFS($E$7:$E$3006,$B$7:$B$3006,B2268&amp;"")-SUMIFS($F$7:$F$3006,$B$7:$B$3006,B2268&amp;""),2))</f>
        <v/>
      </c>
      <c r="J2268" s="6">
        <f>IF(B2268&amp;""="",IF(AND(C2268&amp;""="",E2268&amp;""="",F2268&amp;""=""),"","رقم القيد ناقص"),IF(I2268=0,"","القيد غير متوازن"))</f>
        <v/>
      </c>
      <c r="K2268" s="21">
        <f>IF(C2268&amp;""="","",COUNTIF($C$7:C2268,C2268&amp;""))</f>
        <v/>
      </c>
      <c r="L2268" s="6">
        <f>IF(K2268="","",C2268&amp;"-"&amp;K2268)</f>
        <v/>
      </c>
      <c r="M2268" s="21">
        <f>IF(J2268&lt;&gt;"القيد غير متوازن","",IF(COUNTIF($B$7:B2268,B2268&amp;"")=1,1,""))</f>
        <v/>
      </c>
    </row>
    <row r="2269">
      <c r="A2269" s="20" t="n"/>
      <c r="B2269" s="16" t="n"/>
      <c r="C2269" s="16" t="n"/>
      <c r="D2269" s="5" t="n"/>
      <c r="E2269" s="17" t="n"/>
      <c r="F2269" s="17" t="n"/>
      <c r="G2269" s="6">
        <f>IF(AND(C2269&amp;""="",E2269&amp;""="",F2269&amp;""=""),"",IF(C2269&amp;""="","كود ناقص",IFERROR(INDEX('دليل الحسابات'!$B$6:$B$205,MATCH(C2269,'دليل الحسابات'!$A$6:$A$205,0)),"كود غير موجود")))</f>
        <v/>
      </c>
      <c r="H2269" s="6">
        <f>IF(AND(C2269&amp;""="",E2269&amp;""="",F2269&amp;""=""),"",IF(AND(E2269&amp;""&lt;&gt;"",F2269&amp;""&lt;&gt;""),"خطأ: مدين ودائن معًا",IF(AND(E2269&amp;""="",F2269&amp;""=""),"سطر بلا مبلغ","")))</f>
        <v/>
      </c>
      <c r="I2269" s="19">
        <f>IF(B2269&amp;""="","",ROUND(SUMIFS($E$7:$E$3006,$B$7:$B$3006,B2269&amp;"")-SUMIFS($F$7:$F$3006,$B$7:$B$3006,B2269&amp;""),2))</f>
        <v/>
      </c>
      <c r="J2269" s="6">
        <f>IF(B2269&amp;""="",IF(AND(C2269&amp;""="",E2269&amp;""="",F2269&amp;""=""),"","رقم القيد ناقص"),IF(I2269=0,"","القيد غير متوازن"))</f>
        <v/>
      </c>
      <c r="K2269" s="21">
        <f>IF(C2269&amp;""="","",COUNTIF($C$7:C2269,C2269&amp;""))</f>
        <v/>
      </c>
      <c r="L2269" s="6">
        <f>IF(K2269="","",C2269&amp;"-"&amp;K2269)</f>
        <v/>
      </c>
      <c r="M2269" s="21">
        <f>IF(J2269&lt;&gt;"القيد غير متوازن","",IF(COUNTIF($B$7:B2269,B2269&amp;"")=1,1,""))</f>
        <v/>
      </c>
    </row>
    <row r="2270">
      <c r="A2270" s="20" t="n"/>
      <c r="B2270" s="16" t="n"/>
      <c r="C2270" s="16" t="n"/>
      <c r="D2270" s="5" t="n"/>
      <c r="E2270" s="17" t="n"/>
      <c r="F2270" s="17" t="n"/>
      <c r="G2270" s="6">
        <f>IF(AND(C2270&amp;""="",E2270&amp;""="",F2270&amp;""=""),"",IF(C2270&amp;""="","كود ناقص",IFERROR(INDEX('دليل الحسابات'!$B$6:$B$205,MATCH(C2270,'دليل الحسابات'!$A$6:$A$205,0)),"كود غير موجود")))</f>
        <v/>
      </c>
      <c r="H2270" s="6">
        <f>IF(AND(C2270&amp;""="",E2270&amp;""="",F2270&amp;""=""),"",IF(AND(E2270&amp;""&lt;&gt;"",F2270&amp;""&lt;&gt;""),"خطأ: مدين ودائن معًا",IF(AND(E2270&amp;""="",F2270&amp;""=""),"سطر بلا مبلغ","")))</f>
        <v/>
      </c>
      <c r="I2270" s="19">
        <f>IF(B2270&amp;""="","",ROUND(SUMIFS($E$7:$E$3006,$B$7:$B$3006,B2270&amp;"")-SUMIFS($F$7:$F$3006,$B$7:$B$3006,B2270&amp;""),2))</f>
        <v/>
      </c>
      <c r="J2270" s="6">
        <f>IF(B2270&amp;""="",IF(AND(C2270&amp;""="",E2270&amp;""="",F2270&amp;""=""),"","رقم القيد ناقص"),IF(I2270=0,"","القيد غير متوازن"))</f>
        <v/>
      </c>
      <c r="K2270" s="21">
        <f>IF(C2270&amp;""="","",COUNTIF($C$7:C2270,C2270&amp;""))</f>
        <v/>
      </c>
      <c r="L2270" s="6">
        <f>IF(K2270="","",C2270&amp;"-"&amp;K2270)</f>
        <v/>
      </c>
      <c r="M2270" s="21">
        <f>IF(J2270&lt;&gt;"القيد غير متوازن","",IF(COUNTIF($B$7:B2270,B2270&amp;"")=1,1,""))</f>
        <v/>
      </c>
    </row>
    <row r="2271">
      <c r="A2271" s="20" t="n"/>
      <c r="B2271" s="16" t="n"/>
      <c r="C2271" s="16" t="n"/>
      <c r="D2271" s="5" t="n"/>
      <c r="E2271" s="17" t="n"/>
      <c r="F2271" s="17" t="n"/>
      <c r="G2271" s="6">
        <f>IF(AND(C2271&amp;""="",E2271&amp;""="",F2271&amp;""=""),"",IF(C2271&amp;""="","كود ناقص",IFERROR(INDEX('دليل الحسابات'!$B$6:$B$205,MATCH(C2271,'دليل الحسابات'!$A$6:$A$205,0)),"كود غير موجود")))</f>
        <v/>
      </c>
      <c r="H2271" s="6">
        <f>IF(AND(C2271&amp;""="",E2271&amp;""="",F2271&amp;""=""),"",IF(AND(E2271&amp;""&lt;&gt;"",F2271&amp;""&lt;&gt;""),"خطأ: مدين ودائن معًا",IF(AND(E2271&amp;""="",F2271&amp;""=""),"سطر بلا مبلغ","")))</f>
        <v/>
      </c>
      <c r="I2271" s="19">
        <f>IF(B2271&amp;""="","",ROUND(SUMIFS($E$7:$E$3006,$B$7:$B$3006,B2271&amp;"")-SUMIFS($F$7:$F$3006,$B$7:$B$3006,B2271&amp;""),2))</f>
        <v/>
      </c>
      <c r="J2271" s="6">
        <f>IF(B2271&amp;""="",IF(AND(C2271&amp;""="",E2271&amp;""="",F2271&amp;""=""),"","رقم القيد ناقص"),IF(I2271=0,"","القيد غير متوازن"))</f>
        <v/>
      </c>
      <c r="K2271" s="21">
        <f>IF(C2271&amp;""="","",COUNTIF($C$7:C2271,C2271&amp;""))</f>
        <v/>
      </c>
      <c r="L2271" s="6">
        <f>IF(K2271="","",C2271&amp;"-"&amp;K2271)</f>
        <v/>
      </c>
      <c r="M2271" s="21">
        <f>IF(J2271&lt;&gt;"القيد غير متوازن","",IF(COUNTIF($B$7:B2271,B2271&amp;"")=1,1,""))</f>
        <v/>
      </c>
    </row>
    <row r="2272">
      <c r="A2272" s="20" t="n"/>
      <c r="B2272" s="16" t="n"/>
      <c r="C2272" s="16" t="n"/>
      <c r="D2272" s="5" t="n"/>
      <c r="E2272" s="17" t="n"/>
      <c r="F2272" s="17" t="n"/>
      <c r="G2272" s="6">
        <f>IF(AND(C2272&amp;""="",E2272&amp;""="",F2272&amp;""=""),"",IF(C2272&amp;""="","كود ناقص",IFERROR(INDEX('دليل الحسابات'!$B$6:$B$205,MATCH(C2272,'دليل الحسابات'!$A$6:$A$205,0)),"كود غير موجود")))</f>
        <v/>
      </c>
      <c r="H2272" s="6">
        <f>IF(AND(C2272&amp;""="",E2272&amp;""="",F2272&amp;""=""),"",IF(AND(E2272&amp;""&lt;&gt;"",F2272&amp;""&lt;&gt;""),"خطأ: مدين ودائن معًا",IF(AND(E2272&amp;""="",F2272&amp;""=""),"سطر بلا مبلغ","")))</f>
        <v/>
      </c>
      <c r="I2272" s="19">
        <f>IF(B2272&amp;""="","",ROUND(SUMIFS($E$7:$E$3006,$B$7:$B$3006,B2272&amp;"")-SUMIFS($F$7:$F$3006,$B$7:$B$3006,B2272&amp;""),2))</f>
        <v/>
      </c>
      <c r="J2272" s="6">
        <f>IF(B2272&amp;""="",IF(AND(C2272&amp;""="",E2272&amp;""="",F2272&amp;""=""),"","رقم القيد ناقص"),IF(I2272=0,"","القيد غير متوازن"))</f>
        <v/>
      </c>
      <c r="K2272" s="21">
        <f>IF(C2272&amp;""="","",COUNTIF($C$7:C2272,C2272&amp;""))</f>
        <v/>
      </c>
      <c r="L2272" s="6">
        <f>IF(K2272="","",C2272&amp;"-"&amp;K2272)</f>
        <v/>
      </c>
      <c r="M2272" s="21">
        <f>IF(J2272&lt;&gt;"القيد غير متوازن","",IF(COUNTIF($B$7:B2272,B2272&amp;"")=1,1,""))</f>
        <v/>
      </c>
    </row>
    <row r="2273">
      <c r="A2273" s="20" t="n"/>
      <c r="B2273" s="16" t="n"/>
      <c r="C2273" s="16" t="n"/>
      <c r="D2273" s="5" t="n"/>
      <c r="E2273" s="17" t="n"/>
      <c r="F2273" s="17" t="n"/>
      <c r="G2273" s="6">
        <f>IF(AND(C2273&amp;""="",E2273&amp;""="",F2273&amp;""=""),"",IF(C2273&amp;""="","كود ناقص",IFERROR(INDEX('دليل الحسابات'!$B$6:$B$205,MATCH(C2273,'دليل الحسابات'!$A$6:$A$205,0)),"كود غير موجود")))</f>
        <v/>
      </c>
      <c r="H2273" s="6">
        <f>IF(AND(C2273&amp;""="",E2273&amp;""="",F2273&amp;""=""),"",IF(AND(E2273&amp;""&lt;&gt;"",F2273&amp;""&lt;&gt;""),"خطأ: مدين ودائن معًا",IF(AND(E2273&amp;""="",F2273&amp;""=""),"سطر بلا مبلغ","")))</f>
        <v/>
      </c>
      <c r="I2273" s="19">
        <f>IF(B2273&amp;""="","",ROUND(SUMIFS($E$7:$E$3006,$B$7:$B$3006,B2273&amp;"")-SUMIFS($F$7:$F$3006,$B$7:$B$3006,B2273&amp;""),2))</f>
        <v/>
      </c>
      <c r="J2273" s="6">
        <f>IF(B2273&amp;""="",IF(AND(C2273&amp;""="",E2273&amp;""="",F2273&amp;""=""),"","رقم القيد ناقص"),IF(I2273=0,"","القيد غير متوازن"))</f>
        <v/>
      </c>
      <c r="K2273" s="21">
        <f>IF(C2273&amp;""="","",COUNTIF($C$7:C2273,C2273&amp;""))</f>
        <v/>
      </c>
      <c r="L2273" s="6">
        <f>IF(K2273="","",C2273&amp;"-"&amp;K2273)</f>
        <v/>
      </c>
      <c r="M2273" s="21">
        <f>IF(J2273&lt;&gt;"القيد غير متوازن","",IF(COUNTIF($B$7:B2273,B2273&amp;"")=1,1,""))</f>
        <v/>
      </c>
    </row>
    <row r="2274">
      <c r="A2274" s="20" t="n"/>
      <c r="B2274" s="16" t="n"/>
      <c r="C2274" s="16" t="n"/>
      <c r="D2274" s="5" t="n"/>
      <c r="E2274" s="17" t="n"/>
      <c r="F2274" s="17" t="n"/>
      <c r="G2274" s="6">
        <f>IF(AND(C2274&amp;""="",E2274&amp;""="",F2274&amp;""=""),"",IF(C2274&amp;""="","كود ناقص",IFERROR(INDEX('دليل الحسابات'!$B$6:$B$205,MATCH(C2274,'دليل الحسابات'!$A$6:$A$205,0)),"كود غير موجود")))</f>
        <v/>
      </c>
      <c r="H2274" s="6">
        <f>IF(AND(C2274&amp;""="",E2274&amp;""="",F2274&amp;""=""),"",IF(AND(E2274&amp;""&lt;&gt;"",F2274&amp;""&lt;&gt;""),"خطأ: مدين ودائن معًا",IF(AND(E2274&amp;""="",F2274&amp;""=""),"سطر بلا مبلغ","")))</f>
        <v/>
      </c>
      <c r="I2274" s="19">
        <f>IF(B2274&amp;""="","",ROUND(SUMIFS($E$7:$E$3006,$B$7:$B$3006,B2274&amp;"")-SUMIFS($F$7:$F$3006,$B$7:$B$3006,B2274&amp;""),2))</f>
        <v/>
      </c>
      <c r="J2274" s="6">
        <f>IF(B2274&amp;""="",IF(AND(C2274&amp;""="",E2274&amp;""="",F2274&amp;""=""),"","رقم القيد ناقص"),IF(I2274=0,"","القيد غير متوازن"))</f>
        <v/>
      </c>
      <c r="K2274" s="21">
        <f>IF(C2274&amp;""="","",COUNTIF($C$7:C2274,C2274&amp;""))</f>
        <v/>
      </c>
      <c r="L2274" s="6">
        <f>IF(K2274="","",C2274&amp;"-"&amp;K2274)</f>
        <v/>
      </c>
      <c r="M2274" s="21">
        <f>IF(J2274&lt;&gt;"القيد غير متوازن","",IF(COUNTIF($B$7:B2274,B2274&amp;"")=1,1,""))</f>
        <v/>
      </c>
    </row>
    <row r="2275">
      <c r="A2275" s="20" t="n"/>
      <c r="B2275" s="16" t="n"/>
      <c r="C2275" s="16" t="n"/>
      <c r="D2275" s="5" t="n"/>
      <c r="E2275" s="17" t="n"/>
      <c r="F2275" s="17" t="n"/>
      <c r="G2275" s="6">
        <f>IF(AND(C2275&amp;""="",E2275&amp;""="",F2275&amp;""=""),"",IF(C2275&amp;""="","كود ناقص",IFERROR(INDEX('دليل الحسابات'!$B$6:$B$205,MATCH(C2275,'دليل الحسابات'!$A$6:$A$205,0)),"كود غير موجود")))</f>
        <v/>
      </c>
      <c r="H2275" s="6">
        <f>IF(AND(C2275&amp;""="",E2275&amp;""="",F2275&amp;""=""),"",IF(AND(E2275&amp;""&lt;&gt;"",F2275&amp;""&lt;&gt;""),"خطأ: مدين ودائن معًا",IF(AND(E2275&amp;""="",F2275&amp;""=""),"سطر بلا مبلغ","")))</f>
        <v/>
      </c>
      <c r="I2275" s="19">
        <f>IF(B2275&amp;""="","",ROUND(SUMIFS($E$7:$E$3006,$B$7:$B$3006,B2275&amp;"")-SUMIFS($F$7:$F$3006,$B$7:$B$3006,B2275&amp;""),2))</f>
        <v/>
      </c>
      <c r="J2275" s="6">
        <f>IF(B2275&amp;""="",IF(AND(C2275&amp;""="",E2275&amp;""="",F2275&amp;""=""),"","رقم القيد ناقص"),IF(I2275=0,"","القيد غير متوازن"))</f>
        <v/>
      </c>
      <c r="K2275" s="21">
        <f>IF(C2275&amp;""="","",COUNTIF($C$7:C2275,C2275&amp;""))</f>
        <v/>
      </c>
      <c r="L2275" s="6">
        <f>IF(K2275="","",C2275&amp;"-"&amp;K2275)</f>
        <v/>
      </c>
      <c r="M2275" s="21">
        <f>IF(J2275&lt;&gt;"القيد غير متوازن","",IF(COUNTIF($B$7:B2275,B2275&amp;"")=1,1,""))</f>
        <v/>
      </c>
    </row>
    <row r="2276">
      <c r="A2276" s="20" t="n"/>
      <c r="B2276" s="16" t="n"/>
      <c r="C2276" s="16" t="n"/>
      <c r="D2276" s="5" t="n"/>
      <c r="E2276" s="17" t="n"/>
      <c r="F2276" s="17" t="n"/>
      <c r="G2276" s="6">
        <f>IF(AND(C2276&amp;""="",E2276&amp;""="",F2276&amp;""=""),"",IF(C2276&amp;""="","كود ناقص",IFERROR(INDEX('دليل الحسابات'!$B$6:$B$205,MATCH(C2276,'دليل الحسابات'!$A$6:$A$205,0)),"كود غير موجود")))</f>
        <v/>
      </c>
      <c r="H2276" s="6">
        <f>IF(AND(C2276&amp;""="",E2276&amp;""="",F2276&amp;""=""),"",IF(AND(E2276&amp;""&lt;&gt;"",F2276&amp;""&lt;&gt;""),"خطأ: مدين ودائن معًا",IF(AND(E2276&amp;""="",F2276&amp;""=""),"سطر بلا مبلغ","")))</f>
        <v/>
      </c>
      <c r="I2276" s="19">
        <f>IF(B2276&amp;""="","",ROUND(SUMIFS($E$7:$E$3006,$B$7:$B$3006,B2276&amp;"")-SUMIFS($F$7:$F$3006,$B$7:$B$3006,B2276&amp;""),2))</f>
        <v/>
      </c>
      <c r="J2276" s="6">
        <f>IF(B2276&amp;""="",IF(AND(C2276&amp;""="",E2276&amp;""="",F2276&amp;""=""),"","رقم القيد ناقص"),IF(I2276=0,"","القيد غير متوازن"))</f>
        <v/>
      </c>
      <c r="K2276" s="21">
        <f>IF(C2276&amp;""="","",COUNTIF($C$7:C2276,C2276&amp;""))</f>
        <v/>
      </c>
      <c r="L2276" s="6">
        <f>IF(K2276="","",C2276&amp;"-"&amp;K2276)</f>
        <v/>
      </c>
      <c r="M2276" s="21">
        <f>IF(J2276&lt;&gt;"القيد غير متوازن","",IF(COUNTIF($B$7:B2276,B2276&amp;"")=1,1,""))</f>
        <v/>
      </c>
    </row>
    <row r="2277">
      <c r="A2277" s="20" t="n"/>
      <c r="B2277" s="16" t="n"/>
      <c r="C2277" s="16" t="n"/>
      <c r="D2277" s="5" t="n"/>
      <c r="E2277" s="17" t="n"/>
      <c r="F2277" s="17" t="n"/>
      <c r="G2277" s="6">
        <f>IF(AND(C2277&amp;""="",E2277&amp;""="",F2277&amp;""=""),"",IF(C2277&amp;""="","كود ناقص",IFERROR(INDEX('دليل الحسابات'!$B$6:$B$205,MATCH(C2277,'دليل الحسابات'!$A$6:$A$205,0)),"كود غير موجود")))</f>
        <v/>
      </c>
      <c r="H2277" s="6">
        <f>IF(AND(C2277&amp;""="",E2277&amp;""="",F2277&amp;""=""),"",IF(AND(E2277&amp;""&lt;&gt;"",F2277&amp;""&lt;&gt;""),"خطأ: مدين ودائن معًا",IF(AND(E2277&amp;""="",F2277&amp;""=""),"سطر بلا مبلغ","")))</f>
        <v/>
      </c>
      <c r="I2277" s="19">
        <f>IF(B2277&amp;""="","",ROUND(SUMIFS($E$7:$E$3006,$B$7:$B$3006,B2277&amp;"")-SUMIFS($F$7:$F$3006,$B$7:$B$3006,B2277&amp;""),2))</f>
        <v/>
      </c>
      <c r="J2277" s="6">
        <f>IF(B2277&amp;""="",IF(AND(C2277&amp;""="",E2277&amp;""="",F2277&amp;""=""),"","رقم القيد ناقص"),IF(I2277=0,"","القيد غير متوازن"))</f>
        <v/>
      </c>
      <c r="K2277" s="21">
        <f>IF(C2277&amp;""="","",COUNTIF($C$7:C2277,C2277&amp;""))</f>
        <v/>
      </c>
      <c r="L2277" s="6">
        <f>IF(K2277="","",C2277&amp;"-"&amp;K2277)</f>
        <v/>
      </c>
      <c r="M2277" s="21">
        <f>IF(J2277&lt;&gt;"القيد غير متوازن","",IF(COUNTIF($B$7:B2277,B2277&amp;"")=1,1,""))</f>
        <v/>
      </c>
    </row>
    <row r="2278">
      <c r="A2278" s="20" t="n"/>
      <c r="B2278" s="16" t="n"/>
      <c r="C2278" s="16" t="n"/>
      <c r="D2278" s="5" t="n"/>
      <c r="E2278" s="17" t="n"/>
      <c r="F2278" s="17" t="n"/>
      <c r="G2278" s="6">
        <f>IF(AND(C2278&amp;""="",E2278&amp;""="",F2278&amp;""=""),"",IF(C2278&amp;""="","كود ناقص",IFERROR(INDEX('دليل الحسابات'!$B$6:$B$205,MATCH(C2278,'دليل الحسابات'!$A$6:$A$205,0)),"كود غير موجود")))</f>
        <v/>
      </c>
      <c r="H2278" s="6">
        <f>IF(AND(C2278&amp;""="",E2278&amp;""="",F2278&amp;""=""),"",IF(AND(E2278&amp;""&lt;&gt;"",F2278&amp;""&lt;&gt;""),"خطأ: مدين ودائن معًا",IF(AND(E2278&amp;""="",F2278&amp;""=""),"سطر بلا مبلغ","")))</f>
        <v/>
      </c>
      <c r="I2278" s="19">
        <f>IF(B2278&amp;""="","",ROUND(SUMIFS($E$7:$E$3006,$B$7:$B$3006,B2278&amp;"")-SUMIFS($F$7:$F$3006,$B$7:$B$3006,B2278&amp;""),2))</f>
        <v/>
      </c>
      <c r="J2278" s="6">
        <f>IF(B2278&amp;""="",IF(AND(C2278&amp;""="",E2278&amp;""="",F2278&amp;""=""),"","رقم القيد ناقص"),IF(I2278=0,"","القيد غير متوازن"))</f>
        <v/>
      </c>
      <c r="K2278" s="21">
        <f>IF(C2278&amp;""="","",COUNTIF($C$7:C2278,C2278&amp;""))</f>
        <v/>
      </c>
      <c r="L2278" s="6">
        <f>IF(K2278="","",C2278&amp;"-"&amp;K2278)</f>
        <v/>
      </c>
      <c r="M2278" s="21">
        <f>IF(J2278&lt;&gt;"القيد غير متوازن","",IF(COUNTIF($B$7:B2278,B2278&amp;"")=1,1,""))</f>
        <v/>
      </c>
    </row>
    <row r="2279">
      <c r="A2279" s="20" t="n"/>
      <c r="B2279" s="16" t="n"/>
      <c r="C2279" s="16" t="n"/>
      <c r="D2279" s="5" t="n"/>
      <c r="E2279" s="17" t="n"/>
      <c r="F2279" s="17" t="n"/>
      <c r="G2279" s="6">
        <f>IF(AND(C2279&amp;""="",E2279&amp;""="",F2279&amp;""=""),"",IF(C2279&amp;""="","كود ناقص",IFERROR(INDEX('دليل الحسابات'!$B$6:$B$205,MATCH(C2279,'دليل الحسابات'!$A$6:$A$205,0)),"كود غير موجود")))</f>
        <v/>
      </c>
      <c r="H2279" s="6">
        <f>IF(AND(C2279&amp;""="",E2279&amp;""="",F2279&amp;""=""),"",IF(AND(E2279&amp;""&lt;&gt;"",F2279&amp;""&lt;&gt;""),"خطأ: مدين ودائن معًا",IF(AND(E2279&amp;""="",F2279&amp;""=""),"سطر بلا مبلغ","")))</f>
        <v/>
      </c>
      <c r="I2279" s="19">
        <f>IF(B2279&amp;""="","",ROUND(SUMIFS($E$7:$E$3006,$B$7:$B$3006,B2279&amp;"")-SUMIFS($F$7:$F$3006,$B$7:$B$3006,B2279&amp;""),2))</f>
        <v/>
      </c>
      <c r="J2279" s="6">
        <f>IF(B2279&amp;""="",IF(AND(C2279&amp;""="",E2279&amp;""="",F2279&amp;""=""),"","رقم القيد ناقص"),IF(I2279=0,"","القيد غير متوازن"))</f>
        <v/>
      </c>
      <c r="K2279" s="21">
        <f>IF(C2279&amp;""="","",COUNTIF($C$7:C2279,C2279&amp;""))</f>
        <v/>
      </c>
      <c r="L2279" s="6">
        <f>IF(K2279="","",C2279&amp;"-"&amp;K2279)</f>
        <v/>
      </c>
      <c r="M2279" s="21">
        <f>IF(J2279&lt;&gt;"القيد غير متوازن","",IF(COUNTIF($B$7:B2279,B2279&amp;"")=1,1,""))</f>
        <v/>
      </c>
    </row>
    <row r="2280">
      <c r="A2280" s="20" t="n"/>
      <c r="B2280" s="16" t="n"/>
      <c r="C2280" s="16" t="n"/>
      <c r="D2280" s="5" t="n"/>
      <c r="E2280" s="17" t="n"/>
      <c r="F2280" s="17" t="n"/>
      <c r="G2280" s="6">
        <f>IF(AND(C2280&amp;""="",E2280&amp;""="",F2280&amp;""=""),"",IF(C2280&amp;""="","كود ناقص",IFERROR(INDEX('دليل الحسابات'!$B$6:$B$205,MATCH(C2280,'دليل الحسابات'!$A$6:$A$205,0)),"كود غير موجود")))</f>
        <v/>
      </c>
      <c r="H2280" s="6">
        <f>IF(AND(C2280&amp;""="",E2280&amp;""="",F2280&amp;""=""),"",IF(AND(E2280&amp;""&lt;&gt;"",F2280&amp;""&lt;&gt;""),"خطأ: مدين ودائن معًا",IF(AND(E2280&amp;""="",F2280&amp;""=""),"سطر بلا مبلغ","")))</f>
        <v/>
      </c>
      <c r="I2280" s="19">
        <f>IF(B2280&amp;""="","",ROUND(SUMIFS($E$7:$E$3006,$B$7:$B$3006,B2280&amp;"")-SUMIFS($F$7:$F$3006,$B$7:$B$3006,B2280&amp;""),2))</f>
        <v/>
      </c>
      <c r="J2280" s="6">
        <f>IF(B2280&amp;""="",IF(AND(C2280&amp;""="",E2280&amp;""="",F2280&amp;""=""),"","رقم القيد ناقص"),IF(I2280=0,"","القيد غير متوازن"))</f>
        <v/>
      </c>
      <c r="K2280" s="21">
        <f>IF(C2280&amp;""="","",COUNTIF($C$7:C2280,C2280&amp;""))</f>
        <v/>
      </c>
      <c r="L2280" s="6">
        <f>IF(K2280="","",C2280&amp;"-"&amp;K2280)</f>
        <v/>
      </c>
      <c r="M2280" s="21">
        <f>IF(J2280&lt;&gt;"القيد غير متوازن","",IF(COUNTIF($B$7:B2280,B2280&amp;"")=1,1,""))</f>
        <v/>
      </c>
    </row>
    <row r="2281">
      <c r="A2281" s="20" t="n"/>
      <c r="B2281" s="16" t="n"/>
      <c r="C2281" s="16" t="n"/>
      <c r="D2281" s="5" t="n"/>
      <c r="E2281" s="17" t="n"/>
      <c r="F2281" s="17" t="n"/>
      <c r="G2281" s="6">
        <f>IF(AND(C2281&amp;""="",E2281&amp;""="",F2281&amp;""=""),"",IF(C2281&amp;""="","كود ناقص",IFERROR(INDEX('دليل الحسابات'!$B$6:$B$205,MATCH(C2281,'دليل الحسابات'!$A$6:$A$205,0)),"كود غير موجود")))</f>
        <v/>
      </c>
      <c r="H2281" s="6">
        <f>IF(AND(C2281&amp;""="",E2281&amp;""="",F2281&amp;""=""),"",IF(AND(E2281&amp;""&lt;&gt;"",F2281&amp;""&lt;&gt;""),"خطأ: مدين ودائن معًا",IF(AND(E2281&amp;""="",F2281&amp;""=""),"سطر بلا مبلغ","")))</f>
        <v/>
      </c>
      <c r="I2281" s="19">
        <f>IF(B2281&amp;""="","",ROUND(SUMIFS($E$7:$E$3006,$B$7:$B$3006,B2281&amp;"")-SUMIFS($F$7:$F$3006,$B$7:$B$3006,B2281&amp;""),2))</f>
        <v/>
      </c>
      <c r="J2281" s="6">
        <f>IF(B2281&amp;""="",IF(AND(C2281&amp;""="",E2281&amp;""="",F2281&amp;""=""),"","رقم القيد ناقص"),IF(I2281=0,"","القيد غير متوازن"))</f>
        <v/>
      </c>
      <c r="K2281" s="21">
        <f>IF(C2281&amp;""="","",COUNTIF($C$7:C2281,C2281&amp;""))</f>
        <v/>
      </c>
      <c r="L2281" s="6">
        <f>IF(K2281="","",C2281&amp;"-"&amp;K2281)</f>
        <v/>
      </c>
      <c r="M2281" s="21">
        <f>IF(J2281&lt;&gt;"القيد غير متوازن","",IF(COUNTIF($B$7:B2281,B2281&amp;"")=1,1,""))</f>
        <v/>
      </c>
    </row>
    <row r="2282">
      <c r="A2282" s="20" t="n"/>
      <c r="B2282" s="16" t="n"/>
      <c r="C2282" s="16" t="n"/>
      <c r="D2282" s="5" t="n"/>
      <c r="E2282" s="17" t="n"/>
      <c r="F2282" s="17" t="n"/>
      <c r="G2282" s="6">
        <f>IF(AND(C2282&amp;""="",E2282&amp;""="",F2282&amp;""=""),"",IF(C2282&amp;""="","كود ناقص",IFERROR(INDEX('دليل الحسابات'!$B$6:$B$205,MATCH(C2282,'دليل الحسابات'!$A$6:$A$205,0)),"كود غير موجود")))</f>
        <v/>
      </c>
      <c r="H2282" s="6">
        <f>IF(AND(C2282&amp;""="",E2282&amp;""="",F2282&amp;""=""),"",IF(AND(E2282&amp;""&lt;&gt;"",F2282&amp;""&lt;&gt;""),"خطأ: مدين ودائن معًا",IF(AND(E2282&amp;""="",F2282&amp;""=""),"سطر بلا مبلغ","")))</f>
        <v/>
      </c>
      <c r="I2282" s="19">
        <f>IF(B2282&amp;""="","",ROUND(SUMIFS($E$7:$E$3006,$B$7:$B$3006,B2282&amp;"")-SUMIFS($F$7:$F$3006,$B$7:$B$3006,B2282&amp;""),2))</f>
        <v/>
      </c>
      <c r="J2282" s="6">
        <f>IF(B2282&amp;""="",IF(AND(C2282&amp;""="",E2282&amp;""="",F2282&amp;""=""),"","رقم القيد ناقص"),IF(I2282=0,"","القيد غير متوازن"))</f>
        <v/>
      </c>
      <c r="K2282" s="21">
        <f>IF(C2282&amp;""="","",COUNTIF($C$7:C2282,C2282&amp;""))</f>
        <v/>
      </c>
      <c r="L2282" s="6">
        <f>IF(K2282="","",C2282&amp;"-"&amp;K2282)</f>
        <v/>
      </c>
      <c r="M2282" s="21">
        <f>IF(J2282&lt;&gt;"القيد غير متوازن","",IF(COUNTIF($B$7:B2282,B2282&amp;"")=1,1,""))</f>
        <v/>
      </c>
    </row>
    <row r="2283">
      <c r="A2283" s="20" t="n"/>
      <c r="B2283" s="16" t="n"/>
      <c r="C2283" s="16" t="n"/>
      <c r="D2283" s="5" t="n"/>
      <c r="E2283" s="17" t="n"/>
      <c r="F2283" s="17" t="n"/>
      <c r="G2283" s="6">
        <f>IF(AND(C2283&amp;""="",E2283&amp;""="",F2283&amp;""=""),"",IF(C2283&amp;""="","كود ناقص",IFERROR(INDEX('دليل الحسابات'!$B$6:$B$205,MATCH(C2283,'دليل الحسابات'!$A$6:$A$205,0)),"كود غير موجود")))</f>
        <v/>
      </c>
      <c r="H2283" s="6">
        <f>IF(AND(C2283&amp;""="",E2283&amp;""="",F2283&amp;""=""),"",IF(AND(E2283&amp;""&lt;&gt;"",F2283&amp;""&lt;&gt;""),"خطأ: مدين ودائن معًا",IF(AND(E2283&amp;""="",F2283&amp;""=""),"سطر بلا مبلغ","")))</f>
        <v/>
      </c>
      <c r="I2283" s="19">
        <f>IF(B2283&amp;""="","",ROUND(SUMIFS($E$7:$E$3006,$B$7:$B$3006,B2283&amp;"")-SUMIFS($F$7:$F$3006,$B$7:$B$3006,B2283&amp;""),2))</f>
        <v/>
      </c>
      <c r="J2283" s="6">
        <f>IF(B2283&amp;""="",IF(AND(C2283&amp;""="",E2283&amp;""="",F2283&amp;""=""),"","رقم القيد ناقص"),IF(I2283=0,"","القيد غير متوازن"))</f>
        <v/>
      </c>
      <c r="K2283" s="21">
        <f>IF(C2283&amp;""="","",COUNTIF($C$7:C2283,C2283&amp;""))</f>
        <v/>
      </c>
      <c r="L2283" s="6">
        <f>IF(K2283="","",C2283&amp;"-"&amp;K2283)</f>
        <v/>
      </c>
      <c r="M2283" s="21">
        <f>IF(J2283&lt;&gt;"القيد غير متوازن","",IF(COUNTIF($B$7:B2283,B2283&amp;"")=1,1,""))</f>
        <v/>
      </c>
    </row>
    <row r="2284">
      <c r="A2284" s="20" t="n"/>
      <c r="B2284" s="16" t="n"/>
      <c r="C2284" s="16" t="n"/>
      <c r="D2284" s="5" t="n"/>
      <c r="E2284" s="17" t="n"/>
      <c r="F2284" s="17" t="n"/>
      <c r="G2284" s="6">
        <f>IF(AND(C2284&amp;""="",E2284&amp;""="",F2284&amp;""=""),"",IF(C2284&amp;""="","كود ناقص",IFERROR(INDEX('دليل الحسابات'!$B$6:$B$205,MATCH(C2284,'دليل الحسابات'!$A$6:$A$205,0)),"كود غير موجود")))</f>
        <v/>
      </c>
      <c r="H2284" s="6">
        <f>IF(AND(C2284&amp;""="",E2284&amp;""="",F2284&amp;""=""),"",IF(AND(E2284&amp;""&lt;&gt;"",F2284&amp;""&lt;&gt;""),"خطأ: مدين ودائن معًا",IF(AND(E2284&amp;""="",F2284&amp;""=""),"سطر بلا مبلغ","")))</f>
        <v/>
      </c>
      <c r="I2284" s="19">
        <f>IF(B2284&amp;""="","",ROUND(SUMIFS($E$7:$E$3006,$B$7:$B$3006,B2284&amp;"")-SUMIFS($F$7:$F$3006,$B$7:$B$3006,B2284&amp;""),2))</f>
        <v/>
      </c>
      <c r="J2284" s="6">
        <f>IF(B2284&amp;""="",IF(AND(C2284&amp;""="",E2284&amp;""="",F2284&amp;""=""),"","رقم القيد ناقص"),IF(I2284=0,"","القيد غير متوازن"))</f>
        <v/>
      </c>
      <c r="K2284" s="21">
        <f>IF(C2284&amp;""="","",COUNTIF($C$7:C2284,C2284&amp;""))</f>
        <v/>
      </c>
      <c r="L2284" s="6">
        <f>IF(K2284="","",C2284&amp;"-"&amp;K2284)</f>
        <v/>
      </c>
      <c r="M2284" s="21">
        <f>IF(J2284&lt;&gt;"القيد غير متوازن","",IF(COUNTIF($B$7:B2284,B2284&amp;"")=1,1,""))</f>
        <v/>
      </c>
    </row>
    <row r="2285">
      <c r="A2285" s="20" t="n"/>
      <c r="B2285" s="16" t="n"/>
      <c r="C2285" s="16" t="n"/>
      <c r="D2285" s="5" t="n"/>
      <c r="E2285" s="17" t="n"/>
      <c r="F2285" s="17" t="n"/>
      <c r="G2285" s="6">
        <f>IF(AND(C2285&amp;""="",E2285&amp;""="",F2285&amp;""=""),"",IF(C2285&amp;""="","كود ناقص",IFERROR(INDEX('دليل الحسابات'!$B$6:$B$205,MATCH(C2285,'دليل الحسابات'!$A$6:$A$205,0)),"كود غير موجود")))</f>
        <v/>
      </c>
      <c r="H2285" s="6">
        <f>IF(AND(C2285&amp;""="",E2285&amp;""="",F2285&amp;""=""),"",IF(AND(E2285&amp;""&lt;&gt;"",F2285&amp;""&lt;&gt;""),"خطأ: مدين ودائن معًا",IF(AND(E2285&amp;""="",F2285&amp;""=""),"سطر بلا مبلغ","")))</f>
        <v/>
      </c>
      <c r="I2285" s="19">
        <f>IF(B2285&amp;""="","",ROUND(SUMIFS($E$7:$E$3006,$B$7:$B$3006,B2285&amp;"")-SUMIFS($F$7:$F$3006,$B$7:$B$3006,B2285&amp;""),2))</f>
        <v/>
      </c>
      <c r="J2285" s="6">
        <f>IF(B2285&amp;""="",IF(AND(C2285&amp;""="",E2285&amp;""="",F2285&amp;""=""),"","رقم القيد ناقص"),IF(I2285=0,"","القيد غير متوازن"))</f>
        <v/>
      </c>
      <c r="K2285" s="21">
        <f>IF(C2285&amp;""="","",COUNTIF($C$7:C2285,C2285&amp;""))</f>
        <v/>
      </c>
      <c r="L2285" s="6">
        <f>IF(K2285="","",C2285&amp;"-"&amp;K2285)</f>
        <v/>
      </c>
      <c r="M2285" s="21">
        <f>IF(J2285&lt;&gt;"القيد غير متوازن","",IF(COUNTIF($B$7:B2285,B2285&amp;"")=1,1,""))</f>
        <v/>
      </c>
    </row>
    <row r="2286">
      <c r="A2286" s="20" t="n"/>
      <c r="B2286" s="16" t="n"/>
      <c r="C2286" s="16" t="n"/>
      <c r="D2286" s="5" t="n"/>
      <c r="E2286" s="17" t="n"/>
      <c r="F2286" s="17" t="n"/>
      <c r="G2286" s="6">
        <f>IF(AND(C2286&amp;""="",E2286&amp;""="",F2286&amp;""=""),"",IF(C2286&amp;""="","كود ناقص",IFERROR(INDEX('دليل الحسابات'!$B$6:$B$205,MATCH(C2286,'دليل الحسابات'!$A$6:$A$205,0)),"كود غير موجود")))</f>
        <v/>
      </c>
      <c r="H2286" s="6">
        <f>IF(AND(C2286&amp;""="",E2286&amp;""="",F2286&amp;""=""),"",IF(AND(E2286&amp;""&lt;&gt;"",F2286&amp;""&lt;&gt;""),"خطأ: مدين ودائن معًا",IF(AND(E2286&amp;""="",F2286&amp;""=""),"سطر بلا مبلغ","")))</f>
        <v/>
      </c>
      <c r="I2286" s="19">
        <f>IF(B2286&amp;""="","",ROUND(SUMIFS($E$7:$E$3006,$B$7:$B$3006,B2286&amp;"")-SUMIFS($F$7:$F$3006,$B$7:$B$3006,B2286&amp;""),2))</f>
        <v/>
      </c>
      <c r="J2286" s="6">
        <f>IF(B2286&amp;""="",IF(AND(C2286&amp;""="",E2286&amp;""="",F2286&amp;""=""),"","رقم القيد ناقص"),IF(I2286=0,"","القيد غير متوازن"))</f>
        <v/>
      </c>
      <c r="K2286" s="21">
        <f>IF(C2286&amp;""="","",COUNTIF($C$7:C2286,C2286&amp;""))</f>
        <v/>
      </c>
      <c r="L2286" s="6">
        <f>IF(K2286="","",C2286&amp;"-"&amp;K2286)</f>
        <v/>
      </c>
      <c r="M2286" s="21">
        <f>IF(J2286&lt;&gt;"القيد غير متوازن","",IF(COUNTIF($B$7:B2286,B2286&amp;"")=1,1,""))</f>
        <v/>
      </c>
    </row>
    <row r="2287">
      <c r="A2287" s="20" t="n"/>
      <c r="B2287" s="16" t="n"/>
      <c r="C2287" s="16" t="n"/>
      <c r="D2287" s="5" t="n"/>
      <c r="E2287" s="17" t="n"/>
      <c r="F2287" s="17" t="n"/>
      <c r="G2287" s="6">
        <f>IF(AND(C2287&amp;""="",E2287&amp;""="",F2287&amp;""=""),"",IF(C2287&amp;""="","كود ناقص",IFERROR(INDEX('دليل الحسابات'!$B$6:$B$205,MATCH(C2287,'دليل الحسابات'!$A$6:$A$205,0)),"كود غير موجود")))</f>
        <v/>
      </c>
      <c r="H2287" s="6">
        <f>IF(AND(C2287&amp;""="",E2287&amp;""="",F2287&amp;""=""),"",IF(AND(E2287&amp;""&lt;&gt;"",F2287&amp;""&lt;&gt;""),"خطأ: مدين ودائن معًا",IF(AND(E2287&amp;""="",F2287&amp;""=""),"سطر بلا مبلغ","")))</f>
        <v/>
      </c>
      <c r="I2287" s="19">
        <f>IF(B2287&amp;""="","",ROUND(SUMIFS($E$7:$E$3006,$B$7:$B$3006,B2287&amp;"")-SUMIFS($F$7:$F$3006,$B$7:$B$3006,B2287&amp;""),2))</f>
        <v/>
      </c>
      <c r="J2287" s="6">
        <f>IF(B2287&amp;""="",IF(AND(C2287&amp;""="",E2287&amp;""="",F2287&amp;""=""),"","رقم القيد ناقص"),IF(I2287=0,"","القيد غير متوازن"))</f>
        <v/>
      </c>
      <c r="K2287" s="21">
        <f>IF(C2287&amp;""="","",COUNTIF($C$7:C2287,C2287&amp;""))</f>
        <v/>
      </c>
      <c r="L2287" s="6">
        <f>IF(K2287="","",C2287&amp;"-"&amp;K2287)</f>
        <v/>
      </c>
      <c r="M2287" s="21">
        <f>IF(J2287&lt;&gt;"القيد غير متوازن","",IF(COUNTIF($B$7:B2287,B2287&amp;"")=1,1,""))</f>
        <v/>
      </c>
    </row>
    <row r="2288">
      <c r="A2288" s="20" t="n"/>
      <c r="B2288" s="16" t="n"/>
      <c r="C2288" s="16" t="n"/>
      <c r="D2288" s="5" t="n"/>
      <c r="E2288" s="17" t="n"/>
      <c r="F2288" s="17" t="n"/>
      <c r="G2288" s="6">
        <f>IF(AND(C2288&amp;""="",E2288&amp;""="",F2288&amp;""=""),"",IF(C2288&amp;""="","كود ناقص",IFERROR(INDEX('دليل الحسابات'!$B$6:$B$205,MATCH(C2288,'دليل الحسابات'!$A$6:$A$205,0)),"كود غير موجود")))</f>
        <v/>
      </c>
      <c r="H2288" s="6">
        <f>IF(AND(C2288&amp;""="",E2288&amp;""="",F2288&amp;""=""),"",IF(AND(E2288&amp;""&lt;&gt;"",F2288&amp;""&lt;&gt;""),"خطأ: مدين ودائن معًا",IF(AND(E2288&amp;""="",F2288&amp;""=""),"سطر بلا مبلغ","")))</f>
        <v/>
      </c>
      <c r="I2288" s="19">
        <f>IF(B2288&amp;""="","",ROUND(SUMIFS($E$7:$E$3006,$B$7:$B$3006,B2288&amp;"")-SUMIFS($F$7:$F$3006,$B$7:$B$3006,B2288&amp;""),2))</f>
        <v/>
      </c>
      <c r="J2288" s="6">
        <f>IF(B2288&amp;""="",IF(AND(C2288&amp;""="",E2288&amp;""="",F2288&amp;""=""),"","رقم القيد ناقص"),IF(I2288=0,"","القيد غير متوازن"))</f>
        <v/>
      </c>
      <c r="K2288" s="21">
        <f>IF(C2288&amp;""="","",COUNTIF($C$7:C2288,C2288&amp;""))</f>
        <v/>
      </c>
      <c r="L2288" s="6">
        <f>IF(K2288="","",C2288&amp;"-"&amp;K2288)</f>
        <v/>
      </c>
      <c r="M2288" s="21">
        <f>IF(J2288&lt;&gt;"القيد غير متوازن","",IF(COUNTIF($B$7:B2288,B2288&amp;"")=1,1,""))</f>
        <v/>
      </c>
    </row>
    <row r="2289">
      <c r="A2289" s="20" t="n"/>
      <c r="B2289" s="16" t="n"/>
      <c r="C2289" s="16" t="n"/>
      <c r="D2289" s="5" t="n"/>
      <c r="E2289" s="17" t="n"/>
      <c r="F2289" s="17" t="n"/>
      <c r="G2289" s="6">
        <f>IF(AND(C2289&amp;""="",E2289&amp;""="",F2289&amp;""=""),"",IF(C2289&amp;""="","كود ناقص",IFERROR(INDEX('دليل الحسابات'!$B$6:$B$205,MATCH(C2289,'دليل الحسابات'!$A$6:$A$205,0)),"كود غير موجود")))</f>
        <v/>
      </c>
      <c r="H2289" s="6">
        <f>IF(AND(C2289&amp;""="",E2289&amp;""="",F2289&amp;""=""),"",IF(AND(E2289&amp;""&lt;&gt;"",F2289&amp;""&lt;&gt;""),"خطأ: مدين ودائن معًا",IF(AND(E2289&amp;""="",F2289&amp;""=""),"سطر بلا مبلغ","")))</f>
        <v/>
      </c>
      <c r="I2289" s="19">
        <f>IF(B2289&amp;""="","",ROUND(SUMIFS($E$7:$E$3006,$B$7:$B$3006,B2289&amp;"")-SUMIFS($F$7:$F$3006,$B$7:$B$3006,B2289&amp;""),2))</f>
        <v/>
      </c>
      <c r="J2289" s="6">
        <f>IF(B2289&amp;""="",IF(AND(C2289&amp;""="",E2289&amp;""="",F2289&amp;""=""),"","رقم القيد ناقص"),IF(I2289=0,"","القيد غير متوازن"))</f>
        <v/>
      </c>
      <c r="K2289" s="21">
        <f>IF(C2289&amp;""="","",COUNTIF($C$7:C2289,C2289&amp;""))</f>
        <v/>
      </c>
      <c r="L2289" s="6">
        <f>IF(K2289="","",C2289&amp;"-"&amp;K2289)</f>
        <v/>
      </c>
      <c r="M2289" s="21">
        <f>IF(J2289&lt;&gt;"القيد غير متوازن","",IF(COUNTIF($B$7:B2289,B2289&amp;"")=1,1,""))</f>
        <v/>
      </c>
    </row>
    <row r="2290">
      <c r="A2290" s="20" t="n"/>
      <c r="B2290" s="16" t="n"/>
      <c r="C2290" s="16" t="n"/>
      <c r="D2290" s="5" t="n"/>
      <c r="E2290" s="17" t="n"/>
      <c r="F2290" s="17" t="n"/>
      <c r="G2290" s="6">
        <f>IF(AND(C2290&amp;""="",E2290&amp;""="",F2290&amp;""=""),"",IF(C2290&amp;""="","كود ناقص",IFERROR(INDEX('دليل الحسابات'!$B$6:$B$205,MATCH(C2290,'دليل الحسابات'!$A$6:$A$205,0)),"كود غير موجود")))</f>
        <v/>
      </c>
      <c r="H2290" s="6">
        <f>IF(AND(C2290&amp;""="",E2290&amp;""="",F2290&amp;""=""),"",IF(AND(E2290&amp;""&lt;&gt;"",F2290&amp;""&lt;&gt;""),"خطأ: مدين ودائن معًا",IF(AND(E2290&amp;""="",F2290&amp;""=""),"سطر بلا مبلغ","")))</f>
        <v/>
      </c>
      <c r="I2290" s="19">
        <f>IF(B2290&amp;""="","",ROUND(SUMIFS($E$7:$E$3006,$B$7:$B$3006,B2290&amp;"")-SUMIFS($F$7:$F$3006,$B$7:$B$3006,B2290&amp;""),2))</f>
        <v/>
      </c>
      <c r="J2290" s="6">
        <f>IF(B2290&amp;""="",IF(AND(C2290&amp;""="",E2290&amp;""="",F2290&amp;""=""),"","رقم القيد ناقص"),IF(I2290=0,"","القيد غير متوازن"))</f>
        <v/>
      </c>
      <c r="K2290" s="21">
        <f>IF(C2290&amp;""="","",COUNTIF($C$7:C2290,C2290&amp;""))</f>
        <v/>
      </c>
      <c r="L2290" s="6">
        <f>IF(K2290="","",C2290&amp;"-"&amp;K2290)</f>
        <v/>
      </c>
      <c r="M2290" s="21">
        <f>IF(J2290&lt;&gt;"القيد غير متوازن","",IF(COUNTIF($B$7:B2290,B2290&amp;"")=1,1,""))</f>
        <v/>
      </c>
    </row>
    <row r="2291">
      <c r="A2291" s="20" t="n"/>
      <c r="B2291" s="16" t="n"/>
      <c r="C2291" s="16" t="n"/>
      <c r="D2291" s="5" t="n"/>
      <c r="E2291" s="17" t="n"/>
      <c r="F2291" s="17" t="n"/>
      <c r="G2291" s="6">
        <f>IF(AND(C2291&amp;""="",E2291&amp;""="",F2291&amp;""=""),"",IF(C2291&amp;""="","كود ناقص",IFERROR(INDEX('دليل الحسابات'!$B$6:$B$205,MATCH(C2291,'دليل الحسابات'!$A$6:$A$205,0)),"كود غير موجود")))</f>
        <v/>
      </c>
      <c r="H2291" s="6">
        <f>IF(AND(C2291&amp;""="",E2291&amp;""="",F2291&amp;""=""),"",IF(AND(E2291&amp;""&lt;&gt;"",F2291&amp;""&lt;&gt;""),"خطأ: مدين ودائن معًا",IF(AND(E2291&amp;""="",F2291&amp;""=""),"سطر بلا مبلغ","")))</f>
        <v/>
      </c>
      <c r="I2291" s="19">
        <f>IF(B2291&amp;""="","",ROUND(SUMIFS($E$7:$E$3006,$B$7:$B$3006,B2291&amp;"")-SUMIFS($F$7:$F$3006,$B$7:$B$3006,B2291&amp;""),2))</f>
        <v/>
      </c>
      <c r="J2291" s="6">
        <f>IF(B2291&amp;""="",IF(AND(C2291&amp;""="",E2291&amp;""="",F2291&amp;""=""),"","رقم القيد ناقص"),IF(I2291=0,"","القيد غير متوازن"))</f>
        <v/>
      </c>
      <c r="K2291" s="21">
        <f>IF(C2291&amp;""="","",COUNTIF($C$7:C2291,C2291&amp;""))</f>
        <v/>
      </c>
      <c r="L2291" s="6">
        <f>IF(K2291="","",C2291&amp;"-"&amp;K2291)</f>
        <v/>
      </c>
      <c r="M2291" s="21">
        <f>IF(J2291&lt;&gt;"القيد غير متوازن","",IF(COUNTIF($B$7:B2291,B2291&amp;"")=1,1,""))</f>
        <v/>
      </c>
    </row>
    <row r="2292">
      <c r="A2292" s="20" t="n"/>
      <c r="B2292" s="16" t="n"/>
      <c r="C2292" s="16" t="n"/>
      <c r="D2292" s="5" t="n"/>
      <c r="E2292" s="17" t="n"/>
      <c r="F2292" s="17" t="n"/>
      <c r="G2292" s="6">
        <f>IF(AND(C2292&amp;""="",E2292&amp;""="",F2292&amp;""=""),"",IF(C2292&amp;""="","كود ناقص",IFERROR(INDEX('دليل الحسابات'!$B$6:$B$205,MATCH(C2292,'دليل الحسابات'!$A$6:$A$205,0)),"كود غير موجود")))</f>
        <v/>
      </c>
      <c r="H2292" s="6">
        <f>IF(AND(C2292&amp;""="",E2292&amp;""="",F2292&amp;""=""),"",IF(AND(E2292&amp;""&lt;&gt;"",F2292&amp;""&lt;&gt;""),"خطأ: مدين ودائن معًا",IF(AND(E2292&amp;""="",F2292&amp;""=""),"سطر بلا مبلغ","")))</f>
        <v/>
      </c>
      <c r="I2292" s="19">
        <f>IF(B2292&amp;""="","",ROUND(SUMIFS($E$7:$E$3006,$B$7:$B$3006,B2292&amp;"")-SUMIFS($F$7:$F$3006,$B$7:$B$3006,B2292&amp;""),2))</f>
        <v/>
      </c>
      <c r="J2292" s="6">
        <f>IF(B2292&amp;""="",IF(AND(C2292&amp;""="",E2292&amp;""="",F2292&amp;""=""),"","رقم القيد ناقص"),IF(I2292=0,"","القيد غير متوازن"))</f>
        <v/>
      </c>
      <c r="K2292" s="21">
        <f>IF(C2292&amp;""="","",COUNTIF($C$7:C2292,C2292&amp;""))</f>
        <v/>
      </c>
      <c r="L2292" s="6">
        <f>IF(K2292="","",C2292&amp;"-"&amp;K2292)</f>
        <v/>
      </c>
      <c r="M2292" s="21">
        <f>IF(J2292&lt;&gt;"القيد غير متوازن","",IF(COUNTIF($B$7:B2292,B2292&amp;"")=1,1,""))</f>
        <v/>
      </c>
    </row>
    <row r="2293">
      <c r="A2293" s="20" t="n"/>
      <c r="B2293" s="16" t="n"/>
      <c r="C2293" s="16" t="n"/>
      <c r="D2293" s="5" t="n"/>
      <c r="E2293" s="17" t="n"/>
      <c r="F2293" s="17" t="n"/>
      <c r="G2293" s="6">
        <f>IF(AND(C2293&amp;""="",E2293&amp;""="",F2293&amp;""=""),"",IF(C2293&amp;""="","كود ناقص",IFERROR(INDEX('دليل الحسابات'!$B$6:$B$205,MATCH(C2293,'دليل الحسابات'!$A$6:$A$205,0)),"كود غير موجود")))</f>
        <v/>
      </c>
      <c r="H2293" s="6">
        <f>IF(AND(C2293&amp;""="",E2293&amp;""="",F2293&amp;""=""),"",IF(AND(E2293&amp;""&lt;&gt;"",F2293&amp;""&lt;&gt;""),"خطأ: مدين ودائن معًا",IF(AND(E2293&amp;""="",F2293&amp;""=""),"سطر بلا مبلغ","")))</f>
        <v/>
      </c>
      <c r="I2293" s="19">
        <f>IF(B2293&amp;""="","",ROUND(SUMIFS($E$7:$E$3006,$B$7:$B$3006,B2293&amp;"")-SUMIFS($F$7:$F$3006,$B$7:$B$3006,B2293&amp;""),2))</f>
        <v/>
      </c>
      <c r="J2293" s="6">
        <f>IF(B2293&amp;""="",IF(AND(C2293&amp;""="",E2293&amp;""="",F2293&amp;""=""),"","رقم القيد ناقص"),IF(I2293=0,"","القيد غير متوازن"))</f>
        <v/>
      </c>
      <c r="K2293" s="21">
        <f>IF(C2293&amp;""="","",COUNTIF($C$7:C2293,C2293&amp;""))</f>
        <v/>
      </c>
      <c r="L2293" s="6">
        <f>IF(K2293="","",C2293&amp;"-"&amp;K2293)</f>
        <v/>
      </c>
      <c r="M2293" s="21">
        <f>IF(J2293&lt;&gt;"القيد غير متوازن","",IF(COUNTIF($B$7:B2293,B2293&amp;"")=1,1,""))</f>
        <v/>
      </c>
    </row>
    <row r="2294">
      <c r="A2294" s="20" t="n"/>
      <c r="B2294" s="16" t="n"/>
      <c r="C2294" s="16" t="n"/>
      <c r="D2294" s="5" t="n"/>
      <c r="E2294" s="17" t="n"/>
      <c r="F2294" s="17" t="n"/>
      <c r="G2294" s="6">
        <f>IF(AND(C2294&amp;""="",E2294&amp;""="",F2294&amp;""=""),"",IF(C2294&amp;""="","كود ناقص",IFERROR(INDEX('دليل الحسابات'!$B$6:$B$205,MATCH(C2294,'دليل الحسابات'!$A$6:$A$205,0)),"كود غير موجود")))</f>
        <v/>
      </c>
      <c r="H2294" s="6">
        <f>IF(AND(C2294&amp;""="",E2294&amp;""="",F2294&amp;""=""),"",IF(AND(E2294&amp;""&lt;&gt;"",F2294&amp;""&lt;&gt;""),"خطأ: مدين ودائن معًا",IF(AND(E2294&amp;""="",F2294&amp;""=""),"سطر بلا مبلغ","")))</f>
        <v/>
      </c>
      <c r="I2294" s="19">
        <f>IF(B2294&amp;""="","",ROUND(SUMIFS($E$7:$E$3006,$B$7:$B$3006,B2294&amp;"")-SUMIFS($F$7:$F$3006,$B$7:$B$3006,B2294&amp;""),2))</f>
        <v/>
      </c>
      <c r="J2294" s="6">
        <f>IF(B2294&amp;""="",IF(AND(C2294&amp;""="",E2294&amp;""="",F2294&amp;""=""),"","رقم القيد ناقص"),IF(I2294=0,"","القيد غير متوازن"))</f>
        <v/>
      </c>
      <c r="K2294" s="21">
        <f>IF(C2294&amp;""="","",COUNTIF($C$7:C2294,C2294&amp;""))</f>
        <v/>
      </c>
      <c r="L2294" s="6">
        <f>IF(K2294="","",C2294&amp;"-"&amp;K2294)</f>
        <v/>
      </c>
      <c r="M2294" s="21">
        <f>IF(J2294&lt;&gt;"القيد غير متوازن","",IF(COUNTIF($B$7:B2294,B2294&amp;"")=1,1,""))</f>
        <v/>
      </c>
    </row>
    <row r="2295">
      <c r="A2295" s="20" t="n"/>
      <c r="B2295" s="16" t="n"/>
      <c r="C2295" s="16" t="n"/>
      <c r="D2295" s="5" t="n"/>
      <c r="E2295" s="17" t="n"/>
      <c r="F2295" s="17" t="n"/>
      <c r="G2295" s="6">
        <f>IF(AND(C2295&amp;""="",E2295&amp;""="",F2295&amp;""=""),"",IF(C2295&amp;""="","كود ناقص",IFERROR(INDEX('دليل الحسابات'!$B$6:$B$205,MATCH(C2295,'دليل الحسابات'!$A$6:$A$205,0)),"كود غير موجود")))</f>
        <v/>
      </c>
      <c r="H2295" s="6">
        <f>IF(AND(C2295&amp;""="",E2295&amp;""="",F2295&amp;""=""),"",IF(AND(E2295&amp;""&lt;&gt;"",F2295&amp;""&lt;&gt;""),"خطأ: مدين ودائن معًا",IF(AND(E2295&amp;""="",F2295&amp;""=""),"سطر بلا مبلغ","")))</f>
        <v/>
      </c>
      <c r="I2295" s="19">
        <f>IF(B2295&amp;""="","",ROUND(SUMIFS($E$7:$E$3006,$B$7:$B$3006,B2295&amp;"")-SUMIFS($F$7:$F$3006,$B$7:$B$3006,B2295&amp;""),2))</f>
        <v/>
      </c>
      <c r="J2295" s="6">
        <f>IF(B2295&amp;""="",IF(AND(C2295&amp;""="",E2295&amp;""="",F2295&amp;""=""),"","رقم القيد ناقص"),IF(I2295=0,"","القيد غير متوازن"))</f>
        <v/>
      </c>
      <c r="K2295" s="21">
        <f>IF(C2295&amp;""="","",COUNTIF($C$7:C2295,C2295&amp;""))</f>
        <v/>
      </c>
      <c r="L2295" s="6">
        <f>IF(K2295="","",C2295&amp;"-"&amp;K2295)</f>
        <v/>
      </c>
      <c r="M2295" s="21">
        <f>IF(J2295&lt;&gt;"القيد غير متوازن","",IF(COUNTIF($B$7:B2295,B2295&amp;"")=1,1,""))</f>
        <v/>
      </c>
    </row>
    <row r="2296">
      <c r="A2296" s="20" t="n"/>
      <c r="B2296" s="16" t="n"/>
      <c r="C2296" s="16" t="n"/>
      <c r="D2296" s="5" t="n"/>
      <c r="E2296" s="17" t="n"/>
      <c r="F2296" s="17" t="n"/>
      <c r="G2296" s="6">
        <f>IF(AND(C2296&amp;""="",E2296&amp;""="",F2296&amp;""=""),"",IF(C2296&amp;""="","كود ناقص",IFERROR(INDEX('دليل الحسابات'!$B$6:$B$205,MATCH(C2296,'دليل الحسابات'!$A$6:$A$205,0)),"كود غير موجود")))</f>
        <v/>
      </c>
      <c r="H2296" s="6">
        <f>IF(AND(C2296&amp;""="",E2296&amp;""="",F2296&amp;""=""),"",IF(AND(E2296&amp;""&lt;&gt;"",F2296&amp;""&lt;&gt;""),"خطأ: مدين ودائن معًا",IF(AND(E2296&amp;""="",F2296&amp;""=""),"سطر بلا مبلغ","")))</f>
        <v/>
      </c>
      <c r="I2296" s="19">
        <f>IF(B2296&amp;""="","",ROUND(SUMIFS($E$7:$E$3006,$B$7:$B$3006,B2296&amp;"")-SUMIFS($F$7:$F$3006,$B$7:$B$3006,B2296&amp;""),2))</f>
        <v/>
      </c>
      <c r="J2296" s="6">
        <f>IF(B2296&amp;""="",IF(AND(C2296&amp;""="",E2296&amp;""="",F2296&amp;""=""),"","رقم القيد ناقص"),IF(I2296=0,"","القيد غير متوازن"))</f>
        <v/>
      </c>
      <c r="K2296" s="21">
        <f>IF(C2296&amp;""="","",COUNTIF($C$7:C2296,C2296&amp;""))</f>
        <v/>
      </c>
      <c r="L2296" s="6">
        <f>IF(K2296="","",C2296&amp;"-"&amp;K2296)</f>
        <v/>
      </c>
      <c r="M2296" s="21">
        <f>IF(J2296&lt;&gt;"القيد غير متوازن","",IF(COUNTIF($B$7:B2296,B2296&amp;"")=1,1,""))</f>
        <v/>
      </c>
    </row>
    <row r="2297">
      <c r="A2297" s="20" t="n"/>
      <c r="B2297" s="16" t="n"/>
      <c r="C2297" s="16" t="n"/>
      <c r="D2297" s="5" t="n"/>
      <c r="E2297" s="17" t="n"/>
      <c r="F2297" s="17" t="n"/>
      <c r="G2297" s="6">
        <f>IF(AND(C2297&amp;""="",E2297&amp;""="",F2297&amp;""=""),"",IF(C2297&amp;""="","كود ناقص",IFERROR(INDEX('دليل الحسابات'!$B$6:$B$205,MATCH(C2297,'دليل الحسابات'!$A$6:$A$205,0)),"كود غير موجود")))</f>
        <v/>
      </c>
      <c r="H2297" s="6">
        <f>IF(AND(C2297&amp;""="",E2297&amp;""="",F2297&amp;""=""),"",IF(AND(E2297&amp;""&lt;&gt;"",F2297&amp;""&lt;&gt;""),"خطأ: مدين ودائن معًا",IF(AND(E2297&amp;""="",F2297&amp;""=""),"سطر بلا مبلغ","")))</f>
        <v/>
      </c>
      <c r="I2297" s="19">
        <f>IF(B2297&amp;""="","",ROUND(SUMIFS($E$7:$E$3006,$B$7:$B$3006,B2297&amp;"")-SUMIFS($F$7:$F$3006,$B$7:$B$3006,B2297&amp;""),2))</f>
        <v/>
      </c>
      <c r="J2297" s="6">
        <f>IF(B2297&amp;""="",IF(AND(C2297&amp;""="",E2297&amp;""="",F2297&amp;""=""),"","رقم القيد ناقص"),IF(I2297=0,"","القيد غير متوازن"))</f>
        <v/>
      </c>
      <c r="K2297" s="21">
        <f>IF(C2297&amp;""="","",COUNTIF($C$7:C2297,C2297&amp;""))</f>
        <v/>
      </c>
      <c r="L2297" s="6">
        <f>IF(K2297="","",C2297&amp;"-"&amp;K2297)</f>
        <v/>
      </c>
      <c r="M2297" s="21">
        <f>IF(J2297&lt;&gt;"القيد غير متوازن","",IF(COUNTIF($B$7:B2297,B2297&amp;"")=1,1,""))</f>
        <v/>
      </c>
    </row>
    <row r="2298">
      <c r="A2298" s="20" t="n"/>
      <c r="B2298" s="16" t="n"/>
      <c r="C2298" s="16" t="n"/>
      <c r="D2298" s="5" t="n"/>
      <c r="E2298" s="17" t="n"/>
      <c r="F2298" s="17" t="n"/>
      <c r="G2298" s="6">
        <f>IF(AND(C2298&amp;""="",E2298&amp;""="",F2298&amp;""=""),"",IF(C2298&amp;""="","كود ناقص",IFERROR(INDEX('دليل الحسابات'!$B$6:$B$205,MATCH(C2298,'دليل الحسابات'!$A$6:$A$205,0)),"كود غير موجود")))</f>
        <v/>
      </c>
      <c r="H2298" s="6">
        <f>IF(AND(C2298&amp;""="",E2298&amp;""="",F2298&amp;""=""),"",IF(AND(E2298&amp;""&lt;&gt;"",F2298&amp;""&lt;&gt;""),"خطأ: مدين ودائن معًا",IF(AND(E2298&amp;""="",F2298&amp;""=""),"سطر بلا مبلغ","")))</f>
        <v/>
      </c>
      <c r="I2298" s="19">
        <f>IF(B2298&amp;""="","",ROUND(SUMIFS($E$7:$E$3006,$B$7:$B$3006,B2298&amp;"")-SUMIFS($F$7:$F$3006,$B$7:$B$3006,B2298&amp;""),2))</f>
        <v/>
      </c>
      <c r="J2298" s="6">
        <f>IF(B2298&amp;""="",IF(AND(C2298&amp;""="",E2298&amp;""="",F2298&amp;""=""),"","رقم القيد ناقص"),IF(I2298=0,"","القيد غير متوازن"))</f>
        <v/>
      </c>
      <c r="K2298" s="21">
        <f>IF(C2298&amp;""="","",COUNTIF($C$7:C2298,C2298&amp;""))</f>
        <v/>
      </c>
      <c r="L2298" s="6">
        <f>IF(K2298="","",C2298&amp;"-"&amp;K2298)</f>
        <v/>
      </c>
      <c r="M2298" s="21">
        <f>IF(J2298&lt;&gt;"القيد غير متوازن","",IF(COUNTIF($B$7:B2298,B2298&amp;"")=1,1,""))</f>
        <v/>
      </c>
    </row>
    <row r="2299">
      <c r="A2299" s="20" t="n"/>
      <c r="B2299" s="16" t="n"/>
      <c r="C2299" s="16" t="n"/>
      <c r="D2299" s="5" t="n"/>
      <c r="E2299" s="17" t="n"/>
      <c r="F2299" s="17" t="n"/>
      <c r="G2299" s="6">
        <f>IF(AND(C2299&amp;""="",E2299&amp;""="",F2299&amp;""=""),"",IF(C2299&amp;""="","كود ناقص",IFERROR(INDEX('دليل الحسابات'!$B$6:$B$205,MATCH(C2299,'دليل الحسابات'!$A$6:$A$205,0)),"كود غير موجود")))</f>
        <v/>
      </c>
      <c r="H2299" s="6">
        <f>IF(AND(C2299&amp;""="",E2299&amp;""="",F2299&amp;""=""),"",IF(AND(E2299&amp;""&lt;&gt;"",F2299&amp;""&lt;&gt;""),"خطأ: مدين ودائن معًا",IF(AND(E2299&amp;""="",F2299&amp;""=""),"سطر بلا مبلغ","")))</f>
        <v/>
      </c>
      <c r="I2299" s="19">
        <f>IF(B2299&amp;""="","",ROUND(SUMIFS($E$7:$E$3006,$B$7:$B$3006,B2299&amp;"")-SUMIFS($F$7:$F$3006,$B$7:$B$3006,B2299&amp;""),2))</f>
        <v/>
      </c>
      <c r="J2299" s="6">
        <f>IF(B2299&amp;""="",IF(AND(C2299&amp;""="",E2299&amp;""="",F2299&amp;""=""),"","رقم القيد ناقص"),IF(I2299=0,"","القيد غير متوازن"))</f>
        <v/>
      </c>
      <c r="K2299" s="21">
        <f>IF(C2299&amp;""="","",COUNTIF($C$7:C2299,C2299&amp;""))</f>
        <v/>
      </c>
      <c r="L2299" s="6">
        <f>IF(K2299="","",C2299&amp;"-"&amp;K2299)</f>
        <v/>
      </c>
      <c r="M2299" s="21">
        <f>IF(J2299&lt;&gt;"القيد غير متوازن","",IF(COUNTIF($B$7:B2299,B2299&amp;"")=1,1,""))</f>
        <v/>
      </c>
    </row>
    <row r="2300">
      <c r="A2300" s="20" t="n"/>
      <c r="B2300" s="16" t="n"/>
      <c r="C2300" s="16" t="n"/>
      <c r="D2300" s="5" t="n"/>
      <c r="E2300" s="17" t="n"/>
      <c r="F2300" s="17" t="n"/>
      <c r="G2300" s="6">
        <f>IF(AND(C2300&amp;""="",E2300&amp;""="",F2300&amp;""=""),"",IF(C2300&amp;""="","كود ناقص",IFERROR(INDEX('دليل الحسابات'!$B$6:$B$205,MATCH(C2300,'دليل الحسابات'!$A$6:$A$205,0)),"كود غير موجود")))</f>
        <v/>
      </c>
      <c r="H2300" s="6">
        <f>IF(AND(C2300&amp;""="",E2300&amp;""="",F2300&amp;""=""),"",IF(AND(E2300&amp;""&lt;&gt;"",F2300&amp;""&lt;&gt;""),"خطأ: مدين ودائن معًا",IF(AND(E2300&amp;""="",F2300&amp;""=""),"سطر بلا مبلغ","")))</f>
        <v/>
      </c>
      <c r="I2300" s="19">
        <f>IF(B2300&amp;""="","",ROUND(SUMIFS($E$7:$E$3006,$B$7:$B$3006,B2300&amp;"")-SUMIFS($F$7:$F$3006,$B$7:$B$3006,B2300&amp;""),2))</f>
        <v/>
      </c>
      <c r="J2300" s="6">
        <f>IF(B2300&amp;""="",IF(AND(C2300&amp;""="",E2300&amp;""="",F2300&amp;""=""),"","رقم القيد ناقص"),IF(I2300=0,"","القيد غير متوازن"))</f>
        <v/>
      </c>
      <c r="K2300" s="21">
        <f>IF(C2300&amp;""="","",COUNTIF($C$7:C2300,C2300&amp;""))</f>
        <v/>
      </c>
      <c r="L2300" s="6">
        <f>IF(K2300="","",C2300&amp;"-"&amp;K2300)</f>
        <v/>
      </c>
      <c r="M2300" s="21">
        <f>IF(J2300&lt;&gt;"القيد غير متوازن","",IF(COUNTIF($B$7:B2300,B2300&amp;"")=1,1,""))</f>
        <v/>
      </c>
    </row>
    <row r="2301">
      <c r="A2301" s="20" t="n"/>
      <c r="B2301" s="16" t="n"/>
      <c r="C2301" s="16" t="n"/>
      <c r="D2301" s="5" t="n"/>
      <c r="E2301" s="17" t="n"/>
      <c r="F2301" s="17" t="n"/>
      <c r="G2301" s="6">
        <f>IF(AND(C2301&amp;""="",E2301&amp;""="",F2301&amp;""=""),"",IF(C2301&amp;""="","كود ناقص",IFERROR(INDEX('دليل الحسابات'!$B$6:$B$205,MATCH(C2301,'دليل الحسابات'!$A$6:$A$205,0)),"كود غير موجود")))</f>
        <v/>
      </c>
      <c r="H2301" s="6">
        <f>IF(AND(C2301&amp;""="",E2301&amp;""="",F2301&amp;""=""),"",IF(AND(E2301&amp;""&lt;&gt;"",F2301&amp;""&lt;&gt;""),"خطأ: مدين ودائن معًا",IF(AND(E2301&amp;""="",F2301&amp;""=""),"سطر بلا مبلغ","")))</f>
        <v/>
      </c>
      <c r="I2301" s="19">
        <f>IF(B2301&amp;""="","",ROUND(SUMIFS($E$7:$E$3006,$B$7:$B$3006,B2301&amp;"")-SUMIFS($F$7:$F$3006,$B$7:$B$3006,B2301&amp;""),2))</f>
        <v/>
      </c>
      <c r="J2301" s="6">
        <f>IF(B2301&amp;""="",IF(AND(C2301&amp;""="",E2301&amp;""="",F2301&amp;""=""),"","رقم القيد ناقص"),IF(I2301=0,"","القيد غير متوازن"))</f>
        <v/>
      </c>
      <c r="K2301" s="21">
        <f>IF(C2301&amp;""="","",COUNTIF($C$7:C2301,C2301&amp;""))</f>
        <v/>
      </c>
      <c r="L2301" s="6">
        <f>IF(K2301="","",C2301&amp;"-"&amp;K2301)</f>
        <v/>
      </c>
      <c r="M2301" s="21">
        <f>IF(J2301&lt;&gt;"القيد غير متوازن","",IF(COUNTIF($B$7:B2301,B2301&amp;"")=1,1,""))</f>
        <v/>
      </c>
    </row>
    <row r="2302">
      <c r="A2302" s="20" t="n"/>
      <c r="B2302" s="16" t="n"/>
      <c r="C2302" s="16" t="n"/>
      <c r="D2302" s="5" t="n"/>
      <c r="E2302" s="17" t="n"/>
      <c r="F2302" s="17" t="n"/>
      <c r="G2302" s="6">
        <f>IF(AND(C2302&amp;""="",E2302&amp;""="",F2302&amp;""=""),"",IF(C2302&amp;""="","كود ناقص",IFERROR(INDEX('دليل الحسابات'!$B$6:$B$205,MATCH(C2302,'دليل الحسابات'!$A$6:$A$205,0)),"كود غير موجود")))</f>
        <v/>
      </c>
      <c r="H2302" s="6">
        <f>IF(AND(C2302&amp;""="",E2302&amp;""="",F2302&amp;""=""),"",IF(AND(E2302&amp;""&lt;&gt;"",F2302&amp;""&lt;&gt;""),"خطأ: مدين ودائن معًا",IF(AND(E2302&amp;""="",F2302&amp;""=""),"سطر بلا مبلغ","")))</f>
        <v/>
      </c>
      <c r="I2302" s="19">
        <f>IF(B2302&amp;""="","",ROUND(SUMIFS($E$7:$E$3006,$B$7:$B$3006,B2302&amp;"")-SUMIFS($F$7:$F$3006,$B$7:$B$3006,B2302&amp;""),2))</f>
        <v/>
      </c>
      <c r="J2302" s="6">
        <f>IF(B2302&amp;""="",IF(AND(C2302&amp;""="",E2302&amp;""="",F2302&amp;""=""),"","رقم القيد ناقص"),IF(I2302=0,"","القيد غير متوازن"))</f>
        <v/>
      </c>
      <c r="K2302" s="21">
        <f>IF(C2302&amp;""="","",COUNTIF($C$7:C2302,C2302&amp;""))</f>
        <v/>
      </c>
      <c r="L2302" s="6">
        <f>IF(K2302="","",C2302&amp;"-"&amp;K2302)</f>
        <v/>
      </c>
      <c r="M2302" s="21">
        <f>IF(J2302&lt;&gt;"القيد غير متوازن","",IF(COUNTIF($B$7:B2302,B2302&amp;"")=1,1,""))</f>
        <v/>
      </c>
    </row>
    <row r="2303">
      <c r="A2303" s="20" t="n"/>
      <c r="B2303" s="16" t="n"/>
      <c r="C2303" s="16" t="n"/>
      <c r="D2303" s="5" t="n"/>
      <c r="E2303" s="17" t="n"/>
      <c r="F2303" s="17" t="n"/>
      <c r="G2303" s="6">
        <f>IF(AND(C2303&amp;""="",E2303&amp;""="",F2303&amp;""=""),"",IF(C2303&amp;""="","كود ناقص",IFERROR(INDEX('دليل الحسابات'!$B$6:$B$205,MATCH(C2303,'دليل الحسابات'!$A$6:$A$205,0)),"كود غير موجود")))</f>
        <v/>
      </c>
      <c r="H2303" s="6">
        <f>IF(AND(C2303&amp;""="",E2303&amp;""="",F2303&amp;""=""),"",IF(AND(E2303&amp;""&lt;&gt;"",F2303&amp;""&lt;&gt;""),"خطأ: مدين ودائن معًا",IF(AND(E2303&amp;""="",F2303&amp;""=""),"سطر بلا مبلغ","")))</f>
        <v/>
      </c>
      <c r="I2303" s="19">
        <f>IF(B2303&amp;""="","",ROUND(SUMIFS($E$7:$E$3006,$B$7:$B$3006,B2303&amp;"")-SUMIFS($F$7:$F$3006,$B$7:$B$3006,B2303&amp;""),2))</f>
        <v/>
      </c>
      <c r="J2303" s="6">
        <f>IF(B2303&amp;""="",IF(AND(C2303&amp;""="",E2303&amp;""="",F2303&amp;""=""),"","رقم القيد ناقص"),IF(I2303=0,"","القيد غير متوازن"))</f>
        <v/>
      </c>
      <c r="K2303" s="21">
        <f>IF(C2303&amp;""="","",COUNTIF($C$7:C2303,C2303&amp;""))</f>
        <v/>
      </c>
      <c r="L2303" s="6">
        <f>IF(K2303="","",C2303&amp;"-"&amp;K2303)</f>
        <v/>
      </c>
      <c r="M2303" s="21">
        <f>IF(J2303&lt;&gt;"القيد غير متوازن","",IF(COUNTIF($B$7:B2303,B2303&amp;"")=1,1,""))</f>
        <v/>
      </c>
    </row>
    <row r="2304">
      <c r="A2304" s="20" t="n"/>
      <c r="B2304" s="16" t="n"/>
      <c r="C2304" s="16" t="n"/>
      <c r="D2304" s="5" t="n"/>
      <c r="E2304" s="17" t="n"/>
      <c r="F2304" s="17" t="n"/>
      <c r="G2304" s="6">
        <f>IF(AND(C2304&amp;""="",E2304&amp;""="",F2304&amp;""=""),"",IF(C2304&amp;""="","كود ناقص",IFERROR(INDEX('دليل الحسابات'!$B$6:$B$205,MATCH(C2304,'دليل الحسابات'!$A$6:$A$205,0)),"كود غير موجود")))</f>
        <v/>
      </c>
      <c r="H2304" s="6">
        <f>IF(AND(C2304&amp;""="",E2304&amp;""="",F2304&amp;""=""),"",IF(AND(E2304&amp;""&lt;&gt;"",F2304&amp;""&lt;&gt;""),"خطأ: مدين ودائن معًا",IF(AND(E2304&amp;""="",F2304&amp;""=""),"سطر بلا مبلغ","")))</f>
        <v/>
      </c>
      <c r="I2304" s="19">
        <f>IF(B2304&amp;""="","",ROUND(SUMIFS($E$7:$E$3006,$B$7:$B$3006,B2304&amp;"")-SUMIFS($F$7:$F$3006,$B$7:$B$3006,B2304&amp;""),2))</f>
        <v/>
      </c>
      <c r="J2304" s="6">
        <f>IF(B2304&amp;""="",IF(AND(C2304&amp;""="",E2304&amp;""="",F2304&amp;""=""),"","رقم القيد ناقص"),IF(I2304=0,"","القيد غير متوازن"))</f>
        <v/>
      </c>
      <c r="K2304" s="21">
        <f>IF(C2304&amp;""="","",COUNTIF($C$7:C2304,C2304&amp;""))</f>
        <v/>
      </c>
      <c r="L2304" s="6">
        <f>IF(K2304="","",C2304&amp;"-"&amp;K2304)</f>
        <v/>
      </c>
      <c r="M2304" s="21">
        <f>IF(J2304&lt;&gt;"القيد غير متوازن","",IF(COUNTIF($B$7:B2304,B2304&amp;"")=1,1,""))</f>
        <v/>
      </c>
    </row>
    <row r="2305">
      <c r="A2305" s="20" t="n"/>
      <c r="B2305" s="16" t="n"/>
      <c r="C2305" s="16" t="n"/>
      <c r="D2305" s="5" t="n"/>
      <c r="E2305" s="17" t="n"/>
      <c r="F2305" s="17" t="n"/>
      <c r="G2305" s="6">
        <f>IF(AND(C2305&amp;""="",E2305&amp;""="",F2305&amp;""=""),"",IF(C2305&amp;""="","كود ناقص",IFERROR(INDEX('دليل الحسابات'!$B$6:$B$205,MATCH(C2305,'دليل الحسابات'!$A$6:$A$205,0)),"كود غير موجود")))</f>
        <v/>
      </c>
      <c r="H2305" s="6">
        <f>IF(AND(C2305&amp;""="",E2305&amp;""="",F2305&amp;""=""),"",IF(AND(E2305&amp;""&lt;&gt;"",F2305&amp;""&lt;&gt;""),"خطأ: مدين ودائن معًا",IF(AND(E2305&amp;""="",F2305&amp;""=""),"سطر بلا مبلغ","")))</f>
        <v/>
      </c>
      <c r="I2305" s="19">
        <f>IF(B2305&amp;""="","",ROUND(SUMIFS($E$7:$E$3006,$B$7:$B$3006,B2305&amp;"")-SUMIFS($F$7:$F$3006,$B$7:$B$3006,B2305&amp;""),2))</f>
        <v/>
      </c>
      <c r="J2305" s="6">
        <f>IF(B2305&amp;""="",IF(AND(C2305&amp;""="",E2305&amp;""="",F2305&amp;""=""),"","رقم القيد ناقص"),IF(I2305=0,"","القيد غير متوازن"))</f>
        <v/>
      </c>
      <c r="K2305" s="21">
        <f>IF(C2305&amp;""="","",COUNTIF($C$7:C2305,C2305&amp;""))</f>
        <v/>
      </c>
      <c r="L2305" s="6">
        <f>IF(K2305="","",C2305&amp;"-"&amp;K2305)</f>
        <v/>
      </c>
      <c r="M2305" s="21">
        <f>IF(J2305&lt;&gt;"القيد غير متوازن","",IF(COUNTIF($B$7:B2305,B2305&amp;"")=1,1,""))</f>
        <v/>
      </c>
    </row>
    <row r="2306">
      <c r="A2306" s="20" t="n"/>
      <c r="B2306" s="16" t="n"/>
      <c r="C2306" s="16" t="n"/>
      <c r="D2306" s="5" t="n"/>
      <c r="E2306" s="17" t="n"/>
      <c r="F2306" s="17" t="n"/>
      <c r="G2306" s="6">
        <f>IF(AND(C2306&amp;""="",E2306&amp;""="",F2306&amp;""=""),"",IF(C2306&amp;""="","كود ناقص",IFERROR(INDEX('دليل الحسابات'!$B$6:$B$205,MATCH(C2306,'دليل الحسابات'!$A$6:$A$205,0)),"كود غير موجود")))</f>
        <v/>
      </c>
      <c r="H2306" s="6">
        <f>IF(AND(C2306&amp;""="",E2306&amp;""="",F2306&amp;""=""),"",IF(AND(E2306&amp;""&lt;&gt;"",F2306&amp;""&lt;&gt;""),"خطأ: مدين ودائن معًا",IF(AND(E2306&amp;""="",F2306&amp;""=""),"سطر بلا مبلغ","")))</f>
        <v/>
      </c>
      <c r="I2306" s="19">
        <f>IF(B2306&amp;""="","",ROUND(SUMIFS($E$7:$E$3006,$B$7:$B$3006,B2306&amp;"")-SUMIFS($F$7:$F$3006,$B$7:$B$3006,B2306&amp;""),2))</f>
        <v/>
      </c>
      <c r="J2306" s="6">
        <f>IF(B2306&amp;""="",IF(AND(C2306&amp;""="",E2306&amp;""="",F2306&amp;""=""),"","رقم القيد ناقص"),IF(I2306=0,"","القيد غير متوازن"))</f>
        <v/>
      </c>
      <c r="K2306" s="21">
        <f>IF(C2306&amp;""="","",COUNTIF($C$7:C2306,C2306&amp;""))</f>
        <v/>
      </c>
      <c r="L2306" s="6">
        <f>IF(K2306="","",C2306&amp;"-"&amp;K2306)</f>
        <v/>
      </c>
      <c r="M2306" s="21">
        <f>IF(J2306&lt;&gt;"القيد غير متوازن","",IF(COUNTIF($B$7:B2306,B2306&amp;"")=1,1,""))</f>
        <v/>
      </c>
    </row>
    <row r="2307">
      <c r="A2307" s="20" t="n"/>
      <c r="B2307" s="16" t="n"/>
      <c r="C2307" s="16" t="n"/>
      <c r="D2307" s="5" t="n"/>
      <c r="E2307" s="17" t="n"/>
      <c r="F2307" s="17" t="n"/>
      <c r="G2307" s="6">
        <f>IF(AND(C2307&amp;""="",E2307&amp;""="",F2307&amp;""=""),"",IF(C2307&amp;""="","كود ناقص",IFERROR(INDEX('دليل الحسابات'!$B$6:$B$205,MATCH(C2307,'دليل الحسابات'!$A$6:$A$205,0)),"كود غير موجود")))</f>
        <v/>
      </c>
      <c r="H2307" s="6">
        <f>IF(AND(C2307&amp;""="",E2307&amp;""="",F2307&amp;""=""),"",IF(AND(E2307&amp;""&lt;&gt;"",F2307&amp;""&lt;&gt;""),"خطأ: مدين ودائن معًا",IF(AND(E2307&amp;""="",F2307&amp;""=""),"سطر بلا مبلغ","")))</f>
        <v/>
      </c>
      <c r="I2307" s="19">
        <f>IF(B2307&amp;""="","",ROUND(SUMIFS($E$7:$E$3006,$B$7:$B$3006,B2307&amp;"")-SUMIFS($F$7:$F$3006,$B$7:$B$3006,B2307&amp;""),2))</f>
        <v/>
      </c>
      <c r="J2307" s="6">
        <f>IF(B2307&amp;""="",IF(AND(C2307&amp;""="",E2307&amp;""="",F2307&amp;""=""),"","رقم القيد ناقص"),IF(I2307=0,"","القيد غير متوازن"))</f>
        <v/>
      </c>
      <c r="K2307" s="21">
        <f>IF(C2307&amp;""="","",COUNTIF($C$7:C2307,C2307&amp;""))</f>
        <v/>
      </c>
      <c r="L2307" s="6">
        <f>IF(K2307="","",C2307&amp;"-"&amp;K2307)</f>
        <v/>
      </c>
      <c r="M2307" s="21">
        <f>IF(J2307&lt;&gt;"القيد غير متوازن","",IF(COUNTIF($B$7:B2307,B2307&amp;"")=1,1,""))</f>
        <v/>
      </c>
    </row>
    <row r="2308">
      <c r="A2308" s="20" t="n"/>
      <c r="B2308" s="16" t="n"/>
      <c r="C2308" s="16" t="n"/>
      <c r="D2308" s="5" t="n"/>
      <c r="E2308" s="17" t="n"/>
      <c r="F2308" s="17" t="n"/>
      <c r="G2308" s="6">
        <f>IF(AND(C2308&amp;""="",E2308&amp;""="",F2308&amp;""=""),"",IF(C2308&amp;""="","كود ناقص",IFERROR(INDEX('دليل الحسابات'!$B$6:$B$205,MATCH(C2308,'دليل الحسابات'!$A$6:$A$205,0)),"كود غير موجود")))</f>
        <v/>
      </c>
      <c r="H2308" s="6">
        <f>IF(AND(C2308&amp;""="",E2308&amp;""="",F2308&amp;""=""),"",IF(AND(E2308&amp;""&lt;&gt;"",F2308&amp;""&lt;&gt;""),"خطأ: مدين ودائن معًا",IF(AND(E2308&amp;""="",F2308&amp;""=""),"سطر بلا مبلغ","")))</f>
        <v/>
      </c>
      <c r="I2308" s="19">
        <f>IF(B2308&amp;""="","",ROUND(SUMIFS($E$7:$E$3006,$B$7:$B$3006,B2308&amp;"")-SUMIFS($F$7:$F$3006,$B$7:$B$3006,B2308&amp;""),2))</f>
        <v/>
      </c>
      <c r="J2308" s="6">
        <f>IF(B2308&amp;""="",IF(AND(C2308&amp;""="",E2308&amp;""="",F2308&amp;""=""),"","رقم القيد ناقص"),IF(I2308=0,"","القيد غير متوازن"))</f>
        <v/>
      </c>
      <c r="K2308" s="21">
        <f>IF(C2308&amp;""="","",COUNTIF($C$7:C2308,C2308&amp;""))</f>
        <v/>
      </c>
      <c r="L2308" s="6">
        <f>IF(K2308="","",C2308&amp;"-"&amp;K2308)</f>
        <v/>
      </c>
      <c r="M2308" s="21">
        <f>IF(J2308&lt;&gt;"القيد غير متوازن","",IF(COUNTIF($B$7:B2308,B2308&amp;"")=1,1,""))</f>
        <v/>
      </c>
    </row>
    <row r="2309">
      <c r="A2309" s="20" t="n"/>
      <c r="B2309" s="16" t="n"/>
      <c r="C2309" s="16" t="n"/>
      <c r="D2309" s="5" t="n"/>
      <c r="E2309" s="17" t="n"/>
      <c r="F2309" s="17" t="n"/>
      <c r="G2309" s="6">
        <f>IF(AND(C2309&amp;""="",E2309&amp;""="",F2309&amp;""=""),"",IF(C2309&amp;""="","كود ناقص",IFERROR(INDEX('دليل الحسابات'!$B$6:$B$205,MATCH(C2309,'دليل الحسابات'!$A$6:$A$205,0)),"كود غير موجود")))</f>
        <v/>
      </c>
      <c r="H2309" s="6">
        <f>IF(AND(C2309&amp;""="",E2309&amp;""="",F2309&amp;""=""),"",IF(AND(E2309&amp;""&lt;&gt;"",F2309&amp;""&lt;&gt;""),"خطأ: مدين ودائن معًا",IF(AND(E2309&amp;""="",F2309&amp;""=""),"سطر بلا مبلغ","")))</f>
        <v/>
      </c>
      <c r="I2309" s="19">
        <f>IF(B2309&amp;""="","",ROUND(SUMIFS($E$7:$E$3006,$B$7:$B$3006,B2309&amp;"")-SUMIFS($F$7:$F$3006,$B$7:$B$3006,B2309&amp;""),2))</f>
        <v/>
      </c>
      <c r="J2309" s="6">
        <f>IF(B2309&amp;""="",IF(AND(C2309&amp;""="",E2309&amp;""="",F2309&amp;""=""),"","رقم القيد ناقص"),IF(I2309=0,"","القيد غير متوازن"))</f>
        <v/>
      </c>
      <c r="K2309" s="21">
        <f>IF(C2309&amp;""="","",COUNTIF($C$7:C2309,C2309&amp;""))</f>
        <v/>
      </c>
      <c r="L2309" s="6">
        <f>IF(K2309="","",C2309&amp;"-"&amp;K2309)</f>
        <v/>
      </c>
      <c r="M2309" s="21">
        <f>IF(J2309&lt;&gt;"القيد غير متوازن","",IF(COUNTIF($B$7:B2309,B2309&amp;"")=1,1,""))</f>
        <v/>
      </c>
    </row>
    <row r="2310">
      <c r="A2310" s="20" t="n"/>
      <c r="B2310" s="16" t="n"/>
      <c r="C2310" s="16" t="n"/>
      <c r="D2310" s="5" t="n"/>
      <c r="E2310" s="17" t="n"/>
      <c r="F2310" s="17" t="n"/>
      <c r="G2310" s="6">
        <f>IF(AND(C2310&amp;""="",E2310&amp;""="",F2310&amp;""=""),"",IF(C2310&amp;""="","كود ناقص",IFERROR(INDEX('دليل الحسابات'!$B$6:$B$205,MATCH(C2310,'دليل الحسابات'!$A$6:$A$205,0)),"كود غير موجود")))</f>
        <v/>
      </c>
      <c r="H2310" s="6">
        <f>IF(AND(C2310&amp;""="",E2310&amp;""="",F2310&amp;""=""),"",IF(AND(E2310&amp;""&lt;&gt;"",F2310&amp;""&lt;&gt;""),"خطأ: مدين ودائن معًا",IF(AND(E2310&amp;""="",F2310&amp;""=""),"سطر بلا مبلغ","")))</f>
        <v/>
      </c>
      <c r="I2310" s="19">
        <f>IF(B2310&amp;""="","",ROUND(SUMIFS($E$7:$E$3006,$B$7:$B$3006,B2310&amp;"")-SUMIFS($F$7:$F$3006,$B$7:$B$3006,B2310&amp;""),2))</f>
        <v/>
      </c>
      <c r="J2310" s="6">
        <f>IF(B2310&amp;""="",IF(AND(C2310&amp;""="",E2310&amp;""="",F2310&amp;""=""),"","رقم القيد ناقص"),IF(I2310=0,"","القيد غير متوازن"))</f>
        <v/>
      </c>
      <c r="K2310" s="21">
        <f>IF(C2310&amp;""="","",COUNTIF($C$7:C2310,C2310&amp;""))</f>
        <v/>
      </c>
      <c r="L2310" s="6">
        <f>IF(K2310="","",C2310&amp;"-"&amp;K2310)</f>
        <v/>
      </c>
      <c r="M2310" s="21">
        <f>IF(J2310&lt;&gt;"القيد غير متوازن","",IF(COUNTIF($B$7:B2310,B2310&amp;"")=1,1,""))</f>
        <v/>
      </c>
    </row>
    <row r="2311">
      <c r="A2311" s="20" t="n"/>
      <c r="B2311" s="16" t="n"/>
      <c r="C2311" s="16" t="n"/>
      <c r="D2311" s="5" t="n"/>
      <c r="E2311" s="17" t="n"/>
      <c r="F2311" s="17" t="n"/>
      <c r="G2311" s="6">
        <f>IF(AND(C2311&amp;""="",E2311&amp;""="",F2311&amp;""=""),"",IF(C2311&amp;""="","كود ناقص",IFERROR(INDEX('دليل الحسابات'!$B$6:$B$205,MATCH(C2311,'دليل الحسابات'!$A$6:$A$205,0)),"كود غير موجود")))</f>
        <v/>
      </c>
      <c r="H2311" s="6">
        <f>IF(AND(C2311&amp;""="",E2311&amp;""="",F2311&amp;""=""),"",IF(AND(E2311&amp;""&lt;&gt;"",F2311&amp;""&lt;&gt;""),"خطأ: مدين ودائن معًا",IF(AND(E2311&amp;""="",F2311&amp;""=""),"سطر بلا مبلغ","")))</f>
        <v/>
      </c>
      <c r="I2311" s="19">
        <f>IF(B2311&amp;""="","",ROUND(SUMIFS($E$7:$E$3006,$B$7:$B$3006,B2311&amp;"")-SUMIFS($F$7:$F$3006,$B$7:$B$3006,B2311&amp;""),2))</f>
        <v/>
      </c>
      <c r="J2311" s="6">
        <f>IF(B2311&amp;""="",IF(AND(C2311&amp;""="",E2311&amp;""="",F2311&amp;""=""),"","رقم القيد ناقص"),IF(I2311=0,"","القيد غير متوازن"))</f>
        <v/>
      </c>
      <c r="K2311" s="21">
        <f>IF(C2311&amp;""="","",COUNTIF($C$7:C2311,C2311&amp;""))</f>
        <v/>
      </c>
      <c r="L2311" s="6">
        <f>IF(K2311="","",C2311&amp;"-"&amp;K2311)</f>
        <v/>
      </c>
      <c r="M2311" s="21">
        <f>IF(J2311&lt;&gt;"القيد غير متوازن","",IF(COUNTIF($B$7:B2311,B2311&amp;"")=1,1,""))</f>
        <v/>
      </c>
    </row>
    <row r="2312">
      <c r="A2312" s="20" t="n"/>
      <c r="B2312" s="16" t="n"/>
      <c r="C2312" s="16" t="n"/>
      <c r="D2312" s="5" t="n"/>
      <c r="E2312" s="17" t="n"/>
      <c r="F2312" s="17" t="n"/>
      <c r="G2312" s="6">
        <f>IF(AND(C2312&amp;""="",E2312&amp;""="",F2312&amp;""=""),"",IF(C2312&amp;""="","كود ناقص",IFERROR(INDEX('دليل الحسابات'!$B$6:$B$205,MATCH(C2312,'دليل الحسابات'!$A$6:$A$205,0)),"كود غير موجود")))</f>
        <v/>
      </c>
      <c r="H2312" s="6">
        <f>IF(AND(C2312&amp;""="",E2312&amp;""="",F2312&amp;""=""),"",IF(AND(E2312&amp;""&lt;&gt;"",F2312&amp;""&lt;&gt;""),"خطأ: مدين ودائن معًا",IF(AND(E2312&amp;""="",F2312&amp;""=""),"سطر بلا مبلغ","")))</f>
        <v/>
      </c>
      <c r="I2312" s="19">
        <f>IF(B2312&amp;""="","",ROUND(SUMIFS($E$7:$E$3006,$B$7:$B$3006,B2312&amp;"")-SUMIFS($F$7:$F$3006,$B$7:$B$3006,B2312&amp;""),2))</f>
        <v/>
      </c>
      <c r="J2312" s="6">
        <f>IF(B2312&amp;""="",IF(AND(C2312&amp;""="",E2312&amp;""="",F2312&amp;""=""),"","رقم القيد ناقص"),IF(I2312=0,"","القيد غير متوازن"))</f>
        <v/>
      </c>
      <c r="K2312" s="21">
        <f>IF(C2312&amp;""="","",COUNTIF($C$7:C2312,C2312&amp;""))</f>
        <v/>
      </c>
      <c r="L2312" s="6">
        <f>IF(K2312="","",C2312&amp;"-"&amp;K2312)</f>
        <v/>
      </c>
      <c r="M2312" s="21">
        <f>IF(J2312&lt;&gt;"القيد غير متوازن","",IF(COUNTIF($B$7:B2312,B2312&amp;"")=1,1,""))</f>
        <v/>
      </c>
    </row>
    <row r="2313">
      <c r="A2313" s="20" t="n"/>
      <c r="B2313" s="16" t="n"/>
      <c r="C2313" s="16" t="n"/>
      <c r="D2313" s="5" t="n"/>
      <c r="E2313" s="17" t="n"/>
      <c r="F2313" s="17" t="n"/>
      <c r="G2313" s="6">
        <f>IF(AND(C2313&amp;""="",E2313&amp;""="",F2313&amp;""=""),"",IF(C2313&amp;""="","كود ناقص",IFERROR(INDEX('دليل الحسابات'!$B$6:$B$205,MATCH(C2313,'دليل الحسابات'!$A$6:$A$205,0)),"كود غير موجود")))</f>
        <v/>
      </c>
      <c r="H2313" s="6">
        <f>IF(AND(C2313&amp;""="",E2313&amp;""="",F2313&amp;""=""),"",IF(AND(E2313&amp;""&lt;&gt;"",F2313&amp;""&lt;&gt;""),"خطأ: مدين ودائن معًا",IF(AND(E2313&amp;""="",F2313&amp;""=""),"سطر بلا مبلغ","")))</f>
        <v/>
      </c>
      <c r="I2313" s="19">
        <f>IF(B2313&amp;""="","",ROUND(SUMIFS($E$7:$E$3006,$B$7:$B$3006,B2313&amp;"")-SUMIFS($F$7:$F$3006,$B$7:$B$3006,B2313&amp;""),2))</f>
        <v/>
      </c>
      <c r="J2313" s="6">
        <f>IF(B2313&amp;""="",IF(AND(C2313&amp;""="",E2313&amp;""="",F2313&amp;""=""),"","رقم القيد ناقص"),IF(I2313=0,"","القيد غير متوازن"))</f>
        <v/>
      </c>
      <c r="K2313" s="21">
        <f>IF(C2313&amp;""="","",COUNTIF($C$7:C2313,C2313&amp;""))</f>
        <v/>
      </c>
      <c r="L2313" s="6">
        <f>IF(K2313="","",C2313&amp;"-"&amp;K2313)</f>
        <v/>
      </c>
      <c r="M2313" s="21">
        <f>IF(J2313&lt;&gt;"القيد غير متوازن","",IF(COUNTIF($B$7:B2313,B2313&amp;"")=1,1,""))</f>
        <v/>
      </c>
    </row>
    <row r="2314">
      <c r="A2314" s="20" t="n"/>
      <c r="B2314" s="16" t="n"/>
      <c r="C2314" s="16" t="n"/>
      <c r="D2314" s="5" t="n"/>
      <c r="E2314" s="17" t="n"/>
      <c r="F2314" s="17" t="n"/>
      <c r="G2314" s="6">
        <f>IF(AND(C2314&amp;""="",E2314&amp;""="",F2314&amp;""=""),"",IF(C2314&amp;""="","كود ناقص",IFERROR(INDEX('دليل الحسابات'!$B$6:$B$205,MATCH(C2314,'دليل الحسابات'!$A$6:$A$205,0)),"كود غير موجود")))</f>
        <v/>
      </c>
      <c r="H2314" s="6">
        <f>IF(AND(C2314&amp;""="",E2314&amp;""="",F2314&amp;""=""),"",IF(AND(E2314&amp;""&lt;&gt;"",F2314&amp;""&lt;&gt;""),"خطأ: مدين ودائن معًا",IF(AND(E2314&amp;""="",F2314&amp;""=""),"سطر بلا مبلغ","")))</f>
        <v/>
      </c>
      <c r="I2314" s="19">
        <f>IF(B2314&amp;""="","",ROUND(SUMIFS($E$7:$E$3006,$B$7:$B$3006,B2314&amp;"")-SUMIFS($F$7:$F$3006,$B$7:$B$3006,B2314&amp;""),2))</f>
        <v/>
      </c>
      <c r="J2314" s="6">
        <f>IF(B2314&amp;""="",IF(AND(C2314&amp;""="",E2314&amp;""="",F2314&amp;""=""),"","رقم القيد ناقص"),IF(I2314=0,"","القيد غير متوازن"))</f>
        <v/>
      </c>
      <c r="K2314" s="21">
        <f>IF(C2314&amp;""="","",COUNTIF($C$7:C2314,C2314&amp;""))</f>
        <v/>
      </c>
      <c r="L2314" s="6">
        <f>IF(K2314="","",C2314&amp;"-"&amp;K2314)</f>
        <v/>
      </c>
      <c r="M2314" s="21">
        <f>IF(J2314&lt;&gt;"القيد غير متوازن","",IF(COUNTIF($B$7:B2314,B2314&amp;"")=1,1,""))</f>
        <v/>
      </c>
    </row>
    <row r="2315">
      <c r="A2315" s="20" t="n"/>
      <c r="B2315" s="16" t="n"/>
      <c r="C2315" s="16" t="n"/>
      <c r="D2315" s="5" t="n"/>
      <c r="E2315" s="17" t="n"/>
      <c r="F2315" s="17" t="n"/>
      <c r="G2315" s="6">
        <f>IF(AND(C2315&amp;""="",E2315&amp;""="",F2315&amp;""=""),"",IF(C2315&amp;""="","كود ناقص",IFERROR(INDEX('دليل الحسابات'!$B$6:$B$205,MATCH(C2315,'دليل الحسابات'!$A$6:$A$205,0)),"كود غير موجود")))</f>
        <v/>
      </c>
      <c r="H2315" s="6">
        <f>IF(AND(C2315&amp;""="",E2315&amp;""="",F2315&amp;""=""),"",IF(AND(E2315&amp;""&lt;&gt;"",F2315&amp;""&lt;&gt;""),"خطأ: مدين ودائن معًا",IF(AND(E2315&amp;""="",F2315&amp;""=""),"سطر بلا مبلغ","")))</f>
        <v/>
      </c>
      <c r="I2315" s="19">
        <f>IF(B2315&amp;""="","",ROUND(SUMIFS($E$7:$E$3006,$B$7:$B$3006,B2315&amp;"")-SUMIFS($F$7:$F$3006,$B$7:$B$3006,B2315&amp;""),2))</f>
        <v/>
      </c>
      <c r="J2315" s="6">
        <f>IF(B2315&amp;""="",IF(AND(C2315&amp;""="",E2315&amp;""="",F2315&amp;""=""),"","رقم القيد ناقص"),IF(I2315=0,"","القيد غير متوازن"))</f>
        <v/>
      </c>
      <c r="K2315" s="21">
        <f>IF(C2315&amp;""="","",COUNTIF($C$7:C2315,C2315&amp;""))</f>
        <v/>
      </c>
      <c r="L2315" s="6">
        <f>IF(K2315="","",C2315&amp;"-"&amp;K2315)</f>
        <v/>
      </c>
      <c r="M2315" s="21">
        <f>IF(J2315&lt;&gt;"القيد غير متوازن","",IF(COUNTIF($B$7:B2315,B2315&amp;"")=1,1,""))</f>
        <v/>
      </c>
    </row>
    <row r="2316">
      <c r="A2316" s="20" t="n"/>
      <c r="B2316" s="16" t="n"/>
      <c r="C2316" s="16" t="n"/>
      <c r="D2316" s="5" t="n"/>
      <c r="E2316" s="17" t="n"/>
      <c r="F2316" s="17" t="n"/>
      <c r="G2316" s="6">
        <f>IF(AND(C2316&amp;""="",E2316&amp;""="",F2316&amp;""=""),"",IF(C2316&amp;""="","كود ناقص",IFERROR(INDEX('دليل الحسابات'!$B$6:$B$205,MATCH(C2316,'دليل الحسابات'!$A$6:$A$205,0)),"كود غير موجود")))</f>
        <v/>
      </c>
      <c r="H2316" s="6">
        <f>IF(AND(C2316&amp;""="",E2316&amp;""="",F2316&amp;""=""),"",IF(AND(E2316&amp;""&lt;&gt;"",F2316&amp;""&lt;&gt;""),"خطأ: مدين ودائن معًا",IF(AND(E2316&amp;""="",F2316&amp;""=""),"سطر بلا مبلغ","")))</f>
        <v/>
      </c>
      <c r="I2316" s="19">
        <f>IF(B2316&amp;""="","",ROUND(SUMIFS($E$7:$E$3006,$B$7:$B$3006,B2316&amp;"")-SUMIFS($F$7:$F$3006,$B$7:$B$3006,B2316&amp;""),2))</f>
        <v/>
      </c>
      <c r="J2316" s="6">
        <f>IF(B2316&amp;""="",IF(AND(C2316&amp;""="",E2316&amp;""="",F2316&amp;""=""),"","رقم القيد ناقص"),IF(I2316=0,"","القيد غير متوازن"))</f>
        <v/>
      </c>
      <c r="K2316" s="21">
        <f>IF(C2316&amp;""="","",COUNTIF($C$7:C2316,C2316&amp;""))</f>
        <v/>
      </c>
      <c r="L2316" s="6">
        <f>IF(K2316="","",C2316&amp;"-"&amp;K2316)</f>
        <v/>
      </c>
      <c r="M2316" s="21">
        <f>IF(J2316&lt;&gt;"القيد غير متوازن","",IF(COUNTIF($B$7:B2316,B2316&amp;"")=1,1,""))</f>
        <v/>
      </c>
    </row>
    <row r="2317">
      <c r="A2317" s="20" t="n"/>
      <c r="B2317" s="16" t="n"/>
      <c r="C2317" s="16" t="n"/>
      <c r="D2317" s="5" t="n"/>
      <c r="E2317" s="17" t="n"/>
      <c r="F2317" s="17" t="n"/>
      <c r="G2317" s="6">
        <f>IF(AND(C2317&amp;""="",E2317&amp;""="",F2317&amp;""=""),"",IF(C2317&amp;""="","كود ناقص",IFERROR(INDEX('دليل الحسابات'!$B$6:$B$205,MATCH(C2317,'دليل الحسابات'!$A$6:$A$205,0)),"كود غير موجود")))</f>
        <v/>
      </c>
      <c r="H2317" s="6">
        <f>IF(AND(C2317&amp;""="",E2317&amp;""="",F2317&amp;""=""),"",IF(AND(E2317&amp;""&lt;&gt;"",F2317&amp;""&lt;&gt;""),"خطأ: مدين ودائن معًا",IF(AND(E2317&amp;""="",F2317&amp;""=""),"سطر بلا مبلغ","")))</f>
        <v/>
      </c>
      <c r="I2317" s="19">
        <f>IF(B2317&amp;""="","",ROUND(SUMIFS($E$7:$E$3006,$B$7:$B$3006,B2317&amp;"")-SUMIFS($F$7:$F$3006,$B$7:$B$3006,B2317&amp;""),2))</f>
        <v/>
      </c>
      <c r="J2317" s="6">
        <f>IF(B2317&amp;""="",IF(AND(C2317&amp;""="",E2317&amp;""="",F2317&amp;""=""),"","رقم القيد ناقص"),IF(I2317=0,"","القيد غير متوازن"))</f>
        <v/>
      </c>
      <c r="K2317" s="21">
        <f>IF(C2317&amp;""="","",COUNTIF($C$7:C2317,C2317&amp;""))</f>
        <v/>
      </c>
      <c r="L2317" s="6">
        <f>IF(K2317="","",C2317&amp;"-"&amp;K2317)</f>
        <v/>
      </c>
      <c r="M2317" s="21">
        <f>IF(J2317&lt;&gt;"القيد غير متوازن","",IF(COUNTIF($B$7:B2317,B2317&amp;"")=1,1,""))</f>
        <v/>
      </c>
    </row>
    <row r="2318">
      <c r="A2318" s="20" t="n"/>
      <c r="B2318" s="16" t="n"/>
      <c r="C2318" s="16" t="n"/>
      <c r="D2318" s="5" t="n"/>
      <c r="E2318" s="17" t="n"/>
      <c r="F2318" s="17" t="n"/>
      <c r="G2318" s="6">
        <f>IF(AND(C2318&amp;""="",E2318&amp;""="",F2318&amp;""=""),"",IF(C2318&amp;""="","كود ناقص",IFERROR(INDEX('دليل الحسابات'!$B$6:$B$205,MATCH(C2318,'دليل الحسابات'!$A$6:$A$205,0)),"كود غير موجود")))</f>
        <v/>
      </c>
      <c r="H2318" s="6">
        <f>IF(AND(C2318&amp;""="",E2318&amp;""="",F2318&amp;""=""),"",IF(AND(E2318&amp;""&lt;&gt;"",F2318&amp;""&lt;&gt;""),"خطأ: مدين ودائن معًا",IF(AND(E2318&amp;""="",F2318&amp;""=""),"سطر بلا مبلغ","")))</f>
        <v/>
      </c>
      <c r="I2318" s="19">
        <f>IF(B2318&amp;""="","",ROUND(SUMIFS($E$7:$E$3006,$B$7:$B$3006,B2318&amp;"")-SUMIFS($F$7:$F$3006,$B$7:$B$3006,B2318&amp;""),2))</f>
        <v/>
      </c>
      <c r="J2318" s="6">
        <f>IF(B2318&amp;""="",IF(AND(C2318&amp;""="",E2318&amp;""="",F2318&amp;""=""),"","رقم القيد ناقص"),IF(I2318=0,"","القيد غير متوازن"))</f>
        <v/>
      </c>
      <c r="K2318" s="21">
        <f>IF(C2318&amp;""="","",COUNTIF($C$7:C2318,C2318&amp;""))</f>
        <v/>
      </c>
      <c r="L2318" s="6">
        <f>IF(K2318="","",C2318&amp;"-"&amp;K2318)</f>
        <v/>
      </c>
      <c r="M2318" s="21">
        <f>IF(J2318&lt;&gt;"القيد غير متوازن","",IF(COUNTIF($B$7:B2318,B2318&amp;"")=1,1,""))</f>
        <v/>
      </c>
    </row>
    <row r="2319">
      <c r="A2319" s="20" t="n"/>
      <c r="B2319" s="16" t="n"/>
      <c r="C2319" s="16" t="n"/>
      <c r="D2319" s="5" t="n"/>
      <c r="E2319" s="17" t="n"/>
      <c r="F2319" s="17" t="n"/>
      <c r="G2319" s="6">
        <f>IF(AND(C2319&amp;""="",E2319&amp;""="",F2319&amp;""=""),"",IF(C2319&amp;""="","كود ناقص",IFERROR(INDEX('دليل الحسابات'!$B$6:$B$205,MATCH(C2319,'دليل الحسابات'!$A$6:$A$205,0)),"كود غير موجود")))</f>
        <v/>
      </c>
      <c r="H2319" s="6">
        <f>IF(AND(C2319&amp;""="",E2319&amp;""="",F2319&amp;""=""),"",IF(AND(E2319&amp;""&lt;&gt;"",F2319&amp;""&lt;&gt;""),"خطأ: مدين ودائن معًا",IF(AND(E2319&amp;""="",F2319&amp;""=""),"سطر بلا مبلغ","")))</f>
        <v/>
      </c>
      <c r="I2319" s="19">
        <f>IF(B2319&amp;""="","",ROUND(SUMIFS($E$7:$E$3006,$B$7:$B$3006,B2319&amp;"")-SUMIFS($F$7:$F$3006,$B$7:$B$3006,B2319&amp;""),2))</f>
        <v/>
      </c>
      <c r="J2319" s="6">
        <f>IF(B2319&amp;""="",IF(AND(C2319&amp;""="",E2319&amp;""="",F2319&amp;""=""),"","رقم القيد ناقص"),IF(I2319=0,"","القيد غير متوازن"))</f>
        <v/>
      </c>
      <c r="K2319" s="21">
        <f>IF(C2319&amp;""="","",COUNTIF($C$7:C2319,C2319&amp;""))</f>
        <v/>
      </c>
      <c r="L2319" s="6">
        <f>IF(K2319="","",C2319&amp;"-"&amp;K2319)</f>
        <v/>
      </c>
      <c r="M2319" s="21">
        <f>IF(J2319&lt;&gt;"القيد غير متوازن","",IF(COUNTIF($B$7:B2319,B2319&amp;"")=1,1,""))</f>
        <v/>
      </c>
    </row>
    <row r="2320">
      <c r="A2320" s="20" t="n"/>
      <c r="B2320" s="16" t="n"/>
      <c r="C2320" s="16" t="n"/>
      <c r="D2320" s="5" t="n"/>
      <c r="E2320" s="17" t="n"/>
      <c r="F2320" s="17" t="n"/>
      <c r="G2320" s="6">
        <f>IF(AND(C2320&amp;""="",E2320&amp;""="",F2320&amp;""=""),"",IF(C2320&amp;""="","كود ناقص",IFERROR(INDEX('دليل الحسابات'!$B$6:$B$205,MATCH(C2320,'دليل الحسابات'!$A$6:$A$205,0)),"كود غير موجود")))</f>
        <v/>
      </c>
      <c r="H2320" s="6">
        <f>IF(AND(C2320&amp;""="",E2320&amp;""="",F2320&amp;""=""),"",IF(AND(E2320&amp;""&lt;&gt;"",F2320&amp;""&lt;&gt;""),"خطأ: مدين ودائن معًا",IF(AND(E2320&amp;""="",F2320&amp;""=""),"سطر بلا مبلغ","")))</f>
        <v/>
      </c>
      <c r="I2320" s="19">
        <f>IF(B2320&amp;""="","",ROUND(SUMIFS($E$7:$E$3006,$B$7:$B$3006,B2320&amp;"")-SUMIFS($F$7:$F$3006,$B$7:$B$3006,B2320&amp;""),2))</f>
        <v/>
      </c>
      <c r="J2320" s="6">
        <f>IF(B2320&amp;""="",IF(AND(C2320&amp;""="",E2320&amp;""="",F2320&amp;""=""),"","رقم القيد ناقص"),IF(I2320=0,"","القيد غير متوازن"))</f>
        <v/>
      </c>
      <c r="K2320" s="21">
        <f>IF(C2320&amp;""="","",COUNTIF($C$7:C2320,C2320&amp;""))</f>
        <v/>
      </c>
      <c r="L2320" s="6">
        <f>IF(K2320="","",C2320&amp;"-"&amp;K2320)</f>
        <v/>
      </c>
      <c r="M2320" s="21">
        <f>IF(J2320&lt;&gt;"القيد غير متوازن","",IF(COUNTIF($B$7:B2320,B2320&amp;"")=1,1,""))</f>
        <v/>
      </c>
    </row>
    <row r="2321">
      <c r="A2321" s="20" t="n"/>
      <c r="B2321" s="16" t="n"/>
      <c r="C2321" s="16" t="n"/>
      <c r="D2321" s="5" t="n"/>
      <c r="E2321" s="17" t="n"/>
      <c r="F2321" s="17" t="n"/>
      <c r="G2321" s="6">
        <f>IF(AND(C2321&amp;""="",E2321&amp;""="",F2321&amp;""=""),"",IF(C2321&amp;""="","كود ناقص",IFERROR(INDEX('دليل الحسابات'!$B$6:$B$205,MATCH(C2321,'دليل الحسابات'!$A$6:$A$205,0)),"كود غير موجود")))</f>
        <v/>
      </c>
      <c r="H2321" s="6">
        <f>IF(AND(C2321&amp;""="",E2321&amp;""="",F2321&amp;""=""),"",IF(AND(E2321&amp;""&lt;&gt;"",F2321&amp;""&lt;&gt;""),"خطأ: مدين ودائن معًا",IF(AND(E2321&amp;""="",F2321&amp;""=""),"سطر بلا مبلغ","")))</f>
        <v/>
      </c>
      <c r="I2321" s="19">
        <f>IF(B2321&amp;""="","",ROUND(SUMIFS($E$7:$E$3006,$B$7:$B$3006,B2321&amp;"")-SUMIFS($F$7:$F$3006,$B$7:$B$3006,B2321&amp;""),2))</f>
        <v/>
      </c>
      <c r="J2321" s="6">
        <f>IF(B2321&amp;""="",IF(AND(C2321&amp;""="",E2321&amp;""="",F2321&amp;""=""),"","رقم القيد ناقص"),IF(I2321=0,"","القيد غير متوازن"))</f>
        <v/>
      </c>
      <c r="K2321" s="21">
        <f>IF(C2321&amp;""="","",COUNTIF($C$7:C2321,C2321&amp;""))</f>
        <v/>
      </c>
      <c r="L2321" s="6">
        <f>IF(K2321="","",C2321&amp;"-"&amp;K2321)</f>
        <v/>
      </c>
      <c r="M2321" s="21">
        <f>IF(J2321&lt;&gt;"القيد غير متوازن","",IF(COUNTIF($B$7:B2321,B2321&amp;"")=1,1,""))</f>
        <v/>
      </c>
    </row>
    <row r="2322">
      <c r="A2322" s="20" t="n"/>
      <c r="B2322" s="16" t="n"/>
      <c r="C2322" s="16" t="n"/>
      <c r="D2322" s="5" t="n"/>
      <c r="E2322" s="17" t="n"/>
      <c r="F2322" s="17" t="n"/>
      <c r="G2322" s="6">
        <f>IF(AND(C2322&amp;""="",E2322&amp;""="",F2322&amp;""=""),"",IF(C2322&amp;""="","كود ناقص",IFERROR(INDEX('دليل الحسابات'!$B$6:$B$205,MATCH(C2322,'دليل الحسابات'!$A$6:$A$205,0)),"كود غير موجود")))</f>
        <v/>
      </c>
      <c r="H2322" s="6">
        <f>IF(AND(C2322&amp;""="",E2322&amp;""="",F2322&amp;""=""),"",IF(AND(E2322&amp;""&lt;&gt;"",F2322&amp;""&lt;&gt;""),"خطأ: مدين ودائن معًا",IF(AND(E2322&amp;""="",F2322&amp;""=""),"سطر بلا مبلغ","")))</f>
        <v/>
      </c>
      <c r="I2322" s="19">
        <f>IF(B2322&amp;""="","",ROUND(SUMIFS($E$7:$E$3006,$B$7:$B$3006,B2322&amp;"")-SUMIFS($F$7:$F$3006,$B$7:$B$3006,B2322&amp;""),2))</f>
        <v/>
      </c>
      <c r="J2322" s="6">
        <f>IF(B2322&amp;""="",IF(AND(C2322&amp;""="",E2322&amp;""="",F2322&amp;""=""),"","رقم القيد ناقص"),IF(I2322=0,"","القيد غير متوازن"))</f>
        <v/>
      </c>
      <c r="K2322" s="21">
        <f>IF(C2322&amp;""="","",COUNTIF($C$7:C2322,C2322&amp;""))</f>
        <v/>
      </c>
      <c r="L2322" s="6">
        <f>IF(K2322="","",C2322&amp;"-"&amp;K2322)</f>
        <v/>
      </c>
      <c r="M2322" s="21">
        <f>IF(J2322&lt;&gt;"القيد غير متوازن","",IF(COUNTIF($B$7:B2322,B2322&amp;"")=1,1,""))</f>
        <v/>
      </c>
    </row>
    <row r="2323">
      <c r="A2323" s="20" t="n"/>
      <c r="B2323" s="16" t="n"/>
      <c r="C2323" s="16" t="n"/>
      <c r="D2323" s="5" t="n"/>
      <c r="E2323" s="17" t="n"/>
      <c r="F2323" s="17" t="n"/>
      <c r="G2323" s="6">
        <f>IF(AND(C2323&amp;""="",E2323&amp;""="",F2323&amp;""=""),"",IF(C2323&amp;""="","كود ناقص",IFERROR(INDEX('دليل الحسابات'!$B$6:$B$205,MATCH(C2323,'دليل الحسابات'!$A$6:$A$205,0)),"كود غير موجود")))</f>
        <v/>
      </c>
      <c r="H2323" s="6">
        <f>IF(AND(C2323&amp;""="",E2323&amp;""="",F2323&amp;""=""),"",IF(AND(E2323&amp;""&lt;&gt;"",F2323&amp;""&lt;&gt;""),"خطأ: مدين ودائن معًا",IF(AND(E2323&amp;""="",F2323&amp;""=""),"سطر بلا مبلغ","")))</f>
        <v/>
      </c>
      <c r="I2323" s="19">
        <f>IF(B2323&amp;""="","",ROUND(SUMIFS($E$7:$E$3006,$B$7:$B$3006,B2323&amp;"")-SUMIFS($F$7:$F$3006,$B$7:$B$3006,B2323&amp;""),2))</f>
        <v/>
      </c>
      <c r="J2323" s="6">
        <f>IF(B2323&amp;""="",IF(AND(C2323&amp;""="",E2323&amp;""="",F2323&amp;""=""),"","رقم القيد ناقص"),IF(I2323=0,"","القيد غير متوازن"))</f>
        <v/>
      </c>
      <c r="K2323" s="21">
        <f>IF(C2323&amp;""="","",COUNTIF($C$7:C2323,C2323&amp;""))</f>
        <v/>
      </c>
      <c r="L2323" s="6">
        <f>IF(K2323="","",C2323&amp;"-"&amp;K2323)</f>
        <v/>
      </c>
      <c r="M2323" s="21">
        <f>IF(J2323&lt;&gt;"القيد غير متوازن","",IF(COUNTIF($B$7:B2323,B2323&amp;"")=1,1,""))</f>
        <v/>
      </c>
    </row>
    <row r="2324">
      <c r="A2324" s="20" t="n"/>
      <c r="B2324" s="16" t="n"/>
      <c r="C2324" s="16" t="n"/>
      <c r="D2324" s="5" t="n"/>
      <c r="E2324" s="17" t="n"/>
      <c r="F2324" s="17" t="n"/>
      <c r="G2324" s="6">
        <f>IF(AND(C2324&amp;""="",E2324&amp;""="",F2324&amp;""=""),"",IF(C2324&amp;""="","كود ناقص",IFERROR(INDEX('دليل الحسابات'!$B$6:$B$205,MATCH(C2324,'دليل الحسابات'!$A$6:$A$205,0)),"كود غير موجود")))</f>
        <v/>
      </c>
      <c r="H2324" s="6">
        <f>IF(AND(C2324&amp;""="",E2324&amp;""="",F2324&amp;""=""),"",IF(AND(E2324&amp;""&lt;&gt;"",F2324&amp;""&lt;&gt;""),"خطأ: مدين ودائن معًا",IF(AND(E2324&amp;""="",F2324&amp;""=""),"سطر بلا مبلغ","")))</f>
        <v/>
      </c>
      <c r="I2324" s="19">
        <f>IF(B2324&amp;""="","",ROUND(SUMIFS($E$7:$E$3006,$B$7:$B$3006,B2324&amp;"")-SUMIFS($F$7:$F$3006,$B$7:$B$3006,B2324&amp;""),2))</f>
        <v/>
      </c>
      <c r="J2324" s="6">
        <f>IF(B2324&amp;""="",IF(AND(C2324&amp;""="",E2324&amp;""="",F2324&amp;""=""),"","رقم القيد ناقص"),IF(I2324=0,"","القيد غير متوازن"))</f>
        <v/>
      </c>
      <c r="K2324" s="21">
        <f>IF(C2324&amp;""="","",COUNTIF($C$7:C2324,C2324&amp;""))</f>
        <v/>
      </c>
      <c r="L2324" s="6">
        <f>IF(K2324="","",C2324&amp;"-"&amp;K2324)</f>
        <v/>
      </c>
      <c r="M2324" s="21">
        <f>IF(J2324&lt;&gt;"القيد غير متوازن","",IF(COUNTIF($B$7:B2324,B2324&amp;"")=1,1,""))</f>
        <v/>
      </c>
    </row>
    <row r="2325">
      <c r="A2325" s="20" t="n"/>
      <c r="B2325" s="16" t="n"/>
      <c r="C2325" s="16" t="n"/>
      <c r="D2325" s="5" t="n"/>
      <c r="E2325" s="17" t="n"/>
      <c r="F2325" s="17" t="n"/>
      <c r="G2325" s="6">
        <f>IF(AND(C2325&amp;""="",E2325&amp;""="",F2325&amp;""=""),"",IF(C2325&amp;""="","كود ناقص",IFERROR(INDEX('دليل الحسابات'!$B$6:$B$205,MATCH(C2325,'دليل الحسابات'!$A$6:$A$205,0)),"كود غير موجود")))</f>
        <v/>
      </c>
      <c r="H2325" s="6">
        <f>IF(AND(C2325&amp;""="",E2325&amp;""="",F2325&amp;""=""),"",IF(AND(E2325&amp;""&lt;&gt;"",F2325&amp;""&lt;&gt;""),"خطأ: مدين ودائن معًا",IF(AND(E2325&amp;""="",F2325&amp;""=""),"سطر بلا مبلغ","")))</f>
        <v/>
      </c>
      <c r="I2325" s="19">
        <f>IF(B2325&amp;""="","",ROUND(SUMIFS($E$7:$E$3006,$B$7:$B$3006,B2325&amp;"")-SUMIFS($F$7:$F$3006,$B$7:$B$3006,B2325&amp;""),2))</f>
        <v/>
      </c>
      <c r="J2325" s="6">
        <f>IF(B2325&amp;""="",IF(AND(C2325&amp;""="",E2325&amp;""="",F2325&amp;""=""),"","رقم القيد ناقص"),IF(I2325=0,"","القيد غير متوازن"))</f>
        <v/>
      </c>
      <c r="K2325" s="21">
        <f>IF(C2325&amp;""="","",COUNTIF($C$7:C2325,C2325&amp;""))</f>
        <v/>
      </c>
      <c r="L2325" s="6">
        <f>IF(K2325="","",C2325&amp;"-"&amp;K2325)</f>
        <v/>
      </c>
      <c r="M2325" s="21">
        <f>IF(J2325&lt;&gt;"القيد غير متوازن","",IF(COUNTIF($B$7:B2325,B2325&amp;"")=1,1,""))</f>
        <v/>
      </c>
    </row>
    <row r="2326">
      <c r="A2326" s="20" t="n"/>
      <c r="B2326" s="16" t="n"/>
      <c r="C2326" s="16" t="n"/>
      <c r="D2326" s="5" t="n"/>
      <c r="E2326" s="17" t="n"/>
      <c r="F2326" s="17" t="n"/>
      <c r="G2326" s="6">
        <f>IF(AND(C2326&amp;""="",E2326&amp;""="",F2326&amp;""=""),"",IF(C2326&amp;""="","كود ناقص",IFERROR(INDEX('دليل الحسابات'!$B$6:$B$205,MATCH(C2326,'دليل الحسابات'!$A$6:$A$205,0)),"كود غير موجود")))</f>
        <v/>
      </c>
      <c r="H2326" s="6">
        <f>IF(AND(C2326&amp;""="",E2326&amp;""="",F2326&amp;""=""),"",IF(AND(E2326&amp;""&lt;&gt;"",F2326&amp;""&lt;&gt;""),"خطأ: مدين ودائن معًا",IF(AND(E2326&amp;""="",F2326&amp;""=""),"سطر بلا مبلغ","")))</f>
        <v/>
      </c>
      <c r="I2326" s="19">
        <f>IF(B2326&amp;""="","",ROUND(SUMIFS($E$7:$E$3006,$B$7:$B$3006,B2326&amp;"")-SUMIFS($F$7:$F$3006,$B$7:$B$3006,B2326&amp;""),2))</f>
        <v/>
      </c>
      <c r="J2326" s="6">
        <f>IF(B2326&amp;""="",IF(AND(C2326&amp;""="",E2326&amp;""="",F2326&amp;""=""),"","رقم القيد ناقص"),IF(I2326=0,"","القيد غير متوازن"))</f>
        <v/>
      </c>
      <c r="K2326" s="21">
        <f>IF(C2326&amp;""="","",COUNTIF($C$7:C2326,C2326&amp;""))</f>
        <v/>
      </c>
      <c r="L2326" s="6">
        <f>IF(K2326="","",C2326&amp;"-"&amp;K2326)</f>
        <v/>
      </c>
      <c r="M2326" s="21">
        <f>IF(J2326&lt;&gt;"القيد غير متوازن","",IF(COUNTIF($B$7:B2326,B2326&amp;"")=1,1,""))</f>
        <v/>
      </c>
    </row>
    <row r="2327">
      <c r="A2327" s="20" t="n"/>
      <c r="B2327" s="16" t="n"/>
      <c r="C2327" s="16" t="n"/>
      <c r="D2327" s="5" t="n"/>
      <c r="E2327" s="17" t="n"/>
      <c r="F2327" s="17" t="n"/>
      <c r="G2327" s="6">
        <f>IF(AND(C2327&amp;""="",E2327&amp;""="",F2327&amp;""=""),"",IF(C2327&amp;""="","كود ناقص",IFERROR(INDEX('دليل الحسابات'!$B$6:$B$205,MATCH(C2327,'دليل الحسابات'!$A$6:$A$205,0)),"كود غير موجود")))</f>
        <v/>
      </c>
      <c r="H2327" s="6">
        <f>IF(AND(C2327&amp;""="",E2327&amp;""="",F2327&amp;""=""),"",IF(AND(E2327&amp;""&lt;&gt;"",F2327&amp;""&lt;&gt;""),"خطأ: مدين ودائن معًا",IF(AND(E2327&amp;""="",F2327&amp;""=""),"سطر بلا مبلغ","")))</f>
        <v/>
      </c>
      <c r="I2327" s="19">
        <f>IF(B2327&amp;""="","",ROUND(SUMIFS($E$7:$E$3006,$B$7:$B$3006,B2327&amp;"")-SUMIFS($F$7:$F$3006,$B$7:$B$3006,B2327&amp;""),2))</f>
        <v/>
      </c>
      <c r="J2327" s="6">
        <f>IF(B2327&amp;""="",IF(AND(C2327&amp;""="",E2327&amp;""="",F2327&amp;""=""),"","رقم القيد ناقص"),IF(I2327=0,"","القيد غير متوازن"))</f>
        <v/>
      </c>
      <c r="K2327" s="21">
        <f>IF(C2327&amp;""="","",COUNTIF($C$7:C2327,C2327&amp;""))</f>
        <v/>
      </c>
      <c r="L2327" s="6">
        <f>IF(K2327="","",C2327&amp;"-"&amp;K2327)</f>
        <v/>
      </c>
      <c r="M2327" s="21">
        <f>IF(J2327&lt;&gt;"القيد غير متوازن","",IF(COUNTIF($B$7:B2327,B2327&amp;"")=1,1,""))</f>
        <v/>
      </c>
    </row>
    <row r="2328">
      <c r="A2328" s="20" t="n"/>
      <c r="B2328" s="16" t="n"/>
      <c r="C2328" s="16" t="n"/>
      <c r="D2328" s="5" t="n"/>
      <c r="E2328" s="17" t="n"/>
      <c r="F2328" s="17" t="n"/>
      <c r="G2328" s="6">
        <f>IF(AND(C2328&amp;""="",E2328&amp;""="",F2328&amp;""=""),"",IF(C2328&amp;""="","كود ناقص",IFERROR(INDEX('دليل الحسابات'!$B$6:$B$205,MATCH(C2328,'دليل الحسابات'!$A$6:$A$205,0)),"كود غير موجود")))</f>
        <v/>
      </c>
      <c r="H2328" s="6">
        <f>IF(AND(C2328&amp;""="",E2328&amp;""="",F2328&amp;""=""),"",IF(AND(E2328&amp;""&lt;&gt;"",F2328&amp;""&lt;&gt;""),"خطأ: مدين ودائن معًا",IF(AND(E2328&amp;""="",F2328&amp;""=""),"سطر بلا مبلغ","")))</f>
        <v/>
      </c>
      <c r="I2328" s="19">
        <f>IF(B2328&amp;""="","",ROUND(SUMIFS($E$7:$E$3006,$B$7:$B$3006,B2328&amp;"")-SUMIFS($F$7:$F$3006,$B$7:$B$3006,B2328&amp;""),2))</f>
        <v/>
      </c>
      <c r="J2328" s="6">
        <f>IF(B2328&amp;""="",IF(AND(C2328&amp;""="",E2328&amp;""="",F2328&amp;""=""),"","رقم القيد ناقص"),IF(I2328=0,"","القيد غير متوازن"))</f>
        <v/>
      </c>
      <c r="K2328" s="21">
        <f>IF(C2328&amp;""="","",COUNTIF($C$7:C2328,C2328&amp;""))</f>
        <v/>
      </c>
      <c r="L2328" s="6">
        <f>IF(K2328="","",C2328&amp;"-"&amp;K2328)</f>
        <v/>
      </c>
      <c r="M2328" s="21">
        <f>IF(J2328&lt;&gt;"القيد غير متوازن","",IF(COUNTIF($B$7:B2328,B2328&amp;"")=1,1,""))</f>
        <v/>
      </c>
    </row>
    <row r="2329">
      <c r="A2329" s="20" t="n"/>
      <c r="B2329" s="16" t="n"/>
      <c r="C2329" s="16" t="n"/>
      <c r="D2329" s="5" t="n"/>
      <c r="E2329" s="17" t="n"/>
      <c r="F2329" s="17" t="n"/>
      <c r="G2329" s="6">
        <f>IF(AND(C2329&amp;""="",E2329&amp;""="",F2329&amp;""=""),"",IF(C2329&amp;""="","كود ناقص",IFERROR(INDEX('دليل الحسابات'!$B$6:$B$205,MATCH(C2329,'دليل الحسابات'!$A$6:$A$205,0)),"كود غير موجود")))</f>
        <v/>
      </c>
      <c r="H2329" s="6">
        <f>IF(AND(C2329&amp;""="",E2329&amp;""="",F2329&amp;""=""),"",IF(AND(E2329&amp;""&lt;&gt;"",F2329&amp;""&lt;&gt;""),"خطأ: مدين ودائن معًا",IF(AND(E2329&amp;""="",F2329&amp;""=""),"سطر بلا مبلغ","")))</f>
        <v/>
      </c>
      <c r="I2329" s="19">
        <f>IF(B2329&amp;""="","",ROUND(SUMIFS($E$7:$E$3006,$B$7:$B$3006,B2329&amp;"")-SUMIFS($F$7:$F$3006,$B$7:$B$3006,B2329&amp;""),2))</f>
        <v/>
      </c>
      <c r="J2329" s="6">
        <f>IF(B2329&amp;""="",IF(AND(C2329&amp;""="",E2329&amp;""="",F2329&amp;""=""),"","رقم القيد ناقص"),IF(I2329=0,"","القيد غير متوازن"))</f>
        <v/>
      </c>
      <c r="K2329" s="21">
        <f>IF(C2329&amp;""="","",COUNTIF($C$7:C2329,C2329&amp;""))</f>
        <v/>
      </c>
      <c r="L2329" s="6">
        <f>IF(K2329="","",C2329&amp;"-"&amp;K2329)</f>
        <v/>
      </c>
      <c r="M2329" s="21">
        <f>IF(J2329&lt;&gt;"القيد غير متوازن","",IF(COUNTIF($B$7:B2329,B2329&amp;"")=1,1,""))</f>
        <v/>
      </c>
    </row>
    <row r="2330">
      <c r="A2330" s="20" t="n"/>
      <c r="B2330" s="16" t="n"/>
      <c r="C2330" s="16" t="n"/>
      <c r="D2330" s="5" t="n"/>
      <c r="E2330" s="17" t="n"/>
      <c r="F2330" s="17" t="n"/>
      <c r="G2330" s="6">
        <f>IF(AND(C2330&amp;""="",E2330&amp;""="",F2330&amp;""=""),"",IF(C2330&amp;""="","كود ناقص",IFERROR(INDEX('دليل الحسابات'!$B$6:$B$205,MATCH(C2330,'دليل الحسابات'!$A$6:$A$205,0)),"كود غير موجود")))</f>
        <v/>
      </c>
      <c r="H2330" s="6">
        <f>IF(AND(C2330&amp;""="",E2330&amp;""="",F2330&amp;""=""),"",IF(AND(E2330&amp;""&lt;&gt;"",F2330&amp;""&lt;&gt;""),"خطأ: مدين ودائن معًا",IF(AND(E2330&amp;""="",F2330&amp;""=""),"سطر بلا مبلغ","")))</f>
        <v/>
      </c>
      <c r="I2330" s="19">
        <f>IF(B2330&amp;""="","",ROUND(SUMIFS($E$7:$E$3006,$B$7:$B$3006,B2330&amp;"")-SUMIFS($F$7:$F$3006,$B$7:$B$3006,B2330&amp;""),2))</f>
        <v/>
      </c>
      <c r="J2330" s="6">
        <f>IF(B2330&amp;""="",IF(AND(C2330&amp;""="",E2330&amp;""="",F2330&amp;""=""),"","رقم القيد ناقص"),IF(I2330=0,"","القيد غير متوازن"))</f>
        <v/>
      </c>
      <c r="K2330" s="21">
        <f>IF(C2330&amp;""="","",COUNTIF($C$7:C2330,C2330&amp;""))</f>
        <v/>
      </c>
      <c r="L2330" s="6">
        <f>IF(K2330="","",C2330&amp;"-"&amp;K2330)</f>
        <v/>
      </c>
      <c r="M2330" s="21">
        <f>IF(J2330&lt;&gt;"القيد غير متوازن","",IF(COUNTIF($B$7:B2330,B2330&amp;"")=1,1,""))</f>
        <v/>
      </c>
    </row>
    <row r="2331">
      <c r="A2331" s="20" t="n"/>
      <c r="B2331" s="16" t="n"/>
      <c r="C2331" s="16" t="n"/>
      <c r="D2331" s="5" t="n"/>
      <c r="E2331" s="17" t="n"/>
      <c r="F2331" s="17" t="n"/>
      <c r="G2331" s="6">
        <f>IF(AND(C2331&amp;""="",E2331&amp;""="",F2331&amp;""=""),"",IF(C2331&amp;""="","كود ناقص",IFERROR(INDEX('دليل الحسابات'!$B$6:$B$205,MATCH(C2331,'دليل الحسابات'!$A$6:$A$205,0)),"كود غير موجود")))</f>
        <v/>
      </c>
      <c r="H2331" s="6">
        <f>IF(AND(C2331&amp;""="",E2331&amp;""="",F2331&amp;""=""),"",IF(AND(E2331&amp;""&lt;&gt;"",F2331&amp;""&lt;&gt;""),"خطأ: مدين ودائن معًا",IF(AND(E2331&amp;""="",F2331&amp;""=""),"سطر بلا مبلغ","")))</f>
        <v/>
      </c>
      <c r="I2331" s="19">
        <f>IF(B2331&amp;""="","",ROUND(SUMIFS($E$7:$E$3006,$B$7:$B$3006,B2331&amp;"")-SUMIFS($F$7:$F$3006,$B$7:$B$3006,B2331&amp;""),2))</f>
        <v/>
      </c>
      <c r="J2331" s="6">
        <f>IF(B2331&amp;""="",IF(AND(C2331&amp;""="",E2331&amp;""="",F2331&amp;""=""),"","رقم القيد ناقص"),IF(I2331=0,"","القيد غير متوازن"))</f>
        <v/>
      </c>
      <c r="K2331" s="21">
        <f>IF(C2331&amp;""="","",COUNTIF($C$7:C2331,C2331&amp;""))</f>
        <v/>
      </c>
      <c r="L2331" s="6">
        <f>IF(K2331="","",C2331&amp;"-"&amp;K2331)</f>
        <v/>
      </c>
      <c r="M2331" s="21">
        <f>IF(J2331&lt;&gt;"القيد غير متوازن","",IF(COUNTIF($B$7:B2331,B2331&amp;"")=1,1,""))</f>
        <v/>
      </c>
    </row>
    <row r="2332">
      <c r="A2332" s="20" t="n"/>
      <c r="B2332" s="16" t="n"/>
      <c r="C2332" s="16" t="n"/>
      <c r="D2332" s="5" t="n"/>
      <c r="E2332" s="17" t="n"/>
      <c r="F2332" s="17" t="n"/>
      <c r="G2332" s="6">
        <f>IF(AND(C2332&amp;""="",E2332&amp;""="",F2332&amp;""=""),"",IF(C2332&amp;""="","كود ناقص",IFERROR(INDEX('دليل الحسابات'!$B$6:$B$205,MATCH(C2332,'دليل الحسابات'!$A$6:$A$205,0)),"كود غير موجود")))</f>
        <v/>
      </c>
      <c r="H2332" s="6">
        <f>IF(AND(C2332&amp;""="",E2332&amp;""="",F2332&amp;""=""),"",IF(AND(E2332&amp;""&lt;&gt;"",F2332&amp;""&lt;&gt;""),"خطأ: مدين ودائن معًا",IF(AND(E2332&amp;""="",F2332&amp;""=""),"سطر بلا مبلغ","")))</f>
        <v/>
      </c>
      <c r="I2332" s="19">
        <f>IF(B2332&amp;""="","",ROUND(SUMIFS($E$7:$E$3006,$B$7:$B$3006,B2332&amp;"")-SUMIFS($F$7:$F$3006,$B$7:$B$3006,B2332&amp;""),2))</f>
        <v/>
      </c>
      <c r="J2332" s="6">
        <f>IF(B2332&amp;""="",IF(AND(C2332&amp;""="",E2332&amp;""="",F2332&amp;""=""),"","رقم القيد ناقص"),IF(I2332=0,"","القيد غير متوازن"))</f>
        <v/>
      </c>
      <c r="K2332" s="21">
        <f>IF(C2332&amp;""="","",COUNTIF($C$7:C2332,C2332&amp;""))</f>
        <v/>
      </c>
      <c r="L2332" s="6">
        <f>IF(K2332="","",C2332&amp;"-"&amp;K2332)</f>
        <v/>
      </c>
      <c r="M2332" s="21">
        <f>IF(J2332&lt;&gt;"القيد غير متوازن","",IF(COUNTIF($B$7:B2332,B2332&amp;"")=1,1,""))</f>
        <v/>
      </c>
    </row>
    <row r="2333">
      <c r="A2333" s="20" t="n"/>
      <c r="B2333" s="16" t="n"/>
      <c r="C2333" s="16" t="n"/>
      <c r="D2333" s="5" t="n"/>
      <c r="E2333" s="17" t="n"/>
      <c r="F2333" s="17" t="n"/>
      <c r="G2333" s="6">
        <f>IF(AND(C2333&amp;""="",E2333&amp;""="",F2333&amp;""=""),"",IF(C2333&amp;""="","كود ناقص",IFERROR(INDEX('دليل الحسابات'!$B$6:$B$205,MATCH(C2333,'دليل الحسابات'!$A$6:$A$205,0)),"كود غير موجود")))</f>
        <v/>
      </c>
      <c r="H2333" s="6">
        <f>IF(AND(C2333&amp;""="",E2333&amp;""="",F2333&amp;""=""),"",IF(AND(E2333&amp;""&lt;&gt;"",F2333&amp;""&lt;&gt;""),"خطأ: مدين ودائن معًا",IF(AND(E2333&amp;""="",F2333&amp;""=""),"سطر بلا مبلغ","")))</f>
        <v/>
      </c>
      <c r="I2333" s="19">
        <f>IF(B2333&amp;""="","",ROUND(SUMIFS($E$7:$E$3006,$B$7:$B$3006,B2333&amp;"")-SUMIFS($F$7:$F$3006,$B$7:$B$3006,B2333&amp;""),2))</f>
        <v/>
      </c>
      <c r="J2333" s="6">
        <f>IF(B2333&amp;""="",IF(AND(C2333&amp;""="",E2333&amp;""="",F2333&amp;""=""),"","رقم القيد ناقص"),IF(I2333=0,"","القيد غير متوازن"))</f>
        <v/>
      </c>
      <c r="K2333" s="21">
        <f>IF(C2333&amp;""="","",COUNTIF($C$7:C2333,C2333&amp;""))</f>
        <v/>
      </c>
      <c r="L2333" s="6">
        <f>IF(K2333="","",C2333&amp;"-"&amp;K2333)</f>
        <v/>
      </c>
      <c r="M2333" s="21">
        <f>IF(J2333&lt;&gt;"القيد غير متوازن","",IF(COUNTIF($B$7:B2333,B2333&amp;"")=1,1,""))</f>
        <v/>
      </c>
    </row>
    <row r="2334">
      <c r="A2334" s="20" t="n"/>
      <c r="B2334" s="16" t="n"/>
      <c r="C2334" s="16" t="n"/>
      <c r="D2334" s="5" t="n"/>
      <c r="E2334" s="17" t="n"/>
      <c r="F2334" s="17" t="n"/>
      <c r="G2334" s="6">
        <f>IF(AND(C2334&amp;""="",E2334&amp;""="",F2334&amp;""=""),"",IF(C2334&amp;""="","كود ناقص",IFERROR(INDEX('دليل الحسابات'!$B$6:$B$205,MATCH(C2334,'دليل الحسابات'!$A$6:$A$205,0)),"كود غير موجود")))</f>
        <v/>
      </c>
      <c r="H2334" s="6">
        <f>IF(AND(C2334&amp;""="",E2334&amp;""="",F2334&amp;""=""),"",IF(AND(E2334&amp;""&lt;&gt;"",F2334&amp;""&lt;&gt;""),"خطأ: مدين ودائن معًا",IF(AND(E2334&amp;""="",F2334&amp;""=""),"سطر بلا مبلغ","")))</f>
        <v/>
      </c>
      <c r="I2334" s="19">
        <f>IF(B2334&amp;""="","",ROUND(SUMIFS($E$7:$E$3006,$B$7:$B$3006,B2334&amp;"")-SUMIFS($F$7:$F$3006,$B$7:$B$3006,B2334&amp;""),2))</f>
        <v/>
      </c>
      <c r="J2334" s="6">
        <f>IF(B2334&amp;""="",IF(AND(C2334&amp;""="",E2334&amp;""="",F2334&amp;""=""),"","رقم القيد ناقص"),IF(I2334=0,"","القيد غير متوازن"))</f>
        <v/>
      </c>
      <c r="K2334" s="21">
        <f>IF(C2334&amp;""="","",COUNTIF($C$7:C2334,C2334&amp;""))</f>
        <v/>
      </c>
      <c r="L2334" s="6">
        <f>IF(K2334="","",C2334&amp;"-"&amp;K2334)</f>
        <v/>
      </c>
      <c r="M2334" s="21">
        <f>IF(J2334&lt;&gt;"القيد غير متوازن","",IF(COUNTIF($B$7:B2334,B2334&amp;"")=1,1,""))</f>
        <v/>
      </c>
    </row>
    <row r="2335">
      <c r="A2335" s="20" t="n"/>
      <c r="B2335" s="16" t="n"/>
      <c r="C2335" s="16" t="n"/>
      <c r="D2335" s="5" t="n"/>
      <c r="E2335" s="17" t="n"/>
      <c r="F2335" s="17" t="n"/>
      <c r="G2335" s="6">
        <f>IF(AND(C2335&amp;""="",E2335&amp;""="",F2335&amp;""=""),"",IF(C2335&amp;""="","كود ناقص",IFERROR(INDEX('دليل الحسابات'!$B$6:$B$205,MATCH(C2335,'دليل الحسابات'!$A$6:$A$205,0)),"كود غير موجود")))</f>
        <v/>
      </c>
      <c r="H2335" s="6">
        <f>IF(AND(C2335&amp;""="",E2335&amp;""="",F2335&amp;""=""),"",IF(AND(E2335&amp;""&lt;&gt;"",F2335&amp;""&lt;&gt;""),"خطأ: مدين ودائن معًا",IF(AND(E2335&amp;""="",F2335&amp;""=""),"سطر بلا مبلغ","")))</f>
        <v/>
      </c>
      <c r="I2335" s="19">
        <f>IF(B2335&amp;""="","",ROUND(SUMIFS($E$7:$E$3006,$B$7:$B$3006,B2335&amp;"")-SUMIFS($F$7:$F$3006,$B$7:$B$3006,B2335&amp;""),2))</f>
        <v/>
      </c>
      <c r="J2335" s="6">
        <f>IF(B2335&amp;""="",IF(AND(C2335&amp;""="",E2335&amp;""="",F2335&amp;""=""),"","رقم القيد ناقص"),IF(I2335=0,"","القيد غير متوازن"))</f>
        <v/>
      </c>
      <c r="K2335" s="21">
        <f>IF(C2335&amp;""="","",COUNTIF($C$7:C2335,C2335&amp;""))</f>
        <v/>
      </c>
      <c r="L2335" s="6">
        <f>IF(K2335="","",C2335&amp;"-"&amp;K2335)</f>
        <v/>
      </c>
      <c r="M2335" s="21">
        <f>IF(J2335&lt;&gt;"القيد غير متوازن","",IF(COUNTIF($B$7:B2335,B2335&amp;"")=1,1,""))</f>
        <v/>
      </c>
    </row>
    <row r="2336">
      <c r="A2336" s="20" t="n"/>
      <c r="B2336" s="16" t="n"/>
      <c r="C2336" s="16" t="n"/>
      <c r="D2336" s="5" t="n"/>
      <c r="E2336" s="17" t="n"/>
      <c r="F2336" s="17" t="n"/>
      <c r="G2336" s="6">
        <f>IF(AND(C2336&amp;""="",E2336&amp;""="",F2336&amp;""=""),"",IF(C2336&amp;""="","كود ناقص",IFERROR(INDEX('دليل الحسابات'!$B$6:$B$205,MATCH(C2336,'دليل الحسابات'!$A$6:$A$205,0)),"كود غير موجود")))</f>
        <v/>
      </c>
      <c r="H2336" s="6">
        <f>IF(AND(C2336&amp;""="",E2336&amp;""="",F2336&amp;""=""),"",IF(AND(E2336&amp;""&lt;&gt;"",F2336&amp;""&lt;&gt;""),"خطأ: مدين ودائن معًا",IF(AND(E2336&amp;""="",F2336&amp;""=""),"سطر بلا مبلغ","")))</f>
        <v/>
      </c>
      <c r="I2336" s="19">
        <f>IF(B2336&amp;""="","",ROUND(SUMIFS($E$7:$E$3006,$B$7:$B$3006,B2336&amp;"")-SUMIFS($F$7:$F$3006,$B$7:$B$3006,B2336&amp;""),2))</f>
        <v/>
      </c>
      <c r="J2336" s="6">
        <f>IF(B2336&amp;""="",IF(AND(C2336&amp;""="",E2336&amp;""="",F2336&amp;""=""),"","رقم القيد ناقص"),IF(I2336=0,"","القيد غير متوازن"))</f>
        <v/>
      </c>
      <c r="K2336" s="21">
        <f>IF(C2336&amp;""="","",COUNTIF($C$7:C2336,C2336&amp;""))</f>
        <v/>
      </c>
      <c r="L2336" s="6">
        <f>IF(K2336="","",C2336&amp;"-"&amp;K2336)</f>
        <v/>
      </c>
      <c r="M2336" s="21">
        <f>IF(J2336&lt;&gt;"القيد غير متوازن","",IF(COUNTIF($B$7:B2336,B2336&amp;"")=1,1,""))</f>
        <v/>
      </c>
    </row>
    <row r="2337">
      <c r="A2337" s="20" t="n"/>
      <c r="B2337" s="16" t="n"/>
      <c r="C2337" s="16" t="n"/>
      <c r="D2337" s="5" t="n"/>
      <c r="E2337" s="17" t="n"/>
      <c r="F2337" s="17" t="n"/>
      <c r="G2337" s="6">
        <f>IF(AND(C2337&amp;""="",E2337&amp;""="",F2337&amp;""=""),"",IF(C2337&amp;""="","كود ناقص",IFERROR(INDEX('دليل الحسابات'!$B$6:$B$205,MATCH(C2337,'دليل الحسابات'!$A$6:$A$205,0)),"كود غير موجود")))</f>
        <v/>
      </c>
      <c r="H2337" s="6">
        <f>IF(AND(C2337&amp;""="",E2337&amp;""="",F2337&amp;""=""),"",IF(AND(E2337&amp;""&lt;&gt;"",F2337&amp;""&lt;&gt;""),"خطأ: مدين ودائن معًا",IF(AND(E2337&amp;""="",F2337&amp;""=""),"سطر بلا مبلغ","")))</f>
        <v/>
      </c>
      <c r="I2337" s="19">
        <f>IF(B2337&amp;""="","",ROUND(SUMIFS($E$7:$E$3006,$B$7:$B$3006,B2337&amp;"")-SUMIFS($F$7:$F$3006,$B$7:$B$3006,B2337&amp;""),2))</f>
        <v/>
      </c>
      <c r="J2337" s="6">
        <f>IF(B2337&amp;""="",IF(AND(C2337&amp;""="",E2337&amp;""="",F2337&amp;""=""),"","رقم القيد ناقص"),IF(I2337=0,"","القيد غير متوازن"))</f>
        <v/>
      </c>
      <c r="K2337" s="21">
        <f>IF(C2337&amp;""="","",COUNTIF($C$7:C2337,C2337&amp;""))</f>
        <v/>
      </c>
      <c r="L2337" s="6">
        <f>IF(K2337="","",C2337&amp;"-"&amp;K2337)</f>
        <v/>
      </c>
      <c r="M2337" s="21">
        <f>IF(J2337&lt;&gt;"القيد غير متوازن","",IF(COUNTIF($B$7:B2337,B2337&amp;"")=1,1,""))</f>
        <v/>
      </c>
    </row>
    <row r="2338">
      <c r="A2338" s="20" t="n"/>
      <c r="B2338" s="16" t="n"/>
      <c r="C2338" s="16" t="n"/>
      <c r="D2338" s="5" t="n"/>
      <c r="E2338" s="17" t="n"/>
      <c r="F2338" s="17" t="n"/>
      <c r="G2338" s="6">
        <f>IF(AND(C2338&amp;""="",E2338&amp;""="",F2338&amp;""=""),"",IF(C2338&amp;""="","كود ناقص",IFERROR(INDEX('دليل الحسابات'!$B$6:$B$205,MATCH(C2338,'دليل الحسابات'!$A$6:$A$205,0)),"كود غير موجود")))</f>
        <v/>
      </c>
      <c r="H2338" s="6">
        <f>IF(AND(C2338&amp;""="",E2338&amp;""="",F2338&amp;""=""),"",IF(AND(E2338&amp;""&lt;&gt;"",F2338&amp;""&lt;&gt;""),"خطأ: مدين ودائن معًا",IF(AND(E2338&amp;""="",F2338&amp;""=""),"سطر بلا مبلغ","")))</f>
        <v/>
      </c>
      <c r="I2338" s="19">
        <f>IF(B2338&amp;""="","",ROUND(SUMIFS($E$7:$E$3006,$B$7:$B$3006,B2338&amp;"")-SUMIFS($F$7:$F$3006,$B$7:$B$3006,B2338&amp;""),2))</f>
        <v/>
      </c>
      <c r="J2338" s="6">
        <f>IF(B2338&amp;""="",IF(AND(C2338&amp;""="",E2338&amp;""="",F2338&amp;""=""),"","رقم القيد ناقص"),IF(I2338=0,"","القيد غير متوازن"))</f>
        <v/>
      </c>
      <c r="K2338" s="21">
        <f>IF(C2338&amp;""="","",COUNTIF($C$7:C2338,C2338&amp;""))</f>
        <v/>
      </c>
      <c r="L2338" s="6">
        <f>IF(K2338="","",C2338&amp;"-"&amp;K2338)</f>
        <v/>
      </c>
      <c r="M2338" s="21">
        <f>IF(J2338&lt;&gt;"القيد غير متوازن","",IF(COUNTIF($B$7:B2338,B2338&amp;"")=1,1,""))</f>
        <v/>
      </c>
    </row>
    <row r="2339">
      <c r="A2339" s="20" t="n"/>
      <c r="B2339" s="16" t="n"/>
      <c r="C2339" s="16" t="n"/>
      <c r="D2339" s="5" t="n"/>
      <c r="E2339" s="17" t="n"/>
      <c r="F2339" s="17" t="n"/>
      <c r="G2339" s="6">
        <f>IF(AND(C2339&amp;""="",E2339&amp;""="",F2339&amp;""=""),"",IF(C2339&amp;""="","كود ناقص",IFERROR(INDEX('دليل الحسابات'!$B$6:$B$205,MATCH(C2339,'دليل الحسابات'!$A$6:$A$205,0)),"كود غير موجود")))</f>
        <v/>
      </c>
      <c r="H2339" s="6">
        <f>IF(AND(C2339&amp;""="",E2339&amp;""="",F2339&amp;""=""),"",IF(AND(E2339&amp;""&lt;&gt;"",F2339&amp;""&lt;&gt;""),"خطأ: مدين ودائن معًا",IF(AND(E2339&amp;""="",F2339&amp;""=""),"سطر بلا مبلغ","")))</f>
        <v/>
      </c>
      <c r="I2339" s="19">
        <f>IF(B2339&amp;""="","",ROUND(SUMIFS($E$7:$E$3006,$B$7:$B$3006,B2339&amp;"")-SUMIFS($F$7:$F$3006,$B$7:$B$3006,B2339&amp;""),2))</f>
        <v/>
      </c>
      <c r="J2339" s="6">
        <f>IF(B2339&amp;""="",IF(AND(C2339&amp;""="",E2339&amp;""="",F2339&amp;""=""),"","رقم القيد ناقص"),IF(I2339=0,"","القيد غير متوازن"))</f>
        <v/>
      </c>
      <c r="K2339" s="21">
        <f>IF(C2339&amp;""="","",COUNTIF($C$7:C2339,C2339&amp;""))</f>
        <v/>
      </c>
      <c r="L2339" s="6">
        <f>IF(K2339="","",C2339&amp;"-"&amp;K2339)</f>
        <v/>
      </c>
      <c r="M2339" s="21">
        <f>IF(J2339&lt;&gt;"القيد غير متوازن","",IF(COUNTIF($B$7:B2339,B2339&amp;"")=1,1,""))</f>
        <v/>
      </c>
    </row>
    <row r="2340">
      <c r="A2340" s="20" t="n"/>
      <c r="B2340" s="16" t="n"/>
      <c r="C2340" s="16" t="n"/>
      <c r="D2340" s="5" t="n"/>
      <c r="E2340" s="17" t="n"/>
      <c r="F2340" s="17" t="n"/>
      <c r="G2340" s="6">
        <f>IF(AND(C2340&amp;""="",E2340&amp;""="",F2340&amp;""=""),"",IF(C2340&amp;""="","كود ناقص",IFERROR(INDEX('دليل الحسابات'!$B$6:$B$205,MATCH(C2340,'دليل الحسابات'!$A$6:$A$205,0)),"كود غير موجود")))</f>
        <v/>
      </c>
      <c r="H2340" s="6">
        <f>IF(AND(C2340&amp;""="",E2340&amp;""="",F2340&amp;""=""),"",IF(AND(E2340&amp;""&lt;&gt;"",F2340&amp;""&lt;&gt;""),"خطأ: مدين ودائن معًا",IF(AND(E2340&amp;""="",F2340&amp;""=""),"سطر بلا مبلغ","")))</f>
        <v/>
      </c>
      <c r="I2340" s="19">
        <f>IF(B2340&amp;""="","",ROUND(SUMIFS($E$7:$E$3006,$B$7:$B$3006,B2340&amp;"")-SUMIFS($F$7:$F$3006,$B$7:$B$3006,B2340&amp;""),2))</f>
        <v/>
      </c>
      <c r="J2340" s="6">
        <f>IF(B2340&amp;""="",IF(AND(C2340&amp;""="",E2340&amp;""="",F2340&amp;""=""),"","رقم القيد ناقص"),IF(I2340=0,"","القيد غير متوازن"))</f>
        <v/>
      </c>
      <c r="K2340" s="21">
        <f>IF(C2340&amp;""="","",COUNTIF($C$7:C2340,C2340&amp;""))</f>
        <v/>
      </c>
      <c r="L2340" s="6">
        <f>IF(K2340="","",C2340&amp;"-"&amp;K2340)</f>
        <v/>
      </c>
      <c r="M2340" s="21">
        <f>IF(J2340&lt;&gt;"القيد غير متوازن","",IF(COUNTIF($B$7:B2340,B2340&amp;"")=1,1,""))</f>
        <v/>
      </c>
    </row>
    <row r="2341">
      <c r="A2341" s="20" t="n"/>
      <c r="B2341" s="16" t="n"/>
      <c r="C2341" s="16" t="n"/>
      <c r="D2341" s="5" t="n"/>
      <c r="E2341" s="17" t="n"/>
      <c r="F2341" s="17" t="n"/>
      <c r="G2341" s="6">
        <f>IF(AND(C2341&amp;""="",E2341&amp;""="",F2341&amp;""=""),"",IF(C2341&amp;""="","كود ناقص",IFERROR(INDEX('دليل الحسابات'!$B$6:$B$205,MATCH(C2341,'دليل الحسابات'!$A$6:$A$205,0)),"كود غير موجود")))</f>
        <v/>
      </c>
      <c r="H2341" s="6">
        <f>IF(AND(C2341&amp;""="",E2341&amp;""="",F2341&amp;""=""),"",IF(AND(E2341&amp;""&lt;&gt;"",F2341&amp;""&lt;&gt;""),"خطأ: مدين ودائن معًا",IF(AND(E2341&amp;""="",F2341&amp;""=""),"سطر بلا مبلغ","")))</f>
        <v/>
      </c>
      <c r="I2341" s="19">
        <f>IF(B2341&amp;""="","",ROUND(SUMIFS($E$7:$E$3006,$B$7:$B$3006,B2341&amp;"")-SUMIFS($F$7:$F$3006,$B$7:$B$3006,B2341&amp;""),2))</f>
        <v/>
      </c>
      <c r="J2341" s="6">
        <f>IF(B2341&amp;""="",IF(AND(C2341&amp;""="",E2341&amp;""="",F2341&amp;""=""),"","رقم القيد ناقص"),IF(I2341=0,"","القيد غير متوازن"))</f>
        <v/>
      </c>
      <c r="K2341" s="21">
        <f>IF(C2341&amp;""="","",COUNTIF($C$7:C2341,C2341&amp;""))</f>
        <v/>
      </c>
      <c r="L2341" s="6">
        <f>IF(K2341="","",C2341&amp;"-"&amp;K2341)</f>
        <v/>
      </c>
      <c r="M2341" s="21">
        <f>IF(J2341&lt;&gt;"القيد غير متوازن","",IF(COUNTIF($B$7:B2341,B2341&amp;"")=1,1,""))</f>
        <v/>
      </c>
    </row>
    <row r="2342">
      <c r="A2342" s="20" t="n"/>
      <c r="B2342" s="16" t="n"/>
      <c r="C2342" s="16" t="n"/>
      <c r="D2342" s="5" t="n"/>
      <c r="E2342" s="17" t="n"/>
      <c r="F2342" s="17" t="n"/>
      <c r="G2342" s="6">
        <f>IF(AND(C2342&amp;""="",E2342&amp;""="",F2342&amp;""=""),"",IF(C2342&amp;""="","كود ناقص",IFERROR(INDEX('دليل الحسابات'!$B$6:$B$205,MATCH(C2342,'دليل الحسابات'!$A$6:$A$205,0)),"كود غير موجود")))</f>
        <v/>
      </c>
      <c r="H2342" s="6">
        <f>IF(AND(C2342&amp;""="",E2342&amp;""="",F2342&amp;""=""),"",IF(AND(E2342&amp;""&lt;&gt;"",F2342&amp;""&lt;&gt;""),"خطأ: مدين ودائن معًا",IF(AND(E2342&amp;""="",F2342&amp;""=""),"سطر بلا مبلغ","")))</f>
        <v/>
      </c>
      <c r="I2342" s="19">
        <f>IF(B2342&amp;""="","",ROUND(SUMIFS($E$7:$E$3006,$B$7:$B$3006,B2342&amp;"")-SUMIFS($F$7:$F$3006,$B$7:$B$3006,B2342&amp;""),2))</f>
        <v/>
      </c>
      <c r="J2342" s="6">
        <f>IF(B2342&amp;""="",IF(AND(C2342&amp;""="",E2342&amp;""="",F2342&amp;""=""),"","رقم القيد ناقص"),IF(I2342=0,"","القيد غير متوازن"))</f>
        <v/>
      </c>
      <c r="K2342" s="21">
        <f>IF(C2342&amp;""="","",COUNTIF($C$7:C2342,C2342&amp;""))</f>
        <v/>
      </c>
      <c r="L2342" s="6">
        <f>IF(K2342="","",C2342&amp;"-"&amp;K2342)</f>
        <v/>
      </c>
      <c r="M2342" s="21">
        <f>IF(J2342&lt;&gt;"القيد غير متوازن","",IF(COUNTIF($B$7:B2342,B2342&amp;"")=1,1,""))</f>
        <v/>
      </c>
    </row>
    <row r="2343">
      <c r="A2343" s="20" t="n"/>
      <c r="B2343" s="16" t="n"/>
      <c r="C2343" s="16" t="n"/>
      <c r="D2343" s="5" t="n"/>
      <c r="E2343" s="17" t="n"/>
      <c r="F2343" s="17" t="n"/>
      <c r="G2343" s="6">
        <f>IF(AND(C2343&amp;""="",E2343&amp;""="",F2343&amp;""=""),"",IF(C2343&amp;""="","كود ناقص",IFERROR(INDEX('دليل الحسابات'!$B$6:$B$205,MATCH(C2343,'دليل الحسابات'!$A$6:$A$205,0)),"كود غير موجود")))</f>
        <v/>
      </c>
      <c r="H2343" s="6">
        <f>IF(AND(C2343&amp;""="",E2343&amp;""="",F2343&amp;""=""),"",IF(AND(E2343&amp;""&lt;&gt;"",F2343&amp;""&lt;&gt;""),"خطأ: مدين ودائن معًا",IF(AND(E2343&amp;""="",F2343&amp;""=""),"سطر بلا مبلغ","")))</f>
        <v/>
      </c>
      <c r="I2343" s="19">
        <f>IF(B2343&amp;""="","",ROUND(SUMIFS($E$7:$E$3006,$B$7:$B$3006,B2343&amp;"")-SUMIFS($F$7:$F$3006,$B$7:$B$3006,B2343&amp;""),2))</f>
        <v/>
      </c>
      <c r="J2343" s="6">
        <f>IF(B2343&amp;""="",IF(AND(C2343&amp;""="",E2343&amp;""="",F2343&amp;""=""),"","رقم القيد ناقص"),IF(I2343=0,"","القيد غير متوازن"))</f>
        <v/>
      </c>
      <c r="K2343" s="21">
        <f>IF(C2343&amp;""="","",COUNTIF($C$7:C2343,C2343&amp;""))</f>
        <v/>
      </c>
      <c r="L2343" s="6">
        <f>IF(K2343="","",C2343&amp;"-"&amp;K2343)</f>
        <v/>
      </c>
      <c r="M2343" s="21">
        <f>IF(J2343&lt;&gt;"القيد غير متوازن","",IF(COUNTIF($B$7:B2343,B2343&amp;"")=1,1,""))</f>
        <v/>
      </c>
    </row>
    <row r="2344">
      <c r="A2344" s="20" t="n"/>
      <c r="B2344" s="16" t="n"/>
      <c r="C2344" s="16" t="n"/>
      <c r="D2344" s="5" t="n"/>
      <c r="E2344" s="17" t="n"/>
      <c r="F2344" s="17" t="n"/>
      <c r="G2344" s="6">
        <f>IF(AND(C2344&amp;""="",E2344&amp;""="",F2344&amp;""=""),"",IF(C2344&amp;""="","كود ناقص",IFERROR(INDEX('دليل الحسابات'!$B$6:$B$205,MATCH(C2344,'دليل الحسابات'!$A$6:$A$205,0)),"كود غير موجود")))</f>
        <v/>
      </c>
      <c r="H2344" s="6">
        <f>IF(AND(C2344&amp;""="",E2344&amp;""="",F2344&amp;""=""),"",IF(AND(E2344&amp;""&lt;&gt;"",F2344&amp;""&lt;&gt;""),"خطأ: مدين ودائن معًا",IF(AND(E2344&amp;""="",F2344&amp;""=""),"سطر بلا مبلغ","")))</f>
        <v/>
      </c>
      <c r="I2344" s="19">
        <f>IF(B2344&amp;""="","",ROUND(SUMIFS($E$7:$E$3006,$B$7:$B$3006,B2344&amp;"")-SUMIFS($F$7:$F$3006,$B$7:$B$3006,B2344&amp;""),2))</f>
        <v/>
      </c>
      <c r="J2344" s="6">
        <f>IF(B2344&amp;""="",IF(AND(C2344&amp;""="",E2344&amp;""="",F2344&amp;""=""),"","رقم القيد ناقص"),IF(I2344=0,"","القيد غير متوازن"))</f>
        <v/>
      </c>
      <c r="K2344" s="21">
        <f>IF(C2344&amp;""="","",COUNTIF($C$7:C2344,C2344&amp;""))</f>
        <v/>
      </c>
      <c r="L2344" s="6">
        <f>IF(K2344="","",C2344&amp;"-"&amp;K2344)</f>
        <v/>
      </c>
      <c r="M2344" s="21">
        <f>IF(J2344&lt;&gt;"القيد غير متوازن","",IF(COUNTIF($B$7:B2344,B2344&amp;"")=1,1,""))</f>
        <v/>
      </c>
    </row>
    <row r="2345">
      <c r="A2345" s="20" t="n"/>
      <c r="B2345" s="16" t="n"/>
      <c r="C2345" s="16" t="n"/>
      <c r="D2345" s="5" t="n"/>
      <c r="E2345" s="17" t="n"/>
      <c r="F2345" s="17" t="n"/>
      <c r="G2345" s="6">
        <f>IF(AND(C2345&amp;""="",E2345&amp;""="",F2345&amp;""=""),"",IF(C2345&amp;""="","كود ناقص",IFERROR(INDEX('دليل الحسابات'!$B$6:$B$205,MATCH(C2345,'دليل الحسابات'!$A$6:$A$205,0)),"كود غير موجود")))</f>
        <v/>
      </c>
      <c r="H2345" s="6">
        <f>IF(AND(C2345&amp;""="",E2345&amp;""="",F2345&amp;""=""),"",IF(AND(E2345&amp;""&lt;&gt;"",F2345&amp;""&lt;&gt;""),"خطأ: مدين ودائن معًا",IF(AND(E2345&amp;""="",F2345&amp;""=""),"سطر بلا مبلغ","")))</f>
        <v/>
      </c>
      <c r="I2345" s="19">
        <f>IF(B2345&amp;""="","",ROUND(SUMIFS($E$7:$E$3006,$B$7:$B$3006,B2345&amp;"")-SUMIFS($F$7:$F$3006,$B$7:$B$3006,B2345&amp;""),2))</f>
        <v/>
      </c>
      <c r="J2345" s="6">
        <f>IF(B2345&amp;""="",IF(AND(C2345&amp;""="",E2345&amp;""="",F2345&amp;""=""),"","رقم القيد ناقص"),IF(I2345=0,"","القيد غير متوازن"))</f>
        <v/>
      </c>
      <c r="K2345" s="21">
        <f>IF(C2345&amp;""="","",COUNTIF($C$7:C2345,C2345&amp;""))</f>
        <v/>
      </c>
      <c r="L2345" s="6">
        <f>IF(K2345="","",C2345&amp;"-"&amp;K2345)</f>
        <v/>
      </c>
      <c r="M2345" s="21">
        <f>IF(J2345&lt;&gt;"القيد غير متوازن","",IF(COUNTIF($B$7:B2345,B2345&amp;"")=1,1,""))</f>
        <v/>
      </c>
    </row>
    <row r="2346">
      <c r="A2346" s="20" t="n"/>
      <c r="B2346" s="16" t="n"/>
      <c r="C2346" s="16" t="n"/>
      <c r="D2346" s="5" t="n"/>
      <c r="E2346" s="17" t="n"/>
      <c r="F2346" s="17" t="n"/>
      <c r="G2346" s="6">
        <f>IF(AND(C2346&amp;""="",E2346&amp;""="",F2346&amp;""=""),"",IF(C2346&amp;""="","كود ناقص",IFERROR(INDEX('دليل الحسابات'!$B$6:$B$205,MATCH(C2346,'دليل الحسابات'!$A$6:$A$205,0)),"كود غير موجود")))</f>
        <v/>
      </c>
      <c r="H2346" s="6">
        <f>IF(AND(C2346&amp;""="",E2346&amp;""="",F2346&amp;""=""),"",IF(AND(E2346&amp;""&lt;&gt;"",F2346&amp;""&lt;&gt;""),"خطأ: مدين ودائن معًا",IF(AND(E2346&amp;""="",F2346&amp;""=""),"سطر بلا مبلغ","")))</f>
        <v/>
      </c>
      <c r="I2346" s="19">
        <f>IF(B2346&amp;""="","",ROUND(SUMIFS($E$7:$E$3006,$B$7:$B$3006,B2346&amp;"")-SUMIFS($F$7:$F$3006,$B$7:$B$3006,B2346&amp;""),2))</f>
        <v/>
      </c>
      <c r="J2346" s="6">
        <f>IF(B2346&amp;""="",IF(AND(C2346&amp;""="",E2346&amp;""="",F2346&amp;""=""),"","رقم القيد ناقص"),IF(I2346=0,"","القيد غير متوازن"))</f>
        <v/>
      </c>
      <c r="K2346" s="21">
        <f>IF(C2346&amp;""="","",COUNTIF($C$7:C2346,C2346&amp;""))</f>
        <v/>
      </c>
      <c r="L2346" s="6">
        <f>IF(K2346="","",C2346&amp;"-"&amp;K2346)</f>
        <v/>
      </c>
      <c r="M2346" s="21">
        <f>IF(J2346&lt;&gt;"القيد غير متوازن","",IF(COUNTIF($B$7:B2346,B2346&amp;"")=1,1,""))</f>
        <v/>
      </c>
    </row>
    <row r="2347">
      <c r="A2347" s="20" t="n"/>
      <c r="B2347" s="16" t="n"/>
      <c r="C2347" s="16" t="n"/>
      <c r="D2347" s="5" t="n"/>
      <c r="E2347" s="17" t="n"/>
      <c r="F2347" s="17" t="n"/>
      <c r="G2347" s="6">
        <f>IF(AND(C2347&amp;""="",E2347&amp;""="",F2347&amp;""=""),"",IF(C2347&amp;""="","كود ناقص",IFERROR(INDEX('دليل الحسابات'!$B$6:$B$205,MATCH(C2347,'دليل الحسابات'!$A$6:$A$205,0)),"كود غير موجود")))</f>
        <v/>
      </c>
      <c r="H2347" s="6">
        <f>IF(AND(C2347&amp;""="",E2347&amp;""="",F2347&amp;""=""),"",IF(AND(E2347&amp;""&lt;&gt;"",F2347&amp;""&lt;&gt;""),"خطأ: مدين ودائن معًا",IF(AND(E2347&amp;""="",F2347&amp;""=""),"سطر بلا مبلغ","")))</f>
        <v/>
      </c>
      <c r="I2347" s="19">
        <f>IF(B2347&amp;""="","",ROUND(SUMIFS($E$7:$E$3006,$B$7:$B$3006,B2347&amp;"")-SUMIFS($F$7:$F$3006,$B$7:$B$3006,B2347&amp;""),2))</f>
        <v/>
      </c>
      <c r="J2347" s="6">
        <f>IF(B2347&amp;""="",IF(AND(C2347&amp;""="",E2347&amp;""="",F2347&amp;""=""),"","رقم القيد ناقص"),IF(I2347=0,"","القيد غير متوازن"))</f>
        <v/>
      </c>
      <c r="K2347" s="21">
        <f>IF(C2347&amp;""="","",COUNTIF($C$7:C2347,C2347&amp;""))</f>
        <v/>
      </c>
      <c r="L2347" s="6">
        <f>IF(K2347="","",C2347&amp;"-"&amp;K2347)</f>
        <v/>
      </c>
      <c r="M2347" s="21">
        <f>IF(J2347&lt;&gt;"القيد غير متوازن","",IF(COUNTIF($B$7:B2347,B2347&amp;"")=1,1,""))</f>
        <v/>
      </c>
    </row>
    <row r="2348">
      <c r="A2348" s="20" t="n"/>
      <c r="B2348" s="16" t="n"/>
      <c r="C2348" s="16" t="n"/>
      <c r="D2348" s="5" t="n"/>
      <c r="E2348" s="17" t="n"/>
      <c r="F2348" s="17" t="n"/>
      <c r="G2348" s="6">
        <f>IF(AND(C2348&amp;""="",E2348&amp;""="",F2348&amp;""=""),"",IF(C2348&amp;""="","كود ناقص",IFERROR(INDEX('دليل الحسابات'!$B$6:$B$205,MATCH(C2348,'دليل الحسابات'!$A$6:$A$205,0)),"كود غير موجود")))</f>
        <v/>
      </c>
      <c r="H2348" s="6">
        <f>IF(AND(C2348&amp;""="",E2348&amp;""="",F2348&amp;""=""),"",IF(AND(E2348&amp;""&lt;&gt;"",F2348&amp;""&lt;&gt;""),"خطأ: مدين ودائن معًا",IF(AND(E2348&amp;""="",F2348&amp;""=""),"سطر بلا مبلغ","")))</f>
        <v/>
      </c>
      <c r="I2348" s="19">
        <f>IF(B2348&amp;""="","",ROUND(SUMIFS($E$7:$E$3006,$B$7:$B$3006,B2348&amp;"")-SUMIFS($F$7:$F$3006,$B$7:$B$3006,B2348&amp;""),2))</f>
        <v/>
      </c>
      <c r="J2348" s="6">
        <f>IF(B2348&amp;""="",IF(AND(C2348&amp;""="",E2348&amp;""="",F2348&amp;""=""),"","رقم القيد ناقص"),IF(I2348=0,"","القيد غير متوازن"))</f>
        <v/>
      </c>
      <c r="K2348" s="21">
        <f>IF(C2348&amp;""="","",COUNTIF($C$7:C2348,C2348&amp;""))</f>
        <v/>
      </c>
      <c r="L2348" s="6">
        <f>IF(K2348="","",C2348&amp;"-"&amp;K2348)</f>
        <v/>
      </c>
      <c r="M2348" s="21">
        <f>IF(J2348&lt;&gt;"القيد غير متوازن","",IF(COUNTIF($B$7:B2348,B2348&amp;"")=1,1,""))</f>
        <v/>
      </c>
    </row>
    <row r="2349">
      <c r="A2349" s="20" t="n"/>
      <c r="B2349" s="16" t="n"/>
      <c r="C2349" s="16" t="n"/>
      <c r="D2349" s="5" t="n"/>
      <c r="E2349" s="17" t="n"/>
      <c r="F2349" s="17" t="n"/>
      <c r="G2349" s="6">
        <f>IF(AND(C2349&amp;""="",E2349&amp;""="",F2349&amp;""=""),"",IF(C2349&amp;""="","كود ناقص",IFERROR(INDEX('دليل الحسابات'!$B$6:$B$205,MATCH(C2349,'دليل الحسابات'!$A$6:$A$205,0)),"كود غير موجود")))</f>
        <v/>
      </c>
      <c r="H2349" s="6">
        <f>IF(AND(C2349&amp;""="",E2349&amp;""="",F2349&amp;""=""),"",IF(AND(E2349&amp;""&lt;&gt;"",F2349&amp;""&lt;&gt;""),"خطأ: مدين ودائن معًا",IF(AND(E2349&amp;""="",F2349&amp;""=""),"سطر بلا مبلغ","")))</f>
        <v/>
      </c>
      <c r="I2349" s="19">
        <f>IF(B2349&amp;""="","",ROUND(SUMIFS($E$7:$E$3006,$B$7:$B$3006,B2349&amp;"")-SUMIFS($F$7:$F$3006,$B$7:$B$3006,B2349&amp;""),2))</f>
        <v/>
      </c>
      <c r="J2349" s="6">
        <f>IF(B2349&amp;""="",IF(AND(C2349&amp;""="",E2349&amp;""="",F2349&amp;""=""),"","رقم القيد ناقص"),IF(I2349=0,"","القيد غير متوازن"))</f>
        <v/>
      </c>
      <c r="K2349" s="21">
        <f>IF(C2349&amp;""="","",COUNTIF($C$7:C2349,C2349&amp;""))</f>
        <v/>
      </c>
      <c r="L2349" s="6">
        <f>IF(K2349="","",C2349&amp;"-"&amp;K2349)</f>
        <v/>
      </c>
      <c r="M2349" s="21">
        <f>IF(J2349&lt;&gt;"القيد غير متوازن","",IF(COUNTIF($B$7:B2349,B2349&amp;"")=1,1,""))</f>
        <v/>
      </c>
    </row>
    <row r="2350">
      <c r="A2350" s="20" t="n"/>
      <c r="B2350" s="16" t="n"/>
      <c r="C2350" s="16" t="n"/>
      <c r="D2350" s="5" t="n"/>
      <c r="E2350" s="17" t="n"/>
      <c r="F2350" s="17" t="n"/>
      <c r="G2350" s="6">
        <f>IF(AND(C2350&amp;""="",E2350&amp;""="",F2350&amp;""=""),"",IF(C2350&amp;""="","كود ناقص",IFERROR(INDEX('دليل الحسابات'!$B$6:$B$205,MATCH(C2350,'دليل الحسابات'!$A$6:$A$205,0)),"كود غير موجود")))</f>
        <v/>
      </c>
      <c r="H2350" s="6">
        <f>IF(AND(C2350&amp;""="",E2350&amp;""="",F2350&amp;""=""),"",IF(AND(E2350&amp;""&lt;&gt;"",F2350&amp;""&lt;&gt;""),"خطأ: مدين ودائن معًا",IF(AND(E2350&amp;""="",F2350&amp;""=""),"سطر بلا مبلغ","")))</f>
        <v/>
      </c>
      <c r="I2350" s="19">
        <f>IF(B2350&amp;""="","",ROUND(SUMIFS($E$7:$E$3006,$B$7:$B$3006,B2350&amp;"")-SUMIFS($F$7:$F$3006,$B$7:$B$3006,B2350&amp;""),2))</f>
        <v/>
      </c>
      <c r="J2350" s="6">
        <f>IF(B2350&amp;""="",IF(AND(C2350&amp;""="",E2350&amp;""="",F2350&amp;""=""),"","رقم القيد ناقص"),IF(I2350=0,"","القيد غير متوازن"))</f>
        <v/>
      </c>
      <c r="K2350" s="21">
        <f>IF(C2350&amp;""="","",COUNTIF($C$7:C2350,C2350&amp;""))</f>
        <v/>
      </c>
      <c r="L2350" s="6">
        <f>IF(K2350="","",C2350&amp;"-"&amp;K2350)</f>
        <v/>
      </c>
      <c r="M2350" s="21">
        <f>IF(J2350&lt;&gt;"القيد غير متوازن","",IF(COUNTIF($B$7:B2350,B2350&amp;"")=1,1,""))</f>
        <v/>
      </c>
    </row>
    <row r="2351">
      <c r="A2351" s="20" t="n"/>
      <c r="B2351" s="16" t="n"/>
      <c r="C2351" s="16" t="n"/>
      <c r="D2351" s="5" t="n"/>
      <c r="E2351" s="17" t="n"/>
      <c r="F2351" s="17" t="n"/>
      <c r="G2351" s="6">
        <f>IF(AND(C2351&amp;""="",E2351&amp;""="",F2351&amp;""=""),"",IF(C2351&amp;""="","كود ناقص",IFERROR(INDEX('دليل الحسابات'!$B$6:$B$205,MATCH(C2351,'دليل الحسابات'!$A$6:$A$205,0)),"كود غير موجود")))</f>
        <v/>
      </c>
      <c r="H2351" s="6">
        <f>IF(AND(C2351&amp;""="",E2351&amp;""="",F2351&amp;""=""),"",IF(AND(E2351&amp;""&lt;&gt;"",F2351&amp;""&lt;&gt;""),"خطأ: مدين ودائن معًا",IF(AND(E2351&amp;""="",F2351&amp;""=""),"سطر بلا مبلغ","")))</f>
        <v/>
      </c>
      <c r="I2351" s="19">
        <f>IF(B2351&amp;""="","",ROUND(SUMIFS($E$7:$E$3006,$B$7:$B$3006,B2351&amp;"")-SUMIFS($F$7:$F$3006,$B$7:$B$3006,B2351&amp;""),2))</f>
        <v/>
      </c>
      <c r="J2351" s="6">
        <f>IF(B2351&amp;""="",IF(AND(C2351&amp;""="",E2351&amp;""="",F2351&amp;""=""),"","رقم القيد ناقص"),IF(I2351=0,"","القيد غير متوازن"))</f>
        <v/>
      </c>
      <c r="K2351" s="21">
        <f>IF(C2351&amp;""="","",COUNTIF($C$7:C2351,C2351&amp;""))</f>
        <v/>
      </c>
      <c r="L2351" s="6">
        <f>IF(K2351="","",C2351&amp;"-"&amp;K2351)</f>
        <v/>
      </c>
      <c r="M2351" s="21">
        <f>IF(J2351&lt;&gt;"القيد غير متوازن","",IF(COUNTIF($B$7:B2351,B2351&amp;"")=1,1,""))</f>
        <v/>
      </c>
    </row>
    <row r="2352">
      <c r="A2352" s="20" t="n"/>
      <c r="B2352" s="16" t="n"/>
      <c r="C2352" s="16" t="n"/>
      <c r="D2352" s="5" t="n"/>
      <c r="E2352" s="17" t="n"/>
      <c r="F2352" s="17" t="n"/>
      <c r="G2352" s="6">
        <f>IF(AND(C2352&amp;""="",E2352&amp;""="",F2352&amp;""=""),"",IF(C2352&amp;""="","كود ناقص",IFERROR(INDEX('دليل الحسابات'!$B$6:$B$205,MATCH(C2352,'دليل الحسابات'!$A$6:$A$205,0)),"كود غير موجود")))</f>
        <v/>
      </c>
      <c r="H2352" s="6">
        <f>IF(AND(C2352&amp;""="",E2352&amp;""="",F2352&amp;""=""),"",IF(AND(E2352&amp;""&lt;&gt;"",F2352&amp;""&lt;&gt;""),"خطأ: مدين ودائن معًا",IF(AND(E2352&amp;""="",F2352&amp;""=""),"سطر بلا مبلغ","")))</f>
        <v/>
      </c>
      <c r="I2352" s="19">
        <f>IF(B2352&amp;""="","",ROUND(SUMIFS($E$7:$E$3006,$B$7:$B$3006,B2352&amp;"")-SUMIFS($F$7:$F$3006,$B$7:$B$3006,B2352&amp;""),2))</f>
        <v/>
      </c>
      <c r="J2352" s="6">
        <f>IF(B2352&amp;""="",IF(AND(C2352&amp;""="",E2352&amp;""="",F2352&amp;""=""),"","رقم القيد ناقص"),IF(I2352=0,"","القيد غير متوازن"))</f>
        <v/>
      </c>
      <c r="K2352" s="21">
        <f>IF(C2352&amp;""="","",COUNTIF($C$7:C2352,C2352&amp;""))</f>
        <v/>
      </c>
      <c r="L2352" s="6">
        <f>IF(K2352="","",C2352&amp;"-"&amp;K2352)</f>
        <v/>
      </c>
      <c r="M2352" s="21">
        <f>IF(J2352&lt;&gt;"القيد غير متوازن","",IF(COUNTIF($B$7:B2352,B2352&amp;"")=1,1,""))</f>
        <v/>
      </c>
    </row>
    <row r="2353">
      <c r="A2353" s="20" t="n"/>
      <c r="B2353" s="16" t="n"/>
      <c r="C2353" s="16" t="n"/>
      <c r="D2353" s="5" t="n"/>
      <c r="E2353" s="17" t="n"/>
      <c r="F2353" s="17" t="n"/>
      <c r="G2353" s="6">
        <f>IF(AND(C2353&amp;""="",E2353&amp;""="",F2353&amp;""=""),"",IF(C2353&amp;""="","كود ناقص",IFERROR(INDEX('دليل الحسابات'!$B$6:$B$205,MATCH(C2353,'دليل الحسابات'!$A$6:$A$205,0)),"كود غير موجود")))</f>
        <v/>
      </c>
      <c r="H2353" s="6">
        <f>IF(AND(C2353&amp;""="",E2353&amp;""="",F2353&amp;""=""),"",IF(AND(E2353&amp;""&lt;&gt;"",F2353&amp;""&lt;&gt;""),"خطأ: مدين ودائن معًا",IF(AND(E2353&amp;""="",F2353&amp;""=""),"سطر بلا مبلغ","")))</f>
        <v/>
      </c>
      <c r="I2353" s="19">
        <f>IF(B2353&amp;""="","",ROUND(SUMIFS($E$7:$E$3006,$B$7:$B$3006,B2353&amp;"")-SUMIFS($F$7:$F$3006,$B$7:$B$3006,B2353&amp;""),2))</f>
        <v/>
      </c>
      <c r="J2353" s="6">
        <f>IF(B2353&amp;""="",IF(AND(C2353&amp;""="",E2353&amp;""="",F2353&amp;""=""),"","رقم القيد ناقص"),IF(I2353=0,"","القيد غير متوازن"))</f>
        <v/>
      </c>
      <c r="K2353" s="21">
        <f>IF(C2353&amp;""="","",COUNTIF($C$7:C2353,C2353&amp;""))</f>
        <v/>
      </c>
      <c r="L2353" s="6">
        <f>IF(K2353="","",C2353&amp;"-"&amp;K2353)</f>
        <v/>
      </c>
      <c r="M2353" s="21">
        <f>IF(J2353&lt;&gt;"القيد غير متوازن","",IF(COUNTIF($B$7:B2353,B2353&amp;"")=1,1,""))</f>
        <v/>
      </c>
    </row>
    <row r="2354">
      <c r="A2354" s="20" t="n"/>
      <c r="B2354" s="16" t="n"/>
      <c r="C2354" s="16" t="n"/>
      <c r="D2354" s="5" t="n"/>
      <c r="E2354" s="17" t="n"/>
      <c r="F2354" s="17" t="n"/>
      <c r="G2354" s="6">
        <f>IF(AND(C2354&amp;""="",E2354&amp;""="",F2354&amp;""=""),"",IF(C2354&amp;""="","كود ناقص",IFERROR(INDEX('دليل الحسابات'!$B$6:$B$205,MATCH(C2354,'دليل الحسابات'!$A$6:$A$205,0)),"كود غير موجود")))</f>
        <v/>
      </c>
      <c r="H2354" s="6">
        <f>IF(AND(C2354&amp;""="",E2354&amp;""="",F2354&amp;""=""),"",IF(AND(E2354&amp;""&lt;&gt;"",F2354&amp;""&lt;&gt;""),"خطأ: مدين ودائن معًا",IF(AND(E2354&amp;""="",F2354&amp;""=""),"سطر بلا مبلغ","")))</f>
        <v/>
      </c>
      <c r="I2354" s="19">
        <f>IF(B2354&amp;""="","",ROUND(SUMIFS($E$7:$E$3006,$B$7:$B$3006,B2354&amp;"")-SUMIFS($F$7:$F$3006,$B$7:$B$3006,B2354&amp;""),2))</f>
        <v/>
      </c>
      <c r="J2354" s="6">
        <f>IF(B2354&amp;""="",IF(AND(C2354&amp;""="",E2354&amp;""="",F2354&amp;""=""),"","رقم القيد ناقص"),IF(I2354=0,"","القيد غير متوازن"))</f>
        <v/>
      </c>
      <c r="K2354" s="21">
        <f>IF(C2354&amp;""="","",COUNTIF($C$7:C2354,C2354&amp;""))</f>
        <v/>
      </c>
      <c r="L2354" s="6">
        <f>IF(K2354="","",C2354&amp;"-"&amp;K2354)</f>
        <v/>
      </c>
      <c r="M2354" s="21">
        <f>IF(J2354&lt;&gt;"القيد غير متوازن","",IF(COUNTIF($B$7:B2354,B2354&amp;"")=1,1,""))</f>
        <v/>
      </c>
    </row>
    <row r="2355">
      <c r="A2355" s="20" t="n"/>
      <c r="B2355" s="16" t="n"/>
      <c r="C2355" s="16" t="n"/>
      <c r="D2355" s="5" t="n"/>
      <c r="E2355" s="17" t="n"/>
      <c r="F2355" s="17" t="n"/>
      <c r="G2355" s="6">
        <f>IF(AND(C2355&amp;""="",E2355&amp;""="",F2355&amp;""=""),"",IF(C2355&amp;""="","كود ناقص",IFERROR(INDEX('دليل الحسابات'!$B$6:$B$205,MATCH(C2355,'دليل الحسابات'!$A$6:$A$205,0)),"كود غير موجود")))</f>
        <v/>
      </c>
      <c r="H2355" s="6">
        <f>IF(AND(C2355&amp;""="",E2355&amp;""="",F2355&amp;""=""),"",IF(AND(E2355&amp;""&lt;&gt;"",F2355&amp;""&lt;&gt;""),"خطأ: مدين ودائن معًا",IF(AND(E2355&amp;""="",F2355&amp;""=""),"سطر بلا مبلغ","")))</f>
        <v/>
      </c>
      <c r="I2355" s="19">
        <f>IF(B2355&amp;""="","",ROUND(SUMIFS($E$7:$E$3006,$B$7:$B$3006,B2355&amp;"")-SUMIFS($F$7:$F$3006,$B$7:$B$3006,B2355&amp;""),2))</f>
        <v/>
      </c>
      <c r="J2355" s="6">
        <f>IF(B2355&amp;""="",IF(AND(C2355&amp;""="",E2355&amp;""="",F2355&amp;""=""),"","رقم القيد ناقص"),IF(I2355=0,"","القيد غير متوازن"))</f>
        <v/>
      </c>
      <c r="K2355" s="21">
        <f>IF(C2355&amp;""="","",COUNTIF($C$7:C2355,C2355&amp;""))</f>
        <v/>
      </c>
      <c r="L2355" s="6">
        <f>IF(K2355="","",C2355&amp;"-"&amp;K2355)</f>
        <v/>
      </c>
      <c r="M2355" s="21">
        <f>IF(J2355&lt;&gt;"القيد غير متوازن","",IF(COUNTIF($B$7:B2355,B2355&amp;"")=1,1,""))</f>
        <v/>
      </c>
    </row>
    <row r="2356">
      <c r="A2356" s="20" t="n"/>
      <c r="B2356" s="16" t="n"/>
      <c r="C2356" s="16" t="n"/>
      <c r="D2356" s="5" t="n"/>
      <c r="E2356" s="17" t="n"/>
      <c r="F2356" s="17" t="n"/>
      <c r="G2356" s="6">
        <f>IF(AND(C2356&amp;""="",E2356&amp;""="",F2356&amp;""=""),"",IF(C2356&amp;""="","كود ناقص",IFERROR(INDEX('دليل الحسابات'!$B$6:$B$205,MATCH(C2356,'دليل الحسابات'!$A$6:$A$205,0)),"كود غير موجود")))</f>
        <v/>
      </c>
      <c r="H2356" s="6">
        <f>IF(AND(C2356&amp;""="",E2356&amp;""="",F2356&amp;""=""),"",IF(AND(E2356&amp;""&lt;&gt;"",F2356&amp;""&lt;&gt;""),"خطأ: مدين ودائن معًا",IF(AND(E2356&amp;""="",F2356&amp;""=""),"سطر بلا مبلغ","")))</f>
        <v/>
      </c>
      <c r="I2356" s="19">
        <f>IF(B2356&amp;""="","",ROUND(SUMIFS($E$7:$E$3006,$B$7:$B$3006,B2356&amp;"")-SUMIFS($F$7:$F$3006,$B$7:$B$3006,B2356&amp;""),2))</f>
        <v/>
      </c>
      <c r="J2356" s="6">
        <f>IF(B2356&amp;""="",IF(AND(C2356&amp;""="",E2356&amp;""="",F2356&amp;""=""),"","رقم القيد ناقص"),IF(I2356=0,"","القيد غير متوازن"))</f>
        <v/>
      </c>
      <c r="K2356" s="21">
        <f>IF(C2356&amp;""="","",COUNTIF($C$7:C2356,C2356&amp;""))</f>
        <v/>
      </c>
      <c r="L2356" s="6">
        <f>IF(K2356="","",C2356&amp;"-"&amp;K2356)</f>
        <v/>
      </c>
      <c r="M2356" s="21">
        <f>IF(J2356&lt;&gt;"القيد غير متوازن","",IF(COUNTIF($B$7:B2356,B2356&amp;"")=1,1,""))</f>
        <v/>
      </c>
    </row>
    <row r="2357">
      <c r="A2357" s="20" t="n"/>
      <c r="B2357" s="16" t="n"/>
      <c r="C2357" s="16" t="n"/>
      <c r="D2357" s="5" t="n"/>
      <c r="E2357" s="17" t="n"/>
      <c r="F2357" s="17" t="n"/>
      <c r="G2357" s="6">
        <f>IF(AND(C2357&amp;""="",E2357&amp;""="",F2357&amp;""=""),"",IF(C2357&amp;""="","كود ناقص",IFERROR(INDEX('دليل الحسابات'!$B$6:$B$205,MATCH(C2357,'دليل الحسابات'!$A$6:$A$205,0)),"كود غير موجود")))</f>
        <v/>
      </c>
      <c r="H2357" s="6">
        <f>IF(AND(C2357&amp;""="",E2357&amp;""="",F2357&amp;""=""),"",IF(AND(E2357&amp;""&lt;&gt;"",F2357&amp;""&lt;&gt;""),"خطأ: مدين ودائن معًا",IF(AND(E2357&amp;""="",F2357&amp;""=""),"سطر بلا مبلغ","")))</f>
        <v/>
      </c>
      <c r="I2357" s="19">
        <f>IF(B2357&amp;""="","",ROUND(SUMIFS($E$7:$E$3006,$B$7:$B$3006,B2357&amp;"")-SUMIFS($F$7:$F$3006,$B$7:$B$3006,B2357&amp;""),2))</f>
        <v/>
      </c>
      <c r="J2357" s="6">
        <f>IF(B2357&amp;""="",IF(AND(C2357&amp;""="",E2357&amp;""="",F2357&amp;""=""),"","رقم القيد ناقص"),IF(I2357=0,"","القيد غير متوازن"))</f>
        <v/>
      </c>
      <c r="K2357" s="21">
        <f>IF(C2357&amp;""="","",COUNTIF($C$7:C2357,C2357&amp;""))</f>
        <v/>
      </c>
      <c r="L2357" s="6">
        <f>IF(K2357="","",C2357&amp;"-"&amp;K2357)</f>
        <v/>
      </c>
      <c r="M2357" s="21">
        <f>IF(J2357&lt;&gt;"القيد غير متوازن","",IF(COUNTIF($B$7:B2357,B2357&amp;"")=1,1,""))</f>
        <v/>
      </c>
    </row>
    <row r="2358">
      <c r="A2358" s="20" t="n"/>
      <c r="B2358" s="16" t="n"/>
      <c r="C2358" s="16" t="n"/>
      <c r="D2358" s="5" t="n"/>
      <c r="E2358" s="17" t="n"/>
      <c r="F2358" s="17" t="n"/>
      <c r="G2358" s="6">
        <f>IF(AND(C2358&amp;""="",E2358&amp;""="",F2358&amp;""=""),"",IF(C2358&amp;""="","كود ناقص",IFERROR(INDEX('دليل الحسابات'!$B$6:$B$205,MATCH(C2358,'دليل الحسابات'!$A$6:$A$205,0)),"كود غير موجود")))</f>
        <v/>
      </c>
      <c r="H2358" s="6">
        <f>IF(AND(C2358&amp;""="",E2358&amp;""="",F2358&amp;""=""),"",IF(AND(E2358&amp;""&lt;&gt;"",F2358&amp;""&lt;&gt;""),"خطأ: مدين ودائن معًا",IF(AND(E2358&amp;""="",F2358&amp;""=""),"سطر بلا مبلغ","")))</f>
        <v/>
      </c>
      <c r="I2358" s="19">
        <f>IF(B2358&amp;""="","",ROUND(SUMIFS($E$7:$E$3006,$B$7:$B$3006,B2358&amp;"")-SUMIFS($F$7:$F$3006,$B$7:$B$3006,B2358&amp;""),2))</f>
        <v/>
      </c>
      <c r="J2358" s="6">
        <f>IF(B2358&amp;""="",IF(AND(C2358&amp;""="",E2358&amp;""="",F2358&amp;""=""),"","رقم القيد ناقص"),IF(I2358=0,"","القيد غير متوازن"))</f>
        <v/>
      </c>
      <c r="K2358" s="21">
        <f>IF(C2358&amp;""="","",COUNTIF($C$7:C2358,C2358&amp;""))</f>
        <v/>
      </c>
      <c r="L2358" s="6">
        <f>IF(K2358="","",C2358&amp;"-"&amp;K2358)</f>
        <v/>
      </c>
      <c r="M2358" s="21">
        <f>IF(J2358&lt;&gt;"القيد غير متوازن","",IF(COUNTIF($B$7:B2358,B2358&amp;"")=1,1,""))</f>
        <v/>
      </c>
    </row>
    <row r="2359">
      <c r="A2359" s="20" t="n"/>
      <c r="B2359" s="16" t="n"/>
      <c r="C2359" s="16" t="n"/>
      <c r="D2359" s="5" t="n"/>
      <c r="E2359" s="17" t="n"/>
      <c r="F2359" s="17" t="n"/>
      <c r="G2359" s="6">
        <f>IF(AND(C2359&amp;""="",E2359&amp;""="",F2359&amp;""=""),"",IF(C2359&amp;""="","كود ناقص",IFERROR(INDEX('دليل الحسابات'!$B$6:$B$205,MATCH(C2359,'دليل الحسابات'!$A$6:$A$205,0)),"كود غير موجود")))</f>
        <v/>
      </c>
      <c r="H2359" s="6">
        <f>IF(AND(C2359&amp;""="",E2359&amp;""="",F2359&amp;""=""),"",IF(AND(E2359&amp;""&lt;&gt;"",F2359&amp;""&lt;&gt;""),"خطأ: مدين ودائن معًا",IF(AND(E2359&amp;""="",F2359&amp;""=""),"سطر بلا مبلغ","")))</f>
        <v/>
      </c>
      <c r="I2359" s="19">
        <f>IF(B2359&amp;""="","",ROUND(SUMIFS($E$7:$E$3006,$B$7:$B$3006,B2359&amp;"")-SUMIFS($F$7:$F$3006,$B$7:$B$3006,B2359&amp;""),2))</f>
        <v/>
      </c>
      <c r="J2359" s="6">
        <f>IF(B2359&amp;""="",IF(AND(C2359&amp;""="",E2359&amp;""="",F2359&amp;""=""),"","رقم القيد ناقص"),IF(I2359=0,"","القيد غير متوازن"))</f>
        <v/>
      </c>
      <c r="K2359" s="21">
        <f>IF(C2359&amp;""="","",COUNTIF($C$7:C2359,C2359&amp;""))</f>
        <v/>
      </c>
      <c r="L2359" s="6">
        <f>IF(K2359="","",C2359&amp;"-"&amp;K2359)</f>
        <v/>
      </c>
      <c r="M2359" s="21">
        <f>IF(J2359&lt;&gt;"القيد غير متوازن","",IF(COUNTIF($B$7:B2359,B2359&amp;"")=1,1,""))</f>
        <v/>
      </c>
    </row>
    <row r="2360">
      <c r="A2360" s="20" t="n"/>
      <c r="B2360" s="16" t="n"/>
      <c r="C2360" s="16" t="n"/>
      <c r="D2360" s="5" t="n"/>
      <c r="E2360" s="17" t="n"/>
      <c r="F2360" s="17" t="n"/>
      <c r="G2360" s="6">
        <f>IF(AND(C2360&amp;""="",E2360&amp;""="",F2360&amp;""=""),"",IF(C2360&amp;""="","كود ناقص",IFERROR(INDEX('دليل الحسابات'!$B$6:$B$205,MATCH(C2360,'دليل الحسابات'!$A$6:$A$205,0)),"كود غير موجود")))</f>
        <v/>
      </c>
      <c r="H2360" s="6">
        <f>IF(AND(C2360&amp;""="",E2360&amp;""="",F2360&amp;""=""),"",IF(AND(E2360&amp;""&lt;&gt;"",F2360&amp;""&lt;&gt;""),"خطأ: مدين ودائن معًا",IF(AND(E2360&amp;""="",F2360&amp;""=""),"سطر بلا مبلغ","")))</f>
        <v/>
      </c>
      <c r="I2360" s="19">
        <f>IF(B2360&amp;""="","",ROUND(SUMIFS($E$7:$E$3006,$B$7:$B$3006,B2360&amp;"")-SUMIFS($F$7:$F$3006,$B$7:$B$3006,B2360&amp;""),2))</f>
        <v/>
      </c>
      <c r="J2360" s="6">
        <f>IF(B2360&amp;""="",IF(AND(C2360&amp;""="",E2360&amp;""="",F2360&amp;""=""),"","رقم القيد ناقص"),IF(I2360=0,"","القيد غير متوازن"))</f>
        <v/>
      </c>
      <c r="K2360" s="21">
        <f>IF(C2360&amp;""="","",COUNTIF($C$7:C2360,C2360&amp;""))</f>
        <v/>
      </c>
      <c r="L2360" s="6">
        <f>IF(K2360="","",C2360&amp;"-"&amp;K2360)</f>
        <v/>
      </c>
      <c r="M2360" s="21">
        <f>IF(J2360&lt;&gt;"القيد غير متوازن","",IF(COUNTIF($B$7:B2360,B2360&amp;"")=1,1,""))</f>
        <v/>
      </c>
    </row>
    <row r="2361">
      <c r="A2361" s="20" t="n"/>
      <c r="B2361" s="16" t="n"/>
      <c r="C2361" s="16" t="n"/>
      <c r="D2361" s="5" t="n"/>
      <c r="E2361" s="17" t="n"/>
      <c r="F2361" s="17" t="n"/>
      <c r="G2361" s="6">
        <f>IF(AND(C2361&amp;""="",E2361&amp;""="",F2361&amp;""=""),"",IF(C2361&amp;""="","كود ناقص",IFERROR(INDEX('دليل الحسابات'!$B$6:$B$205,MATCH(C2361,'دليل الحسابات'!$A$6:$A$205,0)),"كود غير موجود")))</f>
        <v/>
      </c>
      <c r="H2361" s="6">
        <f>IF(AND(C2361&amp;""="",E2361&amp;""="",F2361&amp;""=""),"",IF(AND(E2361&amp;""&lt;&gt;"",F2361&amp;""&lt;&gt;""),"خطأ: مدين ودائن معًا",IF(AND(E2361&amp;""="",F2361&amp;""=""),"سطر بلا مبلغ","")))</f>
        <v/>
      </c>
      <c r="I2361" s="19">
        <f>IF(B2361&amp;""="","",ROUND(SUMIFS($E$7:$E$3006,$B$7:$B$3006,B2361&amp;"")-SUMIFS($F$7:$F$3006,$B$7:$B$3006,B2361&amp;""),2))</f>
        <v/>
      </c>
      <c r="J2361" s="6">
        <f>IF(B2361&amp;""="",IF(AND(C2361&amp;""="",E2361&amp;""="",F2361&amp;""=""),"","رقم القيد ناقص"),IF(I2361=0,"","القيد غير متوازن"))</f>
        <v/>
      </c>
      <c r="K2361" s="21">
        <f>IF(C2361&amp;""="","",COUNTIF($C$7:C2361,C2361&amp;""))</f>
        <v/>
      </c>
      <c r="L2361" s="6">
        <f>IF(K2361="","",C2361&amp;"-"&amp;K2361)</f>
        <v/>
      </c>
      <c r="M2361" s="21">
        <f>IF(J2361&lt;&gt;"القيد غير متوازن","",IF(COUNTIF($B$7:B2361,B2361&amp;"")=1,1,""))</f>
        <v/>
      </c>
    </row>
    <row r="2362">
      <c r="A2362" s="20" t="n"/>
      <c r="B2362" s="16" t="n"/>
      <c r="C2362" s="16" t="n"/>
      <c r="D2362" s="5" t="n"/>
      <c r="E2362" s="17" t="n"/>
      <c r="F2362" s="17" t="n"/>
      <c r="G2362" s="6">
        <f>IF(AND(C2362&amp;""="",E2362&amp;""="",F2362&amp;""=""),"",IF(C2362&amp;""="","كود ناقص",IFERROR(INDEX('دليل الحسابات'!$B$6:$B$205,MATCH(C2362,'دليل الحسابات'!$A$6:$A$205,0)),"كود غير موجود")))</f>
        <v/>
      </c>
      <c r="H2362" s="6">
        <f>IF(AND(C2362&amp;""="",E2362&amp;""="",F2362&amp;""=""),"",IF(AND(E2362&amp;""&lt;&gt;"",F2362&amp;""&lt;&gt;""),"خطأ: مدين ودائن معًا",IF(AND(E2362&amp;""="",F2362&amp;""=""),"سطر بلا مبلغ","")))</f>
        <v/>
      </c>
      <c r="I2362" s="19">
        <f>IF(B2362&amp;""="","",ROUND(SUMIFS($E$7:$E$3006,$B$7:$B$3006,B2362&amp;"")-SUMIFS($F$7:$F$3006,$B$7:$B$3006,B2362&amp;""),2))</f>
        <v/>
      </c>
      <c r="J2362" s="6">
        <f>IF(B2362&amp;""="",IF(AND(C2362&amp;""="",E2362&amp;""="",F2362&amp;""=""),"","رقم القيد ناقص"),IF(I2362=0,"","القيد غير متوازن"))</f>
        <v/>
      </c>
      <c r="K2362" s="21">
        <f>IF(C2362&amp;""="","",COUNTIF($C$7:C2362,C2362&amp;""))</f>
        <v/>
      </c>
      <c r="L2362" s="6">
        <f>IF(K2362="","",C2362&amp;"-"&amp;K2362)</f>
        <v/>
      </c>
      <c r="M2362" s="21">
        <f>IF(J2362&lt;&gt;"القيد غير متوازن","",IF(COUNTIF($B$7:B2362,B2362&amp;"")=1,1,""))</f>
        <v/>
      </c>
    </row>
    <row r="2363">
      <c r="A2363" s="20" t="n"/>
      <c r="B2363" s="16" t="n"/>
      <c r="C2363" s="16" t="n"/>
      <c r="D2363" s="5" t="n"/>
      <c r="E2363" s="17" t="n"/>
      <c r="F2363" s="17" t="n"/>
      <c r="G2363" s="6">
        <f>IF(AND(C2363&amp;""="",E2363&amp;""="",F2363&amp;""=""),"",IF(C2363&amp;""="","كود ناقص",IFERROR(INDEX('دليل الحسابات'!$B$6:$B$205,MATCH(C2363,'دليل الحسابات'!$A$6:$A$205,0)),"كود غير موجود")))</f>
        <v/>
      </c>
      <c r="H2363" s="6">
        <f>IF(AND(C2363&amp;""="",E2363&amp;""="",F2363&amp;""=""),"",IF(AND(E2363&amp;""&lt;&gt;"",F2363&amp;""&lt;&gt;""),"خطأ: مدين ودائن معًا",IF(AND(E2363&amp;""="",F2363&amp;""=""),"سطر بلا مبلغ","")))</f>
        <v/>
      </c>
      <c r="I2363" s="19">
        <f>IF(B2363&amp;""="","",ROUND(SUMIFS($E$7:$E$3006,$B$7:$B$3006,B2363&amp;"")-SUMIFS($F$7:$F$3006,$B$7:$B$3006,B2363&amp;""),2))</f>
        <v/>
      </c>
      <c r="J2363" s="6">
        <f>IF(B2363&amp;""="",IF(AND(C2363&amp;""="",E2363&amp;""="",F2363&amp;""=""),"","رقم القيد ناقص"),IF(I2363=0,"","القيد غير متوازن"))</f>
        <v/>
      </c>
      <c r="K2363" s="21">
        <f>IF(C2363&amp;""="","",COUNTIF($C$7:C2363,C2363&amp;""))</f>
        <v/>
      </c>
      <c r="L2363" s="6">
        <f>IF(K2363="","",C2363&amp;"-"&amp;K2363)</f>
        <v/>
      </c>
      <c r="M2363" s="21">
        <f>IF(J2363&lt;&gt;"القيد غير متوازن","",IF(COUNTIF($B$7:B2363,B2363&amp;"")=1,1,""))</f>
        <v/>
      </c>
    </row>
    <row r="2364">
      <c r="A2364" s="20" t="n"/>
      <c r="B2364" s="16" t="n"/>
      <c r="C2364" s="16" t="n"/>
      <c r="D2364" s="5" t="n"/>
      <c r="E2364" s="17" t="n"/>
      <c r="F2364" s="17" t="n"/>
      <c r="G2364" s="6">
        <f>IF(AND(C2364&amp;""="",E2364&amp;""="",F2364&amp;""=""),"",IF(C2364&amp;""="","كود ناقص",IFERROR(INDEX('دليل الحسابات'!$B$6:$B$205,MATCH(C2364,'دليل الحسابات'!$A$6:$A$205,0)),"كود غير موجود")))</f>
        <v/>
      </c>
      <c r="H2364" s="6">
        <f>IF(AND(C2364&amp;""="",E2364&amp;""="",F2364&amp;""=""),"",IF(AND(E2364&amp;""&lt;&gt;"",F2364&amp;""&lt;&gt;""),"خطأ: مدين ودائن معًا",IF(AND(E2364&amp;""="",F2364&amp;""=""),"سطر بلا مبلغ","")))</f>
        <v/>
      </c>
      <c r="I2364" s="19">
        <f>IF(B2364&amp;""="","",ROUND(SUMIFS($E$7:$E$3006,$B$7:$B$3006,B2364&amp;"")-SUMIFS($F$7:$F$3006,$B$7:$B$3006,B2364&amp;""),2))</f>
        <v/>
      </c>
      <c r="J2364" s="6">
        <f>IF(B2364&amp;""="",IF(AND(C2364&amp;""="",E2364&amp;""="",F2364&amp;""=""),"","رقم القيد ناقص"),IF(I2364=0,"","القيد غير متوازن"))</f>
        <v/>
      </c>
      <c r="K2364" s="21">
        <f>IF(C2364&amp;""="","",COUNTIF($C$7:C2364,C2364&amp;""))</f>
        <v/>
      </c>
      <c r="L2364" s="6">
        <f>IF(K2364="","",C2364&amp;"-"&amp;K2364)</f>
        <v/>
      </c>
      <c r="M2364" s="21">
        <f>IF(J2364&lt;&gt;"القيد غير متوازن","",IF(COUNTIF($B$7:B2364,B2364&amp;"")=1,1,""))</f>
        <v/>
      </c>
    </row>
    <row r="2365">
      <c r="A2365" s="20" t="n"/>
      <c r="B2365" s="16" t="n"/>
      <c r="C2365" s="16" t="n"/>
      <c r="D2365" s="5" t="n"/>
      <c r="E2365" s="17" t="n"/>
      <c r="F2365" s="17" t="n"/>
      <c r="G2365" s="6">
        <f>IF(AND(C2365&amp;""="",E2365&amp;""="",F2365&amp;""=""),"",IF(C2365&amp;""="","كود ناقص",IFERROR(INDEX('دليل الحسابات'!$B$6:$B$205,MATCH(C2365,'دليل الحسابات'!$A$6:$A$205,0)),"كود غير موجود")))</f>
        <v/>
      </c>
      <c r="H2365" s="6">
        <f>IF(AND(C2365&amp;""="",E2365&amp;""="",F2365&amp;""=""),"",IF(AND(E2365&amp;""&lt;&gt;"",F2365&amp;""&lt;&gt;""),"خطأ: مدين ودائن معًا",IF(AND(E2365&amp;""="",F2365&amp;""=""),"سطر بلا مبلغ","")))</f>
        <v/>
      </c>
      <c r="I2365" s="19">
        <f>IF(B2365&amp;""="","",ROUND(SUMIFS($E$7:$E$3006,$B$7:$B$3006,B2365&amp;"")-SUMIFS($F$7:$F$3006,$B$7:$B$3006,B2365&amp;""),2))</f>
        <v/>
      </c>
      <c r="J2365" s="6">
        <f>IF(B2365&amp;""="",IF(AND(C2365&amp;""="",E2365&amp;""="",F2365&amp;""=""),"","رقم القيد ناقص"),IF(I2365=0,"","القيد غير متوازن"))</f>
        <v/>
      </c>
      <c r="K2365" s="21">
        <f>IF(C2365&amp;""="","",COUNTIF($C$7:C2365,C2365&amp;""))</f>
        <v/>
      </c>
      <c r="L2365" s="6">
        <f>IF(K2365="","",C2365&amp;"-"&amp;K2365)</f>
        <v/>
      </c>
      <c r="M2365" s="21">
        <f>IF(J2365&lt;&gt;"القيد غير متوازن","",IF(COUNTIF($B$7:B2365,B2365&amp;"")=1,1,""))</f>
        <v/>
      </c>
    </row>
    <row r="2366">
      <c r="A2366" s="20" t="n"/>
      <c r="B2366" s="16" t="n"/>
      <c r="C2366" s="16" t="n"/>
      <c r="D2366" s="5" t="n"/>
      <c r="E2366" s="17" t="n"/>
      <c r="F2366" s="17" t="n"/>
      <c r="G2366" s="6">
        <f>IF(AND(C2366&amp;""="",E2366&amp;""="",F2366&amp;""=""),"",IF(C2366&amp;""="","كود ناقص",IFERROR(INDEX('دليل الحسابات'!$B$6:$B$205,MATCH(C2366,'دليل الحسابات'!$A$6:$A$205,0)),"كود غير موجود")))</f>
        <v/>
      </c>
      <c r="H2366" s="6">
        <f>IF(AND(C2366&amp;""="",E2366&amp;""="",F2366&amp;""=""),"",IF(AND(E2366&amp;""&lt;&gt;"",F2366&amp;""&lt;&gt;""),"خطأ: مدين ودائن معًا",IF(AND(E2366&amp;""="",F2366&amp;""=""),"سطر بلا مبلغ","")))</f>
        <v/>
      </c>
      <c r="I2366" s="19">
        <f>IF(B2366&amp;""="","",ROUND(SUMIFS($E$7:$E$3006,$B$7:$B$3006,B2366&amp;"")-SUMIFS($F$7:$F$3006,$B$7:$B$3006,B2366&amp;""),2))</f>
        <v/>
      </c>
      <c r="J2366" s="6">
        <f>IF(B2366&amp;""="",IF(AND(C2366&amp;""="",E2366&amp;""="",F2366&amp;""=""),"","رقم القيد ناقص"),IF(I2366=0,"","القيد غير متوازن"))</f>
        <v/>
      </c>
      <c r="K2366" s="21">
        <f>IF(C2366&amp;""="","",COUNTIF($C$7:C2366,C2366&amp;""))</f>
        <v/>
      </c>
      <c r="L2366" s="6">
        <f>IF(K2366="","",C2366&amp;"-"&amp;K2366)</f>
        <v/>
      </c>
      <c r="M2366" s="21">
        <f>IF(J2366&lt;&gt;"القيد غير متوازن","",IF(COUNTIF($B$7:B2366,B2366&amp;"")=1,1,""))</f>
        <v/>
      </c>
    </row>
    <row r="2367">
      <c r="A2367" s="20" t="n"/>
      <c r="B2367" s="16" t="n"/>
      <c r="C2367" s="16" t="n"/>
      <c r="D2367" s="5" t="n"/>
      <c r="E2367" s="17" t="n"/>
      <c r="F2367" s="17" t="n"/>
      <c r="G2367" s="6">
        <f>IF(AND(C2367&amp;""="",E2367&amp;""="",F2367&amp;""=""),"",IF(C2367&amp;""="","كود ناقص",IFERROR(INDEX('دليل الحسابات'!$B$6:$B$205,MATCH(C2367,'دليل الحسابات'!$A$6:$A$205,0)),"كود غير موجود")))</f>
        <v/>
      </c>
      <c r="H2367" s="6">
        <f>IF(AND(C2367&amp;""="",E2367&amp;""="",F2367&amp;""=""),"",IF(AND(E2367&amp;""&lt;&gt;"",F2367&amp;""&lt;&gt;""),"خطأ: مدين ودائن معًا",IF(AND(E2367&amp;""="",F2367&amp;""=""),"سطر بلا مبلغ","")))</f>
        <v/>
      </c>
      <c r="I2367" s="19">
        <f>IF(B2367&amp;""="","",ROUND(SUMIFS($E$7:$E$3006,$B$7:$B$3006,B2367&amp;"")-SUMIFS($F$7:$F$3006,$B$7:$B$3006,B2367&amp;""),2))</f>
        <v/>
      </c>
      <c r="J2367" s="6">
        <f>IF(B2367&amp;""="",IF(AND(C2367&amp;""="",E2367&amp;""="",F2367&amp;""=""),"","رقم القيد ناقص"),IF(I2367=0,"","القيد غير متوازن"))</f>
        <v/>
      </c>
      <c r="K2367" s="21">
        <f>IF(C2367&amp;""="","",COUNTIF($C$7:C2367,C2367&amp;""))</f>
        <v/>
      </c>
      <c r="L2367" s="6">
        <f>IF(K2367="","",C2367&amp;"-"&amp;K2367)</f>
        <v/>
      </c>
      <c r="M2367" s="21">
        <f>IF(J2367&lt;&gt;"القيد غير متوازن","",IF(COUNTIF($B$7:B2367,B2367&amp;"")=1,1,""))</f>
        <v/>
      </c>
    </row>
    <row r="2368">
      <c r="A2368" s="20" t="n"/>
      <c r="B2368" s="16" t="n"/>
      <c r="C2368" s="16" t="n"/>
      <c r="D2368" s="5" t="n"/>
      <c r="E2368" s="17" t="n"/>
      <c r="F2368" s="17" t="n"/>
      <c r="G2368" s="6">
        <f>IF(AND(C2368&amp;""="",E2368&amp;""="",F2368&amp;""=""),"",IF(C2368&amp;""="","كود ناقص",IFERROR(INDEX('دليل الحسابات'!$B$6:$B$205,MATCH(C2368,'دليل الحسابات'!$A$6:$A$205,0)),"كود غير موجود")))</f>
        <v/>
      </c>
      <c r="H2368" s="6">
        <f>IF(AND(C2368&amp;""="",E2368&amp;""="",F2368&amp;""=""),"",IF(AND(E2368&amp;""&lt;&gt;"",F2368&amp;""&lt;&gt;""),"خطأ: مدين ودائن معًا",IF(AND(E2368&amp;""="",F2368&amp;""=""),"سطر بلا مبلغ","")))</f>
        <v/>
      </c>
      <c r="I2368" s="19">
        <f>IF(B2368&amp;""="","",ROUND(SUMIFS($E$7:$E$3006,$B$7:$B$3006,B2368&amp;"")-SUMIFS($F$7:$F$3006,$B$7:$B$3006,B2368&amp;""),2))</f>
        <v/>
      </c>
      <c r="J2368" s="6">
        <f>IF(B2368&amp;""="",IF(AND(C2368&amp;""="",E2368&amp;""="",F2368&amp;""=""),"","رقم القيد ناقص"),IF(I2368=0,"","القيد غير متوازن"))</f>
        <v/>
      </c>
      <c r="K2368" s="21">
        <f>IF(C2368&amp;""="","",COUNTIF($C$7:C2368,C2368&amp;""))</f>
        <v/>
      </c>
      <c r="L2368" s="6">
        <f>IF(K2368="","",C2368&amp;"-"&amp;K2368)</f>
        <v/>
      </c>
      <c r="M2368" s="21">
        <f>IF(J2368&lt;&gt;"القيد غير متوازن","",IF(COUNTIF($B$7:B2368,B2368&amp;"")=1,1,""))</f>
        <v/>
      </c>
    </row>
    <row r="2369">
      <c r="A2369" s="20" t="n"/>
      <c r="B2369" s="16" t="n"/>
      <c r="C2369" s="16" t="n"/>
      <c r="D2369" s="5" t="n"/>
      <c r="E2369" s="17" t="n"/>
      <c r="F2369" s="17" t="n"/>
      <c r="G2369" s="6">
        <f>IF(AND(C2369&amp;""="",E2369&amp;""="",F2369&amp;""=""),"",IF(C2369&amp;""="","كود ناقص",IFERROR(INDEX('دليل الحسابات'!$B$6:$B$205,MATCH(C2369,'دليل الحسابات'!$A$6:$A$205,0)),"كود غير موجود")))</f>
        <v/>
      </c>
      <c r="H2369" s="6">
        <f>IF(AND(C2369&amp;""="",E2369&amp;""="",F2369&amp;""=""),"",IF(AND(E2369&amp;""&lt;&gt;"",F2369&amp;""&lt;&gt;""),"خطأ: مدين ودائن معًا",IF(AND(E2369&amp;""="",F2369&amp;""=""),"سطر بلا مبلغ","")))</f>
        <v/>
      </c>
      <c r="I2369" s="19">
        <f>IF(B2369&amp;""="","",ROUND(SUMIFS($E$7:$E$3006,$B$7:$B$3006,B2369&amp;"")-SUMIFS($F$7:$F$3006,$B$7:$B$3006,B2369&amp;""),2))</f>
        <v/>
      </c>
      <c r="J2369" s="6">
        <f>IF(B2369&amp;""="",IF(AND(C2369&amp;""="",E2369&amp;""="",F2369&amp;""=""),"","رقم القيد ناقص"),IF(I2369=0,"","القيد غير متوازن"))</f>
        <v/>
      </c>
      <c r="K2369" s="21">
        <f>IF(C2369&amp;""="","",COUNTIF($C$7:C2369,C2369&amp;""))</f>
        <v/>
      </c>
      <c r="L2369" s="6">
        <f>IF(K2369="","",C2369&amp;"-"&amp;K2369)</f>
        <v/>
      </c>
      <c r="M2369" s="21">
        <f>IF(J2369&lt;&gt;"القيد غير متوازن","",IF(COUNTIF($B$7:B2369,B2369&amp;"")=1,1,""))</f>
        <v/>
      </c>
    </row>
    <row r="2370">
      <c r="A2370" s="20" t="n"/>
      <c r="B2370" s="16" t="n"/>
      <c r="C2370" s="16" t="n"/>
      <c r="D2370" s="5" t="n"/>
      <c r="E2370" s="17" t="n"/>
      <c r="F2370" s="17" t="n"/>
      <c r="G2370" s="6">
        <f>IF(AND(C2370&amp;""="",E2370&amp;""="",F2370&amp;""=""),"",IF(C2370&amp;""="","كود ناقص",IFERROR(INDEX('دليل الحسابات'!$B$6:$B$205,MATCH(C2370,'دليل الحسابات'!$A$6:$A$205,0)),"كود غير موجود")))</f>
        <v/>
      </c>
      <c r="H2370" s="6">
        <f>IF(AND(C2370&amp;""="",E2370&amp;""="",F2370&amp;""=""),"",IF(AND(E2370&amp;""&lt;&gt;"",F2370&amp;""&lt;&gt;""),"خطأ: مدين ودائن معًا",IF(AND(E2370&amp;""="",F2370&amp;""=""),"سطر بلا مبلغ","")))</f>
        <v/>
      </c>
      <c r="I2370" s="19">
        <f>IF(B2370&amp;""="","",ROUND(SUMIFS($E$7:$E$3006,$B$7:$B$3006,B2370&amp;"")-SUMIFS($F$7:$F$3006,$B$7:$B$3006,B2370&amp;""),2))</f>
        <v/>
      </c>
      <c r="J2370" s="6">
        <f>IF(B2370&amp;""="",IF(AND(C2370&amp;""="",E2370&amp;""="",F2370&amp;""=""),"","رقم القيد ناقص"),IF(I2370=0,"","القيد غير متوازن"))</f>
        <v/>
      </c>
      <c r="K2370" s="21">
        <f>IF(C2370&amp;""="","",COUNTIF($C$7:C2370,C2370&amp;""))</f>
        <v/>
      </c>
      <c r="L2370" s="6">
        <f>IF(K2370="","",C2370&amp;"-"&amp;K2370)</f>
        <v/>
      </c>
      <c r="M2370" s="21">
        <f>IF(J2370&lt;&gt;"القيد غير متوازن","",IF(COUNTIF($B$7:B2370,B2370&amp;"")=1,1,""))</f>
        <v/>
      </c>
    </row>
    <row r="2371">
      <c r="A2371" s="20" t="n"/>
      <c r="B2371" s="16" t="n"/>
      <c r="C2371" s="16" t="n"/>
      <c r="D2371" s="5" t="n"/>
      <c r="E2371" s="17" t="n"/>
      <c r="F2371" s="17" t="n"/>
      <c r="G2371" s="6">
        <f>IF(AND(C2371&amp;""="",E2371&amp;""="",F2371&amp;""=""),"",IF(C2371&amp;""="","كود ناقص",IFERROR(INDEX('دليل الحسابات'!$B$6:$B$205,MATCH(C2371,'دليل الحسابات'!$A$6:$A$205,0)),"كود غير موجود")))</f>
        <v/>
      </c>
      <c r="H2371" s="6">
        <f>IF(AND(C2371&amp;""="",E2371&amp;""="",F2371&amp;""=""),"",IF(AND(E2371&amp;""&lt;&gt;"",F2371&amp;""&lt;&gt;""),"خطأ: مدين ودائن معًا",IF(AND(E2371&amp;""="",F2371&amp;""=""),"سطر بلا مبلغ","")))</f>
        <v/>
      </c>
      <c r="I2371" s="19">
        <f>IF(B2371&amp;""="","",ROUND(SUMIFS($E$7:$E$3006,$B$7:$B$3006,B2371&amp;"")-SUMIFS($F$7:$F$3006,$B$7:$B$3006,B2371&amp;""),2))</f>
        <v/>
      </c>
      <c r="J2371" s="6">
        <f>IF(B2371&amp;""="",IF(AND(C2371&amp;""="",E2371&amp;""="",F2371&amp;""=""),"","رقم القيد ناقص"),IF(I2371=0,"","القيد غير متوازن"))</f>
        <v/>
      </c>
      <c r="K2371" s="21">
        <f>IF(C2371&amp;""="","",COUNTIF($C$7:C2371,C2371&amp;""))</f>
        <v/>
      </c>
      <c r="L2371" s="6">
        <f>IF(K2371="","",C2371&amp;"-"&amp;K2371)</f>
        <v/>
      </c>
      <c r="M2371" s="21">
        <f>IF(J2371&lt;&gt;"القيد غير متوازن","",IF(COUNTIF($B$7:B2371,B2371&amp;"")=1,1,""))</f>
        <v/>
      </c>
    </row>
    <row r="2372">
      <c r="A2372" s="20" t="n"/>
      <c r="B2372" s="16" t="n"/>
      <c r="C2372" s="16" t="n"/>
      <c r="D2372" s="5" t="n"/>
      <c r="E2372" s="17" t="n"/>
      <c r="F2372" s="17" t="n"/>
      <c r="G2372" s="6">
        <f>IF(AND(C2372&amp;""="",E2372&amp;""="",F2372&amp;""=""),"",IF(C2372&amp;""="","كود ناقص",IFERROR(INDEX('دليل الحسابات'!$B$6:$B$205,MATCH(C2372,'دليل الحسابات'!$A$6:$A$205,0)),"كود غير موجود")))</f>
        <v/>
      </c>
      <c r="H2372" s="6">
        <f>IF(AND(C2372&amp;""="",E2372&amp;""="",F2372&amp;""=""),"",IF(AND(E2372&amp;""&lt;&gt;"",F2372&amp;""&lt;&gt;""),"خطأ: مدين ودائن معًا",IF(AND(E2372&amp;""="",F2372&amp;""=""),"سطر بلا مبلغ","")))</f>
        <v/>
      </c>
      <c r="I2372" s="19">
        <f>IF(B2372&amp;""="","",ROUND(SUMIFS($E$7:$E$3006,$B$7:$B$3006,B2372&amp;"")-SUMIFS($F$7:$F$3006,$B$7:$B$3006,B2372&amp;""),2))</f>
        <v/>
      </c>
      <c r="J2372" s="6">
        <f>IF(B2372&amp;""="",IF(AND(C2372&amp;""="",E2372&amp;""="",F2372&amp;""=""),"","رقم القيد ناقص"),IF(I2372=0,"","القيد غير متوازن"))</f>
        <v/>
      </c>
      <c r="K2372" s="21">
        <f>IF(C2372&amp;""="","",COUNTIF($C$7:C2372,C2372&amp;""))</f>
        <v/>
      </c>
      <c r="L2372" s="6">
        <f>IF(K2372="","",C2372&amp;"-"&amp;K2372)</f>
        <v/>
      </c>
      <c r="M2372" s="21">
        <f>IF(J2372&lt;&gt;"القيد غير متوازن","",IF(COUNTIF($B$7:B2372,B2372&amp;"")=1,1,""))</f>
        <v/>
      </c>
    </row>
    <row r="2373">
      <c r="A2373" s="20" t="n"/>
      <c r="B2373" s="16" t="n"/>
      <c r="C2373" s="16" t="n"/>
      <c r="D2373" s="5" t="n"/>
      <c r="E2373" s="17" t="n"/>
      <c r="F2373" s="17" t="n"/>
      <c r="G2373" s="6">
        <f>IF(AND(C2373&amp;""="",E2373&amp;""="",F2373&amp;""=""),"",IF(C2373&amp;""="","كود ناقص",IFERROR(INDEX('دليل الحسابات'!$B$6:$B$205,MATCH(C2373,'دليل الحسابات'!$A$6:$A$205,0)),"كود غير موجود")))</f>
        <v/>
      </c>
      <c r="H2373" s="6">
        <f>IF(AND(C2373&amp;""="",E2373&amp;""="",F2373&amp;""=""),"",IF(AND(E2373&amp;""&lt;&gt;"",F2373&amp;""&lt;&gt;""),"خطأ: مدين ودائن معًا",IF(AND(E2373&amp;""="",F2373&amp;""=""),"سطر بلا مبلغ","")))</f>
        <v/>
      </c>
      <c r="I2373" s="19">
        <f>IF(B2373&amp;""="","",ROUND(SUMIFS($E$7:$E$3006,$B$7:$B$3006,B2373&amp;"")-SUMIFS($F$7:$F$3006,$B$7:$B$3006,B2373&amp;""),2))</f>
        <v/>
      </c>
      <c r="J2373" s="6">
        <f>IF(B2373&amp;""="",IF(AND(C2373&amp;""="",E2373&amp;""="",F2373&amp;""=""),"","رقم القيد ناقص"),IF(I2373=0,"","القيد غير متوازن"))</f>
        <v/>
      </c>
      <c r="K2373" s="21">
        <f>IF(C2373&amp;""="","",COUNTIF($C$7:C2373,C2373&amp;""))</f>
        <v/>
      </c>
      <c r="L2373" s="6">
        <f>IF(K2373="","",C2373&amp;"-"&amp;K2373)</f>
        <v/>
      </c>
      <c r="M2373" s="21">
        <f>IF(J2373&lt;&gt;"القيد غير متوازن","",IF(COUNTIF($B$7:B2373,B2373&amp;"")=1,1,""))</f>
        <v/>
      </c>
    </row>
    <row r="2374">
      <c r="A2374" s="20" t="n"/>
      <c r="B2374" s="16" t="n"/>
      <c r="C2374" s="16" t="n"/>
      <c r="D2374" s="5" t="n"/>
      <c r="E2374" s="17" t="n"/>
      <c r="F2374" s="17" t="n"/>
      <c r="G2374" s="6">
        <f>IF(AND(C2374&amp;""="",E2374&amp;""="",F2374&amp;""=""),"",IF(C2374&amp;""="","كود ناقص",IFERROR(INDEX('دليل الحسابات'!$B$6:$B$205,MATCH(C2374,'دليل الحسابات'!$A$6:$A$205,0)),"كود غير موجود")))</f>
        <v/>
      </c>
      <c r="H2374" s="6">
        <f>IF(AND(C2374&amp;""="",E2374&amp;""="",F2374&amp;""=""),"",IF(AND(E2374&amp;""&lt;&gt;"",F2374&amp;""&lt;&gt;""),"خطأ: مدين ودائن معًا",IF(AND(E2374&amp;""="",F2374&amp;""=""),"سطر بلا مبلغ","")))</f>
        <v/>
      </c>
      <c r="I2374" s="19">
        <f>IF(B2374&amp;""="","",ROUND(SUMIFS($E$7:$E$3006,$B$7:$B$3006,B2374&amp;"")-SUMIFS($F$7:$F$3006,$B$7:$B$3006,B2374&amp;""),2))</f>
        <v/>
      </c>
      <c r="J2374" s="6">
        <f>IF(B2374&amp;""="",IF(AND(C2374&amp;""="",E2374&amp;""="",F2374&amp;""=""),"","رقم القيد ناقص"),IF(I2374=0,"","القيد غير متوازن"))</f>
        <v/>
      </c>
      <c r="K2374" s="21">
        <f>IF(C2374&amp;""="","",COUNTIF($C$7:C2374,C2374&amp;""))</f>
        <v/>
      </c>
      <c r="L2374" s="6">
        <f>IF(K2374="","",C2374&amp;"-"&amp;K2374)</f>
        <v/>
      </c>
      <c r="M2374" s="21">
        <f>IF(J2374&lt;&gt;"القيد غير متوازن","",IF(COUNTIF($B$7:B2374,B2374&amp;"")=1,1,""))</f>
        <v/>
      </c>
    </row>
    <row r="2375">
      <c r="A2375" s="20" t="n"/>
      <c r="B2375" s="16" t="n"/>
      <c r="C2375" s="16" t="n"/>
      <c r="D2375" s="5" t="n"/>
      <c r="E2375" s="17" t="n"/>
      <c r="F2375" s="17" t="n"/>
      <c r="G2375" s="6">
        <f>IF(AND(C2375&amp;""="",E2375&amp;""="",F2375&amp;""=""),"",IF(C2375&amp;""="","كود ناقص",IFERROR(INDEX('دليل الحسابات'!$B$6:$B$205,MATCH(C2375,'دليل الحسابات'!$A$6:$A$205,0)),"كود غير موجود")))</f>
        <v/>
      </c>
      <c r="H2375" s="6">
        <f>IF(AND(C2375&amp;""="",E2375&amp;""="",F2375&amp;""=""),"",IF(AND(E2375&amp;""&lt;&gt;"",F2375&amp;""&lt;&gt;""),"خطأ: مدين ودائن معًا",IF(AND(E2375&amp;""="",F2375&amp;""=""),"سطر بلا مبلغ","")))</f>
        <v/>
      </c>
      <c r="I2375" s="19">
        <f>IF(B2375&amp;""="","",ROUND(SUMIFS($E$7:$E$3006,$B$7:$B$3006,B2375&amp;"")-SUMIFS($F$7:$F$3006,$B$7:$B$3006,B2375&amp;""),2))</f>
        <v/>
      </c>
      <c r="J2375" s="6">
        <f>IF(B2375&amp;""="",IF(AND(C2375&amp;""="",E2375&amp;""="",F2375&amp;""=""),"","رقم القيد ناقص"),IF(I2375=0,"","القيد غير متوازن"))</f>
        <v/>
      </c>
      <c r="K2375" s="21">
        <f>IF(C2375&amp;""="","",COUNTIF($C$7:C2375,C2375&amp;""))</f>
        <v/>
      </c>
      <c r="L2375" s="6">
        <f>IF(K2375="","",C2375&amp;"-"&amp;K2375)</f>
        <v/>
      </c>
      <c r="M2375" s="21">
        <f>IF(J2375&lt;&gt;"القيد غير متوازن","",IF(COUNTIF($B$7:B2375,B2375&amp;"")=1,1,""))</f>
        <v/>
      </c>
    </row>
    <row r="2376">
      <c r="A2376" s="20" t="n"/>
      <c r="B2376" s="16" t="n"/>
      <c r="C2376" s="16" t="n"/>
      <c r="D2376" s="5" t="n"/>
      <c r="E2376" s="17" t="n"/>
      <c r="F2376" s="17" t="n"/>
      <c r="G2376" s="6">
        <f>IF(AND(C2376&amp;""="",E2376&amp;""="",F2376&amp;""=""),"",IF(C2376&amp;""="","كود ناقص",IFERROR(INDEX('دليل الحسابات'!$B$6:$B$205,MATCH(C2376,'دليل الحسابات'!$A$6:$A$205,0)),"كود غير موجود")))</f>
        <v/>
      </c>
      <c r="H2376" s="6">
        <f>IF(AND(C2376&amp;""="",E2376&amp;""="",F2376&amp;""=""),"",IF(AND(E2376&amp;""&lt;&gt;"",F2376&amp;""&lt;&gt;""),"خطأ: مدين ودائن معًا",IF(AND(E2376&amp;""="",F2376&amp;""=""),"سطر بلا مبلغ","")))</f>
        <v/>
      </c>
      <c r="I2376" s="19">
        <f>IF(B2376&amp;""="","",ROUND(SUMIFS($E$7:$E$3006,$B$7:$B$3006,B2376&amp;"")-SUMIFS($F$7:$F$3006,$B$7:$B$3006,B2376&amp;""),2))</f>
        <v/>
      </c>
      <c r="J2376" s="6">
        <f>IF(B2376&amp;""="",IF(AND(C2376&amp;""="",E2376&amp;""="",F2376&amp;""=""),"","رقم القيد ناقص"),IF(I2376=0,"","القيد غير متوازن"))</f>
        <v/>
      </c>
      <c r="K2376" s="21">
        <f>IF(C2376&amp;""="","",COUNTIF($C$7:C2376,C2376&amp;""))</f>
        <v/>
      </c>
      <c r="L2376" s="6">
        <f>IF(K2376="","",C2376&amp;"-"&amp;K2376)</f>
        <v/>
      </c>
      <c r="M2376" s="21">
        <f>IF(J2376&lt;&gt;"القيد غير متوازن","",IF(COUNTIF($B$7:B2376,B2376&amp;"")=1,1,""))</f>
        <v/>
      </c>
    </row>
    <row r="2377">
      <c r="A2377" s="20" t="n"/>
      <c r="B2377" s="16" t="n"/>
      <c r="C2377" s="16" t="n"/>
      <c r="D2377" s="5" t="n"/>
      <c r="E2377" s="17" t="n"/>
      <c r="F2377" s="17" t="n"/>
      <c r="G2377" s="6">
        <f>IF(AND(C2377&amp;""="",E2377&amp;""="",F2377&amp;""=""),"",IF(C2377&amp;""="","كود ناقص",IFERROR(INDEX('دليل الحسابات'!$B$6:$B$205,MATCH(C2377,'دليل الحسابات'!$A$6:$A$205,0)),"كود غير موجود")))</f>
        <v/>
      </c>
      <c r="H2377" s="6">
        <f>IF(AND(C2377&amp;""="",E2377&amp;""="",F2377&amp;""=""),"",IF(AND(E2377&amp;""&lt;&gt;"",F2377&amp;""&lt;&gt;""),"خطأ: مدين ودائن معًا",IF(AND(E2377&amp;""="",F2377&amp;""=""),"سطر بلا مبلغ","")))</f>
        <v/>
      </c>
      <c r="I2377" s="19">
        <f>IF(B2377&amp;""="","",ROUND(SUMIFS($E$7:$E$3006,$B$7:$B$3006,B2377&amp;"")-SUMIFS($F$7:$F$3006,$B$7:$B$3006,B2377&amp;""),2))</f>
        <v/>
      </c>
      <c r="J2377" s="6">
        <f>IF(B2377&amp;""="",IF(AND(C2377&amp;""="",E2377&amp;""="",F2377&amp;""=""),"","رقم القيد ناقص"),IF(I2377=0,"","القيد غير متوازن"))</f>
        <v/>
      </c>
      <c r="K2377" s="21">
        <f>IF(C2377&amp;""="","",COUNTIF($C$7:C2377,C2377&amp;""))</f>
        <v/>
      </c>
      <c r="L2377" s="6">
        <f>IF(K2377="","",C2377&amp;"-"&amp;K2377)</f>
        <v/>
      </c>
      <c r="M2377" s="21">
        <f>IF(J2377&lt;&gt;"القيد غير متوازن","",IF(COUNTIF($B$7:B2377,B2377&amp;"")=1,1,""))</f>
        <v/>
      </c>
    </row>
    <row r="2378">
      <c r="A2378" s="20" t="n"/>
      <c r="B2378" s="16" t="n"/>
      <c r="C2378" s="16" t="n"/>
      <c r="D2378" s="5" t="n"/>
      <c r="E2378" s="17" t="n"/>
      <c r="F2378" s="17" t="n"/>
      <c r="G2378" s="6">
        <f>IF(AND(C2378&amp;""="",E2378&amp;""="",F2378&amp;""=""),"",IF(C2378&amp;""="","كود ناقص",IFERROR(INDEX('دليل الحسابات'!$B$6:$B$205,MATCH(C2378,'دليل الحسابات'!$A$6:$A$205,0)),"كود غير موجود")))</f>
        <v/>
      </c>
      <c r="H2378" s="6">
        <f>IF(AND(C2378&amp;""="",E2378&amp;""="",F2378&amp;""=""),"",IF(AND(E2378&amp;""&lt;&gt;"",F2378&amp;""&lt;&gt;""),"خطأ: مدين ودائن معًا",IF(AND(E2378&amp;""="",F2378&amp;""=""),"سطر بلا مبلغ","")))</f>
        <v/>
      </c>
      <c r="I2378" s="19">
        <f>IF(B2378&amp;""="","",ROUND(SUMIFS($E$7:$E$3006,$B$7:$B$3006,B2378&amp;"")-SUMIFS($F$7:$F$3006,$B$7:$B$3006,B2378&amp;""),2))</f>
        <v/>
      </c>
      <c r="J2378" s="6">
        <f>IF(B2378&amp;""="",IF(AND(C2378&amp;""="",E2378&amp;""="",F2378&amp;""=""),"","رقم القيد ناقص"),IF(I2378=0,"","القيد غير متوازن"))</f>
        <v/>
      </c>
      <c r="K2378" s="21">
        <f>IF(C2378&amp;""="","",COUNTIF($C$7:C2378,C2378&amp;""))</f>
        <v/>
      </c>
      <c r="L2378" s="6">
        <f>IF(K2378="","",C2378&amp;"-"&amp;K2378)</f>
        <v/>
      </c>
      <c r="M2378" s="21">
        <f>IF(J2378&lt;&gt;"القيد غير متوازن","",IF(COUNTIF($B$7:B2378,B2378&amp;"")=1,1,""))</f>
        <v/>
      </c>
    </row>
    <row r="2379">
      <c r="A2379" s="20" t="n"/>
      <c r="B2379" s="16" t="n"/>
      <c r="C2379" s="16" t="n"/>
      <c r="D2379" s="5" t="n"/>
      <c r="E2379" s="17" t="n"/>
      <c r="F2379" s="17" t="n"/>
      <c r="G2379" s="6">
        <f>IF(AND(C2379&amp;""="",E2379&amp;""="",F2379&amp;""=""),"",IF(C2379&amp;""="","كود ناقص",IFERROR(INDEX('دليل الحسابات'!$B$6:$B$205,MATCH(C2379,'دليل الحسابات'!$A$6:$A$205,0)),"كود غير موجود")))</f>
        <v/>
      </c>
      <c r="H2379" s="6">
        <f>IF(AND(C2379&amp;""="",E2379&amp;""="",F2379&amp;""=""),"",IF(AND(E2379&amp;""&lt;&gt;"",F2379&amp;""&lt;&gt;""),"خطأ: مدين ودائن معًا",IF(AND(E2379&amp;""="",F2379&amp;""=""),"سطر بلا مبلغ","")))</f>
        <v/>
      </c>
      <c r="I2379" s="19">
        <f>IF(B2379&amp;""="","",ROUND(SUMIFS($E$7:$E$3006,$B$7:$B$3006,B2379&amp;"")-SUMIFS($F$7:$F$3006,$B$7:$B$3006,B2379&amp;""),2))</f>
        <v/>
      </c>
      <c r="J2379" s="6">
        <f>IF(B2379&amp;""="",IF(AND(C2379&amp;""="",E2379&amp;""="",F2379&amp;""=""),"","رقم القيد ناقص"),IF(I2379=0,"","القيد غير متوازن"))</f>
        <v/>
      </c>
      <c r="K2379" s="21">
        <f>IF(C2379&amp;""="","",COUNTIF($C$7:C2379,C2379&amp;""))</f>
        <v/>
      </c>
      <c r="L2379" s="6">
        <f>IF(K2379="","",C2379&amp;"-"&amp;K2379)</f>
        <v/>
      </c>
      <c r="M2379" s="21">
        <f>IF(J2379&lt;&gt;"القيد غير متوازن","",IF(COUNTIF($B$7:B2379,B2379&amp;"")=1,1,""))</f>
        <v/>
      </c>
    </row>
    <row r="2380">
      <c r="A2380" s="20" t="n"/>
      <c r="B2380" s="16" t="n"/>
      <c r="C2380" s="16" t="n"/>
      <c r="D2380" s="5" t="n"/>
      <c r="E2380" s="17" t="n"/>
      <c r="F2380" s="17" t="n"/>
      <c r="G2380" s="6">
        <f>IF(AND(C2380&amp;""="",E2380&amp;""="",F2380&amp;""=""),"",IF(C2380&amp;""="","كود ناقص",IFERROR(INDEX('دليل الحسابات'!$B$6:$B$205,MATCH(C2380,'دليل الحسابات'!$A$6:$A$205,0)),"كود غير موجود")))</f>
        <v/>
      </c>
      <c r="H2380" s="6">
        <f>IF(AND(C2380&amp;""="",E2380&amp;""="",F2380&amp;""=""),"",IF(AND(E2380&amp;""&lt;&gt;"",F2380&amp;""&lt;&gt;""),"خطأ: مدين ودائن معًا",IF(AND(E2380&amp;""="",F2380&amp;""=""),"سطر بلا مبلغ","")))</f>
        <v/>
      </c>
      <c r="I2380" s="19">
        <f>IF(B2380&amp;""="","",ROUND(SUMIFS($E$7:$E$3006,$B$7:$B$3006,B2380&amp;"")-SUMIFS($F$7:$F$3006,$B$7:$B$3006,B2380&amp;""),2))</f>
        <v/>
      </c>
      <c r="J2380" s="6">
        <f>IF(B2380&amp;""="",IF(AND(C2380&amp;""="",E2380&amp;""="",F2380&amp;""=""),"","رقم القيد ناقص"),IF(I2380=0,"","القيد غير متوازن"))</f>
        <v/>
      </c>
      <c r="K2380" s="21">
        <f>IF(C2380&amp;""="","",COUNTIF($C$7:C2380,C2380&amp;""))</f>
        <v/>
      </c>
      <c r="L2380" s="6">
        <f>IF(K2380="","",C2380&amp;"-"&amp;K2380)</f>
        <v/>
      </c>
      <c r="M2380" s="21">
        <f>IF(J2380&lt;&gt;"القيد غير متوازن","",IF(COUNTIF($B$7:B2380,B2380&amp;"")=1,1,""))</f>
        <v/>
      </c>
    </row>
    <row r="2381">
      <c r="A2381" s="20" t="n"/>
      <c r="B2381" s="16" t="n"/>
      <c r="C2381" s="16" t="n"/>
      <c r="D2381" s="5" t="n"/>
      <c r="E2381" s="17" t="n"/>
      <c r="F2381" s="17" t="n"/>
      <c r="G2381" s="6">
        <f>IF(AND(C2381&amp;""="",E2381&amp;""="",F2381&amp;""=""),"",IF(C2381&amp;""="","كود ناقص",IFERROR(INDEX('دليل الحسابات'!$B$6:$B$205,MATCH(C2381,'دليل الحسابات'!$A$6:$A$205,0)),"كود غير موجود")))</f>
        <v/>
      </c>
      <c r="H2381" s="6">
        <f>IF(AND(C2381&amp;""="",E2381&amp;""="",F2381&amp;""=""),"",IF(AND(E2381&amp;""&lt;&gt;"",F2381&amp;""&lt;&gt;""),"خطأ: مدين ودائن معًا",IF(AND(E2381&amp;""="",F2381&amp;""=""),"سطر بلا مبلغ","")))</f>
        <v/>
      </c>
      <c r="I2381" s="19">
        <f>IF(B2381&amp;""="","",ROUND(SUMIFS($E$7:$E$3006,$B$7:$B$3006,B2381&amp;"")-SUMIFS($F$7:$F$3006,$B$7:$B$3006,B2381&amp;""),2))</f>
        <v/>
      </c>
      <c r="J2381" s="6">
        <f>IF(B2381&amp;""="",IF(AND(C2381&amp;""="",E2381&amp;""="",F2381&amp;""=""),"","رقم القيد ناقص"),IF(I2381=0,"","القيد غير متوازن"))</f>
        <v/>
      </c>
      <c r="K2381" s="21">
        <f>IF(C2381&amp;""="","",COUNTIF($C$7:C2381,C2381&amp;""))</f>
        <v/>
      </c>
      <c r="L2381" s="6">
        <f>IF(K2381="","",C2381&amp;"-"&amp;K2381)</f>
        <v/>
      </c>
      <c r="M2381" s="21">
        <f>IF(J2381&lt;&gt;"القيد غير متوازن","",IF(COUNTIF($B$7:B2381,B2381&amp;"")=1,1,""))</f>
        <v/>
      </c>
    </row>
    <row r="2382">
      <c r="A2382" s="20" t="n"/>
      <c r="B2382" s="16" t="n"/>
      <c r="C2382" s="16" t="n"/>
      <c r="D2382" s="5" t="n"/>
      <c r="E2382" s="17" t="n"/>
      <c r="F2382" s="17" t="n"/>
      <c r="G2382" s="6">
        <f>IF(AND(C2382&amp;""="",E2382&amp;""="",F2382&amp;""=""),"",IF(C2382&amp;""="","كود ناقص",IFERROR(INDEX('دليل الحسابات'!$B$6:$B$205,MATCH(C2382,'دليل الحسابات'!$A$6:$A$205,0)),"كود غير موجود")))</f>
        <v/>
      </c>
      <c r="H2382" s="6">
        <f>IF(AND(C2382&amp;""="",E2382&amp;""="",F2382&amp;""=""),"",IF(AND(E2382&amp;""&lt;&gt;"",F2382&amp;""&lt;&gt;""),"خطأ: مدين ودائن معًا",IF(AND(E2382&amp;""="",F2382&amp;""=""),"سطر بلا مبلغ","")))</f>
        <v/>
      </c>
      <c r="I2382" s="19">
        <f>IF(B2382&amp;""="","",ROUND(SUMIFS($E$7:$E$3006,$B$7:$B$3006,B2382&amp;"")-SUMIFS($F$7:$F$3006,$B$7:$B$3006,B2382&amp;""),2))</f>
        <v/>
      </c>
      <c r="J2382" s="6">
        <f>IF(B2382&amp;""="",IF(AND(C2382&amp;""="",E2382&amp;""="",F2382&amp;""=""),"","رقم القيد ناقص"),IF(I2382=0,"","القيد غير متوازن"))</f>
        <v/>
      </c>
      <c r="K2382" s="21">
        <f>IF(C2382&amp;""="","",COUNTIF($C$7:C2382,C2382&amp;""))</f>
        <v/>
      </c>
      <c r="L2382" s="6">
        <f>IF(K2382="","",C2382&amp;"-"&amp;K2382)</f>
        <v/>
      </c>
      <c r="M2382" s="21">
        <f>IF(J2382&lt;&gt;"القيد غير متوازن","",IF(COUNTIF($B$7:B2382,B2382&amp;"")=1,1,""))</f>
        <v/>
      </c>
    </row>
    <row r="2383">
      <c r="A2383" s="20" t="n"/>
      <c r="B2383" s="16" t="n"/>
      <c r="C2383" s="16" t="n"/>
      <c r="D2383" s="5" t="n"/>
      <c r="E2383" s="17" t="n"/>
      <c r="F2383" s="17" t="n"/>
      <c r="G2383" s="6">
        <f>IF(AND(C2383&amp;""="",E2383&amp;""="",F2383&amp;""=""),"",IF(C2383&amp;""="","كود ناقص",IFERROR(INDEX('دليل الحسابات'!$B$6:$B$205,MATCH(C2383,'دليل الحسابات'!$A$6:$A$205,0)),"كود غير موجود")))</f>
        <v/>
      </c>
      <c r="H2383" s="6">
        <f>IF(AND(C2383&amp;""="",E2383&amp;""="",F2383&amp;""=""),"",IF(AND(E2383&amp;""&lt;&gt;"",F2383&amp;""&lt;&gt;""),"خطأ: مدين ودائن معًا",IF(AND(E2383&amp;""="",F2383&amp;""=""),"سطر بلا مبلغ","")))</f>
        <v/>
      </c>
      <c r="I2383" s="19">
        <f>IF(B2383&amp;""="","",ROUND(SUMIFS($E$7:$E$3006,$B$7:$B$3006,B2383&amp;"")-SUMIFS($F$7:$F$3006,$B$7:$B$3006,B2383&amp;""),2))</f>
        <v/>
      </c>
      <c r="J2383" s="6">
        <f>IF(B2383&amp;""="",IF(AND(C2383&amp;""="",E2383&amp;""="",F2383&amp;""=""),"","رقم القيد ناقص"),IF(I2383=0,"","القيد غير متوازن"))</f>
        <v/>
      </c>
      <c r="K2383" s="21">
        <f>IF(C2383&amp;""="","",COUNTIF($C$7:C2383,C2383&amp;""))</f>
        <v/>
      </c>
      <c r="L2383" s="6">
        <f>IF(K2383="","",C2383&amp;"-"&amp;K2383)</f>
        <v/>
      </c>
      <c r="M2383" s="21">
        <f>IF(J2383&lt;&gt;"القيد غير متوازن","",IF(COUNTIF($B$7:B2383,B2383&amp;"")=1,1,""))</f>
        <v/>
      </c>
    </row>
    <row r="2384">
      <c r="A2384" s="20" t="n"/>
      <c r="B2384" s="16" t="n"/>
      <c r="C2384" s="16" t="n"/>
      <c r="D2384" s="5" t="n"/>
      <c r="E2384" s="17" t="n"/>
      <c r="F2384" s="17" t="n"/>
      <c r="G2384" s="6">
        <f>IF(AND(C2384&amp;""="",E2384&amp;""="",F2384&amp;""=""),"",IF(C2384&amp;""="","كود ناقص",IFERROR(INDEX('دليل الحسابات'!$B$6:$B$205,MATCH(C2384,'دليل الحسابات'!$A$6:$A$205,0)),"كود غير موجود")))</f>
        <v/>
      </c>
      <c r="H2384" s="6">
        <f>IF(AND(C2384&amp;""="",E2384&amp;""="",F2384&amp;""=""),"",IF(AND(E2384&amp;""&lt;&gt;"",F2384&amp;""&lt;&gt;""),"خطأ: مدين ودائن معًا",IF(AND(E2384&amp;""="",F2384&amp;""=""),"سطر بلا مبلغ","")))</f>
        <v/>
      </c>
      <c r="I2384" s="19">
        <f>IF(B2384&amp;""="","",ROUND(SUMIFS($E$7:$E$3006,$B$7:$B$3006,B2384&amp;"")-SUMIFS($F$7:$F$3006,$B$7:$B$3006,B2384&amp;""),2))</f>
        <v/>
      </c>
      <c r="J2384" s="6">
        <f>IF(B2384&amp;""="",IF(AND(C2384&amp;""="",E2384&amp;""="",F2384&amp;""=""),"","رقم القيد ناقص"),IF(I2384=0,"","القيد غير متوازن"))</f>
        <v/>
      </c>
      <c r="K2384" s="21">
        <f>IF(C2384&amp;""="","",COUNTIF($C$7:C2384,C2384&amp;""))</f>
        <v/>
      </c>
      <c r="L2384" s="6">
        <f>IF(K2384="","",C2384&amp;"-"&amp;K2384)</f>
        <v/>
      </c>
      <c r="M2384" s="21">
        <f>IF(J2384&lt;&gt;"القيد غير متوازن","",IF(COUNTIF($B$7:B2384,B2384&amp;"")=1,1,""))</f>
        <v/>
      </c>
    </row>
    <row r="2385">
      <c r="A2385" s="20" t="n"/>
      <c r="B2385" s="16" t="n"/>
      <c r="C2385" s="16" t="n"/>
      <c r="D2385" s="5" t="n"/>
      <c r="E2385" s="17" t="n"/>
      <c r="F2385" s="17" t="n"/>
      <c r="G2385" s="6">
        <f>IF(AND(C2385&amp;""="",E2385&amp;""="",F2385&amp;""=""),"",IF(C2385&amp;""="","كود ناقص",IFERROR(INDEX('دليل الحسابات'!$B$6:$B$205,MATCH(C2385,'دليل الحسابات'!$A$6:$A$205,0)),"كود غير موجود")))</f>
        <v/>
      </c>
      <c r="H2385" s="6">
        <f>IF(AND(C2385&amp;""="",E2385&amp;""="",F2385&amp;""=""),"",IF(AND(E2385&amp;""&lt;&gt;"",F2385&amp;""&lt;&gt;""),"خطأ: مدين ودائن معًا",IF(AND(E2385&amp;""="",F2385&amp;""=""),"سطر بلا مبلغ","")))</f>
        <v/>
      </c>
      <c r="I2385" s="19">
        <f>IF(B2385&amp;""="","",ROUND(SUMIFS($E$7:$E$3006,$B$7:$B$3006,B2385&amp;"")-SUMIFS($F$7:$F$3006,$B$7:$B$3006,B2385&amp;""),2))</f>
        <v/>
      </c>
      <c r="J2385" s="6">
        <f>IF(B2385&amp;""="",IF(AND(C2385&amp;""="",E2385&amp;""="",F2385&amp;""=""),"","رقم القيد ناقص"),IF(I2385=0,"","القيد غير متوازن"))</f>
        <v/>
      </c>
      <c r="K2385" s="21">
        <f>IF(C2385&amp;""="","",COUNTIF($C$7:C2385,C2385&amp;""))</f>
        <v/>
      </c>
      <c r="L2385" s="6">
        <f>IF(K2385="","",C2385&amp;"-"&amp;K2385)</f>
        <v/>
      </c>
      <c r="M2385" s="21">
        <f>IF(J2385&lt;&gt;"القيد غير متوازن","",IF(COUNTIF($B$7:B2385,B2385&amp;"")=1,1,""))</f>
        <v/>
      </c>
    </row>
    <row r="2386">
      <c r="A2386" s="20" t="n"/>
      <c r="B2386" s="16" t="n"/>
      <c r="C2386" s="16" t="n"/>
      <c r="D2386" s="5" t="n"/>
      <c r="E2386" s="17" t="n"/>
      <c r="F2386" s="17" t="n"/>
      <c r="G2386" s="6">
        <f>IF(AND(C2386&amp;""="",E2386&amp;""="",F2386&amp;""=""),"",IF(C2386&amp;""="","كود ناقص",IFERROR(INDEX('دليل الحسابات'!$B$6:$B$205,MATCH(C2386,'دليل الحسابات'!$A$6:$A$205,0)),"كود غير موجود")))</f>
        <v/>
      </c>
      <c r="H2386" s="6">
        <f>IF(AND(C2386&amp;""="",E2386&amp;""="",F2386&amp;""=""),"",IF(AND(E2386&amp;""&lt;&gt;"",F2386&amp;""&lt;&gt;""),"خطأ: مدين ودائن معًا",IF(AND(E2386&amp;""="",F2386&amp;""=""),"سطر بلا مبلغ","")))</f>
        <v/>
      </c>
      <c r="I2386" s="19">
        <f>IF(B2386&amp;""="","",ROUND(SUMIFS($E$7:$E$3006,$B$7:$B$3006,B2386&amp;"")-SUMIFS($F$7:$F$3006,$B$7:$B$3006,B2386&amp;""),2))</f>
        <v/>
      </c>
      <c r="J2386" s="6">
        <f>IF(B2386&amp;""="",IF(AND(C2386&amp;""="",E2386&amp;""="",F2386&amp;""=""),"","رقم القيد ناقص"),IF(I2386=0,"","القيد غير متوازن"))</f>
        <v/>
      </c>
      <c r="K2386" s="21">
        <f>IF(C2386&amp;""="","",COUNTIF($C$7:C2386,C2386&amp;""))</f>
        <v/>
      </c>
      <c r="L2386" s="6">
        <f>IF(K2386="","",C2386&amp;"-"&amp;K2386)</f>
        <v/>
      </c>
      <c r="M2386" s="21">
        <f>IF(J2386&lt;&gt;"القيد غير متوازن","",IF(COUNTIF($B$7:B2386,B2386&amp;"")=1,1,""))</f>
        <v/>
      </c>
    </row>
    <row r="2387">
      <c r="A2387" s="20" t="n"/>
      <c r="B2387" s="16" t="n"/>
      <c r="C2387" s="16" t="n"/>
      <c r="D2387" s="5" t="n"/>
      <c r="E2387" s="17" t="n"/>
      <c r="F2387" s="17" t="n"/>
      <c r="G2387" s="6">
        <f>IF(AND(C2387&amp;""="",E2387&amp;""="",F2387&amp;""=""),"",IF(C2387&amp;""="","كود ناقص",IFERROR(INDEX('دليل الحسابات'!$B$6:$B$205,MATCH(C2387,'دليل الحسابات'!$A$6:$A$205,0)),"كود غير موجود")))</f>
        <v/>
      </c>
      <c r="H2387" s="6">
        <f>IF(AND(C2387&amp;""="",E2387&amp;""="",F2387&amp;""=""),"",IF(AND(E2387&amp;""&lt;&gt;"",F2387&amp;""&lt;&gt;""),"خطأ: مدين ودائن معًا",IF(AND(E2387&amp;""="",F2387&amp;""=""),"سطر بلا مبلغ","")))</f>
        <v/>
      </c>
      <c r="I2387" s="19">
        <f>IF(B2387&amp;""="","",ROUND(SUMIFS($E$7:$E$3006,$B$7:$B$3006,B2387&amp;"")-SUMIFS($F$7:$F$3006,$B$7:$B$3006,B2387&amp;""),2))</f>
        <v/>
      </c>
      <c r="J2387" s="6">
        <f>IF(B2387&amp;""="",IF(AND(C2387&amp;""="",E2387&amp;""="",F2387&amp;""=""),"","رقم القيد ناقص"),IF(I2387=0,"","القيد غير متوازن"))</f>
        <v/>
      </c>
      <c r="K2387" s="21">
        <f>IF(C2387&amp;""="","",COUNTIF($C$7:C2387,C2387&amp;""))</f>
        <v/>
      </c>
      <c r="L2387" s="6">
        <f>IF(K2387="","",C2387&amp;"-"&amp;K2387)</f>
        <v/>
      </c>
      <c r="M2387" s="21">
        <f>IF(J2387&lt;&gt;"القيد غير متوازن","",IF(COUNTIF($B$7:B2387,B2387&amp;"")=1,1,""))</f>
        <v/>
      </c>
    </row>
    <row r="2388">
      <c r="A2388" s="20" t="n"/>
      <c r="B2388" s="16" t="n"/>
      <c r="C2388" s="16" t="n"/>
      <c r="D2388" s="5" t="n"/>
      <c r="E2388" s="17" t="n"/>
      <c r="F2388" s="17" t="n"/>
      <c r="G2388" s="6">
        <f>IF(AND(C2388&amp;""="",E2388&amp;""="",F2388&amp;""=""),"",IF(C2388&amp;""="","كود ناقص",IFERROR(INDEX('دليل الحسابات'!$B$6:$B$205,MATCH(C2388,'دليل الحسابات'!$A$6:$A$205,0)),"كود غير موجود")))</f>
        <v/>
      </c>
      <c r="H2388" s="6">
        <f>IF(AND(C2388&amp;""="",E2388&amp;""="",F2388&amp;""=""),"",IF(AND(E2388&amp;""&lt;&gt;"",F2388&amp;""&lt;&gt;""),"خطأ: مدين ودائن معًا",IF(AND(E2388&amp;""="",F2388&amp;""=""),"سطر بلا مبلغ","")))</f>
        <v/>
      </c>
      <c r="I2388" s="19">
        <f>IF(B2388&amp;""="","",ROUND(SUMIFS($E$7:$E$3006,$B$7:$B$3006,B2388&amp;"")-SUMIFS($F$7:$F$3006,$B$7:$B$3006,B2388&amp;""),2))</f>
        <v/>
      </c>
      <c r="J2388" s="6">
        <f>IF(B2388&amp;""="",IF(AND(C2388&amp;""="",E2388&amp;""="",F2388&amp;""=""),"","رقم القيد ناقص"),IF(I2388=0,"","القيد غير متوازن"))</f>
        <v/>
      </c>
      <c r="K2388" s="21">
        <f>IF(C2388&amp;""="","",COUNTIF($C$7:C2388,C2388&amp;""))</f>
        <v/>
      </c>
      <c r="L2388" s="6">
        <f>IF(K2388="","",C2388&amp;"-"&amp;K2388)</f>
        <v/>
      </c>
      <c r="M2388" s="21">
        <f>IF(J2388&lt;&gt;"القيد غير متوازن","",IF(COUNTIF($B$7:B2388,B2388&amp;"")=1,1,""))</f>
        <v/>
      </c>
    </row>
    <row r="2389">
      <c r="A2389" s="20" t="n"/>
      <c r="B2389" s="16" t="n"/>
      <c r="C2389" s="16" t="n"/>
      <c r="D2389" s="5" t="n"/>
      <c r="E2389" s="17" t="n"/>
      <c r="F2389" s="17" t="n"/>
      <c r="G2389" s="6">
        <f>IF(AND(C2389&amp;""="",E2389&amp;""="",F2389&amp;""=""),"",IF(C2389&amp;""="","كود ناقص",IFERROR(INDEX('دليل الحسابات'!$B$6:$B$205,MATCH(C2389,'دليل الحسابات'!$A$6:$A$205,0)),"كود غير موجود")))</f>
        <v/>
      </c>
      <c r="H2389" s="6">
        <f>IF(AND(C2389&amp;""="",E2389&amp;""="",F2389&amp;""=""),"",IF(AND(E2389&amp;""&lt;&gt;"",F2389&amp;""&lt;&gt;""),"خطأ: مدين ودائن معًا",IF(AND(E2389&amp;""="",F2389&amp;""=""),"سطر بلا مبلغ","")))</f>
        <v/>
      </c>
      <c r="I2389" s="19">
        <f>IF(B2389&amp;""="","",ROUND(SUMIFS($E$7:$E$3006,$B$7:$B$3006,B2389&amp;"")-SUMIFS($F$7:$F$3006,$B$7:$B$3006,B2389&amp;""),2))</f>
        <v/>
      </c>
      <c r="J2389" s="6">
        <f>IF(B2389&amp;""="",IF(AND(C2389&amp;""="",E2389&amp;""="",F2389&amp;""=""),"","رقم القيد ناقص"),IF(I2389=0,"","القيد غير متوازن"))</f>
        <v/>
      </c>
      <c r="K2389" s="21">
        <f>IF(C2389&amp;""="","",COUNTIF($C$7:C2389,C2389&amp;""))</f>
        <v/>
      </c>
      <c r="L2389" s="6">
        <f>IF(K2389="","",C2389&amp;"-"&amp;K2389)</f>
        <v/>
      </c>
      <c r="M2389" s="21">
        <f>IF(J2389&lt;&gt;"القيد غير متوازن","",IF(COUNTIF($B$7:B2389,B2389&amp;"")=1,1,""))</f>
        <v/>
      </c>
    </row>
    <row r="2390">
      <c r="A2390" s="20" t="n"/>
      <c r="B2390" s="16" t="n"/>
      <c r="C2390" s="16" t="n"/>
      <c r="D2390" s="5" t="n"/>
      <c r="E2390" s="17" t="n"/>
      <c r="F2390" s="17" t="n"/>
      <c r="G2390" s="6">
        <f>IF(AND(C2390&amp;""="",E2390&amp;""="",F2390&amp;""=""),"",IF(C2390&amp;""="","كود ناقص",IFERROR(INDEX('دليل الحسابات'!$B$6:$B$205,MATCH(C2390,'دليل الحسابات'!$A$6:$A$205,0)),"كود غير موجود")))</f>
        <v/>
      </c>
      <c r="H2390" s="6">
        <f>IF(AND(C2390&amp;""="",E2390&amp;""="",F2390&amp;""=""),"",IF(AND(E2390&amp;""&lt;&gt;"",F2390&amp;""&lt;&gt;""),"خطأ: مدين ودائن معًا",IF(AND(E2390&amp;""="",F2390&amp;""=""),"سطر بلا مبلغ","")))</f>
        <v/>
      </c>
      <c r="I2390" s="19">
        <f>IF(B2390&amp;""="","",ROUND(SUMIFS($E$7:$E$3006,$B$7:$B$3006,B2390&amp;"")-SUMIFS($F$7:$F$3006,$B$7:$B$3006,B2390&amp;""),2))</f>
        <v/>
      </c>
      <c r="J2390" s="6">
        <f>IF(B2390&amp;""="",IF(AND(C2390&amp;""="",E2390&amp;""="",F2390&amp;""=""),"","رقم القيد ناقص"),IF(I2390=0,"","القيد غير متوازن"))</f>
        <v/>
      </c>
      <c r="K2390" s="21">
        <f>IF(C2390&amp;""="","",COUNTIF($C$7:C2390,C2390&amp;""))</f>
        <v/>
      </c>
      <c r="L2390" s="6">
        <f>IF(K2390="","",C2390&amp;"-"&amp;K2390)</f>
        <v/>
      </c>
      <c r="M2390" s="21">
        <f>IF(J2390&lt;&gt;"القيد غير متوازن","",IF(COUNTIF($B$7:B2390,B2390&amp;"")=1,1,""))</f>
        <v/>
      </c>
    </row>
    <row r="2391">
      <c r="A2391" s="20" t="n"/>
      <c r="B2391" s="16" t="n"/>
      <c r="C2391" s="16" t="n"/>
      <c r="D2391" s="5" t="n"/>
      <c r="E2391" s="17" t="n"/>
      <c r="F2391" s="17" t="n"/>
      <c r="G2391" s="6">
        <f>IF(AND(C2391&amp;""="",E2391&amp;""="",F2391&amp;""=""),"",IF(C2391&amp;""="","كود ناقص",IFERROR(INDEX('دليل الحسابات'!$B$6:$B$205,MATCH(C2391,'دليل الحسابات'!$A$6:$A$205,0)),"كود غير موجود")))</f>
        <v/>
      </c>
      <c r="H2391" s="6">
        <f>IF(AND(C2391&amp;""="",E2391&amp;""="",F2391&amp;""=""),"",IF(AND(E2391&amp;""&lt;&gt;"",F2391&amp;""&lt;&gt;""),"خطأ: مدين ودائن معًا",IF(AND(E2391&amp;""="",F2391&amp;""=""),"سطر بلا مبلغ","")))</f>
        <v/>
      </c>
      <c r="I2391" s="19">
        <f>IF(B2391&amp;""="","",ROUND(SUMIFS($E$7:$E$3006,$B$7:$B$3006,B2391&amp;"")-SUMIFS($F$7:$F$3006,$B$7:$B$3006,B2391&amp;""),2))</f>
        <v/>
      </c>
      <c r="J2391" s="6">
        <f>IF(B2391&amp;""="",IF(AND(C2391&amp;""="",E2391&amp;""="",F2391&amp;""=""),"","رقم القيد ناقص"),IF(I2391=0,"","القيد غير متوازن"))</f>
        <v/>
      </c>
      <c r="K2391" s="21">
        <f>IF(C2391&amp;""="","",COUNTIF($C$7:C2391,C2391&amp;""))</f>
        <v/>
      </c>
      <c r="L2391" s="6">
        <f>IF(K2391="","",C2391&amp;"-"&amp;K2391)</f>
        <v/>
      </c>
      <c r="M2391" s="21">
        <f>IF(J2391&lt;&gt;"القيد غير متوازن","",IF(COUNTIF($B$7:B2391,B2391&amp;"")=1,1,""))</f>
        <v/>
      </c>
    </row>
    <row r="2392">
      <c r="A2392" s="20" t="n"/>
      <c r="B2392" s="16" t="n"/>
      <c r="C2392" s="16" t="n"/>
      <c r="D2392" s="5" t="n"/>
      <c r="E2392" s="17" t="n"/>
      <c r="F2392" s="17" t="n"/>
      <c r="G2392" s="6">
        <f>IF(AND(C2392&amp;""="",E2392&amp;""="",F2392&amp;""=""),"",IF(C2392&amp;""="","كود ناقص",IFERROR(INDEX('دليل الحسابات'!$B$6:$B$205,MATCH(C2392,'دليل الحسابات'!$A$6:$A$205,0)),"كود غير موجود")))</f>
        <v/>
      </c>
      <c r="H2392" s="6">
        <f>IF(AND(C2392&amp;""="",E2392&amp;""="",F2392&amp;""=""),"",IF(AND(E2392&amp;""&lt;&gt;"",F2392&amp;""&lt;&gt;""),"خطأ: مدين ودائن معًا",IF(AND(E2392&amp;""="",F2392&amp;""=""),"سطر بلا مبلغ","")))</f>
        <v/>
      </c>
      <c r="I2392" s="19">
        <f>IF(B2392&amp;""="","",ROUND(SUMIFS($E$7:$E$3006,$B$7:$B$3006,B2392&amp;"")-SUMIFS($F$7:$F$3006,$B$7:$B$3006,B2392&amp;""),2))</f>
        <v/>
      </c>
      <c r="J2392" s="6">
        <f>IF(B2392&amp;""="",IF(AND(C2392&amp;""="",E2392&amp;""="",F2392&amp;""=""),"","رقم القيد ناقص"),IF(I2392=0,"","القيد غير متوازن"))</f>
        <v/>
      </c>
      <c r="K2392" s="21">
        <f>IF(C2392&amp;""="","",COUNTIF($C$7:C2392,C2392&amp;""))</f>
        <v/>
      </c>
      <c r="L2392" s="6">
        <f>IF(K2392="","",C2392&amp;"-"&amp;K2392)</f>
        <v/>
      </c>
      <c r="M2392" s="21">
        <f>IF(J2392&lt;&gt;"القيد غير متوازن","",IF(COUNTIF($B$7:B2392,B2392&amp;"")=1,1,""))</f>
        <v/>
      </c>
    </row>
    <row r="2393">
      <c r="A2393" s="20" t="n"/>
      <c r="B2393" s="16" t="n"/>
      <c r="C2393" s="16" t="n"/>
      <c r="D2393" s="5" t="n"/>
      <c r="E2393" s="17" t="n"/>
      <c r="F2393" s="17" t="n"/>
      <c r="G2393" s="6">
        <f>IF(AND(C2393&amp;""="",E2393&amp;""="",F2393&amp;""=""),"",IF(C2393&amp;""="","كود ناقص",IFERROR(INDEX('دليل الحسابات'!$B$6:$B$205,MATCH(C2393,'دليل الحسابات'!$A$6:$A$205,0)),"كود غير موجود")))</f>
        <v/>
      </c>
      <c r="H2393" s="6">
        <f>IF(AND(C2393&amp;""="",E2393&amp;""="",F2393&amp;""=""),"",IF(AND(E2393&amp;""&lt;&gt;"",F2393&amp;""&lt;&gt;""),"خطأ: مدين ودائن معًا",IF(AND(E2393&amp;""="",F2393&amp;""=""),"سطر بلا مبلغ","")))</f>
        <v/>
      </c>
      <c r="I2393" s="19">
        <f>IF(B2393&amp;""="","",ROUND(SUMIFS($E$7:$E$3006,$B$7:$B$3006,B2393&amp;"")-SUMIFS($F$7:$F$3006,$B$7:$B$3006,B2393&amp;""),2))</f>
        <v/>
      </c>
      <c r="J2393" s="6">
        <f>IF(B2393&amp;""="",IF(AND(C2393&amp;""="",E2393&amp;""="",F2393&amp;""=""),"","رقم القيد ناقص"),IF(I2393=0,"","القيد غير متوازن"))</f>
        <v/>
      </c>
      <c r="K2393" s="21">
        <f>IF(C2393&amp;""="","",COUNTIF($C$7:C2393,C2393&amp;""))</f>
        <v/>
      </c>
      <c r="L2393" s="6">
        <f>IF(K2393="","",C2393&amp;"-"&amp;K2393)</f>
        <v/>
      </c>
      <c r="M2393" s="21">
        <f>IF(J2393&lt;&gt;"القيد غير متوازن","",IF(COUNTIF($B$7:B2393,B2393&amp;"")=1,1,""))</f>
        <v/>
      </c>
    </row>
    <row r="2394">
      <c r="A2394" s="20" t="n"/>
      <c r="B2394" s="16" t="n"/>
      <c r="C2394" s="16" t="n"/>
      <c r="D2394" s="5" t="n"/>
      <c r="E2394" s="17" t="n"/>
      <c r="F2394" s="17" t="n"/>
      <c r="G2394" s="6">
        <f>IF(AND(C2394&amp;""="",E2394&amp;""="",F2394&amp;""=""),"",IF(C2394&amp;""="","كود ناقص",IFERROR(INDEX('دليل الحسابات'!$B$6:$B$205,MATCH(C2394,'دليل الحسابات'!$A$6:$A$205,0)),"كود غير موجود")))</f>
        <v/>
      </c>
      <c r="H2394" s="6">
        <f>IF(AND(C2394&amp;""="",E2394&amp;""="",F2394&amp;""=""),"",IF(AND(E2394&amp;""&lt;&gt;"",F2394&amp;""&lt;&gt;""),"خطأ: مدين ودائن معًا",IF(AND(E2394&amp;""="",F2394&amp;""=""),"سطر بلا مبلغ","")))</f>
        <v/>
      </c>
      <c r="I2394" s="19">
        <f>IF(B2394&amp;""="","",ROUND(SUMIFS($E$7:$E$3006,$B$7:$B$3006,B2394&amp;"")-SUMIFS($F$7:$F$3006,$B$7:$B$3006,B2394&amp;""),2))</f>
        <v/>
      </c>
      <c r="J2394" s="6">
        <f>IF(B2394&amp;""="",IF(AND(C2394&amp;""="",E2394&amp;""="",F2394&amp;""=""),"","رقم القيد ناقص"),IF(I2394=0,"","القيد غير متوازن"))</f>
        <v/>
      </c>
      <c r="K2394" s="21">
        <f>IF(C2394&amp;""="","",COUNTIF($C$7:C2394,C2394&amp;""))</f>
        <v/>
      </c>
      <c r="L2394" s="6">
        <f>IF(K2394="","",C2394&amp;"-"&amp;K2394)</f>
        <v/>
      </c>
      <c r="M2394" s="21">
        <f>IF(J2394&lt;&gt;"القيد غير متوازن","",IF(COUNTIF($B$7:B2394,B2394&amp;"")=1,1,""))</f>
        <v/>
      </c>
    </row>
    <row r="2395">
      <c r="A2395" s="20" t="n"/>
      <c r="B2395" s="16" t="n"/>
      <c r="C2395" s="16" t="n"/>
      <c r="D2395" s="5" t="n"/>
      <c r="E2395" s="17" t="n"/>
      <c r="F2395" s="17" t="n"/>
      <c r="G2395" s="6">
        <f>IF(AND(C2395&amp;""="",E2395&amp;""="",F2395&amp;""=""),"",IF(C2395&amp;""="","كود ناقص",IFERROR(INDEX('دليل الحسابات'!$B$6:$B$205,MATCH(C2395,'دليل الحسابات'!$A$6:$A$205,0)),"كود غير موجود")))</f>
        <v/>
      </c>
      <c r="H2395" s="6">
        <f>IF(AND(C2395&amp;""="",E2395&amp;""="",F2395&amp;""=""),"",IF(AND(E2395&amp;""&lt;&gt;"",F2395&amp;""&lt;&gt;""),"خطأ: مدين ودائن معًا",IF(AND(E2395&amp;""="",F2395&amp;""=""),"سطر بلا مبلغ","")))</f>
        <v/>
      </c>
      <c r="I2395" s="19">
        <f>IF(B2395&amp;""="","",ROUND(SUMIFS($E$7:$E$3006,$B$7:$B$3006,B2395&amp;"")-SUMIFS($F$7:$F$3006,$B$7:$B$3006,B2395&amp;""),2))</f>
        <v/>
      </c>
      <c r="J2395" s="6">
        <f>IF(B2395&amp;""="",IF(AND(C2395&amp;""="",E2395&amp;""="",F2395&amp;""=""),"","رقم القيد ناقص"),IF(I2395=0,"","القيد غير متوازن"))</f>
        <v/>
      </c>
      <c r="K2395" s="21">
        <f>IF(C2395&amp;""="","",COUNTIF($C$7:C2395,C2395&amp;""))</f>
        <v/>
      </c>
      <c r="L2395" s="6">
        <f>IF(K2395="","",C2395&amp;"-"&amp;K2395)</f>
        <v/>
      </c>
      <c r="M2395" s="21">
        <f>IF(J2395&lt;&gt;"القيد غير متوازن","",IF(COUNTIF($B$7:B2395,B2395&amp;"")=1,1,""))</f>
        <v/>
      </c>
    </row>
    <row r="2396">
      <c r="A2396" s="20" t="n"/>
      <c r="B2396" s="16" t="n"/>
      <c r="C2396" s="16" t="n"/>
      <c r="D2396" s="5" t="n"/>
      <c r="E2396" s="17" t="n"/>
      <c r="F2396" s="17" t="n"/>
      <c r="G2396" s="6">
        <f>IF(AND(C2396&amp;""="",E2396&amp;""="",F2396&amp;""=""),"",IF(C2396&amp;""="","كود ناقص",IFERROR(INDEX('دليل الحسابات'!$B$6:$B$205,MATCH(C2396,'دليل الحسابات'!$A$6:$A$205,0)),"كود غير موجود")))</f>
        <v/>
      </c>
      <c r="H2396" s="6">
        <f>IF(AND(C2396&amp;""="",E2396&amp;""="",F2396&amp;""=""),"",IF(AND(E2396&amp;""&lt;&gt;"",F2396&amp;""&lt;&gt;""),"خطأ: مدين ودائن معًا",IF(AND(E2396&amp;""="",F2396&amp;""=""),"سطر بلا مبلغ","")))</f>
        <v/>
      </c>
      <c r="I2396" s="19">
        <f>IF(B2396&amp;""="","",ROUND(SUMIFS($E$7:$E$3006,$B$7:$B$3006,B2396&amp;"")-SUMIFS($F$7:$F$3006,$B$7:$B$3006,B2396&amp;""),2))</f>
        <v/>
      </c>
      <c r="J2396" s="6">
        <f>IF(B2396&amp;""="",IF(AND(C2396&amp;""="",E2396&amp;""="",F2396&amp;""=""),"","رقم القيد ناقص"),IF(I2396=0,"","القيد غير متوازن"))</f>
        <v/>
      </c>
      <c r="K2396" s="21">
        <f>IF(C2396&amp;""="","",COUNTIF($C$7:C2396,C2396&amp;""))</f>
        <v/>
      </c>
      <c r="L2396" s="6">
        <f>IF(K2396="","",C2396&amp;"-"&amp;K2396)</f>
        <v/>
      </c>
      <c r="M2396" s="21">
        <f>IF(J2396&lt;&gt;"القيد غير متوازن","",IF(COUNTIF($B$7:B2396,B2396&amp;"")=1,1,""))</f>
        <v/>
      </c>
    </row>
    <row r="2397">
      <c r="A2397" s="20" t="n"/>
      <c r="B2397" s="16" t="n"/>
      <c r="C2397" s="16" t="n"/>
      <c r="D2397" s="5" t="n"/>
      <c r="E2397" s="17" t="n"/>
      <c r="F2397" s="17" t="n"/>
      <c r="G2397" s="6">
        <f>IF(AND(C2397&amp;""="",E2397&amp;""="",F2397&amp;""=""),"",IF(C2397&amp;""="","كود ناقص",IFERROR(INDEX('دليل الحسابات'!$B$6:$B$205,MATCH(C2397,'دليل الحسابات'!$A$6:$A$205,0)),"كود غير موجود")))</f>
        <v/>
      </c>
      <c r="H2397" s="6">
        <f>IF(AND(C2397&amp;""="",E2397&amp;""="",F2397&amp;""=""),"",IF(AND(E2397&amp;""&lt;&gt;"",F2397&amp;""&lt;&gt;""),"خطأ: مدين ودائن معًا",IF(AND(E2397&amp;""="",F2397&amp;""=""),"سطر بلا مبلغ","")))</f>
        <v/>
      </c>
      <c r="I2397" s="19">
        <f>IF(B2397&amp;""="","",ROUND(SUMIFS($E$7:$E$3006,$B$7:$B$3006,B2397&amp;"")-SUMIFS($F$7:$F$3006,$B$7:$B$3006,B2397&amp;""),2))</f>
        <v/>
      </c>
      <c r="J2397" s="6">
        <f>IF(B2397&amp;""="",IF(AND(C2397&amp;""="",E2397&amp;""="",F2397&amp;""=""),"","رقم القيد ناقص"),IF(I2397=0,"","القيد غير متوازن"))</f>
        <v/>
      </c>
      <c r="K2397" s="21">
        <f>IF(C2397&amp;""="","",COUNTIF($C$7:C2397,C2397&amp;""))</f>
        <v/>
      </c>
      <c r="L2397" s="6">
        <f>IF(K2397="","",C2397&amp;"-"&amp;K2397)</f>
        <v/>
      </c>
      <c r="M2397" s="21">
        <f>IF(J2397&lt;&gt;"القيد غير متوازن","",IF(COUNTIF($B$7:B2397,B2397&amp;"")=1,1,""))</f>
        <v/>
      </c>
    </row>
    <row r="2398">
      <c r="A2398" s="20" t="n"/>
      <c r="B2398" s="16" t="n"/>
      <c r="C2398" s="16" t="n"/>
      <c r="D2398" s="5" t="n"/>
      <c r="E2398" s="17" t="n"/>
      <c r="F2398" s="17" t="n"/>
      <c r="G2398" s="6">
        <f>IF(AND(C2398&amp;""="",E2398&amp;""="",F2398&amp;""=""),"",IF(C2398&amp;""="","كود ناقص",IFERROR(INDEX('دليل الحسابات'!$B$6:$B$205,MATCH(C2398,'دليل الحسابات'!$A$6:$A$205,0)),"كود غير موجود")))</f>
        <v/>
      </c>
      <c r="H2398" s="6">
        <f>IF(AND(C2398&amp;""="",E2398&amp;""="",F2398&amp;""=""),"",IF(AND(E2398&amp;""&lt;&gt;"",F2398&amp;""&lt;&gt;""),"خطأ: مدين ودائن معًا",IF(AND(E2398&amp;""="",F2398&amp;""=""),"سطر بلا مبلغ","")))</f>
        <v/>
      </c>
      <c r="I2398" s="19">
        <f>IF(B2398&amp;""="","",ROUND(SUMIFS($E$7:$E$3006,$B$7:$B$3006,B2398&amp;"")-SUMIFS($F$7:$F$3006,$B$7:$B$3006,B2398&amp;""),2))</f>
        <v/>
      </c>
      <c r="J2398" s="6">
        <f>IF(B2398&amp;""="",IF(AND(C2398&amp;""="",E2398&amp;""="",F2398&amp;""=""),"","رقم القيد ناقص"),IF(I2398=0,"","القيد غير متوازن"))</f>
        <v/>
      </c>
      <c r="K2398" s="21">
        <f>IF(C2398&amp;""="","",COUNTIF($C$7:C2398,C2398&amp;""))</f>
        <v/>
      </c>
      <c r="L2398" s="6">
        <f>IF(K2398="","",C2398&amp;"-"&amp;K2398)</f>
        <v/>
      </c>
      <c r="M2398" s="21">
        <f>IF(J2398&lt;&gt;"القيد غير متوازن","",IF(COUNTIF($B$7:B2398,B2398&amp;"")=1,1,""))</f>
        <v/>
      </c>
    </row>
    <row r="2399">
      <c r="A2399" s="20" t="n"/>
      <c r="B2399" s="16" t="n"/>
      <c r="C2399" s="16" t="n"/>
      <c r="D2399" s="5" t="n"/>
      <c r="E2399" s="17" t="n"/>
      <c r="F2399" s="17" t="n"/>
      <c r="G2399" s="6">
        <f>IF(AND(C2399&amp;""="",E2399&amp;""="",F2399&amp;""=""),"",IF(C2399&amp;""="","كود ناقص",IFERROR(INDEX('دليل الحسابات'!$B$6:$B$205,MATCH(C2399,'دليل الحسابات'!$A$6:$A$205,0)),"كود غير موجود")))</f>
        <v/>
      </c>
      <c r="H2399" s="6">
        <f>IF(AND(C2399&amp;""="",E2399&amp;""="",F2399&amp;""=""),"",IF(AND(E2399&amp;""&lt;&gt;"",F2399&amp;""&lt;&gt;""),"خطأ: مدين ودائن معًا",IF(AND(E2399&amp;""="",F2399&amp;""=""),"سطر بلا مبلغ","")))</f>
        <v/>
      </c>
      <c r="I2399" s="19">
        <f>IF(B2399&amp;""="","",ROUND(SUMIFS($E$7:$E$3006,$B$7:$B$3006,B2399&amp;"")-SUMIFS($F$7:$F$3006,$B$7:$B$3006,B2399&amp;""),2))</f>
        <v/>
      </c>
      <c r="J2399" s="6">
        <f>IF(B2399&amp;""="",IF(AND(C2399&amp;""="",E2399&amp;""="",F2399&amp;""=""),"","رقم القيد ناقص"),IF(I2399=0,"","القيد غير متوازن"))</f>
        <v/>
      </c>
      <c r="K2399" s="21">
        <f>IF(C2399&amp;""="","",COUNTIF($C$7:C2399,C2399&amp;""))</f>
        <v/>
      </c>
      <c r="L2399" s="6">
        <f>IF(K2399="","",C2399&amp;"-"&amp;K2399)</f>
        <v/>
      </c>
      <c r="M2399" s="21">
        <f>IF(J2399&lt;&gt;"القيد غير متوازن","",IF(COUNTIF($B$7:B2399,B2399&amp;"")=1,1,""))</f>
        <v/>
      </c>
    </row>
    <row r="2400">
      <c r="A2400" s="20" t="n"/>
      <c r="B2400" s="16" t="n"/>
      <c r="C2400" s="16" t="n"/>
      <c r="D2400" s="5" t="n"/>
      <c r="E2400" s="17" t="n"/>
      <c r="F2400" s="17" t="n"/>
      <c r="G2400" s="6">
        <f>IF(AND(C2400&amp;""="",E2400&amp;""="",F2400&amp;""=""),"",IF(C2400&amp;""="","كود ناقص",IFERROR(INDEX('دليل الحسابات'!$B$6:$B$205,MATCH(C2400,'دليل الحسابات'!$A$6:$A$205,0)),"كود غير موجود")))</f>
        <v/>
      </c>
      <c r="H2400" s="6">
        <f>IF(AND(C2400&amp;""="",E2400&amp;""="",F2400&amp;""=""),"",IF(AND(E2400&amp;""&lt;&gt;"",F2400&amp;""&lt;&gt;""),"خطأ: مدين ودائن معًا",IF(AND(E2400&amp;""="",F2400&amp;""=""),"سطر بلا مبلغ","")))</f>
        <v/>
      </c>
      <c r="I2400" s="19">
        <f>IF(B2400&amp;""="","",ROUND(SUMIFS($E$7:$E$3006,$B$7:$B$3006,B2400&amp;"")-SUMIFS($F$7:$F$3006,$B$7:$B$3006,B2400&amp;""),2))</f>
        <v/>
      </c>
      <c r="J2400" s="6">
        <f>IF(B2400&amp;""="",IF(AND(C2400&amp;""="",E2400&amp;""="",F2400&amp;""=""),"","رقم القيد ناقص"),IF(I2400=0,"","القيد غير متوازن"))</f>
        <v/>
      </c>
      <c r="K2400" s="21">
        <f>IF(C2400&amp;""="","",COUNTIF($C$7:C2400,C2400&amp;""))</f>
        <v/>
      </c>
      <c r="L2400" s="6">
        <f>IF(K2400="","",C2400&amp;"-"&amp;K2400)</f>
        <v/>
      </c>
      <c r="M2400" s="21">
        <f>IF(J2400&lt;&gt;"القيد غير متوازن","",IF(COUNTIF($B$7:B2400,B2400&amp;"")=1,1,""))</f>
        <v/>
      </c>
    </row>
    <row r="2401">
      <c r="A2401" s="20" t="n"/>
      <c r="B2401" s="16" t="n"/>
      <c r="C2401" s="16" t="n"/>
      <c r="D2401" s="5" t="n"/>
      <c r="E2401" s="17" t="n"/>
      <c r="F2401" s="17" t="n"/>
      <c r="G2401" s="6">
        <f>IF(AND(C2401&amp;""="",E2401&amp;""="",F2401&amp;""=""),"",IF(C2401&amp;""="","كود ناقص",IFERROR(INDEX('دليل الحسابات'!$B$6:$B$205,MATCH(C2401,'دليل الحسابات'!$A$6:$A$205,0)),"كود غير موجود")))</f>
        <v/>
      </c>
      <c r="H2401" s="6">
        <f>IF(AND(C2401&amp;""="",E2401&amp;""="",F2401&amp;""=""),"",IF(AND(E2401&amp;""&lt;&gt;"",F2401&amp;""&lt;&gt;""),"خطأ: مدين ودائن معًا",IF(AND(E2401&amp;""="",F2401&amp;""=""),"سطر بلا مبلغ","")))</f>
        <v/>
      </c>
      <c r="I2401" s="19">
        <f>IF(B2401&amp;""="","",ROUND(SUMIFS($E$7:$E$3006,$B$7:$B$3006,B2401&amp;"")-SUMIFS($F$7:$F$3006,$B$7:$B$3006,B2401&amp;""),2))</f>
        <v/>
      </c>
      <c r="J2401" s="6">
        <f>IF(B2401&amp;""="",IF(AND(C2401&amp;""="",E2401&amp;""="",F2401&amp;""=""),"","رقم القيد ناقص"),IF(I2401=0,"","القيد غير متوازن"))</f>
        <v/>
      </c>
      <c r="K2401" s="21">
        <f>IF(C2401&amp;""="","",COUNTIF($C$7:C2401,C2401&amp;""))</f>
        <v/>
      </c>
      <c r="L2401" s="6">
        <f>IF(K2401="","",C2401&amp;"-"&amp;K2401)</f>
        <v/>
      </c>
      <c r="M2401" s="21">
        <f>IF(J2401&lt;&gt;"القيد غير متوازن","",IF(COUNTIF($B$7:B2401,B2401&amp;"")=1,1,""))</f>
        <v/>
      </c>
    </row>
    <row r="2402">
      <c r="A2402" s="20" t="n"/>
      <c r="B2402" s="16" t="n"/>
      <c r="C2402" s="16" t="n"/>
      <c r="D2402" s="5" t="n"/>
      <c r="E2402" s="17" t="n"/>
      <c r="F2402" s="17" t="n"/>
      <c r="G2402" s="6">
        <f>IF(AND(C2402&amp;""="",E2402&amp;""="",F2402&amp;""=""),"",IF(C2402&amp;""="","كود ناقص",IFERROR(INDEX('دليل الحسابات'!$B$6:$B$205,MATCH(C2402,'دليل الحسابات'!$A$6:$A$205,0)),"كود غير موجود")))</f>
        <v/>
      </c>
      <c r="H2402" s="6">
        <f>IF(AND(C2402&amp;""="",E2402&amp;""="",F2402&amp;""=""),"",IF(AND(E2402&amp;""&lt;&gt;"",F2402&amp;""&lt;&gt;""),"خطأ: مدين ودائن معًا",IF(AND(E2402&amp;""="",F2402&amp;""=""),"سطر بلا مبلغ","")))</f>
        <v/>
      </c>
      <c r="I2402" s="19">
        <f>IF(B2402&amp;""="","",ROUND(SUMIFS($E$7:$E$3006,$B$7:$B$3006,B2402&amp;"")-SUMIFS($F$7:$F$3006,$B$7:$B$3006,B2402&amp;""),2))</f>
        <v/>
      </c>
      <c r="J2402" s="6">
        <f>IF(B2402&amp;""="",IF(AND(C2402&amp;""="",E2402&amp;""="",F2402&amp;""=""),"","رقم القيد ناقص"),IF(I2402=0,"","القيد غير متوازن"))</f>
        <v/>
      </c>
      <c r="K2402" s="21">
        <f>IF(C2402&amp;""="","",COUNTIF($C$7:C2402,C2402&amp;""))</f>
        <v/>
      </c>
      <c r="L2402" s="6">
        <f>IF(K2402="","",C2402&amp;"-"&amp;K2402)</f>
        <v/>
      </c>
      <c r="M2402" s="21">
        <f>IF(J2402&lt;&gt;"القيد غير متوازن","",IF(COUNTIF($B$7:B2402,B2402&amp;"")=1,1,""))</f>
        <v/>
      </c>
    </row>
    <row r="2403">
      <c r="A2403" s="20" t="n"/>
      <c r="B2403" s="16" t="n"/>
      <c r="C2403" s="16" t="n"/>
      <c r="D2403" s="5" t="n"/>
      <c r="E2403" s="17" t="n"/>
      <c r="F2403" s="17" t="n"/>
      <c r="G2403" s="6">
        <f>IF(AND(C2403&amp;""="",E2403&amp;""="",F2403&amp;""=""),"",IF(C2403&amp;""="","كود ناقص",IFERROR(INDEX('دليل الحسابات'!$B$6:$B$205,MATCH(C2403,'دليل الحسابات'!$A$6:$A$205,0)),"كود غير موجود")))</f>
        <v/>
      </c>
      <c r="H2403" s="6">
        <f>IF(AND(C2403&amp;""="",E2403&amp;""="",F2403&amp;""=""),"",IF(AND(E2403&amp;""&lt;&gt;"",F2403&amp;""&lt;&gt;""),"خطأ: مدين ودائن معًا",IF(AND(E2403&amp;""="",F2403&amp;""=""),"سطر بلا مبلغ","")))</f>
        <v/>
      </c>
      <c r="I2403" s="19">
        <f>IF(B2403&amp;""="","",ROUND(SUMIFS($E$7:$E$3006,$B$7:$B$3006,B2403&amp;"")-SUMIFS($F$7:$F$3006,$B$7:$B$3006,B2403&amp;""),2))</f>
        <v/>
      </c>
      <c r="J2403" s="6">
        <f>IF(B2403&amp;""="",IF(AND(C2403&amp;""="",E2403&amp;""="",F2403&amp;""=""),"","رقم القيد ناقص"),IF(I2403=0,"","القيد غير متوازن"))</f>
        <v/>
      </c>
      <c r="K2403" s="21">
        <f>IF(C2403&amp;""="","",COUNTIF($C$7:C2403,C2403&amp;""))</f>
        <v/>
      </c>
      <c r="L2403" s="6">
        <f>IF(K2403="","",C2403&amp;"-"&amp;K2403)</f>
        <v/>
      </c>
      <c r="M2403" s="21">
        <f>IF(J2403&lt;&gt;"القيد غير متوازن","",IF(COUNTIF($B$7:B2403,B2403&amp;"")=1,1,""))</f>
        <v/>
      </c>
    </row>
    <row r="2404">
      <c r="A2404" s="20" t="n"/>
      <c r="B2404" s="16" t="n"/>
      <c r="C2404" s="16" t="n"/>
      <c r="D2404" s="5" t="n"/>
      <c r="E2404" s="17" t="n"/>
      <c r="F2404" s="17" t="n"/>
      <c r="G2404" s="6">
        <f>IF(AND(C2404&amp;""="",E2404&amp;""="",F2404&amp;""=""),"",IF(C2404&amp;""="","كود ناقص",IFERROR(INDEX('دليل الحسابات'!$B$6:$B$205,MATCH(C2404,'دليل الحسابات'!$A$6:$A$205,0)),"كود غير موجود")))</f>
        <v/>
      </c>
      <c r="H2404" s="6">
        <f>IF(AND(C2404&amp;""="",E2404&amp;""="",F2404&amp;""=""),"",IF(AND(E2404&amp;""&lt;&gt;"",F2404&amp;""&lt;&gt;""),"خطأ: مدين ودائن معًا",IF(AND(E2404&amp;""="",F2404&amp;""=""),"سطر بلا مبلغ","")))</f>
        <v/>
      </c>
      <c r="I2404" s="19">
        <f>IF(B2404&amp;""="","",ROUND(SUMIFS($E$7:$E$3006,$B$7:$B$3006,B2404&amp;"")-SUMIFS($F$7:$F$3006,$B$7:$B$3006,B2404&amp;""),2))</f>
        <v/>
      </c>
      <c r="J2404" s="6">
        <f>IF(B2404&amp;""="",IF(AND(C2404&amp;""="",E2404&amp;""="",F2404&amp;""=""),"","رقم القيد ناقص"),IF(I2404=0,"","القيد غير متوازن"))</f>
        <v/>
      </c>
      <c r="K2404" s="21">
        <f>IF(C2404&amp;""="","",COUNTIF($C$7:C2404,C2404&amp;""))</f>
        <v/>
      </c>
      <c r="L2404" s="6">
        <f>IF(K2404="","",C2404&amp;"-"&amp;K2404)</f>
        <v/>
      </c>
      <c r="M2404" s="21">
        <f>IF(J2404&lt;&gt;"القيد غير متوازن","",IF(COUNTIF($B$7:B2404,B2404&amp;"")=1,1,""))</f>
        <v/>
      </c>
    </row>
    <row r="2405">
      <c r="A2405" s="20" t="n"/>
      <c r="B2405" s="16" t="n"/>
      <c r="C2405" s="16" t="n"/>
      <c r="D2405" s="5" t="n"/>
      <c r="E2405" s="17" t="n"/>
      <c r="F2405" s="17" t="n"/>
      <c r="G2405" s="6">
        <f>IF(AND(C2405&amp;""="",E2405&amp;""="",F2405&amp;""=""),"",IF(C2405&amp;""="","كود ناقص",IFERROR(INDEX('دليل الحسابات'!$B$6:$B$205,MATCH(C2405,'دليل الحسابات'!$A$6:$A$205,0)),"كود غير موجود")))</f>
        <v/>
      </c>
      <c r="H2405" s="6">
        <f>IF(AND(C2405&amp;""="",E2405&amp;""="",F2405&amp;""=""),"",IF(AND(E2405&amp;""&lt;&gt;"",F2405&amp;""&lt;&gt;""),"خطأ: مدين ودائن معًا",IF(AND(E2405&amp;""="",F2405&amp;""=""),"سطر بلا مبلغ","")))</f>
        <v/>
      </c>
      <c r="I2405" s="19">
        <f>IF(B2405&amp;""="","",ROUND(SUMIFS($E$7:$E$3006,$B$7:$B$3006,B2405&amp;"")-SUMIFS($F$7:$F$3006,$B$7:$B$3006,B2405&amp;""),2))</f>
        <v/>
      </c>
      <c r="J2405" s="6">
        <f>IF(B2405&amp;""="",IF(AND(C2405&amp;""="",E2405&amp;""="",F2405&amp;""=""),"","رقم القيد ناقص"),IF(I2405=0,"","القيد غير متوازن"))</f>
        <v/>
      </c>
      <c r="K2405" s="21">
        <f>IF(C2405&amp;""="","",COUNTIF($C$7:C2405,C2405&amp;""))</f>
        <v/>
      </c>
      <c r="L2405" s="6">
        <f>IF(K2405="","",C2405&amp;"-"&amp;K2405)</f>
        <v/>
      </c>
      <c r="M2405" s="21">
        <f>IF(J2405&lt;&gt;"القيد غير متوازن","",IF(COUNTIF($B$7:B2405,B2405&amp;"")=1,1,""))</f>
        <v/>
      </c>
    </row>
    <row r="2406">
      <c r="A2406" s="20" t="n"/>
      <c r="B2406" s="16" t="n"/>
      <c r="C2406" s="16" t="n"/>
      <c r="D2406" s="5" t="n"/>
      <c r="E2406" s="17" t="n"/>
      <c r="F2406" s="17" t="n"/>
      <c r="G2406" s="6">
        <f>IF(AND(C2406&amp;""="",E2406&amp;""="",F2406&amp;""=""),"",IF(C2406&amp;""="","كود ناقص",IFERROR(INDEX('دليل الحسابات'!$B$6:$B$205,MATCH(C2406,'دليل الحسابات'!$A$6:$A$205,0)),"كود غير موجود")))</f>
        <v/>
      </c>
      <c r="H2406" s="6">
        <f>IF(AND(C2406&amp;""="",E2406&amp;""="",F2406&amp;""=""),"",IF(AND(E2406&amp;""&lt;&gt;"",F2406&amp;""&lt;&gt;""),"خطأ: مدين ودائن معًا",IF(AND(E2406&amp;""="",F2406&amp;""=""),"سطر بلا مبلغ","")))</f>
        <v/>
      </c>
      <c r="I2406" s="19">
        <f>IF(B2406&amp;""="","",ROUND(SUMIFS($E$7:$E$3006,$B$7:$B$3006,B2406&amp;"")-SUMIFS($F$7:$F$3006,$B$7:$B$3006,B2406&amp;""),2))</f>
        <v/>
      </c>
      <c r="J2406" s="6">
        <f>IF(B2406&amp;""="",IF(AND(C2406&amp;""="",E2406&amp;""="",F2406&amp;""=""),"","رقم القيد ناقص"),IF(I2406=0,"","القيد غير متوازن"))</f>
        <v/>
      </c>
      <c r="K2406" s="21">
        <f>IF(C2406&amp;""="","",COUNTIF($C$7:C2406,C2406&amp;""))</f>
        <v/>
      </c>
      <c r="L2406" s="6">
        <f>IF(K2406="","",C2406&amp;"-"&amp;K2406)</f>
        <v/>
      </c>
      <c r="M2406" s="21">
        <f>IF(J2406&lt;&gt;"القيد غير متوازن","",IF(COUNTIF($B$7:B2406,B2406&amp;"")=1,1,""))</f>
        <v/>
      </c>
    </row>
    <row r="2407">
      <c r="A2407" s="20" t="n"/>
      <c r="B2407" s="16" t="n"/>
      <c r="C2407" s="16" t="n"/>
      <c r="D2407" s="5" t="n"/>
      <c r="E2407" s="17" t="n"/>
      <c r="F2407" s="17" t="n"/>
      <c r="G2407" s="6">
        <f>IF(AND(C2407&amp;""="",E2407&amp;""="",F2407&amp;""=""),"",IF(C2407&amp;""="","كود ناقص",IFERROR(INDEX('دليل الحسابات'!$B$6:$B$205,MATCH(C2407,'دليل الحسابات'!$A$6:$A$205,0)),"كود غير موجود")))</f>
        <v/>
      </c>
      <c r="H2407" s="6">
        <f>IF(AND(C2407&amp;""="",E2407&amp;""="",F2407&amp;""=""),"",IF(AND(E2407&amp;""&lt;&gt;"",F2407&amp;""&lt;&gt;""),"خطأ: مدين ودائن معًا",IF(AND(E2407&amp;""="",F2407&amp;""=""),"سطر بلا مبلغ","")))</f>
        <v/>
      </c>
      <c r="I2407" s="19">
        <f>IF(B2407&amp;""="","",ROUND(SUMIFS($E$7:$E$3006,$B$7:$B$3006,B2407&amp;"")-SUMIFS($F$7:$F$3006,$B$7:$B$3006,B2407&amp;""),2))</f>
        <v/>
      </c>
      <c r="J2407" s="6">
        <f>IF(B2407&amp;""="",IF(AND(C2407&amp;""="",E2407&amp;""="",F2407&amp;""=""),"","رقم القيد ناقص"),IF(I2407=0,"","القيد غير متوازن"))</f>
        <v/>
      </c>
      <c r="K2407" s="21">
        <f>IF(C2407&amp;""="","",COUNTIF($C$7:C2407,C2407&amp;""))</f>
        <v/>
      </c>
      <c r="L2407" s="6">
        <f>IF(K2407="","",C2407&amp;"-"&amp;K2407)</f>
        <v/>
      </c>
      <c r="M2407" s="21">
        <f>IF(J2407&lt;&gt;"القيد غير متوازن","",IF(COUNTIF($B$7:B2407,B2407&amp;"")=1,1,""))</f>
        <v/>
      </c>
    </row>
    <row r="2408">
      <c r="A2408" s="20" t="n"/>
      <c r="B2408" s="16" t="n"/>
      <c r="C2408" s="16" t="n"/>
      <c r="D2408" s="5" t="n"/>
      <c r="E2408" s="17" t="n"/>
      <c r="F2408" s="17" t="n"/>
      <c r="G2408" s="6">
        <f>IF(AND(C2408&amp;""="",E2408&amp;""="",F2408&amp;""=""),"",IF(C2408&amp;""="","كود ناقص",IFERROR(INDEX('دليل الحسابات'!$B$6:$B$205,MATCH(C2408,'دليل الحسابات'!$A$6:$A$205,0)),"كود غير موجود")))</f>
        <v/>
      </c>
      <c r="H2408" s="6">
        <f>IF(AND(C2408&amp;""="",E2408&amp;""="",F2408&amp;""=""),"",IF(AND(E2408&amp;""&lt;&gt;"",F2408&amp;""&lt;&gt;""),"خطأ: مدين ودائن معًا",IF(AND(E2408&amp;""="",F2408&amp;""=""),"سطر بلا مبلغ","")))</f>
        <v/>
      </c>
      <c r="I2408" s="19">
        <f>IF(B2408&amp;""="","",ROUND(SUMIFS($E$7:$E$3006,$B$7:$B$3006,B2408&amp;"")-SUMIFS($F$7:$F$3006,$B$7:$B$3006,B2408&amp;""),2))</f>
        <v/>
      </c>
      <c r="J2408" s="6">
        <f>IF(B2408&amp;""="",IF(AND(C2408&amp;""="",E2408&amp;""="",F2408&amp;""=""),"","رقم القيد ناقص"),IF(I2408=0,"","القيد غير متوازن"))</f>
        <v/>
      </c>
      <c r="K2408" s="21">
        <f>IF(C2408&amp;""="","",COUNTIF($C$7:C2408,C2408&amp;""))</f>
        <v/>
      </c>
      <c r="L2408" s="6">
        <f>IF(K2408="","",C2408&amp;"-"&amp;K2408)</f>
        <v/>
      </c>
      <c r="M2408" s="21">
        <f>IF(J2408&lt;&gt;"القيد غير متوازن","",IF(COUNTIF($B$7:B2408,B2408&amp;"")=1,1,""))</f>
        <v/>
      </c>
    </row>
    <row r="2409">
      <c r="A2409" s="20" t="n"/>
      <c r="B2409" s="16" t="n"/>
      <c r="C2409" s="16" t="n"/>
      <c r="D2409" s="5" t="n"/>
      <c r="E2409" s="17" t="n"/>
      <c r="F2409" s="17" t="n"/>
      <c r="G2409" s="6">
        <f>IF(AND(C2409&amp;""="",E2409&amp;""="",F2409&amp;""=""),"",IF(C2409&amp;""="","كود ناقص",IFERROR(INDEX('دليل الحسابات'!$B$6:$B$205,MATCH(C2409,'دليل الحسابات'!$A$6:$A$205,0)),"كود غير موجود")))</f>
        <v/>
      </c>
      <c r="H2409" s="6">
        <f>IF(AND(C2409&amp;""="",E2409&amp;""="",F2409&amp;""=""),"",IF(AND(E2409&amp;""&lt;&gt;"",F2409&amp;""&lt;&gt;""),"خطأ: مدين ودائن معًا",IF(AND(E2409&amp;""="",F2409&amp;""=""),"سطر بلا مبلغ","")))</f>
        <v/>
      </c>
      <c r="I2409" s="19">
        <f>IF(B2409&amp;""="","",ROUND(SUMIFS($E$7:$E$3006,$B$7:$B$3006,B2409&amp;"")-SUMIFS($F$7:$F$3006,$B$7:$B$3006,B2409&amp;""),2))</f>
        <v/>
      </c>
      <c r="J2409" s="6">
        <f>IF(B2409&amp;""="",IF(AND(C2409&amp;""="",E2409&amp;""="",F2409&amp;""=""),"","رقم القيد ناقص"),IF(I2409=0,"","القيد غير متوازن"))</f>
        <v/>
      </c>
      <c r="K2409" s="21">
        <f>IF(C2409&amp;""="","",COUNTIF($C$7:C2409,C2409&amp;""))</f>
        <v/>
      </c>
      <c r="L2409" s="6">
        <f>IF(K2409="","",C2409&amp;"-"&amp;K2409)</f>
        <v/>
      </c>
      <c r="M2409" s="21">
        <f>IF(J2409&lt;&gt;"القيد غير متوازن","",IF(COUNTIF($B$7:B2409,B2409&amp;"")=1,1,""))</f>
        <v/>
      </c>
    </row>
    <row r="2410">
      <c r="A2410" s="20" t="n"/>
      <c r="B2410" s="16" t="n"/>
      <c r="C2410" s="16" t="n"/>
      <c r="D2410" s="5" t="n"/>
      <c r="E2410" s="17" t="n"/>
      <c r="F2410" s="17" t="n"/>
      <c r="G2410" s="6">
        <f>IF(AND(C2410&amp;""="",E2410&amp;""="",F2410&amp;""=""),"",IF(C2410&amp;""="","كود ناقص",IFERROR(INDEX('دليل الحسابات'!$B$6:$B$205,MATCH(C2410,'دليل الحسابات'!$A$6:$A$205,0)),"كود غير موجود")))</f>
        <v/>
      </c>
      <c r="H2410" s="6">
        <f>IF(AND(C2410&amp;""="",E2410&amp;""="",F2410&amp;""=""),"",IF(AND(E2410&amp;""&lt;&gt;"",F2410&amp;""&lt;&gt;""),"خطأ: مدين ودائن معًا",IF(AND(E2410&amp;""="",F2410&amp;""=""),"سطر بلا مبلغ","")))</f>
        <v/>
      </c>
      <c r="I2410" s="19">
        <f>IF(B2410&amp;""="","",ROUND(SUMIFS($E$7:$E$3006,$B$7:$B$3006,B2410&amp;"")-SUMIFS($F$7:$F$3006,$B$7:$B$3006,B2410&amp;""),2))</f>
        <v/>
      </c>
      <c r="J2410" s="6">
        <f>IF(B2410&amp;""="",IF(AND(C2410&amp;""="",E2410&amp;""="",F2410&amp;""=""),"","رقم القيد ناقص"),IF(I2410=0,"","القيد غير متوازن"))</f>
        <v/>
      </c>
      <c r="K2410" s="21">
        <f>IF(C2410&amp;""="","",COUNTIF($C$7:C2410,C2410&amp;""))</f>
        <v/>
      </c>
      <c r="L2410" s="6">
        <f>IF(K2410="","",C2410&amp;"-"&amp;K2410)</f>
        <v/>
      </c>
      <c r="M2410" s="21">
        <f>IF(J2410&lt;&gt;"القيد غير متوازن","",IF(COUNTIF($B$7:B2410,B2410&amp;"")=1,1,""))</f>
        <v/>
      </c>
    </row>
    <row r="2411">
      <c r="A2411" s="20" t="n"/>
      <c r="B2411" s="16" t="n"/>
      <c r="C2411" s="16" t="n"/>
      <c r="D2411" s="5" t="n"/>
      <c r="E2411" s="17" t="n"/>
      <c r="F2411" s="17" t="n"/>
      <c r="G2411" s="6">
        <f>IF(AND(C2411&amp;""="",E2411&amp;""="",F2411&amp;""=""),"",IF(C2411&amp;""="","كود ناقص",IFERROR(INDEX('دليل الحسابات'!$B$6:$B$205,MATCH(C2411,'دليل الحسابات'!$A$6:$A$205,0)),"كود غير موجود")))</f>
        <v/>
      </c>
      <c r="H2411" s="6">
        <f>IF(AND(C2411&amp;""="",E2411&amp;""="",F2411&amp;""=""),"",IF(AND(E2411&amp;""&lt;&gt;"",F2411&amp;""&lt;&gt;""),"خطأ: مدين ودائن معًا",IF(AND(E2411&amp;""="",F2411&amp;""=""),"سطر بلا مبلغ","")))</f>
        <v/>
      </c>
      <c r="I2411" s="19">
        <f>IF(B2411&amp;""="","",ROUND(SUMIFS($E$7:$E$3006,$B$7:$B$3006,B2411&amp;"")-SUMIFS($F$7:$F$3006,$B$7:$B$3006,B2411&amp;""),2))</f>
        <v/>
      </c>
      <c r="J2411" s="6">
        <f>IF(B2411&amp;""="",IF(AND(C2411&amp;""="",E2411&amp;""="",F2411&amp;""=""),"","رقم القيد ناقص"),IF(I2411=0,"","القيد غير متوازن"))</f>
        <v/>
      </c>
      <c r="K2411" s="21">
        <f>IF(C2411&amp;""="","",COUNTIF($C$7:C2411,C2411&amp;""))</f>
        <v/>
      </c>
      <c r="L2411" s="6">
        <f>IF(K2411="","",C2411&amp;"-"&amp;K2411)</f>
        <v/>
      </c>
      <c r="M2411" s="21">
        <f>IF(J2411&lt;&gt;"القيد غير متوازن","",IF(COUNTIF($B$7:B2411,B2411&amp;"")=1,1,""))</f>
        <v/>
      </c>
    </row>
    <row r="2412">
      <c r="A2412" s="20" t="n"/>
      <c r="B2412" s="16" t="n"/>
      <c r="C2412" s="16" t="n"/>
      <c r="D2412" s="5" t="n"/>
      <c r="E2412" s="17" t="n"/>
      <c r="F2412" s="17" t="n"/>
      <c r="G2412" s="6">
        <f>IF(AND(C2412&amp;""="",E2412&amp;""="",F2412&amp;""=""),"",IF(C2412&amp;""="","كود ناقص",IFERROR(INDEX('دليل الحسابات'!$B$6:$B$205,MATCH(C2412,'دليل الحسابات'!$A$6:$A$205,0)),"كود غير موجود")))</f>
        <v/>
      </c>
      <c r="H2412" s="6">
        <f>IF(AND(C2412&amp;""="",E2412&amp;""="",F2412&amp;""=""),"",IF(AND(E2412&amp;""&lt;&gt;"",F2412&amp;""&lt;&gt;""),"خطأ: مدين ودائن معًا",IF(AND(E2412&amp;""="",F2412&amp;""=""),"سطر بلا مبلغ","")))</f>
        <v/>
      </c>
      <c r="I2412" s="19">
        <f>IF(B2412&amp;""="","",ROUND(SUMIFS($E$7:$E$3006,$B$7:$B$3006,B2412&amp;"")-SUMIFS($F$7:$F$3006,$B$7:$B$3006,B2412&amp;""),2))</f>
        <v/>
      </c>
      <c r="J2412" s="6">
        <f>IF(B2412&amp;""="",IF(AND(C2412&amp;""="",E2412&amp;""="",F2412&amp;""=""),"","رقم القيد ناقص"),IF(I2412=0,"","القيد غير متوازن"))</f>
        <v/>
      </c>
      <c r="K2412" s="21">
        <f>IF(C2412&amp;""="","",COUNTIF($C$7:C2412,C2412&amp;""))</f>
        <v/>
      </c>
      <c r="L2412" s="6">
        <f>IF(K2412="","",C2412&amp;"-"&amp;K2412)</f>
        <v/>
      </c>
      <c r="M2412" s="21">
        <f>IF(J2412&lt;&gt;"القيد غير متوازن","",IF(COUNTIF($B$7:B2412,B2412&amp;"")=1,1,""))</f>
        <v/>
      </c>
    </row>
    <row r="2413">
      <c r="A2413" s="20" t="n"/>
      <c r="B2413" s="16" t="n"/>
      <c r="C2413" s="16" t="n"/>
      <c r="D2413" s="5" t="n"/>
      <c r="E2413" s="17" t="n"/>
      <c r="F2413" s="17" t="n"/>
      <c r="G2413" s="6">
        <f>IF(AND(C2413&amp;""="",E2413&amp;""="",F2413&amp;""=""),"",IF(C2413&amp;""="","كود ناقص",IFERROR(INDEX('دليل الحسابات'!$B$6:$B$205,MATCH(C2413,'دليل الحسابات'!$A$6:$A$205,0)),"كود غير موجود")))</f>
        <v/>
      </c>
      <c r="H2413" s="6">
        <f>IF(AND(C2413&amp;""="",E2413&amp;""="",F2413&amp;""=""),"",IF(AND(E2413&amp;""&lt;&gt;"",F2413&amp;""&lt;&gt;""),"خطأ: مدين ودائن معًا",IF(AND(E2413&amp;""="",F2413&amp;""=""),"سطر بلا مبلغ","")))</f>
        <v/>
      </c>
      <c r="I2413" s="19">
        <f>IF(B2413&amp;""="","",ROUND(SUMIFS($E$7:$E$3006,$B$7:$B$3006,B2413&amp;"")-SUMIFS($F$7:$F$3006,$B$7:$B$3006,B2413&amp;""),2))</f>
        <v/>
      </c>
      <c r="J2413" s="6">
        <f>IF(B2413&amp;""="",IF(AND(C2413&amp;""="",E2413&amp;""="",F2413&amp;""=""),"","رقم القيد ناقص"),IF(I2413=0,"","القيد غير متوازن"))</f>
        <v/>
      </c>
      <c r="K2413" s="21">
        <f>IF(C2413&amp;""="","",COUNTIF($C$7:C2413,C2413&amp;""))</f>
        <v/>
      </c>
      <c r="L2413" s="6">
        <f>IF(K2413="","",C2413&amp;"-"&amp;K2413)</f>
        <v/>
      </c>
      <c r="M2413" s="21">
        <f>IF(J2413&lt;&gt;"القيد غير متوازن","",IF(COUNTIF($B$7:B2413,B2413&amp;"")=1,1,""))</f>
        <v/>
      </c>
    </row>
    <row r="2414">
      <c r="A2414" s="20" t="n"/>
      <c r="B2414" s="16" t="n"/>
      <c r="C2414" s="16" t="n"/>
      <c r="D2414" s="5" t="n"/>
      <c r="E2414" s="17" t="n"/>
      <c r="F2414" s="17" t="n"/>
      <c r="G2414" s="6">
        <f>IF(AND(C2414&amp;""="",E2414&amp;""="",F2414&amp;""=""),"",IF(C2414&amp;""="","كود ناقص",IFERROR(INDEX('دليل الحسابات'!$B$6:$B$205,MATCH(C2414,'دليل الحسابات'!$A$6:$A$205,0)),"كود غير موجود")))</f>
        <v/>
      </c>
      <c r="H2414" s="6">
        <f>IF(AND(C2414&amp;""="",E2414&amp;""="",F2414&amp;""=""),"",IF(AND(E2414&amp;""&lt;&gt;"",F2414&amp;""&lt;&gt;""),"خطأ: مدين ودائن معًا",IF(AND(E2414&amp;""="",F2414&amp;""=""),"سطر بلا مبلغ","")))</f>
        <v/>
      </c>
      <c r="I2414" s="19">
        <f>IF(B2414&amp;""="","",ROUND(SUMIFS($E$7:$E$3006,$B$7:$B$3006,B2414&amp;"")-SUMIFS($F$7:$F$3006,$B$7:$B$3006,B2414&amp;""),2))</f>
        <v/>
      </c>
      <c r="J2414" s="6">
        <f>IF(B2414&amp;""="",IF(AND(C2414&amp;""="",E2414&amp;""="",F2414&amp;""=""),"","رقم القيد ناقص"),IF(I2414=0,"","القيد غير متوازن"))</f>
        <v/>
      </c>
      <c r="K2414" s="21">
        <f>IF(C2414&amp;""="","",COUNTIF($C$7:C2414,C2414&amp;""))</f>
        <v/>
      </c>
      <c r="L2414" s="6">
        <f>IF(K2414="","",C2414&amp;"-"&amp;K2414)</f>
        <v/>
      </c>
      <c r="M2414" s="21">
        <f>IF(J2414&lt;&gt;"القيد غير متوازن","",IF(COUNTIF($B$7:B2414,B2414&amp;"")=1,1,""))</f>
        <v/>
      </c>
    </row>
    <row r="2415">
      <c r="A2415" s="20" t="n"/>
      <c r="B2415" s="16" t="n"/>
      <c r="C2415" s="16" t="n"/>
      <c r="D2415" s="5" t="n"/>
      <c r="E2415" s="17" t="n"/>
      <c r="F2415" s="17" t="n"/>
      <c r="G2415" s="6">
        <f>IF(AND(C2415&amp;""="",E2415&amp;""="",F2415&amp;""=""),"",IF(C2415&amp;""="","كود ناقص",IFERROR(INDEX('دليل الحسابات'!$B$6:$B$205,MATCH(C2415,'دليل الحسابات'!$A$6:$A$205,0)),"كود غير موجود")))</f>
        <v/>
      </c>
      <c r="H2415" s="6">
        <f>IF(AND(C2415&amp;""="",E2415&amp;""="",F2415&amp;""=""),"",IF(AND(E2415&amp;""&lt;&gt;"",F2415&amp;""&lt;&gt;""),"خطأ: مدين ودائن معًا",IF(AND(E2415&amp;""="",F2415&amp;""=""),"سطر بلا مبلغ","")))</f>
        <v/>
      </c>
      <c r="I2415" s="19">
        <f>IF(B2415&amp;""="","",ROUND(SUMIFS($E$7:$E$3006,$B$7:$B$3006,B2415&amp;"")-SUMIFS($F$7:$F$3006,$B$7:$B$3006,B2415&amp;""),2))</f>
        <v/>
      </c>
      <c r="J2415" s="6">
        <f>IF(B2415&amp;""="",IF(AND(C2415&amp;""="",E2415&amp;""="",F2415&amp;""=""),"","رقم القيد ناقص"),IF(I2415=0,"","القيد غير متوازن"))</f>
        <v/>
      </c>
      <c r="K2415" s="21">
        <f>IF(C2415&amp;""="","",COUNTIF($C$7:C2415,C2415&amp;""))</f>
        <v/>
      </c>
      <c r="L2415" s="6">
        <f>IF(K2415="","",C2415&amp;"-"&amp;K2415)</f>
        <v/>
      </c>
      <c r="M2415" s="21">
        <f>IF(J2415&lt;&gt;"القيد غير متوازن","",IF(COUNTIF($B$7:B2415,B2415&amp;"")=1,1,""))</f>
        <v/>
      </c>
    </row>
    <row r="2416">
      <c r="A2416" s="20" t="n"/>
      <c r="B2416" s="16" t="n"/>
      <c r="C2416" s="16" t="n"/>
      <c r="D2416" s="5" t="n"/>
      <c r="E2416" s="17" t="n"/>
      <c r="F2416" s="17" t="n"/>
      <c r="G2416" s="6">
        <f>IF(AND(C2416&amp;""="",E2416&amp;""="",F2416&amp;""=""),"",IF(C2416&amp;""="","كود ناقص",IFERROR(INDEX('دليل الحسابات'!$B$6:$B$205,MATCH(C2416,'دليل الحسابات'!$A$6:$A$205,0)),"كود غير موجود")))</f>
        <v/>
      </c>
      <c r="H2416" s="6">
        <f>IF(AND(C2416&amp;""="",E2416&amp;""="",F2416&amp;""=""),"",IF(AND(E2416&amp;""&lt;&gt;"",F2416&amp;""&lt;&gt;""),"خطأ: مدين ودائن معًا",IF(AND(E2416&amp;""="",F2416&amp;""=""),"سطر بلا مبلغ","")))</f>
        <v/>
      </c>
      <c r="I2416" s="19">
        <f>IF(B2416&amp;""="","",ROUND(SUMIFS($E$7:$E$3006,$B$7:$B$3006,B2416&amp;"")-SUMIFS($F$7:$F$3006,$B$7:$B$3006,B2416&amp;""),2))</f>
        <v/>
      </c>
      <c r="J2416" s="6">
        <f>IF(B2416&amp;""="",IF(AND(C2416&amp;""="",E2416&amp;""="",F2416&amp;""=""),"","رقم القيد ناقص"),IF(I2416=0,"","القيد غير متوازن"))</f>
        <v/>
      </c>
      <c r="K2416" s="21">
        <f>IF(C2416&amp;""="","",COUNTIF($C$7:C2416,C2416&amp;""))</f>
        <v/>
      </c>
      <c r="L2416" s="6">
        <f>IF(K2416="","",C2416&amp;"-"&amp;K2416)</f>
        <v/>
      </c>
      <c r="M2416" s="21">
        <f>IF(J2416&lt;&gt;"القيد غير متوازن","",IF(COUNTIF($B$7:B2416,B2416&amp;"")=1,1,""))</f>
        <v/>
      </c>
    </row>
    <row r="2417">
      <c r="A2417" s="20" t="n"/>
      <c r="B2417" s="16" t="n"/>
      <c r="C2417" s="16" t="n"/>
      <c r="D2417" s="5" t="n"/>
      <c r="E2417" s="17" t="n"/>
      <c r="F2417" s="17" t="n"/>
      <c r="G2417" s="6">
        <f>IF(AND(C2417&amp;""="",E2417&amp;""="",F2417&amp;""=""),"",IF(C2417&amp;""="","كود ناقص",IFERROR(INDEX('دليل الحسابات'!$B$6:$B$205,MATCH(C2417,'دليل الحسابات'!$A$6:$A$205,0)),"كود غير موجود")))</f>
        <v/>
      </c>
      <c r="H2417" s="6">
        <f>IF(AND(C2417&amp;""="",E2417&amp;""="",F2417&amp;""=""),"",IF(AND(E2417&amp;""&lt;&gt;"",F2417&amp;""&lt;&gt;""),"خطأ: مدين ودائن معًا",IF(AND(E2417&amp;""="",F2417&amp;""=""),"سطر بلا مبلغ","")))</f>
        <v/>
      </c>
      <c r="I2417" s="19">
        <f>IF(B2417&amp;""="","",ROUND(SUMIFS($E$7:$E$3006,$B$7:$B$3006,B2417&amp;"")-SUMIFS($F$7:$F$3006,$B$7:$B$3006,B2417&amp;""),2))</f>
        <v/>
      </c>
      <c r="J2417" s="6">
        <f>IF(B2417&amp;""="",IF(AND(C2417&amp;""="",E2417&amp;""="",F2417&amp;""=""),"","رقم القيد ناقص"),IF(I2417=0,"","القيد غير متوازن"))</f>
        <v/>
      </c>
      <c r="K2417" s="21">
        <f>IF(C2417&amp;""="","",COUNTIF($C$7:C2417,C2417&amp;""))</f>
        <v/>
      </c>
      <c r="L2417" s="6">
        <f>IF(K2417="","",C2417&amp;"-"&amp;K2417)</f>
        <v/>
      </c>
      <c r="M2417" s="21">
        <f>IF(J2417&lt;&gt;"القيد غير متوازن","",IF(COUNTIF($B$7:B2417,B2417&amp;"")=1,1,""))</f>
        <v/>
      </c>
    </row>
    <row r="2418">
      <c r="A2418" s="20" t="n"/>
      <c r="B2418" s="16" t="n"/>
      <c r="C2418" s="16" t="n"/>
      <c r="D2418" s="5" t="n"/>
      <c r="E2418" s="17" t="n"/>
      <c r="F2418" s="17" t="n"/>
      <c r="G2418" s="6">
        <f>IF(AND(C2418&amp;""="",E2418&amp;""="",F2418&amp;""=""),"",IF(C2418&amp;""="","كود ناقص",IFERROR(INDEX('دليل الحسابات'!$B$6:$B$205,MATCH(C2418,'دليل الحسابات'!$A$6:$A$205,0)),"كود غير موجود")))</f>
        <v/>
      </c>
      <c r="H2418" s="6">
        <f>IF(AND(C2418&amp;""="",E2418&amp;""="",F2418&amp;""=""),"",IF(AND(E2418&amp;""&lt;&gt;"",F2418&amp;""&lt;&gt;""),"خطأ: مدين ودائن معًا",IF(AND(E2418&amp;""="",F2418&amp;""=""),"سطر بلا مبلغ","")))</f>
        <v/>
      </c>
      <c r="I2418" s="19">
        <f>IF(B2418&amp;""="","",ROUND(SUMIFS($E$7:$E$3006,$B$7:$B$3006,B2418&amp;"")-SUMIFS($F$7:$F$3006,$B$7:$B$3006,B2418&amp;""),2))</f>
        <v/>
      </c>
      <c r="J2418" s="6">
        <f>IF(B2418&amp;""="",IF(AND(C2418&amp;""="",E2418&amp;""="",F2418&amp;""=""),"","رقم القيد ناقص"),IF(I2418=0,"","القيد غير متوازن"))</f>
        <v/>
      </c>
      <c r="K2418" s="21">
        <f>IF(C2418&amp;""="","",COUNTIF($C$7:C2418,C2418&amp;""))</f>
        <v/>
      </c>
      <c r="L2418" s="6">
        <f>IF(K2418="","",C2418&amp;"-"&amp;K2418)</f>
        <v/>
      </c>
      <c r="M2418" s="21">
        <f>IF(J2418&lt;&gt;"القيد غير متوازن","",IF(COUNTIF($B$7:B2418,B2418&amp;"")=1,1,""))</f>
        <v/>
      </c>
    </row>
    <row r="2419">
      <c r="A2419" s="20" t="n"/>
      <c r="B2419" s="16" t="n"/>
      <c r="C2419" s="16" t="n"/>
      <c r="D2419" s="5" t="n"/>
      <c r="E2419" s="17" t="n"/>
      <c r="F2419" s="17" t="n"/>
      <c r="G2419" s="6">
        <f>IF(AND(C2419&amp;""="",E2419&amp;""="",F2419&amp;""=""),"",IF(C2419&amp;""="","كود ناقص",IFERROR(INDEX('دليل الحسابات'!$B$6:$B$205,MATCH(C2419,'دليل الحسابات'!$A$6:$A$205,0)),"كود غير موجود")))</f>
        <v/>
      </c>
      <c r="H2419" s="6">
        <f>IF(AND(C2419&amp;""="",E2419&amp;""="",F2419&amp;""=""),"",IF(AND(E2419&amp;""&lt;&gt;"",F2419&amp;""&lt;&gt;""),"خطأ: مدين ودائن معًا",IF(AND(E2419&amp;""="",F2419&amp;""=""),"سطر بلا مبلغ","")))</f>
        <v/>
      </c>
      <c r="I2419" s="19">
        <f>IF(B2419&amp;""="","",ROUND(SUMIFS($E$7:$E$3006,$B$7:$B$3006,B2419&amp;"")-SUMIFS($F$7:$F$3006,$B$7:$B$3006,B2419&amp;""),2))</f>
        <v/>
      </c>
      <c r="J2419" s="6">
        <f>IF(B2419&amp;""="",IF(AND(C2419&amp;""="",E2419&amp;""="",F2419&amp;""=""),"","رقم القيد ناقص"),IF(I2419=0,"","القيد غير متوازن"))</f>
        <v/>
      </c>
      <c r="K2419" s="21">
        <f>IF(C2419&amp;""="","",COUNTIF($C$7:C2419,C2419&amp;""))</f>
        <v/>
      </c>
      <c r="L2419" s="6">
        <f>IF(K2419="","",C2419&amp;"-"&amp;K2419)</f>
        <v/>
      </c>
      <c r="M2419" s="21">
        <f>IF(J2419&lt;&gt;"القيد غير متوازن","",IF(COUNTIF($B$7:B2419,B2419&amp;"")=1,1,""))</f>
        <v/>
      </c>
    </row>
    <row r="2420">
      <c r="A2420" s="20" t="n"/>
      <c r="B2420" s="16" t="n"/>
      <c r="C2420" s="16" t="n"/>
      <c r="D2420" s="5" t="n"/>
      <c r="E2420" s="17" t="n"/>
      <c r="F2420" s="17" t="n"/>
      <c r="G2420" s="6">
        <f>IF(AND(C2420&amp;""="",E2420&amp;""="",F2420&amp;""=""),"",IF(C2420&amp;""="","كود ناقص",IFERROR(INDEX('دليل الحسابات'!$B$6:$B$205,MATCH(C2420,'دليل الحسابات'!$A$6:$A$205,0)),"كود غير موجود")))</f>
        <v/>
      </c>
      <c r="H2420" s="6">
        <f>IF(AND(C2420&amp;""="",E2420&amp;""="",F2420&amp;""=""),"",IF(AND(E2420&amp;""&lt;&gt;"",F2420&amp;""&lt;&gt;""),"خطأ: مدين ودائن معًا",IF(AND(E2420&amp;""="",F2420&amp;""=""),"سطر بلا مبلغ","")))</f>
        <v/>
      </c>
      <c r="I2420" s="19">
        <f>IF(B2420&amp;""="","",ROUND(SUMIFS($E$7:$E$3006,$B$7:$B$3006,B2420&amp;"")-SUMIFS($F$7:$F$3006,$B$7:$B$3006,B2420&amp;""),2))</f>
        <v/>
      </c>
      <c r="J2420" s="6">
        <f>IF(B2420&amp;""="",IF(AND(C2420&amp;""="",E2420&amp;""="",F2420&amp;""=""),"","رقم القيد ناقص"),IF(I2420=0,"","القيد غير متوازن"))</f>
        <v/>
      </c>
      <c r="K2420" s="21">
        <f>IF(C2420&amp;""="","",COUNTIF($C$7:C2420,C2420&amp;""))</f>
        <v/>
      </c>
      <c r="L2420" s="6">
        <f>IF(K2420="","",C2420&amp;"-"&amp;K2420)</f>
        <v/>
      </c>
      <c r="M2420" s="21">
        <f>IF(J2420&lt;&gt;"القيد غير متوازن","",IF(COUNTIF($B$7:B2420,B2420&amp;"")=1,1,""))</f>
        <v/>
      </c>
    </row>
    <row r="2421">
      <c r="A2421" s="20" t="n"/>
      <c r="B2421" s="16" t="n"/>
      <c r="C2421" s="16" t="n"/>
      <c r="D2421" s="5" t="n"/>
      <c r="E2421" s="17" t="n"/>
      <c r="F2421" s="17" t="n"/>
      <c r="G2421" s="6">
        <f>IF(AND(C2421&amp;""="",E2421&amp;""="",F2421&amp;""=""),"",IF(C2421&amp;""="","كود ناقص",IFERROR(INDEX('دليل الحسابات'!$B$6:$B$205,MATCH(C2421,'دليل الحسابات'!$A$6:$A$205,0)),"كود غير موجود")))</f>
        <v/>
      </c>
      <c r="H2421" s="6">
        <f>IF(AND(C2421&amp;""="",E2421&amp;""="",F2421&amp;""=""),"",IF(AND(E2421&amp;""&lt;&gt;"",F2421&amp;""&lt;&gt;""),"خطأ: مدين ودائن معًا",IF(AND(E2421&amp;""="",F2421&amp;""=""),"سطر بلا مبلغ","")))</f>
        <v/>
      </c>
      <c r="I2421" s="19">
        <f>IF(B2421&amp;""="","",ROUND(SUMIFS($E$7:$E$3006,$B$7:$B$3006,B2421&amp;"")-SUMIFS($F$7:$F$3006,$B$7:$B$3006,B2421&amp;""),2))</f>
        <v/>
      </c>
      <c r="J2421" s="6">
        <f>IF(B2421&amp;""="",IF(AND(C2421&amp;""="",E2421&amp;""="",F2421&amp;""=""),"","رقم القيد ناقص"),IF(I2421=0,"","القيد غير متوازن"))</f>
        <v/>
      </c>
      <c r="K2421" s="21">
        <f>IF(C2421&amp;""="","",COUNTIF($C$7:C2421,C2421&amp;""))</f>
        <v/>
      </c>
      <c r="L2421" s="6">
        <f>IF(K2421="","",C2421&amp;"-"&amp;K2421)</f>
        <v/>
      </c>
      <c r="M2421" s="21">
        <f>IF(J2421&lt;&gt;"القيد غير متوازن","",IF(COUNTIF($B$7:B2421,B2421&amp;"")=1,1,""))</f>
        <v/>
      </c>
    </row>
    <row r="2422">
      <c r="A2422" s="20" t="n"/>
      <c r="B2422" s="16" t="n"/>
      <c r="C2422" s="16" t="n"/>
      <c r="D2422" s="5" t="n"/>
      <c r="E2422" s="17" t="n"/>
      <c r="F2422" s="17" t="n"/>
      <c r="G2422" s="6">
        <f>IF(AND(C2422&amp;""="",E2422&amp;""="",F2422&amp;""=""),"",IF(C2422&amp;""="","كود ناقص",IFERROR(INDEX('دليل الحسابات'!$B$6:$B$205,MATCH(C2422,'دليل الحسابات'!$A$6:$A$205,0)),"كود غير موجود")))</f>
        <v/>
      </c>
      <c r="H2422" s="6">
        <f>IF(AND(C2422&amp;""="",E2422&amp;""="",F2422&amp;""=""),"",IF(AND(E2422&amp;""&lt;&gt;"",F2422&amp;""&lt;&gt;""),"خطأ: مدين ودائن معًا",IF(AND(E2422&amp;""="",F2422&amp;""=""),"سطر بلا مبلغ","")))</f>
        <v/>
      </c>
      <c r="I2422" s="19">
        <f>IF(B2422&amp;""="","",ROUND(SUMIFS($E$7:$E$3006,$B$7:$B$3006,B2422&amp;"")-SUMIFS($F$7:$F$3006,$B$7:$B$3006,B2422&amp;""),2))</f>
        <v/>
      </c>
      <c r="J2422" s="6">
        <f>IF(B2422&amp;""="",IF(AND(C2422&amp;""="",E2422&amp;""="",F2422&amp;""=""),"","رقم القيد ناقص"),IF(I2422=0,"","القيد غير متوازن"))</f>
        <v/>
      </c>
      <c r="K2422" s="21">
        <f>IF(C2422&amp;""="","",COUNTIF($C$7:C2422,C2422&amp;""))</f>
        <v/>
      </c>
      <c r="L2422" s="6">
        <f>IF(K2422="","",C2422&amp;"-"&amp;K2422)</f>
        <v/>
      </c>
      <c r="M2422" s="21">
        <f>IF(J2422&lt;&gt;"القيد غير متوازن","",IF(COUNTIF($B$7:B2422,B2422&amp;"")=1,1,""))</f>
        <v/>
      </c>
    </row>
    <row r="2423">
      <c r="A2423" s="20" t="n"/>
      <c r="B2423" s="16" t="n"/>
      <c r="C2423" s="16" t="n"/>
      <c r="D2423" s="5" t="n"/>
      <c r="E2423" s="17" t="n"/>
      <c r="F2423" s="17" t="n"/>
      <c r="G2423" s="6">
        <f>IF(AND(C2423&amp;""="",E2423&amp;""="",F2423&amp;""=""),"",IF(C2423&amp;""="","كود ناقص",IFERROR(INDEX('دليل الحسابات'!$B$6:$B$205,MATCH(C2423,'دليل الحسابات'!$A$6:$A$205,0)),"كود غير موجود")))</f>
        <v/>
      </c>
      <c r="H2423" s="6">
        <f>IF(AND(C2423&amp;""="",E2423&amp;""="",F2423&amp;""=""),"",IF(AND(E2423&amp;""&lt;&gt;"",F2423&amp;""&lt;&gt;""),"خطأ: مدين ودائن معًا",IF(AND(E2423&amp;""="",F2423&amp;""=""),"سطر بلا مبلغ","")))</f>
        <v/>
      </c>
      <c r="I2423" s="19">
        <f>IF(B2423&amp;""="","",ROUND(SUMIFS($E$7:$E$3006,$B$7:$B$3006,B2423&amp;"")-SUMIFS($F$7:$F$3006,$B$7:$B$3006,B2423&amp;""),2))</f>
        <v/>
      </c>
      <c r="J2423" s="6">
        <f>IF(B2423&amp;""="",IF(AND(C2423&amp;""="",E2423&amp;""="",F2423&amp;""=""),"","رقم القيد ناقص"),IF(I2423=0,"","القيد غير متوازن"))</f>
        <v/>
      </c>
      <c r="K2423" s="21">
        <f>IF(C2423&amp;""="","",COUNTIF($C$7:C2423,C2423&amp;""))</f>
        <v/>
      </c>
      <c r="L2423" s="6">
        <f>IF(K2423="","",C2423&amp;"-"&amp;K2423)</f>
        <v/>
      </c>
      <c r="M2423" s="21">
        <f>IF(J2423&lt;&gt;"القيد غير متوازن","",IF(COUNTIF($B$7:B2423,B2423&amp;"")=1,1,""))</f>
        <v/>
      </c>
    </row>
    <row r="2424">
      <c r="A2424" s="20" t="n"/>
      <c r="B2424" s="16" t="n"/>
      <c r="C2424" s="16" t="n"/>
      <c r="D2424" s="5" t="n"/>
      <c r="E2424" s="17" t="n"/>
      <c r="F2424" s="17" t="n"/>
      <c r="G2424" s="6">
        <f>IF(AND(C2424&amp;""="",E2424&amp;""="",F2424&amp;""=""),"",IF(C2424&amp;""="","كود ناقص",IFERROR(INDEX('دليل الحسابات'!$B$6:$B$205,MATCH(C2424,'دليل الحسابات'!$A$6:$A$205,0)),"كود غير موجود")))</f>
        <v/>
      </c>
      <c r="H2424" s="6">
        <f>IF(AND(C2424&amp;""="",E2424&amp;""="",F2424&amp;""=""),"",IF(AND(E2424&amp;""&lt;&gt;"",F2424&amp;""&lt;&gt;""),"خطأ: مدين ودائن معًا",IF(AND(E2424&amp;""="",F2424&amp;""=""),"سطر بلا مبلغ","")))</f>
        <v/>
      </c>
      <c r="I2424" s="19">
        <f>IF(B2424&amp;""="","",ROUND(SUMIFS($E$7:$E$3006,$B$7:$B$3006,B2424&amp;"")-SUMIFS($F$7:$F$3006,$B$7:$B$3006,B2424&amp;""),2))</f>
        <v/>
      </c>
      <c r="J2424" s="6">
        <f>IF(B2424&amp;""="",IF(AND(C2424&amp;""="",E2424&amp;""="",F2424&amp;""=""),"","رقم القيد ناقص"),IF(I2424=0,"","القيد غير متوازن"))</f>
        <v/>
      </c>
      <c r="K2424" s="21">
        <f>IF(C2424&amp;""="","",COUNTIF($C$7:C2424,C2424&amp;""))</f>
        <v/>
      </c>
      <c r="L2424" s="6">
        <f>IF(K2424="","",C2424&amp;"-"&amp;K2424)</f>
        <v/>
      </c>
      <c r="M2424" s="21">
        <f>IF(J2424&lt;&gt;"القيد غير متوازن","",IF(COUNTIF($B$7:B2424,B2424&amp;"")=1,1,""))</f>
        <v/>
      </c>
    </row>
    <row r="2425">
      <c r="A2425" s="20" t="n"/>
      <c r="B2425" s="16" t="n"/>
      <c r="C2425" s="16" t="n"/>
      <c r="D2425" s="5" t="n"/>
      <c r="E2425" s="17" t="n"/>
      <c r="F2425" s="17" t="n"/>
      <c r="G2425" s="6">
        <f>IF(AND(C2425&amp;""="",E2425&amp;""="",F2425&amp;""=""),"",IF(C2425&amp;""="","كود ناقص",IFERROR(INDEX('دليل الحسابات'!$B$6:$B$205,MATCH(C2425,'دليل الحسابات'!$A$6:$A$205,0)),"كود غير موجود")))</f>
        <v/>
      </c>
      <c r="H2425" s="6">
        <f>IF(AND(C2425&amp;""="",E2425&amp;""="",F2425&amp;""=""),"",IF(AND(E2425&amp;""&lt;&gt;"",F2425&amp;""&lt;&gt;""),"خطأ: مدين ودائن معًا",IF(AND(E2425&amp;""="",F2425&amp;""=""),"سطر بلا مبلغ","")))</f>
        <v/>
      </c>
      <c r="I2425" s="19">
        <f>IF(B2425&amp;""="","",ROUND(SUMIFS($E$7:$E$3006,$B$7:$B$3006,B2425&amp;"")-SUMIFS($F$7:$F$3006,$B$7:$B$3006,B2425&amp;""),2))</f>
        <v/>
      </c>
      <c r="J2425" s="6">
        <f>IF(B2425&amp;""="",IF(AND(C2425&amp;""="",E2425&amp;""="",F2425&amp;""=""),"","رقم القيد ناقص"),IF(I2425=0,"","القيد غير متوازن"))</f>
        <v/>
      </c>
      <c r="K2425" s="21">
        <f>IF(C2425&amp;""="","",COUNTIF($C$7:C2425,C2425&amp;""))</f>
        <v/>
      </c>
      <c r="L2425" s="6">
        <f>IF(K2425="","",C2425&amp;"-"&amp;K2425)</f>
        <v/>
      </c>
      <c r="M2425" s="21">
        <f>IF(J2425&lt;&gt;"القيد غير متوازن","",IF(COUNTIF($B$7:B2425,B2425&amp;"")=1,1,""))</f>
        <v/>
      </c>
    </row>
    <row r="2426">
      <c r="A2426" s="20" t="n"/>
      <c r="B2426" s="16" t="n"/>
      <c r="C2426" s="16" t="n"/>
      <c r="D2426" s="5" t="n"/>
      <c r="E2426" s="17" t="n"/>
      <c r="F2426" s="17" t="n"/>
      <c r="G2426" s="6">
        <f>IF(AND(C2426&amp;""="",E2426&amp;""="",F2426&amp;""=""),"",IF(C2426&amp;""="","كود ناقص",IFERROR(INDEX('دليل الحسابات'!$B$6:$B$205,MATCH(C2426,'دليل الحسابات'!$A$6:$A$205,0)),"كود غير موجود")))</f>
        <v/>
      </c>
      <c r="H2426" s="6">
        <f>IF(AND(C2426&amp;""="",E2426&amp;""="",F2426&amp;""=""),"",IF(AND(E2426&amp;""&lt;&gt;"",F2426&amp;""&lt;&gt;""),"خطأ: مدين ودائن معًا",IF(AND(E2426&amp;""="",F2426&amp;""=""),"سطر بلا مبلغ","")))</f>
        <v/>
      </c>
      <c r="I2426" s="19">
        <f>IF(B2426&amp;""="","",ROUND(SUMIFS($E$7:$E$3006,$B$7:$B$3006,B2426&amp;"")-SUMIFS($F$7:$F$3006,$B$7:$B$3006,B2426&amp;""),2))</f>
        <v/>
      </c>
      <c r="J2426" s="6">
        <f>IF(B2426&amp;""="",IF(AND(C2426&amp;""="",E2426&amp;""="",F2426&amp;""=""),"","رقم القيد ناقص"),IF(I2426=0,"","القيد غير متوازن"))</f>
        <v/>
      </c>
      <c r="K2426" s="21">
        <f>IF(C2426&amp;""="","",COUNTIF($C$7:C2426,C2426&amp;""))</f>
        <v/>
      </c>
      <c r="L2426" s="6">
        <f>IF(K2426="","",C2426&amp;"-"&amp;K2426)</f>
        <v/>
      </c>
      <c r="M2426" s="21">
        <f>IF(J2426&lt;&gt;"القيد غير متوازن","",IF(COUNTIF($B$7:B2426,B2426&amp;"")=1,1,""))</f>
        <v/>
      </c>
    </row>
    <row r="2427">
      <c r="A2427" s="20" t="n"/>
      <c r="B2427" s="16" t="n"/>
      <c r="C2427" s="16" t="n"/>
      <c r="D2427" s="5" t="n"/>
      <c r="E2427" s="17" t="n"/>
      <c r="F2427" s="17" t="n"/>
      <c r="G2427" s="6">
        <f>IF(AND(C2427&amp;""="",E2427&amp;""="",F2427&amp;""=""),"",IF(C2427&amp;""="","كود ناقص",IFERROR(INDEX('دليل الحسابات'!$B$6:$B$205,MATCH(C2427,'دليل الحسابات'!$A$6:$A$205,0)),"كود غير موجود")))</f>
        <v/>
      </c>
      <c r="H2427" s="6">
        <f>IF(AND(C2427&amp;""="",E2427&amp;""="",F2427&amp;""=""),"",IF(AND(E2427&amp;""&lt;&gt;"",F2427&amp;""&lt;&gt;""),"خطأ: مدين ودائن معًا",IF(AND(E2427&amp;""="",F2427&amp;""=""),"سطر بلا مبلغ","")))</f>
        <v/>
      </c>
      <c r="I2427" s="19">
        <f>IF(B2427&amp;""="","",ROUND(SUMIFS($E$7:$E$3006,$B$7:$B$3006,B2427&amp;"")-SUMIFS($F$7:$F$3006,$B$7:$B$3006,B2427&amp;""),2))</f>
        <v/>
      </c>
      <c r="J2427" s="6">
        <f>IF(B2427&amp;""="",IF(AND(C2427&amp;""="",E2427&amp;""="",F2427&amp;""=""),"","رقم القيد ناقص"),IF(I2427=0,"","القيد غير متوازن"))</f>
        <v/>
      </c>
      <c r="K2427" s="21">
        <f>IF(C2427&amp;""="","",COUNTIF($C$7:C2427,C2427&amp;""))</f>
        <v/>
      </c>
      <c r="L2427" s="6">
        <f>IF(K2427="","",C2427&amp;"-"&amp;K2427)</f>
        <v/>
      </c>
      <c r="M2427" s="21">
        <f>IF(J2427&lt;&gt;"القيد غير متوازن","",IF(COUNTIF($B$7:B2427,B2427&amp;"")=1,1,""))</f>
        <v/>
      </c>
    </row>
    <row r="2428">
      <c r="A2428" s="20" t="n"/>
      <c r="B2428" s="16" t="n"/>
      <c r="C2428" s="16" t="n"/>
      <c r="D2428" s="5" t="n"/>
      <c r="E2428" s="17" t="n"/>
      <c r="F2428" s="17" t="n"/>
      <c r="G2428" s="6">
        <f>IF(AND(C2428&amp;""="",E2428&amp;""="",F2428&amp;""=""),"",IF(C2428&amp;""="","كود ناقص",IFERROR(INDEX('دليل الحسابات'!$B$6:$B$205,MATCH(C2428,'دليل الحسابات'!$A$6:$A$205,0)),"كود غير موجود")))</f>
        <v/>
      </c>
      <c r="H2428" s="6">
        <f>IF(AND(C2428&amp;""="",E2428&amp;""="",F2428&amp;""=""),"",IF(AND(E2428&amp;""&lt;&gt;"",F2428&amp;""&lt;&gt;""),"خطأ: مدين ودائن معًا",IF(AND(E2428&amp;""="",F2428&amp;""=""),"سطر بلا مبلغ","")))</f>
        <v/>
      </c>
      <c r="I2428" s="19">
        <f>IF(B2428&amp;""="","",ROUND(SUMIFS($E$7:$E$3006,$B$7:$B$3006,B2428&amp;"")-SUMIFS($F$7:$F$3006,$B$7:$B$3006,B2428&amp;""),2))</f>
        <v/>
      </c>
      <c r="J2428" s="6">
        <f>IF(B2428&amp;""="",IF(AND(C2428&amp;""="",E2428&amp;""="",F2428&amp;""=""),"","رقم القيد ناقص"),IF(I2428=0,"","القيد غير متوازن"))</f>
        <v/>
      </c>
      <c r="K2428" s="21">
        <f>IF(C2428&amp;""="","",COUNTIF($C$7:C2428,C2428&amp;""))</f>
        <v/>
      </c>
      <c r="L2428" s="6">
        <f>IF(K2428="","",C2428&amp;"-"&amp;K2428)</f>
        <v/>
      </c>
      <c r="M2428" s="21">
        <f>IF(J2428&lt;&gt;"القيد غير متوازن","",IF(COUNTIF($B$7:B2428,B2428&amp;"")=1,1,""))</f>
        <v/>
      </c>
    </row>
    <row r="2429">
      <c r="A2429" s="20" t="n"/>
      <c r="B2429" s="16" t="n"/>
      <c r="C2429" s="16" t="n"/>
      <c r="D2429" s="5" t="n"/>
      <c r="E2429" s="17" t="n"/>
      <c r="F2429" s="17" t="n"/>
      <c r="G2429" s="6">
        <f>IF(AND(C2429&amp;""="",E2429&amp;""="",F2429&amp;""=""),"",IF(C2429&amp;""="","كود ناقص",IFERROR(INDEX('دليل الحسابات'!$B$6:$B$205,MATCH(C2429,'دليل الحسابات'!$A$6:$A$205,0)),"كود غير موجود")))</f>
        <v/>
      </c>
      <c r="H2429" s="6">
        <f>IF(AND(C2429&amp;""="",E2429&amp;""="",F2429&amp;""=""),"",IF(AND(E2429&amp;""&lt;&gt;"",F2429&amp;""&lt;&gt;""),"خطأ: مدين ودائن معًا",IF(AND(E2429&amp;""="",F2429&amp;""=""),"سطر بلا مبلغ","")))</f>
        <v/>
      </c>
      <c r="I2429" s="19">
        <f>IF(B2429&amp;""="","",ROUND(SUMIFS($E$7:$E$3006,$B$7:$B$3006,B2429&amp;"")-SUMIFS($F$7:$F$3006,$B$7:$B$3006,B2429&amp;""),2))</f>
        <v/>
      </c>
      <c r="J2429" s="6">
        <f>IF(B2429&amp;""="",IF(AND(C2429&amp;""="",E2429&amp;""="",F2429&amp;""=""),"","رقم القيد ناقص"),IF(I2429=0,"","القيد غير متوازن"))</f>
        <v/>
      </c>
      <c r="K2429" s="21">
        <f>IF(C2429&amp;""="","",COUNTIF($C$7:C2429,C2429&amp;""))</f>
        <v/>
      </c>
      <c r="L2429" s="6">
        <f>IF(K2429="","",C2429&amp;"-"&amp;K2429)</f>
        <v/>
      </c>
      <c r="M2429" s="21">
        <f>IF(J2429&lt;&gt;"القيد غير متوازن","",IF(COUNTIF($B$7:B2429,B2429&amp;"")=1,1,""))</f>
        <v/>
      </c>
    </row>
    <row r="2430">
      <c r="A2430" s="20" t="n"/>
      <c r="B2430" s="16" t="n"/>
      <c r="C2430" s="16" t="n"/>
      <c r="D2430" s="5" t="n"/>
      <c r="E2430" s="17" t="n"/>
      <c r="F2430" s="17" t="n"/>
      <c r="G2430" s="6">
        <f>IF(AND(C2430&amp;""="",E2430&amp;""="",F2430&amp;""=""),"",IF(C2430&amp;""="","كود ناقص",IFERROR(INDEX('دليل الحسابات'!$B$6:$B$205,MATCH(C2430,'دليل الحسابات'!$A$6:$A$205,0)),"كود غير موجود")))</f>
        <v/>
      </c>
      <c r="H2430" s="6">
        <f>IF(AND(C2430&amp;""="",E2430&amp;""="",F2430&amp;""=""),"",IF(AND(E2430&amp;""&lt;&gt;"",F2430&amp;""&lt;&gt;""),"خطأ: مدين ودائن معًا",IF(AND(E2430&amp;""="",F2430&amp;""=""),"سطر بلا مبلغ","")))</f>
        <v/>
      </c>
      <c r="I2430" s="19">
        <f>IF(B2430&amp;""="","",ROUND(SUMIFS($E$7:$E$3006,$B$7:$B$3006,B2430&amp;"")-SUMIFS($F$7:$F$3006,$B$7:$B$3006,B2430&amp;""),2))</f>
        <v/>
      </c>
      <c r="J2430" s="6">
        <f>IF(B2430&amp;""="",IF(AND(C2430&amp;""="",E2430&amp;""="",F2430&amp;""=""),"","رقم القيد ناقص"),IF(I2430=0,"","القيد غير متوازن"))</f>
        <v/>
      </c>
      <c r="K2430" s="21">
        <f>IF(C2430&amp;""="","",COUNTIF($C$7:C2430,C2430&amp;""))</f>
        <v/>
      </c>
      <c r="L2430" s="6">
        <f>IF(K2430="","",C2430&amp;"-"&amp;K2430)</f>
        <v/>
      </c>
      <c r="M2430" s="21">
        <f>IF(J2430&lt;&gt;"القيد غير متوازن","",IF(COUNTIF($B$7:B2430,B2430&amp;"")=1,1,""))</f>
        <v/>
      </c>
    </row>
    <row r="2431">
      <c r="A2431" s="20" t="n"/>
      <c r="B2431" s="16" t="n"/>
      <c r="C2431" s="16" t="n"/>
      <c r="D2431" s="5" t="n"/>
      <c r="E2431" s="17" t="n"/>
      <c r="F2431" s="17" t="n"/>
      <c r="G2431" s="6">
        <f>IF(AND(C2431&amp;""="",E2431&amp;""="",F2431&amp;""=""),"",IF(C2431&amp;""="","كود ناقص",IFERROR(INDEX('دليل الحسابات'!$B$6:$B$205,MATCH(C2431,'دليل الحسابات'!$A$6:$A$205,0)),"كود غير موجود")))</f>
        <v/>
      </c>
      <c r="H2431" s="6">
        <f>IF(AND(C2431&amp;""="",E2431&amp;""="",F2431&amp;""=""),"",IF(AND(E2431&amp;""&lt;&gt;"",F2431&amp;""&lt;&gt;""),"خطأ: مدين ودائن معًا",IF(AND(E2431&amp;""="",F2431&amp;""=""),"سطر بلا مبلغ","")))</f>
        <v/>
      </c>
      <c r="I2431" s="19">
        <f>IF(B2431&amp;""="","",ROUND(SUMIFS($E$7:$E$3006,$B$7:$B$3006,B2431&amp;"")-SUMIFS($F$7:$F$3006,$B$7:$B$3006,B2431&amp;""),2))</f>
        <v/>
      </c>
      <c r="J2431" s="6">
        <f>IF(B2431&amp;""="",IF(AND(C2431&amp;""="",E2431&amp;""="",F2431&amp;""=""),"","رقم القيد ناقص"),IF(I2431=0,"","القيد غير متوازن"))</f>
        <v/>
      </c>
      <c r="K2431" s="21">
        <f>IF(C2431&amp;""="","",COUNTIF($C$7:C2431,C2431&amp;""))</f>
        <v/>
      </c>
      <c r="L2431" s="6">
        <f>IF(K2431="","",C2431&amp;"-"&amp;K2431)</f>
        <v/>
      </c>
      <c r="M2431" s="21">
        <f>IF(J2431&lt;&gt;"القيد غير متوازن","",IF(COUNTIF($B$7:B2431,B2431&amp;"")=1,1,""))</f>
        <v/>
      </c>
    </row>
    <row r="2432">
      <c r="A2432" s="20" t="n"/>
      <c r="B2432" s="16" t="n"/>
      <c r="C2432" s="16" t="n"/>
      <c r="D2432" s="5" t="n"/>
      <c r="E2432" s="17" t="n"/>
      <c r="F2432" s="17" t="n"/>
      <c r="G2432" s="6">
        <f>IF(AND(C2432&amp;""="",E2432&amp;""="",F2432&amp;""=""),"",IF(C2432&amp;""="","كود ناقص",IFERROR(INDEX('دليل الحسابات'!$B$6:$B$205,MATCH(C2432,'دليل الحسابات'!$A$6:$A$205,0)),"كود غير موجود")))</f>
        <v/>
      </c>
      <c r="H2432" s="6">
        <f>IF(AND(C2432&amp;""="",E2432&amp;""="",F2432&amp;""=""),"",IF(AND(E2432&amp;""&lt;&gt;"",F2432&amp;""&lt;&gt;""),"خطأ: مدين ودائن معًا",IF(AND(E2432&amp;""="",F2432&amp;""=""),"سطر بلا مبلغ","")))</f>
        <v/>
      </c>
      <c r="I2432" s="19">
        <f>IF(B2432&amp;""="","",ROUND(SUMIFS($E$7:$E$3006,$B$7:$B$3006,B2432&amp;"")-SUMIFS($F$7:$F$3006,$B$7:$B$3006,B2432&amp;""),2))</f>
        <v/>
      </c>
      <c r="J2432" s="6">
        <f>IF(B2432&amp;""="",IF(AND(C2432&amp;""="",E2432&amp;""="",F2432&amp;""=""),"","رقم القيد ناقص"),IF(I2432=0,"","القيد غير متوازن"))</f>
        <v/>
      </c>
      <c r="K2432" s="21">
        <f>IF(C2432&amp;""="","",COUNTIF($C$7:C2432,C2432&amp;""))</f>
        <v/>
      </c>
      <c r="L2432" s="6">
        <f>IF(K2432="","",C2432&amp;"-"&amp;K2432)</f>
        <v/>
      </c>
      <c r="M2432" s="21">
        <f>IF(J2432&lt;&gt;"القيد غير متوازن","",IF(COUNTIF($B$7:B2432,B2432&amp;"")=1,1,""))</f>
        <v/>
      </c>
    </row>
    <row r="2433">
      <c r="A2433" s="20" t="n"/>
      <c r="B2433" s="16" t="n"/>
      <c r="C2433" s="16" t="n"/>
      <c r="D2433" s="5" t="n"/>
      <c r="E2433" s="17" t="n"/>
      <c r="F2433" s="17" t="n"/>
      <c r="G2433" s="6">
        <f>IF(AND(C2433&amp;""="",E2433&amp;""="",F2433&amp;""=""),"",IF(C2433&amp;""="","كود ناقص",IFERROR(INDEX('دليل الحسابات'!$B$6:$B$205,MATCH(C2433,'دليل الحسابات'!$A$6:$A$205,0)),"كود غير موجود")))</f>
        <v/>
      </c>
      <c r="H2433" s="6">
        <f>IF(AND(C2433&amp;""="",E2433&amp;""="",F2433&amp;""=""),"",IF(AND(E2433&amp;""&lt;&gt;"",F2433&amp;""&lt;&gt;""),"خطأ: مدين ودائن معًا",IF(AND(E2433&amp;""="",F2433&amp;""=""),"سطر بلا مبلغ","")))</f>
        <v/>
      </c>
      <c r="I2433" s="19">
        <f>IF(B2433&amp;""="","",ROUND(SUMIFS($E$7:$E$3006,$B$7:$B$3006,B2433&amp;"")-SUMIFS($F$7:$F$3006,$B$7:$B$3006,B2433&amp;""),2))</f>
        <v/>
      </c>
      <c r="J2433" s="6">
        <f>IF(B2433&amp;""="",IF(AND(C2433&amp;""="",E2433&amp;""="",F2433&amp;""=""),"","رقم القيد ناقص"),IF(I2433=0,"","القيد غير متوازن"))</f>
        <v/>
      </c>
      <c r="K2433" s="21">
        <f>IF(C2433&amp;""="","",COUNTIF($C$7:C2433,C2433&amp;""))</f>
        <v/>
      </c>
      <c r="L2433" s="6">
        <f>IF(K2433="","",C2433&amp;"-"&amp;K2433)</f>
        <v/>
      </c>
      <c r="M2433" s="21">
        <f>IF(J2433&lt;&gt;"القيد غير متوازن","",IF(COUNTIF($B$7:B2433,B2433&amp;"")=1,1,""))</f>
        <v/>
      </c>
    </row>
    <row r="2434">
      <c r="A2434" s="20" t="n"/>
      <c r="B2434" s="16" t="n"/>
      <c r="C2434" s="16" t="n"/>
      <c r="D2434" s="5" t="n"/>
      <c r="E2434" s="17" t="n"/>
      <c r="F2434" s="17" t="n"/>
      <c r="G2434" s="6">
        <f>IF(AND(C2434&amp;""="",E2434&amp;""="",F2434&amp;""=""),"",IF(C2434&amp;""="","كود ناقص",IFERROR(INDEX('دليل الحسابات'!$B$6:$B$205,MATCH(C2434,'دليل الحسابات'!$A$6:$A$205,0)),"كود غير موجود")))</f>
        <v/>
      </c>
      <c r="H2434" s="6">
        <f>IF(AND(C2434&amp;""="",E2434&amp;""="",F2434&amp;""=""),"",IF(AND(E2434&amp;""&lt;&gt;"",F2434&amp;""&lt;&gt;""),"خطأ: مدين ودائن معًا",IF(AND(E2434&amp;""="",F2434&amp;""=""),"سطر بلا مبلغ","")))</f>
        <v/>
      </c>
      <c r="I2434" s="19">
        <f>IF(B2434&amp;""="","",ROUND(SUMIFS($E$7:$E$3006,$B$7:$B$3006,B2434&amp;"")-SUMIFS($F$7:$F$3006,$B$7:$B$3006,B2434&amp;""),2))</f>
        <v/>
      </c>
      <c r="J2434" s="6">
        <f>IF(B2434&amp;""="",IF(AND(C2434&amp;""="",E2434&amp;""="",F2434&amp;""=""),"","رقم القيد ناقص"),IF(I2434=0,"","القيد غير متوازن"))</f>
        <v/>
      </c>
      <c r="K2434" s="21">
        <f>IF(C2434&amp;""="","",COUNTIF($C$7:C2434,C2434&amp;""))</f>
        <v/>
      </c>
      <c r="L2434" s="6">
        <f>IF(K2434="","",C2434&amp;"-"&amp;K2434)</f>
        <v/>
      </c>
      <c r="M2434" s="21">
        <f>IF(J2434&lt;&gt;"القيد غير متوازن","",IF(COUNTIF($B$7:B2434,B2434&amp;"")=1,1,""))</f>
        <v/>
      </c>
    </row>
    <row r="2435">
      <c r="A2435" s="20" t="n"/>
      <c r="B2435" s="16" t="n"/>
      <c r="C2435" s="16" t="n"/>
      <c r="D2435" s="5" t="n"/>
      <c r="E2435" s="17" t="n"/>
      <c r="F2435" s="17" t="n"/>
      <c r="G2435" s="6">
        <f>IF(AND(C2435&amp;""="",E2435&amp;""="",F2435&amp;""=""),"",IF(C2435&amp;""="","كود ناقص",IFERROR(INDEX('دليل الحسابات'!$B$6:$B$205,MATCH(C2435,'دليل الحسابات'!$A$6:$A$205,0)),"كود غير موجود")))</f>
        <v/>
      </c>
      <c r="H2435" s="6">
        <f>IF(AND(C2435&amp;""="",E2435&amp;""="",F2435&amp;""=""),"",IF(AND(E2435&amp;""&lt;&gt;"",F2435&amp;""&lt;&gt;""),"خطأ: مدين ودائن معًا",IF(AND(E2435&amp;""="",F2435&amp;""=""),"سطر بلا مبلغ","")))</f>
        <v/>
      </c>
      <c r="I2435" s="19">
        <f>IF(B2435&amp;""="","",ROUND(SUMIFS($E$7:$E$3006,$B$7:$B$3006,B2435&amp;"")-SUMIFS($F$7:$F$3006,$B$7:$B$3006,B2435&amp;""),2))</f>
        <v/>
      </c>
      <c r="J2435" s="6">
        <f>IF(B2435&amp;""="",IF(AND(C2435&amp;""="",E2435&amp;""="",F2435&amp;""=""),"","رقم القيد ناقص"),IF(I2435=0,"","القيد غير متوازن"))</f>
        <v/>
      </c>
      <c r="K2435" s="21">
        <f>IF(C2435&amp;""="","",COUNTIF($C$7:C2435,C2435&amp;""))</f>
        <v/>
      </c>
      <c r="L2435" s="6">
        <f>IF(K2435="","",C2435&amp;"-"&amp;K2435)</f>
        <v/>
      </c>
      <c r="M2435" s="21">
        <f>IF(J2435&lt;&gt;"القيد غير متوازن","",IF(COUNTIF($B$7:B2435,B2435&amp;"")=1,1,""))</f>
        <v/>
      </c>
    </row>
    <row r="2436">
      <c r="A2436" s="20" t="n"/>
      <c r="B2436" s="16" t="n"/>
      <c r="C2436" s="16" t="n"/>
      <c r="D2436" s="5" t="n"/>
      <c r="E2436" s="17" t="n"/>
      <c r="F2436" s="17" t="n"/>
      <c r="G2436" s="6">
        <f>IF(AND(C2436&amp;""="",E2436&amp;""="",F2436&amp;""=""),"",IF(C2436&amp;""="","كود ناقص",IFERROR(INDEX('دليل الحسابات'!$B$6:$B$205,MATCH(C2436,'دليل الحسابات'!$A$6:$A$205,0)),"كود غير موجود")))</f>
        <v/>
      </c>
      <c r="H2436" s="6">
        <f>IF(AND(C2436&amp;""="",E2436&amp;""="",F2436&amp;""=""),"",IF(AND(E2436&amp;""&lt;&gt;"",F2436&amp;""&lt;&gt;""),"خطأ: مدين ودائن معًا",IF(AND(E2436&amp;""="",F2436&amp;""=""),"سطر بلا مبلغ","")))</f>
        <v/>
      </c>
      <c r="I2436" s="19">
        <f>IF(B2436&amp;""="","",ROUND(SUMIFS($E$7:$E$3006,$B$7:$B$3006,B2436&amp;"")-SUMIFS($F$7:$F$3006,$B$7:$B$3006,B2436&amp;""),2))</f>
        <v/>
      </c>
      <c r="J2436" s="6">
        <f>IF(B2436&amp;""="",IF(AND(C2436&amp;""="",E2436&amp;""="",F2436&amp;""=""),"","رقم القيد ناقص"),IF(I2436=0,"","القيد غير متوازن"))</f>
        <v/>
      </c>
      <c r="K2436" s="21">
        <f>IF(C2436&amp;""="","",COUNTIF($C$7:C2436,C2436&amp;""))</f>
        <v/>
      </c>
      <c r="L2436" s="6">
        <f>IF(K2436="","",C2436&amp;"-"&amp;K2436)</f>
        <v/>
      </c>
      <c r="M2436" s="21">
        <f>IF(J2436&lt;&gt;"القيد غير متوازن","",IF(COUNTIF($B$7:B2436,B2436&amp;"")=1,1,""))</f>
        <v/>
      </c>
    </row>
    <row r="2437">
      <c r="A2437" s="20" t="n"/>
      <c r="B2437" s="16" t="n"/>
      <c r="C2437" s="16" t="n"/>
      <c r="D2437" s="5" t="n"/>
      <c r="E2437" s="17" t="n"/>
      <c r="F2437" s="17" t="n"/>
      <c r="G2437" s="6">
        <f>IF(AND(C2437&amp;""="",E2437&amp;""="",F2437&amp;""=""),"",IF(C2437&amp;""="","كود ناقص",IFERROR(INDEX('دليل الحسابات'!$B$6:$B$205,MATCH(C2437,'دليل الحسابات'!$A$6:$A$205,0)),"كود غير موجود")))</f>
        <v/>
      </c>
      <c r="H2437" s="6">
        <f>IF(AND(C2437&amp;""="",E2437&amp;""="",F2437&amp;""=""),"",IF(AND(E2437&amp;""&lt;&gt;"",F2437&amp;""&lt;&gt;""),"خطأ: مدين ودائن معًا",IF(AND(E2437&amp;""="",F2437&amp;""=""),"سطر بلا مبلغ","")))</f>
        <v/>
      </c>
      <c r="I2437" s="19">
        <f>IF(B2437&amp;""="","",ROUND(SUMIFS($E$7:$E$3006,$B$7:$B$3006,B2437&amp;"")-SUMIFS($F$7:$F$3006,$B$7:$B$3006,B2437&amp;""),2))</f>
        <v/>
      </c>
      <c r="J2437" s="6">
        <f>IF(B2437&amp;""="",IF(AND(C2437&amp;""="",E2437&amp;""="",F2437&amp;""=""),"","رقم القيد ناقص"),IF(I2437=0,"","القيد غير متوازن"))</f>
        <v/>
      </c>
      <c r="K2437" s="21">
        <f>IF(C2437&amp;""="","",COUNTIF($C$7:C2437,C2437&amp;""))</f>
        <v/>
      </c>
      <c r="L2437" s="6">
        <f>IF(K2437="","",C2437&amp;"-"&amp;K2437)</f>
        <v/>
      </c>
      <c r="M2437" s="21">
        <f>IF(J2437&lt;&gt;"القيد غير متوازن","",IF(COUNTIF($B$7:B2437,B2437&amp;"")=1,1,""))</f>
        <v/>
      </c>
    </row>
    <row r="2438">
      <c r="A2438" s="20" t="n"/>
      <c r="B2438" s="16" t="n"/>
      <c r="C2438" s="16" t="n"/>
      <c r="D2438" s="5" t="n"/>
      <c r="E2438" s="17" t="n"/>
      <c r="F2438" s="17" t="n"/>
      <c r="G2438" s="6">
        <f>IF(AND(C2438&amp;""="",E2438&amp;""="",F2438&amp;""=""),"",IF(C2438&amp;""="","كود ناقص",IFERROR(INDEX('دليل الحسابات'!$B$6:$B$205,MATCH(C2438,'دليل الحسابات'!$A$6:$A$205,0)),"كود غير موجود")))</f>
        <v/>
      </c>
      <c r="H2438" s="6">
        <f>IF(AND(C2438&amp;""="",E2438&amp;""="",F2438&amp;""=""),"",IF(AND(E2438&amp;""&lt;&gt;"",F2438&amp;""&lt;&gt;""),"خطأ: مدين ودائن معًا",IF(AND(E2438&amp;""="",F2438&amp;""=""),"سطر بلا مبلغ","")))</f>
        <v/>
      </c>
      <c r="I2438" s="19">
        <f>IF(B2438&amp;""="","",ROUND(SUMIFS($E$7:$E$3006,$B$7:$B$3006,B2438&amp;"")-SUMIFS($F$7:$F$3006,$B$7:$B$3006,B2438&amp;""),2))</f>
        <v/>
      </c>
      <c r="J2438" s="6">
        <f>IF(B2438&amp;""="",IF(AND(C2438&amp;""="",E2438&amp;""="",F2438&amp;""=""),"","رقم القيد ناقص"),IF(I2438=0,"","القيد غير متوازن"))</f>
        <v/>
      </c>
      <c r="K2438" s="21">
        <f>IF(C2438&amp;""="","",COUNTIF($C$7:C2438,C2438&amp;""))</f>
        <v/>
      </c>
      <c r="L2438" s="6">
        <f>IF(K2438="","",C2438&amp;"-"&amp;K2438)</f>
        <v/>
      </c>
      <c r="M2438" s="21">
        <f>IF(J2438&lt;&gt;"القيد غير متوازن","",IF(COUNTIF($B$7:B2438,B2438&amp;"")=1,1,""))</f>
        <v/>
      </c>
    </row>
    <row r="2439">
      <c r="A2439" s="20" t="n"/>
      <c r="B2439" s="16" t="n"/>
      <c r="C2439" s="16" t="n"/>
      <c r="D2439" s="5" t="n"/>
      <c r="E2439" s="17" t="n"/>
      <c r="F2439" s="17" t="n"/>
      <c r="G2439" s="6">
        <f>IF(AND(C2439&amp;""="",E2439&amp;""="",F2439&amp;""=""),"",IF(C2439&amp;""="","كود ناقص",IFERROR(INDEX('دليل الحسابات'!$B$6:$B$205,MATCH(C2439,'دليل الحسابات'!$A$6:$A$205,0)),"كود غير موجود")))</f>
        <v/>
      </c>
      <c r="H2439" s="6">
        <f>IF(AND(C2439&amp;""="",E2439&amp;""="",F2439&amp;""=""),"",IF(AND(E2439&amp;""&lt;&gt;"",F2439&amp;""&lt;&gt;""),"خطأ: مدين ودائن معًا",IF(AND(E2439&amp;""="",F2439&amp;""=""),"سطر بلا مبلغ","")))</f>
        <v/>
      </c>
      <c r="I2439" s="19">
        <f>IF(B2439&amp;""="","",ROUND(SUMIFS($E$7:$E$3006,$B$7:$B$3006,B2439&amp;"")-SUMIFS($F$7:$F$3006,$B$7:$B$3006,B2439&amp;""),2))</f>
        <v/>
      </c>
      <c r="J2439" s="6">
        <f>IF(B2439&amp;""="",IF(AND(C2439&amp;""="",E2439&amp;""="",F2439&amp;""=""),"","رقم القيد ناقص"),IF(I2439=0,"","القيد غير متوازن"))</f>
        <v/>
      </c>
      <c r="K2439" s="21">
        <f>IF(C2439&amp;""="","",COUNTIF($C$7:C2439,C2439&amp;""))</f>
        <v/>
      </c>
      <c r="L2439" s="6">
        <f>IF(K2439="","",C2439&amp;"-"&amp;K2439)</f>
        <v/>
      </c>
      <c r="M2439" s="21">
        <f>IF(J2439&lt;&gt;"القيد غير متوازن","",IF(COUNTIF($B$7:B2439,B2439&amp;"")=1,1,""))</f>
        <v/>
      </c>
    </row>
    <row r="2440">
      <c r="A2440" s="20" t="n"/>
      <c r="B2440" s="16" t="n"/>
      <c r="C2440" s="16" t="n"/>
      <c r="D2440" s="5" t="n"/>
      <c r="E2440" s="17" t="n"/>
      <c r="F2440" s="17" t="n"/>
      <c r="G2440" s="6">
        <f>IF(AND(C2440&amp;""="",E2440&amp;""="",F2440&amp;""=""),"",IF(C2440&amp;""="","كود ناقص",IFERROR(INDEX('دليل الحسابات'!$B$6:$B$205,MATCH(C2440,'دليل الحسابات'!$A$6:$A$205,0)),"كود غير موجود")))</f>
        <v/>
      </c>
      <c r="H2440" s="6">
        <f>IF(AND(C2440&amp;""="",E2440&amp;""="",F2440&amp;""=""),"",IF(AND(E2440&amp;""&lt;&gt;"",F2440&amp;""&lt;&gt;""),"خطأ: مدين ودائن معًا",IF(AND(E2440&amp;""="",F2440&amp;""=""),"سطر بلا مبلغ","")))</f>
        <v/>
      </c>
      <c r="I2440" s="19">
        <f>IF(B2440&amp;""="","",ROUND(SUMIFS($E$7:$E$3006,$B$7:$B$3006,B2440&amp;"")-SUMIFS($F$7:$F$3006,$B$7:$B$3006,B2440&amp;""),2))</f>
        <v/>
      </c>
      <c r="J2440" s="6">
        <f>IF(B2440&amp;""="",IF(AND(C2440&amp;""="",E2440&amp;""="",F2440&amp;""=""),"","رقم القيد ناقص"),IF(I2440=0,"","القيد غير متوازن"))</f>
        <v/>
      </c>
      <c r="K2440" s="21">
        <f>IF(C2440&amp;""="","",COUNTIF($C$7:C2440,C2440&amp;""))</f>
        <v/>
      </c>
      <c r="L2440" s="6">
        <f>IF(K2440="","",C2440&amp;"-"&amp;K2440)</f>
        <v/>
      </c>
      <c r="M2440" s="21">
        <f>IF(J2440&lt;&gt;"القيد غير متوازن","",IF(COUNTIF($B$7:B2440,B2440&amp;"")=1,1,""))</f>
        <v/>
      </c>
    </row>
    <row r="2441">
      <c r="A2441" s="20" t="n"/>
      <c r="B2441" s="16" t="n"/>
      <c r="C2441" s="16" t="n"/>
      <c r="D2441" s="5" t="n"/>
      <c r="E2441" s="17" t="n"/>
      <c r="F2441" s="17" t="n"/>
      <c r="G2441" s="6">
        <f>IF(AND(C2441&amp;""="",E2441&amp;""="",F2441&amp;""=""),"",IF(C2441&amp;""="","كود ناقص",IFERROR(INDEX('دليل الحسابات'!$B$6:$B$205,MATCH(C2441,'دليل الحسابات'!$A$6:$A$205,0)),"كود غير موجود")))</f>
        <v/>
      </c>
      <c r="H2441" s="6">
        <f>IF(AND(C2441&amp;""="",E2441&amp;""="",F2441&amp;""=""),"",IF(AND(E2441&amp;""&lt;&gt;"",F2441&amp;""&lt;&gt;""),"خطأ: مدين ودائن معًا",IF(AND(E2441&amp;""="",F2441&amp;""=""),"سطر بلا مبلغ","")))</f>
        <v/>
      </c>
      <c r="I2441" s="19">
        <f>IF(B2441&amp;""="","",ROUND(SUMIFS($E$7:$E$3006,$B$7:$B$3006,B2441&amp;"")-SUMIFS($F$7:$F$3006,$B$7:$B$3006,B2441&amp;""),2))</f>
        <v/>
      </c>
      <c r="J2441" s="6">
        <f>IF(B2441&amp;""="",IF(AND(C2441&amp;""="",E2441&amp;""="",F2441&amp;""=""),"","رقم القيد ناقص"),IF(I2441=0,"","القيد غير متوازن"))</f>
        <v/>
      </c>
      <c r="K2441" s="21">
        <f>IF(C2441&amp;""="","",COUNTIF($C$7:C2441,C2441&amp;""))</f>
        <v/>
      </c>
      <c r="L2441" s="6">
        <f>IF(K2441="","",C2441&amp;"-"&amp;K2441)</f>
        <v/>
      </c>
      <c r="M2441" s="21">
        <f>IF(J2441&lt;&gt;"القيد غير متوازن","",IF(COUNTIF($B$7:B2441,B2441&amp;"")=1,1,""))</f>
        <v/>
      </c>
    </row>
    <row r="2442">
      <c r="A2442" s="20" t="n"/>
      <c r="B2442" s="16" t="n"/>
      <c r="C2442" s="16" t="n"/>
      <c r="D2442" s="5" t="n"/>
      <c r="E2442" s="17" t="n"/>
      <c r="F2442" s="17" t="n"/>
      <c r="G2442" s="6">
        <f>IF(AND(C2442&amp;""="",E2442&amp;""="",F2442&amp;""=""),"",IF(C2442&amp;""="","كود ناقص",IFERROR(INDEX('دليل الحسابات'!$B$6:$B$205,MATCH(C2442,'دليل الحسابات'!$A$6:$A$205,0)),"كود غير موجود")))</f>
        <v/>
      </c>
      <c r="H2442" s="6">
        <f>IF(AND(C2442&amp;""="",E2442&amp;""="",F2442&amp;""=""),"",IF(AND(E2442&amp;""&lt;&gt;"",F2442&amp;""&lt;&gt;""),"خطأ: مدين ودائن معًا",IF(AND(E2442&amp;""="",F2442&amp;""=""),"سطر بلا مبلغ","")))</f>
        <v/>
      </c>
      <c r="I2442" s="19">
        <f>IF(B2442&amp;""="","",ROUND(SUMIFS($E$7:$E$3006,$B$7:$B$3006,B2442&amp;"")-SUMIFS($F$7:$F$3006,$B$7:$B$3006,B2442&amp;""),2))</f>
        <v/>
      </c>
      <c r="J2442" s="6">
        <f>IF(B2442&amp;""="",IF(AND(C2442&amp;""="",E2442&amp;""="",F2442&amp;""=""),"","رقم القيد ناقص"),IF(I2442=0,"","القيد غير متوازن"))</f>
        <v/>
      </c>
      <c r="K2442" s="21">
        <f>IF(C2442&amp;""="","",COUNTIF($C$7:C2442,C2442&amp;""))</f>
        <v/>
      </c>
      <c r="L2442" s="6">
        <f>IF(K2442="","",C2442&amp;"-"&amp;K2442)</f>
        <v/>
      </c>
      <c r="M2442" s="21">
        <f>IF(J2442&lt;&gt;"القيد غير متوازن","",IF(COUNTIF($B$7:B2442,B2442&amp;"")=1,1,""))</f>
        <v/>
      </c>
    </row>
    <row r="2443">
      <c r="A2443" s="20" t="n"/>
      <c r="B2443" s="16" t="n"/>
      <c r="C2443" s="16" t="n"/>
      <c r="D2443" s="5" t="n"/>
      <c r="E2443" s="17" t="n"/>
      <c r="F2443" s="17" t="n"/>
      <c r="G2443" s="6">
        <f>IF(AND(C2443&amp;""="",E2443&amp;""="",F2443&amp;""=""),"",IF(C2443&amp;""="","كود ناقص",IFERROR(INDEX('دليل الحسابات'!$B$6:$B$205,MATCH(C2443,'دليل الحسابات'!$A$6:$A$205,0)),"كود غير موجود")))</f>
        <v/>
      </c>
      <c r="H2443" s="6">
        <f>IF(AND(C2443&amp;""="",E2443&amp;""="",F2443&amp;""=""),"",IF(AND(E2443&amp;""&lt;&gt;"",F2443&amp;""&lt;&gt;""),"خطأ: مدين ودائن معًا",IF(AND(E2443&amp;""="",F2443&amp;""=""),"سطر بلا مبلغ","")))</f>
        <v/>
      </c>
      <c r="I2443" s="19">
        <f>IF(B2443&amp;""="","",ROUND(SUMIFS($E$7:$E$3006,$B$7:$B$3006,B2443&amp;"")-SUMIFS($F$7:$F$3006,$B$7:$B$3006,B2443&amp;""),2))</f>
        <v/>
      </c>
      <c r="J2443" s="6">
        <f>IF(B2443&amp;""="",IF(AND(C2443&amp;""="",E2443&amp;""="",F2443&amp;""=""),"","رقم القيد ناقص"),IF(I2443=0,"","القيد غير متوازن"))</f>
        <v/>
      </c>
      <c r="K2443" s="21">
        <f>IF(C2443&amp;""="","",COUNTIF($C$7:C2443,C2443&amp;""))</f>
        <v/>
      </c>
      <c r="L2443" s="6">
        <f>IF(K2443="","",C2443&amp;"-"&amp;K2443)</f>
        <v/>
      </c>
      <c r="M2443" s="21">
        <f>IF(J2443&lt;&gt;"القيد غير متوازن","",IF(COUNTIF($B$7:B2443,B2443&amp;"")=1,1,""))</f>
        <v/>
      </c>
    </row>
    <row r="2444">
      <c r="A2444" s="20" t="n"/>
      <c r="B2444" s="16" t="n"/>
      <c r="C2444" s="16" t="n"/>
      <c r="D2444" s="5" t="n"/>
      <c r="E2444" s="17" t="n"/>
      <c r="F2444" s="17" t="n"/>
      <c r="G2444" s="6">
        <f>IF(AND(C2444&amp;""="",E2444&amp;""="",F2444&amp;""=""),"",IF(C2444&amp;""="","كود ناقص",IFERROR(INDEX('دليل الحسابات'!$B$6:$B$205,MATCH(C2444,'دليل الحسابات'!$A$6:$A$205,0)),"كود غير موجود")))</f>
        <v/>
      </c>
      <c r="H2444" s="6">
        <f>IF(AND(C2444&amp;""="",E2444&amp;""="",F2444&amp;""=""),"",IF(AND(E2444&amp;""&lt;&gt;"",F2444&amp;""&lt;&gt;""),"خطأ: مدين ودائن معًا",IF(AND(E2444&amp;""="",F2444&amp;""=""),"سطر بلا مبلغ","")))</f>
        <v/>
      </c>
      <c r="I2444" s="19">
        <f>IF(B2444&amp;""="","",ROUND(SUMIFS($E$7:$E$3006,$B$7:$B$3006,B2444&amp;"")-SUMIFS($F$7:$F$3006,$B$7:$B$3006,B2444&amp;""),2))</f>
        <v/>
      </c>
      <c r="J2444" s="6">
        <f>IF(B2444&amp;""="",IF(AND(C2444&amp;""="",E2444&amp;""="",F2444&amp;""=""),"","رقم القيد ناقص"),IF(I2444=0,"","القيد غير متوازن"))</f>
        <v/>
      </c>
      <c r="K2444" s="21">
        <f>IF(C2444&amp;""="","",COUNTIF($C$7:C2444,C2444&amp;""))</f>
        <v/>
      </c>
      <c r="L2444" s="6">
        <f>IF(K2444="","",C2444&amp;"-"&amp;K2444)</f>
        <v/>
      </c>
      <c r="M2444" s="21">
        <f>IF(J2444&lt;&gt;"القيد غير متوازن","",IF(COUNTIF($B$7:B2444,B2444&amp;"")=1,1,""))</f>
        <v/>
      </c>
    </row>
    <row r="2445">
      <c r="A2445" s="20" t="n"/>
      <c r="B2445" s="16" t="n"/>
      <c r="C2445" s="16" t="n"/>
      <c r="D2445" s="5" t="n"/>
      <c r="E2445" s="17" t="n"/>
      <c r="F2445" s="17" t="n"/>
      <c r="G2445" s="6">
        <f>IF(AND(C2445&amp;""="",E2445&amp;""="",F2445&amp;""=""),"",IF(C2445&amp;""="","كود ناقص",IFERROR(INDEX('دليل الحسابات'!$B$6:$B$205,MATCH(C2445,'دليل الحسابات'!$A$6:$A$205,0)),"كود غير موجود")))</f>
        <v/>
      </c>
      <c r="H2445" s="6">
        <f>IF(AND(C2445&amp;""="",E2445&amp;""="",F2445&amp;""=""),"",IF(AND(E2445&amp;""&lt;&gt;"",F2445&amp;""&lt;&gt;""),"خطأ: مدين ودائن معًا",IF(AND(E2445&amp;""="",F2445&amp;""=""),"سطر بلا مبلغ","")))</f>
        <v/>
      </c>
      <c r="I2445" s="19">
        <f>IF(B2445&amp;""="","",ROUND(SUMIFS($E$7:$E$3006,$B$7:$B$3006,B2445&amp;"")-SUMIFS($F$7:$F$3006,$B$7:$B$3006,B2445&amp;""),2))</f>
        <v/>
      </c>
      <c r="J2445" s="6">
        <f>IF(B2445&amp;""="",IF(AND(C2445&amp;""="",E2445&amp;""="",F2445&amp;""=""),"","رقم القيد ناقص"),IF(I2445=0,"","القيد غير متوازن"))</f>
        <v/>
      </c>
      <c r="K2445" s="21">
        <f>IF(C2445&amp;""="","",COUNTIF($C$7:C2445,C2445&amp;""))</f>
        <v/>
      </c>
      <c r="L2445" s="6">
        <f>IF(K2445="","",C2445&amp;"-"&amp;K2445)</f>
        <v/>
      </c>
      <c r="M2445" s="21">
        <f>IF(J2445&lt;&gt;"القيد غير متوازن","",IF(COUNTIF($B$7:B2445,B2445&amp;"")=1,1,""))</f>
        <v/>
      </c>
    </row>
    <row r="2446">
      <c r="A2446" s="20" t="n"/>
      <c r="B2446" s="16" t="n"/>
      <c r="C2446" s="16" t="n"/>
      <c r="D2446" s="5" t="n"/>
      <c r="E2446" s="17" t="n"/>
      <c r="F2446" s="17" t="n"/>
      <c r="G2446" s="6">
        <f>IF(AND(C2446&amp;""="",E2446&amp;""="",F2446&amp;""=""),"",IF(C2446&amp;""="","كود ناقص",IFERROR(INDEX('دليل الحسابات'!$B$6:$B$205,MATCH(C2446,'دليل الحسابات'!$A$6:$A$205,0)),"كود غير موجود")))</f>
        <v/>
      </c>
      <c r="H2446" s="6">
        <f>IF(AND(C2446&amp;""="",E2446&amp;""="",F2446&amp;""=""),"",IF(AND(E2446&amp;""&lt;&gt;"",F2446&amp;""&lt;&gt;""),"خطأ: مدين ودائن معًا",IF(AND(E2446&amp;""="",F2446&amp;""=""),"سطر بلا مبلغ","")))</f>
        <v/>
      </c>
      <c r="I2446" s="19">
        <f>IF(B2446&amp;""="","",ROUND(SUMIFS($E$7:$E$3006,$B$7:$B$3006,B2446&amp;"")-SUMIFS($F$7:$F$3006,$B$7:$B$3006,B2446&amp;""),2))</f>
        <v/>
      </c>
      <c r="J2446" s="6">
        <f>IF(B2446&amp;""="",IF(AND(C2446&amp;""="",E2446&amp;""="",F2446&amp;""=""),"","رقم القيد ناقص"),IF(I2446=0,"","القيد غير متوازن"))</f>
        <v/>
      </c>
      <c r="K2446" s="21">
        <f>IF(C2446&amp;""="","",COUNTIF($C$7:C2446,C2446&amp;""))</f>
        <v/>
      </c>
      <c r="L2446" s="6">
        <f>IF(K2446="","",C2446&amp;"-"&amp;K2446)</f>
        <v/>
      </c>
      <c r="M2446" s="21">
        <f>IF(J2446&lt;&gt;"القيد غير متوازن","",IF(COUNTIF($B$7:B2446,B2446&amp;"")=1,1,""))</f>
        <v/>
      </c>
    </row>
    <row r="2447">
      <c r="A2447" s="20" t="n"/>
      <c r="B2447" s="16" t="n"/>
      <c r="C2447" s="16" t="n"/>
      <c r="D2447" s="5" t="n"/>
      <c r="E2447" s="17" t="n"/>
      <c r="F2447" s="17" t="n"/>
      <c r="G2447" s="6">
        <f>IF(AND(C2447&amp;""="",E2447&amp;""="",F2447&amp;""=""),"",IF(C2447&amp;""="","كود ناقص",IFERROR(INDEX('دليل الحسابات'!$B$6:$B$205,MATCH(C2447,'دليل الحسابات'!$A$6:$A$205,0)),"كود غير موجود")))</f>
        <v/>
      </c>
      <c r="H2447" s="6">
        <f>IF(AND(C2447&amp;""="",E2447&amp;""="",F2447&amp;""=""),"",IF(AND(E2447&amp;""&lt;&gt;"",F2447&amp;""&lt;&gt;""),"خطأ: مدين ودائن معًا",IF(AND(E2447&amp;""="",F2447&amp;""=""),"سطر بلا مبلغ","")))</f>
        <v/>
      </c>
      <c r="I2447" s="19">
        <f>IF(B2447&amp;""="","",ROUND(SUMIFS($E$7:$E$3006,$B$7:$B$3006,B2447&amp;"")-SUMIFS($F$7:$F$3006,$B$7:$B$3006,B2447&amp;""),2))</f>
        <v/>
      </c>
      <c r="J2447" s="6">
        <f>IF(B2447&amp;""="",IF(AND(C2447&amp;""="",E2447&amp;""="",F2447&amp;""=""),"","رقم القيد ناقص"),IF(I2447=0,"","القيد غير متوازن"))</f>
        <v/>
      </c>
      <c r="K2447" s="21">
        <f>IF(C2447&amp;""="","",COUNTIF($C$7:C2447,C2447&amp;""))</f>
        <v/>
      </c>
      <c r="L2447" s="6">
        <f>IF(K2447="","",C2447&amp;"-"&amp;K2447)</f>
        <v/>
      </c>
      <c r="M2447" s="21">
        <f>IF(J2447&lt;&gt;"القيد غير متوازن","",IF(COUNTIF($B$7:B2447,B2447&amp;"")=1,1,""))</f>
        <v/>
      </c>
    </row>
    <row r="2448">
      <c r="A2448" s="20" t="n"/>
      <c r="B2448" s="16" t="n"/>
      <c r="C2448" s="16" t="n"/>
      <c r="D2448" s="5" t="n"/>
      <c r="E2448" s="17" t="n"/>
      <c r="F2448" s="17" t="n"/>
      <c r="G2448" s="6">
        <f>IF(AND(C2448&amp;""="",E2448&amp;""="",F2448&amp;""=""),"",IF(C2448&amp;""="","كود ناقص",IFERROR(INDEX('دليل الحسابات'!$B$6:$B$205,MATCH(C2448,'دليل الحسابات'!$A$6:$A$205,0)),"كود غير موجود")))</f>
        <v/>
      </c>
      <c r="H2448" s="6">
        <f>IF(AND(C2448&amp;""="",E2448&amp;""="",F2448&amp;""=""),"",IF(AND(E2448&amp;""&lt;&gt;"",F2448&amp;""&lt;&gt;""),"خطأ: مدين ودائن معًا",IF(AND(E2448&amp;""="",F2448&amp;""=""),"سطر بلا مبلغ","")))</f>
        <v/>
      </c>
      <c r="I2448" s="19">
        <f>IF(B2448&amp;""="","",ROUND(SUMIFS($E$7:$E$3006,$B$7:$B$3006,B2448&amp;"")-SUMIFS($F$7:$F$3006,$B$7:$B$3006,B2448&amp;""),2))</f>
        <v/>
      </c>
      <c r="J2448" s="6">
        <f>IF(B2448&amp;""="",IF(AND(C2448&amp;""="",E2448&amp;""="",F2448&amp;""=""),"","رقم القيد ناقص"),IF(I2448=0,"","القيد غير متوازن"))</f>
        <v/>
      </c>
      <c r="K2448" s="21">
        <f>IF(C2448&amp;""="","",COUNTIF($C$7:C2448,C2448&amp;""))</f>
        <v/>
      </c>
      <c r="L2448" s="6">
        <f>IF(K2448="","",C2448&amp;"-"&amp;K2448)</f>
        <v/>
      </c>
      <c r="M2448" s="21">
        <f>IF(J2448&lt;&gt;"القيد غير متوازن","",IF(COUNTIF($B$7:B2448,B2448&amp;"")=1,1,""))</f>
        <v/>
      </c>
    </row>
    <row r="2449">
      <c r="A2449" s="20" t="n"/>
      <c r="B2449" s="16" t="n"/>
      <c r="C2449" s="16" t="n"/>
      <c r="D2449" s="5" t="n"/>
      <c r="E2449" s="17" t="n"/>
      <c r="F2449" s="17" t="n"/>
      <c r="G2449" s="6">
        <f>IF(AND(C2449&amp;""="",E2449&amp;""="",F2449&amp;""=""),"",IF(C2449&amp;""="","كود ناقص",IFERROR(INDEX('دليل الحسابات'!$B$6:$B$205,MATCH(C2449,'دليل الحسابات'!$A$6:$A$205,0)),"كود غير موجود")))</f>
        <v/>
      </c>
      <c r="H2449" s="6">
        <f>IF(AND(C2449&amp;""="",E2449&amp;""="",F2449&amp;""=""),"",IF(AND(E2449&amp;""&lt;&gt;"",F2449&amp;""&lt;&gt;""),"خطأ: مدين ودائن معًا",IF(AND(E2449&amp;""="",F2449&amp;""=""),"سطر بلا مبلغ","")))</f>
        <v/>
      </c>
      <c r="I2449" s="19">
        <f>IF(B2449&amp;""="","",ROUND(SUMIFS($E$7:$E$3006,$B$7:$B$3006,B2449&amp;"")-SUMIFS($F$7:$F$3006,$B$7:$B$3006,B2449&amp;""),2))</f>
        <v/>
      </c>
      <c r="J2449" s="6">
        <f>IF(B2449&amp;""="",IF(AND(C2449&amp;""="",E2449&amp;""="",F2449&amp;""=""),"","رقم القيد ناقص"),IF(I2449=0,"","القيد غير متوازن"))</f>
        <v/>
      </c>
      <c r="K2449" s="21">
        <f>IF(C2449&amp;""="","",COUNTIF($C$7:C2449,C2449&amp;""))</f>
        <v/>
      </c>
      <c r="L2449" s="6">
        <f>IF(K2449="","",C2449&amp;"-"&amp;K2449)</f>
        <v/>
      </c>
      <c r="M2449" s="21">
        <f>IF(J2449&lt;&gt;"القيد غير متوازن","",IF(COUNTIF($B$7:B2449,B2449&amp;"")=1,1,""))</f>
        <v/>
      </c>
    </row>
    <row r="2450">
      <c r="A2450" s="20" t="n"/>
      <c r="B2450" s="16" t="n"/>
      <c r="C2450" s="16" t="n"/>
      <c r="D2450" s="5" t="n"/>
      <c r="E2450" s="17" t="n"/>
      <c r="F2450" s="17" t="n"/>
      <c r="G2450" s="6">
        <f>IF(AND(C2450&amp;""="",E2450&amp;""="",F2450&amp;""=""),"",IF(C2450&amp;""="","كود ناقص",IFERROR(INDEX('دليل الحسابات'!$B$6:$B$205,MATCH(C2450,'دليل الحسابات'!$A$6:$A$205,0)),"كود غير موجود")))</f>
        <v/>
      </c>
      <c r="H2450" s="6">
        <f>IF(AND(C2450&amp;""="",E2450&amp;""="",F2450&amp;""=""),"",IF(AND(E2450&amp;""&lt;&gt;"",F2450&amp;""&lt;&gt;""),"خطأ: مدين ودائن معًا",IF(AND(E2450&amp;""="",F2450&amp;""=""),"سطر بلا مبلغ","")))</f>
        <v/>
      </c>
      <c r="I2450" s="19">
        <f>IF(B2450&amp;""="","",ROUND(SUMIFS($E$7:$E$3006,$B$7:$B$3006,B2450&amp;"")-SUMIFS($F$7:$F$3006,$B$7:$B$3006,B2450&amp;""),2))</f>
        <v/>
      </c>
      <c r="J2450" s="6">
        <f>IF(B2450&amp;""="",IF(AND(C2450&amp;""="",E2450&amp;""="",F2450&amp;""=""),"","رقم القيد ناقص"),IF(I2450=0,"","القيد غير متوازن"))</f>
        <v/>
      </c>
      <c r="K2450" s="21">
        <f>IF(C2450&amp;""="","",COUNTIF($C$7:C2450,C2450&amp;""))</f>
        <v/>
      </c>
      <c r="L2450" s="6">
        <f>IF(K2450="","",C2450&amp;"-"&amp;K2450)</f>
        <v/>
      </c>
      <c r="M2450" s="21">
        <f>IF(J2450&lt;&gt;"القيد غير متوازن","",IF(COUNTIF($B$7:B2450,B2450&amp;"")=1,1,""))</f>
        <v/>
      </c>
    </row>
    <row r="2451">
      <c r="A2451" s="20" t="n"/>
      <c r="B2451" s="16" t="n"/>
      <c r="C2451" s="16" t="n"/>
      <c r="D2451" s="5" t="n"/>
      <c r="E2451" s="17" t="n"/>
      <c r="F2451" s="17" t="n"/>
      <c r="G2451" s="6">
        <f>IF(AND(C2451&amp;""="",E2451&amp;""="",F2451&amp;""=""),"",IF(C2451&amp;""="","كود ناقص",IFERROR(INDEX('دليل الحسابات'!$B$6:$B$205,MATCH(C2451,'دليل الحسابات'!$A$6:$A$205,0)),"كود غير موجود")))</f>
        <v/>
      </c>
      <c r="H2451" s="6">
        <f>IF(AND(C2451&amp;""="",E2451&amp;""="",F2451&amp;""=""),"",IF(AND(E2451&amp;""&lt;&gt;"",F2451&amp;""&lt;&gt;""),"خطأ: مدين ودائن معًا",IF(AND(E2451&amp;""="",F2451&amp;""=""),"سطر بلا مبلغ","")))</f>
        <v/>
      </c>
      <c r="I2451" s="19">
        <f>IF(B2451&amp;""="","",ROUND(SUMIFS($E$7:$E$3006,$B$7:$B$3006,B2451&amp;"")-SUMIFS($F$7:$F$3006,$B$7:$B$3006,B2451&amp;""),2))</f>
        <v/>
      </c>
      <c r="J2451" s="6">
        <f>IF(B2451&amp;""="",IF(AND(C2451&amp;""="",E2451&amp;""="",F2451&amp;""=""),"","رقم القيد ناقص"),IF(I2451=0,"","القيد غير متوازن"))</f>
        <v/>
      </c>
      <c r="K2451" s="21">
        <f>IF(C2451&amp;""="","",COUNTIF($C$7:C2451,C2451&amp;""))</f>
        <v/>
      </c>
      <c r="L2451" s="6">
        <f>IF(K2451="","",C2451&amp;"-"&amp;K2451)</f>
        <v/>
      </c>
      <c r="M2451" s="21">
        <f>IF(J2451&lt;&gt;"القيد غير متوازن","",IF(COUNTIF($B$7:B2451,B2451&amp;"")=1,1,""))</f>
        <v/>
      </c>
    </row>
    <row r="2452">
      <c r="A2452" s="20" t="n"/>
      <c r="B2452" s="16" t="n"/>
      <c r="C2452" s="16" t="n"/>
      <c r="D2452" s="5" t="n"/>
      <c r="E2452" s="17" t="n"/>
      <c r="F2452" s="17" t="n"/>
      <c r="G2452" s="6">
        <f>IF(AND(C2452&amp;""="",E2452&amp;""="",F2452&amp;""=""),"",IF(C2452&amp;""="","كود ناقص",IFERROR(INDEX('دليل الحسابات'!$B$6:$B$205,MATCH(C2452,'دليل الحسابات'!$A$6:$A$205,0)),"كود غير موجود")))</f>
        <v/>
      </c>
      <c r="H2452" s="6">
        <f>IF(AND(C2452&amp;""="",E2452&amp;""="",F2452&amp;""=""),"",IF(AND(E2452&amp;""&lt;&gt;"",F2452&amp;""&lt;&gt;""),"خطأ: مدين ودائن معًا",IF(AND(E2452&amp;""="",F2452&amp;""=""),"سطر بلا مبلغ","")))</f>
        <v/>
      </c>
      <c r="I2452" s="19">
        <f>IF(B2452&amp;""="","",ROUND(SUMIFS($E$7:$E$3006,$B$7:$B$3006,B2452&amp;"")-SUMIFS($F$7:$F$3006,$B$7:$B$3006,B2452&amp;""),2))</f>
        <v/>
      </c>
      <c r="J2452" s="6">
        <f>IF(B2452&amp;""="",IF(AND(C2452&amp;""="",E2452&amp;""="",F2452&amp;""=""),"","رقم القيد ناقص"),IF(I2452=0,"","القيد غير متوازن"))</f>
        <v/>
      </c>
      <c r="K2452" s="21">
        <f>IF(C2452&amp;""="","",COUNTIF($C$7:C2452,C2452&amp;""))</f>
        <v/>
      </c>
      <c r="L2452" s="6">
        <f>IF(K2452="","",C2452&amp;"-"&amp;K2452)</f>
        <v/>
      </c>
      <c r="M2452" s="21">
        <f>IF(J2452&lt;&gt;"القيد غير متوازن","",IF(COUNTIF($B$7:B2452,B2452&amp;"")=1,1,""))</f>
        <v/>
      </c>
    </row>
    <row r="2453">
      <c r="A2453" s="20" t="n"/>
      <c r="B2453" s="16" t="n"/>
      <c r="C2453" s="16" t="n"/>
      <c r="D2453" s="5" t="n"/>
      <c r="E2453" s="17" t="n"/>
      <c r="F2453" s="17" t="n"/>
      <c r="G2453" s="6">
        <f>IF(AND(C2453&amp;""="",E2453&amp;""="",F2453&amp;""=""),"",IF(C2453&amp;""="","كود ناقص",IFERROR(INDEX('دليل الحسابات'!$B$6:$B$205,MATCH(C2453,'دليل الحسابات'!$A$6:$A$205,0)),"كود غير موجود")))</f>
        <v/>
      </c>
      <c r="H2453" s="6">
        <f>IF(AND(C2453&amp;""="",E2453&amp;""="",F2453&amp;""=""),"",IF(AND(E2453&amp;""&lt;&gt;"",F2453&amp;""&lt;&gt;""),"خطأ: مدين ودائن معًا",IF(AND(E2453&amp;""="",F2453&amp;""=""),"سطر بلا مبلغ","")))</f>
        <v/>
      </c>
      <c r="I2453" s="19">
        <f>IF(B2453&amp;""="","",ROUND(SUMIFS($E$7:$E$3006,$B$7:$B$3006,B2453&amp;"")-SUMIFS($F$7:$F$3006,$B$7:$B$3006,B2453&amp;""),2))</f>
        <v/>
      </c>
      <c r="J2453" s="6">
        <f>IF(B2453&amp;""="",IF(AND(C2453&amp;""="",E2453&amp;""="",F2453&amp;""=""),"","رقم القيد ناقص"),IF(I2453=0,"","القيد غير متوازن"))</f>
        <v/>
      </c>
      <c r="K2453" s="21">
        <f>IF(C2453&amp;""="","",COUNTIF($C$7:C2453,C2453&amp;""))</f>
        <v/>
      </c>
      <c r="L2453" s="6">
        <f>IF(K2453="","",C2453&amp;"-"&amp;K2453)</f>
        <v/>
      </c>
      <c r="M2453" s="21">
        <f>IF(J2453&lt;&gt;"القيد غير متوازن","",IF(COUNTIF($B$7:B2453,B2453&amp;"")=1,1,""))</f>
        <v/>
      </c>
    </row>
    <row r="2454">
      <c r="A2454" s="20" t="n"/>
      <c r="B2454" s="16" t="n"/>
      <c r="C2454" s="16" t="n"/>
      <c r="D2454" s="5" t="n"/>
      <c r="E2454" s="17" t="n"/>
      <c r="F2454" s="17" t="n"/>
      <c r="G2454" s="6">
        <f>IF(AND(C2454&amp;""="",E2454&amp;""="",F2454&amp;""=""),"",IF(C2454&amp;""="","كود ناقص",IFERROR(INDEX('دليل الحسابات'!$B$6:$B$205,MATCH(C2454,'دليل الحسابات'!$A$6:$A$205,0)),"كود غير موجود")))</f>
        <v/>
      </c>
      <c r="H2454" s="6">
        <f>IF(AND(C2454&amp;""="",E2454&amp;""="",F2454&amp;""=""),"",IF(AND(E2454&amp;""&lt;&gt;"",F2454&amp;""&lt;&gt;""),"خطأ: مدين ودائن معًا",IF(AND(E2454&amp;""="",F2454&amp;""=""),"سطر بلا مبلغ","")))</f>
        <v/>
      </c>
      <c r="I2454" s="19">
        <f>IF(B2454&amp;""="","",ROUND(SUMIFS($E$7:$E$3006,$B$7:$B$3006,B2454&amp;"")-SUMIFS($F$7:$F$3006,$B$7:$B$3006,B2454&amp;""),2))</f>
        <v/>
      </c>
      <c r="J2454" s="6">
        <f>IF(B2454&amp;""="",IF(AND(C2454&amp;""="",E2454&amp;""="",F2454&amp;""=""),"","رقم القيد ناقص"),IF(I2454=0,"","القيد غير متوازن"))</f>
        <v/>
      </c>
      <c r="K2454" s="21">
        <f>IF(C2454&amp;""="","",COUNTIF($C$7:C2454,C2454&amp;""))</f>
        <v/>
      </c>
      <c r="L2454" s="6">
        <f>IF(K2454="","",C2454&amp;"-"&amp;K2454)</f>
        <v/>
      </c>
      <c r="M2454" s="21">
        <f>IF(J2454&lt;&gt;"القيد غير متوازن","",IF(COUNTIF($B$7:B2454,B2454&amp;"")=1,1,""))</f>
        <v/>
      </c>
    </row>
    <row r="2455">
      <c r="A2455" s="20" t="n"/>
      <c r="B2455" s="16" t="n"/>
      <c r="C2455" s="16" t="n"/>
      <c r="D2455" s="5" t="n"/>
      <c r="E2455" s="17" t="n"/>
      <c r="F2455" s="17" t="n"/>
      <c r="G2455" s="6">
        <f>IF(AND(C2455&amp;""="",E2455&amp;""="",F2455&amp;""=""),"",IF(C2455&amp;""="","كود ناقص",IFERROR(INDEX('دليل الحسابات'!$B$6:$B$205,MATCH(C2455,'دليل الحسابات'!$A$6:$A$205,0)),"كود غير موجود")))</f>
        <v/>
      </c>
      <c r="H2455" s="6">
        <f>IF(AND(C2455&amp;""="",E2455&amp;""="",F2455&amp;""=""),"",IF(AND(E2455&amp;""&lt;&gt;"",F2455&amp;""&lt;&gt;""),"خطأ: مدين ودائن معًا",IF(AND(E2455&amp;""="",F2455&amp;""=""),"سطر بلا مبلغ","")))</f>
        <v/>
      </c>
      <c r="I2455" s="19">
        <f>IF(B2455&amp;""="","",ROUND(SUMIFS($E$7:$E$3006,$B$7:$B$3006,B2455&amp;"")-SUMIFS($F$7:$F$3006,$B$7:$B$3006,B2455&amp;""),2))</f>
        <v/>
      </c>
      <c r="J2455" s="6">
        <f>IF(B2455&amp;""="",IF(AND(C2455&amp;""="",E2455&amp;""="",F2455&amp;""=""),"","رقم القيد ناقص"),IF(I2455=0,"","القيد غير متوازن"))</f>
        <v/>
      </c>
      <c r="K2455" s="21">
        <f>IF(C2455&amp;""="","",COUNTIF($C$7:C2455,C2455&amp;""))</f>
        <v/>
      </c>
      <c r="L2455" s="6">
        <f>IF(K2455="","",C2455&amp;"-"&amp;K2455)</f>
        <v/>
      </c>
      <c r="M2455" s="21">
        <f>IF(J2455&lt;&gt;"القيد غير متوازن","",IF(COUNTIF($B$7:B2455,B2455&amp;"")=1,1,""))</f>
        <v/>
      </c>
    </row>
    <row r="2456">
      <c r="A2456" s="20" t="n"/>
      <c r="B2456" s="16" t="n"/>
      <c r="C2456" s="16" t="n"/>
      <c r="D2456" s="5" t="n"/>
      <c r="E2456" s="17" t="n"/>
      <c r="F2456" s="17" t="n"/>
      <c r="G2456" s="6">
        <f>IF(AND(C2456&amp;""="",E2456&amp;""="",F2456&amp;""=""),"",IF(C2456&amp;""="","كود ناقص",IFERROR(INDEX('دليل الحسابات'!$B$6:$B$205,MATCH(C2456,'دليل الحسابات'!$A$6:$A$205,0)),"كود غير موجود")))</f>
        <v/>
      </c>
      <c r="H2456" s="6">
        <f>IF(AND(C2456&amp;""="",E2456&amp;""="",F2456&amp;""=""),"",IF(AND(E2456&amp;""&lt;&gt;"",F2456&amp;""&lt;&gt;""),"خطأ: مدين ودائن معًا",IF(AND(E2456&amp;""="",F2456&amp;""=""),"سطر بلا مبلغ","")))</f>
        <v/>
      </c>
      <c r="I2456" s="19">
        <f>IF(B2456&amp;""="","",ROUND(SUMIFS($E$7:$E$3006,$B$7:$B$3006,B2456&amp;"")-SUMIFS($F$7:$F$3006,$B$7:$B$3006,B2456&amp;""),2))</f>
        <v/>
      </c>
      <c r="J2456" s="6">
        <f>IF(B2456&amp;""="",IF(AND(C2456&amp;""="",E2456&amp;""="",F2456&amp;""=""),"","رقم القيد ناقص"),IF(I2456=0,"","القيد غير متوازن"))</f>
        <v/>
      </c>
      <c r="K2456" s="21">
        <f>IF(C2456&amp;""="","",COUNTIF($C$7:C2456,C2456&amp;""))</f>
        <v/>
      </c>
      <c r="L2456" s="6">
        <f>IF(K2456="","",C2456&amp;"-"&amp;K2456)</f>
        <v/>
      </c>
      <c r="M2456" s="21">
        <f>IF(J2456&lt;&gt;"القيد غير متوازن","",IF(COUNTIF($B$7:B2456,B2456&amp;"")=1,1,""))</f>
        <v/>
      </c>
    </row>
    <row r="2457">
      <c r="A2457" s="20" t="n"/>
      <c r="B2457" s="16" t="n"/>
      <c r="C2457" s="16" t="n"/>
      <c r="D2457" s="5" t="n"/>
      <c r="E2457" s="17" t="n"/>
      <c r="F2457" s="17" t="n"/>
      <c r="G2457" s="6">
        <f>IF(AND(C2457&amp;""="",E2457&amp;""="",F2457&amp;""=""),"",IF(C2457&amp;""="","كود ناقص",IFERROR(INDEX('دليل الحسابات'!$B$6:$B$205,MATCH(C2457,'دليل الحسابات'!$A$6:$A$205,0)),"كود غير موجود")))</f>
        <v/>
      </c>
      <c r="H2457" s="6">
        <f>IF(AND(C2457&amp;""="",E2457&amp;""="",F2457&amp;""=""),"",IF(AND(E2457&amp;""&lt;&gt;"",F2457&amp;""&lt;&gt;""),"خطأ: مدين ودائن معًا",IF(AND(E2457&amp;""="",F2457&amp;""=""),"سطر بلا مبلغ","")))</f>
        <v/>
      </c>
      <c r="I2457" s="19">
        <f>IF(B2457&amp;""="","",ROUND(SUMIFS($E$7:$E$3006,$B$7:$B$3006,B2457&amp;"")-SUMIFS($F$7:$F$3006,$B$7:$B$3006,B2457&amp;""),2))</f>
        <v/>
      </c>
      <c r="J2457" s="6">
        <f>IF(B2457&amp;""="",IF(AND(C2457&amp;""="",E2457&amp;""="",F2457&amp;""=""),"","رقم القيد ناقص"),IF(I2457=0,"","القيد غير متوازن"))</f>
        <v/>
      </c>
      <c r="K2457" s="21">
        <f>IF(C2457&amp;""="","",COUNTIF($C$7:C2457,C2457&amp;""))</f>
        <v/>
      </c>
      <c r="L2457" s="6">
        <f>IF(K2457="","",C2457&amp;"-"&amp;K2457)</f>
        <v/>
      </c>
      <c r="M2457" s="21">
        <f>IF(J2457&lt;&gt;"القيد غير متوازن","",IF(COUNTIF($B$7:B2457,B2457&amp;"")=1,1,""))</f>
        <v/>
      </c>
    </row>
    <row r="2458">
      <c r="A2458" s="20" t="n"/>
      <c r="B2458" s="16" t="n"/>
      <c r="C2458" s="16" t="n"/>
      <c r="D2458" s="5" t="n"/>
      <c r="E2458" s="17" t="n"/>
      <c r="F2458" s="17" t="n"/>
      <c r="G2458" s="6">
        <f>IF(AND(C2458&amp;""="",E2458&amp;""="",F2458&amp;""=""),"",IF(C2458&amp;""="","كود ناقص",IFERROR(INDEX('دليل الحسابات'!$B$6:$B$205,MATCH(C2458,'دليل الحسابات'!$A$6:$A$205,0)),"كود غير موجود")))</f>
        <v/>
      </c>
      <c r="H2458" s="6">
        <f>IF(AND(C2458&amp;""="",E2458&amp;""="",F2458&amp;""=""),"",IF(AND(E2458&amp;""&lt;&gt;"",F2458&amp;""&lt;&gt;""),"خطأ: مدين ودائن معًا",IF(AND(E2458&amp;""="",F2458&amp;""=""),"سطر بلا مبلغ","")))</f>
        <v/>
      </c>
      <c r="I2458" s="19">
        <f>IF(B2458&amp;""="","",ROUND(SUMIFS($E$7:$E$3006,$B$7:$B$3006,B2458&amp;"")-SUMIFS($F$7:$F$3006,$B$7:$B$3006,B2458&amp;""),2))</f>
        <v/>
      </c>
      <c r="J2458" s="6">
        <f>IF(B2458&amp;""="",IF(AND(C2458&amp;""="",E2458&amp;""="",F2458&amp;""=""),"","رقم القيد ناقص"),IF(I2458=0,"","القيد غير متوازن"))</f>
        <v/>
      </c>
      <c r="K2458" s="21">
        <f>IF(C2458&amp;""="","",COUNTIF($C$7:C2458,C2458&amp;""))</f>
        <v/>
      </c>
      <c r="L2458" s="6">
        <f>IF(K2458="","",C2458&amp;"-"&amp;K2458)</f>
        <v/>
      </c>
      <c r="M2458" s="21">
        <f>IF(J2458&lt;&gt;"القيد غير متوازن","",IF(COUNTIF($B$7:B2458,B2458&amp;"")=1,1,""))</f>
        <v/>
      </c>
    </row>
    <row r="2459">
      <c r="A2459" s="20" t="n"/>
      <c r="B2459" s="16" t="n"/>
      <c r="C2459" s="16" t="n"/>
      <c r="D2459" s="5" t="n"/>
      <c r="E2459" s="17" t="n"/>
      <c r="F2459" s="17" t="n"/>
      <c r="G2459" s="6">
        <f>IF(AND(C2459&amp;""="",E2459&amp;""="",F2459&amp;""=""),"",IF(C2459&amp;""="","كود ناقص",IFERROR(INDEX('دليل الحسابات'!$B$6:$B$205,MATCH(C2459,'دليل الحسابات'!$A$6:$A$205,0)),"كود غير موجود")))</f>
        <v/>
      </c>
      <c r="H2459" s="6">
        <f>IF(AND(C2459&amp;""="",E2459&amp;""="",F2459&amp;""=""),"",IF(AND(E2459&amp;""&lt;&gt;"",F2459&amp;""&lt;&gt;""),"خطأ: مدين ودائن معًا",IF(AND(E2459&amp;""="",F2459&amp;""=""),"سطر بلا مبلغ","")))</f>
        <v/>
      </c>
      <c r="I2459" s="19">
        <f>IF(B2459&amp;""="","",ROUND(SUMIFS($E$7:$E$3006,$B$7:$B$3006,B2459&amp;"")-SUMIFS($F$7:$F$3006,$B$7:$B$3006,B2459&amp;""),2))</f>
        <v/>
      </c>
      <c r="J2459" s="6">
        <f>IF(B2459&amp;""="",IF(AND(C2459&amp;""="",E2459&amp;""="",F2459&amp;""=""),"","رقم القيد ناقص"),IF(I2459=0,"","القيد غير متوازن"))</f>
        <v/>
      </c>
      <c r="K2459" s="21">
        <f>IF(C2459&amp;""="","",COUNTIF($C$7:C2459,C2459&amp;""))</f>
        <v/>
      </c>
      <c r="L2459" s="6">
        <f>IF(K2459="","",C2459&amp;"-"&amp;K2459)</f>
        <v/>
      </c>
      <c r="M2459" s="21">
        <f>IF(J2459&lt;&gt;"القيد غير متوازن","",IF(COUNTIF($B$7:B2459,B2459&amp;"")=1,1,""))</f>
        <v/>
      </c>
    </row>
    <row r="2460">
      <c r="A2460" s="20" t="n"/>
      <c r="B2460" s="16" t="n"/>
      <c r="C2460" s="16" t="n"/>
      <c r="D2460" s="5" t="n"/>
      <c r="E2460" s="17" t="n"/>
      <c r="F2460" s="17" t="n"/>
      <c r="G2460" s="6">
        <f>IF(AND(C2460&amp;""="",E2460&amp;""="",F2460&amp;""=""),"",IF(C2460&amp;""="","كود ناقص",IFERROR(INDEX('دليل الحسابات'!$B$6:$B$205,MATCH(C2460,'دليل الحسابات'!$A$6:$A$205,0)),"كود غير موجود")))</f>
        <v/>
      </c>
      <c r="H2460" s="6">
        <f>IF(AND(C2460&amp;""="",E2460&amp;""="",F2460&amp;""=""),"",IF(AND(E2460&amp;""&lt;&gt;"",F2460&amp;""&lt;&gt;""),"خطأ: مدين ودائن معًا",IF(AND(E2460&amp;""="",F2460&amp;""=""),"سطر بلا مبلغ","")))</f>
        <v/>
      </c>
      <c r="I2460" s="19">
        <f>IF(B2460&amp;""="","",ROUND(SUMIFS($E$7:$E$3006,$B$7:$B$3006,B2460&amp;"")-SUMIFS($F$7:$F$3006,$B$7:$B$3006,B2460&amp;""),2))</f>
        <v/>
      </c>
      <c r="J2460" s="6">
        <f>IF(B2460&amp;""="",IF(AND(C2460&amp;""="",E2460&amp;""="",F2460&amp;""=""),"","رقم القيد ناقص"),IF(I2460=0,"","القيد غير متوازن"))</f>
        <v/>
      </c>
      <c r="K2460" s="21">
        <f>IF(C2460&amp;""="","",COUNTIF($C$7:C2460,C2460&amp;""))</f>
        <v/>
      </c>
      <c r="L2460" s="6">
        <f>IF(K2460="","",C2460&amp;"-"&amp;K2460)</f>
        <v/>
      </c>
      <c r="M2460" s="21">
        <f>IF(J2460&lt;&gt;"القيد غير متوازن","",IF(COUNTIF($B$7:B2460,B2460&amp;"")=1,1,""))</f>
        <v/>
      </c>
    </row>
    <row r="2461">
      <c r="A2461" s="20" t="n"/>
      <c r="B2461" s="16" t="n"/>
      <c r="C2461" s="16" t="n"/>
      <c r="D2461" s="5" t="n"/>
      <c r="E2461" s="17" t="n"/>
      <c r="F2461" s="17" t="n"/>
      <c r="G2461" s="6">
        <f>IF(AND(C2461&amp;""="",E2461&amp;""="",F2461&amp;""=""),"",IF(C2461&amp;""="","كود ناقص",IFERROR(INDEX('دليل الحسابات'!$B$6:$B$205,MATCH(C2461,'دليل الحسابات'!$A$6:$A$205,0)),"كود غير موجود")))</f>
        <v/>
      </c>
      <c r="H2461" s="6">
        <f>IF(AND(C2461&amp;""="",E2461&amp;""="",F2461&amp;""=""),"",IF(AND(E2461&amp;""&lt;&gt;"",F2461&amp;""&lt;&gt;""),"خطأ: مدين ودائن معًا",IF(AND(E2461&amp;""="",F2461&amp;""=""),"سطر بلا مبلغ","")))</f>
        <v/>
      </c>
      <c r="I2461" s="19">
        <f>IF(B2461&amp;""="","",ROUND(SUMIFS($E$7:$E$3006,$B$7:$B$3006,B2461&amp;"")-SUMIFS($F$7:$F$3006,$B$7:$B$3006,B2461&amp;""),2))</f>
        <v/>
      </c>
      <c r="J2461" s="6">
        <f>IF(B2461&amp;""="",IF(AND(C2461&amp;""="",E2461&amp;""="",F2461&amp;""=""),"","رقم القيد ناقص"),IF(I2461=0,"","القيد غير متوازن"))</f>
        <v/>
      </c>
      <c r="K2461" s="21">
        <f>IF(C2461&amp;""="","",COUNTIF($C$7:C2461,C2461&amp;""))</f>
        <v/>
      </c>
      <c r="L2461" s="6">
        <f>IF(K2461="","",C2461&amp;"-"&amp;K2461)</f>
        <v/>
      </c>
      <c r="M2461" s="21">
        <f>IF(J2461&lt;&gt;"القيد غير متوازن","",IF(COUNTIF($B$7:B2461,B2461&amp;"")=1,1,""))</f>
        <v/>
      </c>
    </row>
    <row r="2462">
      <c r="A2462" s="20" t="n"/>
      <c r="B2462" s="16" t="n"/>
      <c r="C2462" s="16" t="n"/>
      <c r="D2462" s="5" t="n"/>
      <c r="E2462" s="17" t="n"/>
      <c r="F2462" s="17" t="n"/>
      <c r="G2462" s="6">
        <f>IF(AND(C2462&amp;""="",E2462&amp;""="",F2462&amp;""=""),"",IF(C2462&amp;""="","كود ناقص",IFERROR(INDEX('دليل الحسابات'!$B$6:$B$205,MATCH(C2462,'دليل الحسابات'!$A$6:$A$205,0)),"كود غير موجود")))</f>
        <v/>
      </c>
      <c r="H2462" s="6">
        <f>IF(AND(C2462&amp;""="",E2462&amp;""="",F2462&amp;""=""),"",IF(AND(E2462&amp;""&lt;&gt;"",F2462&amp;""&lt;&gt;""),"خطأ: مدين ودائن معًا",IF(AND(E2462&amp;""="",F2462&amp;""=""),"سطر بلا مبلغ","")))</f>
        <v/>
      </c>
      <c r="I2462" s="19">
        <f>IF(B2462&amp;""="","",ROUND(SUMIFS($E$7:$E$3006,$B$7:$B$3006,B2462&amp;"")-SUMIFS($F$7:$F$3006,$B$7:$B$3006,B2462&amp;""),2))</f>
        <v/>
      </c>
      <c r="J2462" s="6">
        <f>IF(B2462&amp;""="",IF(AND(C2462&amp;""="",E2462&amp;""="",F2462&amp;""=""),"","رقم القيد ناقص"),IF(I2462=0,"","القيد غير متوازن"))</f>
        <v/>
      </c>
      <c r="K2462" s="21">
        <f>IF(C2462&amp;""="","",COUNTIF($C$7:C2462,C2462&amp;""))</f>
        <v/>
      </c>
      <c r="L2462" s="6">
        <f>IF(K2462="","",C2462&amp;"-"&amp;K2462)</f>
        <v/>
      </c>
      <c r="M2462" s="21">
        <f>IF(J2462&lt;&gt;"القيد غير متوازن","",IF(COUNTIF($B$7:B2462,B2462&amp;"")=1,1,""))</f>
        <v/>
      </c>
    </row>
    <row r="2463">
      <c r="A2463" s="20" t="n"/>
      <c r="B2463" s="16" t="n"/>
      <c r="C2463" s="16" t="n"/>
      <c r="D2463" s="5" t="n"/>
      <c r="E2463" s="17" t="n"/>
      <c r="F2463" s="17" t="n"/>
      <c r="G2463" s="6">
        <f>IF(AND(C2463&amp;""="",E2463&amp;""="",F2463&amp;""=""),"",IF(C2463&amp;""="","كود ناقص",IFERROR(INDEX('دليل الحسابات'!$B$6:$B$205,MATCH(C2463,'دليل الحسابات'!$A$6:$A$205,0)),"كود غير موجود")))</f>
        <v/>
      </c>
      <c r="H2463" s="6">
        <f>IF(AND(C2463&amp;""="",E2463&amp;""="",F2463&amp;""=""),"",IF(AND(E2463&amp;""&lt;&gt;"",F2463&amp;""&lt;&gt;""),"خطأ: مدين ودائن معًا",IF(AND(E2463&amp;""="",F2463&amp;""=""),"سطر بلا مبلغ","")))</f>
        <v/>
      </c>
      <c r="I2463" s="19">
        <f>IF(B2463&amp;""="","",ROUND(SUMIFS($E$7:$E$3006,$B$7:$B$3006,B2463&amp;"")-SUMIFS($F$7:$F$3006,$B$7:$B$3006,B2463&amp;""),2))</f>
        <v/>
      </c>
      <c r="J2463" s="6">
        <f>IF(B2463&amp;""="",IF(AND(C2463&amp;""="",E2463&amp;""="",F2463&amp;""=""),"","رقم القيد ناقص"),IF(I2463=0,"","القيد غير متوازن"))</f>
        <v/>
      </c>
      <c r="K2463" s="21">
        <f>IF(C2463&amp;""="","",COUNTIF($C$7:C2463,C2463&amp;""))</f>
        <v/>
      </c>
      <c r="L2463" s="6">
        <f>IF(K2463="","",C2463&amp;"-"&amp;K2463)</f>
        <v/>
      </c>
      <c r="M2463" s="21">
        <f>IF(J2463&lt;&gt;"القيد غير متوازن","",IF(COUNTIF($B$7:B2463,B2463&amp;"")=1,1,""))</f>
        <v/>
      </c>
    </row>
    <row r="2464">
      <c r="A2464" s="20" t="n"/>
      <c r="B2464" s="16" t="n"/>
      <c r="C2464" s="16" t="n"/>
      <c r="D2464" s="5" t="n"/>
      <c r="E2464" s="17" t="n"/>
      <c r="F2464" s="17" t="n"/>
      <c r="G2464" s="6">
        <f>IF(AND(C2464&amp;""="",E2464&amp;""="",F2464&amp;""=""),"",IF(C2464&amp;""="","كود ناقص",IFERROR(INDEX('دليل الحسابات'!$B$6:$B$205,MATCH(C2464,'دليل الحسابات'!$A$6:$A$205,0)),"كود غير موجود")))</f>
        <v/>
      </c>
      <c r="H2464" s="6">
        <f>IF(AND(C2464&amp;""="",E2464&amp;""="",F2464&amp;""=""),"",IF(AND(E2464&amp;""&lt;&gt;"",F2464&amp;""&lt;&gt;""),"خطأ: مدين ودائن معًا",IF(AND(E2464&amp;""="",F2464&amp;""=""),"سطر بلا مبلغ","")))</f>
        <v/>
      </c>
      <c r="I2464" s="19">
        <f>IF(B2464&amp;""="","",ROUND(SUMIFS($E$7:$E$3006,$B$7:$B$3006,B2464&amp;"")-SUMIFS($F$7:$F$3006,$B$7:$B$3006,B2464&amp;""),2))</f>
        <v/>
      </c>
      <c r="J2464" s="6">
        <f>IF(B2464&amp;""="",IF(AND(C2464&amp;""="",E2464&amp;""="",F2464&amp;""=""),"","رقم القيد ناقص"),IF(I2464=0,"","القيد غير متوازن"))</f>
        <v/>
      </c>
      <c r="K2464" s="21">
        <f>IF(C2464&amp;""="","",COUNTIF($C$7:C2464,C2464&amp;""))</f>
        <v/>
      </c>
      <c r="L2464" s="6">
        <f>IF(K2464="","",C2464&amp;"-"&amp;K2464)</f>
        <v/>
      </c>
      <c r="M2464" s="21">
        <f>IF(J2464&lt;&gt;"القيد غير متوازن","",IF(COUNTIF($B$7:B2464,B2464&amp;"")=1,1,""))</f>
        <v/>
      </c>
    </row>
    <row r="2465">
      <c r="A2465" s="20" t="n"/>
      <c r="B2465" s="16" t="n"/>
      <c r="C2465" s="16" t="n"/>
      <c r="D2465" s="5" t="n"/>
      <c r="E2465" s="17" t="n"/>
      <c r="F2465" s="17" t="n"/>
      <c r="G2465" s="6">
        <f>IF(AND(C2465&amp;""="",E2465&amp;""="",F2465&amp;""=""),"",IF(C2465&amp;""="","كود ناقص",IFERROR(INDEX('دليل الحسابات'!$B$6:$B$205,MATCH(C2465,'دليل الحسابات'!$A$6:$A$205,0)),"كود غير موجود")))</f>
        <v/>
      </c>
      <c r="H2465" s="6">
        <f>IF(AND(C2465&amp;""="",E2465&amp;""="",F2465&amp;""=""),"",IF(AND(E2465&amp;""&lt;&gt;"",F2465&amp;""&lt;&gt;""),"خطأ: مدين ودائن معًا",IF(AND(E2465&amp;""="",F2465&amp;""=""),"سطر بلا مبلغ","")))</f>
        <v/>
      </c>
      <c r="I2465" s="19">
        <f>IF(B2465&amp;""="","",ROUND(SUMIFS($E$7:$E$3006,$B$7:$B$3006,B2465&amp;"")-SUMIFS($F$7:$F$3006,$B$7:$B$3006,B2465&amp;""),2))</f>
        <v/>
      </c>
      <c r="J2465" s="6">
        <f>IF(B2465&amp;""="",IF(AND(C2465&amp;""="",E2465&amp;""="",F2465&amp;""=""),"","رقم القيد ناقص"),IF(I2465=0,"","القيد غير متوازن"))</f>
        <v/>
      </c>
      <c r="K2465" s="21">
        <f>IF(C2465&amp;""="","",COUNTIF($C$7:C2465,C2465&amp;""))</f>
        <v/>
      </c>
      <c r="L2465" s="6">
        <f>IF(K2465="","",C2465&amp;"-"&amp;K2465)</f>
        <v/>
      </c>
      <c r="M2465" s="21">
        <f>IF(J2465&lt;&gt;"القيد غير متوازن","",IF(COUNTIF($B$7:B2465,B2465&amp;"")=1,1,""))</f>
        <v/>
      </c>
    </row>
    <row r="2466">
      <c r="A2466" s="20" t="n"/>
      <c r="B2466" s="16" t="n"/>
      <c r="C2466" s="16" t="n"/>
      <c r="D2466" s="5" t="n"/>
      <c r="E2466" s="17" t="n"/>
      <c r="F2466" s="17" t="n"/>
      <c r="G2466" s="6">
        <f>IF(AND(C2466&amp;""="",E2466&amp;""="",F2466&amp;""=""),"",IF(C2466&amp;""="","كود ناقص",IFERROR(INDEX('دليل الحسابات'!$B$6:$B$205,MATCH(C2466,'دليل الحسابات'!$A$6:$A$205,0)),"كود غير موجود")))</f>
        <v/>
      </c>
      <c r="H2466" s="6">
        <f>IF(AND(C2466&amp;""="",E2466&amp;""="",F2466&amp;""=""),"",IF(AND(E2466&amp;""&lt;&gt;"",F2466&amp;""&lt;&gt;""),"خطأ: مدين ودائن معًا",IF(AND(E2466&amp;""="",F2466&amp;""=""),"سطر بلا مبلغ","")))</f>
        <v/>
      </c>
      <c r="I2466" s="19">
        <f>IF(B2466&amp;""="","",ROUND(SUMIFS($E$7:$E$3006,$B$7:$B$3006,B2466&amp;"")-SUMIFS($F$7:$F$3006,$B$7:$B$3006,B2466&amp;""),2))</f>
        <v/>
      </c>
      <c r="J2466" s="6">
        <f>IF(B2466&amp;""="",IF(AND(C2466&amp;""="",E2466&amp;""="",F2466&amp;""=""),"","رقم القيد ناقص"),IF(I2466=0,"","القيد غير متوازن"))</f>
        <v/>
      </c>
      <c r="K2466" s="21">
        <f>IF(C2466&amp;""="","",COUNTIF($C$7:C2466,C2466&amp;""))</f>
        <v/>
      </c>
      <c r="L2466" s="6">
        <f>IF(K2466="","",C2466&amp;"-"&amp;K2466)</f>
        <v/>
      </c>
      <c r="M2466" s="21">
        <f>IF(J2466&lt;&gt;"القيد غير متوازن","",IF(COUNTIF($B$7:B2466,B2466&amp;"")=1,1,""))</f>
        <v/>
      </c>
    </row>
    <row r="2467">
      <c r="A2467" s="20" t="n"/>
      <c r="B2467" s="16" t="n"/>
      <c r="C2467" s="16" t="n"/>
      <c r="D2467" s="5" t="n"/>
      <c r="E2467" s="17" t="n"/>
      <c r="F2467" s="17" t="n"/>
      <c r="G2467" s="6">
        <f>IF(AND(C2467&amp;""="",E2467&amp;""="",F2467&amp;""=""),"",IF(C2467&amp;""="","كود ناقص",IFERROR(INDEX('دليل الحسابات'!$B$6:$B$205,MATCH(C2467,'دليل الحسابات'!$A$6:$A$205,0)),"كود غير موجود")))</f>
        <v/>
      </c>
      <c r="H2467" s="6">
        <f>IF(AND(C2467&amp;""="",E2467&amp;""="",F2467&amp;""=""),"",IF(AND(E2467&amp;""&lt;&gt;"",F2467&amp;""&lt;&gt;""),"خطأ: مدين ودائن معًا",IF(AND(E2467&amp;""="",F2467&amp;""=""),"سطر بلا مبلغ","")))</f>
        <v/>
      </c>
      <c r="I2467" s="19">
        <f>IF(B2467&amp;""="","",ROUND(SUMIFS($E$7:$E$3006,$B$7:$B$3006,B2467&amp;"")-SUMIFS($F$7:$F$3006,$B$7:$B$3006,B2467&amp;""),2))</f>
        <v/>
      </c>
      <c r="J2467" s="6">
        <f>IF(B2467&amp;""="",IF(AND(C2467&amp;""="",E2467&amp;""="",F2467&amp;""=""),"","رقم القيد ناقص"),IF(I2467=0,"","القيد غير متوازن"))</f>
        <v/>
      </c>
      <c r="K2467" s="21">
        <f>IF(C2467&amp;""="","",COUNTIF($C$7:C2467,C2467&amp;""))</f>
        <v/>
      </c>
      <c r="L2467" s="6">
        <f>IF(K2467="","",C2467&amp;"-"&amp;K2467)</f>
        <v/>
      </c>
      <c r="M2467" s="21">
        <f>IF(J2467&lt;&gt;"القيد غير متوازن","",IF(COUNTIF($B$7:B2467,B2467&amp;"")=1,1,""))</f>
        <v/>
      </c>
    </row>
    <row r="2468">
      <c r="A2468" s="20" t="n"/>
      <c r="B2468" s="16" t="n"/>
      <c r="C2468" s="16" t="n"/>
      <c r="D2468" s="5" t="n"/>
      <c r="E2468" s="17" t="n"/>
      <c r="F2468" s="17" t="n"/>
      <c r="G2468" s="6">
        <f>IF(AND(C2468&amp;""="",E2468&amp;""="",F2468&amp;""=""),"",IF(C2468&amp;""="","كود ناقص",IFERROR(INDEX('دليل الحسابات'!$B$6:$B$205,MATCH(C2468,'دليل الحسابات'!$A$6:$A$205,0)),"كود غير موجود")))</f>
        <v/>
      </c>
      <c r="H2468" s="6">
        <f>IF(AND(C2468&amp;""="",E2468&amp;""="",F2468&amp;""=""),"",IF(AND(E2468&amp;""&lt;&gt;"",F2468&amp;""&lt;&gt;""),"خطأ: مدين ودائن معًا",IF(AND(E2468&amp;""="",F2468&amp;""=""),"سطر بلا مبلغ","")))</f>
        <v/>
      </c>
      <c r="I2468" s="19">
        <f>IF(B2468&amp;""="","",ROUND(SUMIFS($E$7:$E$3006,$B$7:$B$3006,B2468&amp;"")-SUMIFS($F$7:$F$3006,$B$7:$B$3006,B2468&amp;""),2))</f>
        <v/>
      </c>
      <c r="J2468" s="6">
        <f>IF(B2468&amp;""="",IF(AND(C2468&amp;""="",E2468&amp;""="",F2468&amp;""=""),"","رقم القيد ناقص"),IF(I2468=0,"","القيد غير متوازن"))</f>
        <v/>
      </c>
      <c r="K2468" s="21">
        <f>IF(C2468&amp;""="","",COUNTIF($C$7:C2468,C2468&amp;""))</f>
        <v/>
      </c>
      <c r="L2468" s="6">
        <f>IF(K2468="","",C2468&amp;"-"&amp;K2468)</f>
        <v/>
      </c>
      <c r="M2468" s="21">
        <f>IF(J2468&lt;&gt;"القيد غير متوازن","",IF(COUNTIF($B$7:B2468,B2468&amp;"")=1,1,""))</f>
        <v/>
      </c>
    </row>
    <row r="2469">
      <c r="A2469" s="20" t="n"/>
      <c r="B2469" s="16" t="n"/>
      <c r="C2469" s="16" t="n"/>
      <c r="D2469" s="5" t="n"/>
      <c r="E2469" s="17" t="n"/>
      <c r="F2469" s="17" t="n"/>
      <c r="G2469" s="6">
        <f>IF(AND(C2469&amp;""="",E2469&amp;""="",F2469&amp;""=""),"",IF(C2469&amp;""="","كود ناقص",IFERROR(INDEX('دليل الحسابات'!$B$6:$B$205,MATCH(C2469,'دليل الحسابات'!$A$6:$A$205,0)),"كود غير موجود")))</f>
        <v/>
      </c>
      <c r="H2469" s="6">
        <f>IF(AND(C2469&amp;""="",E2469&amp;""="",F2469&amp;""=""),"",IF(AND(E2469&amp;""&lt;&gt;"",F2469&amp;""&lt;&gt;""),"خطأ: مدين ودائن معًا",IF(AND(E2469&amp;""="",F2469&amp;""=""),"سطر بلا مبلغ","")))</f>
        <v/>
      </c>
      <c r="I2469" s="19">
        <f>IF(B2469&amp;""="","",ROUND(SUMIFS($E$7:$E$3006,$B$7:$B$3006,B2469&amp;"")-SUMIFS($F$7:$F$3006,$B$7:$B$3006,B2469&amp;""),2))</f>
        <v/>
      </c>
      <c r="J2469" s="6">
        <f>IF(B2469&amp;""="",IF(AND(C2469&amp;""="",E2469&amp;""="",F2469&amp;""=""),"","رقم القيد ناقص"),IF(I2469=0,"","القيد غير متوازن"))</f>
        <v/>
      </c>
      <c r="K2469" s="21">
        <f>IF(C2469&amp;""="","",COUNTIF($C$7:C2469,C2469&amp;""))</f>
        <v/>
      </c>
      <c r="L2469" s="6">
        <f>IF(K2469="","",C2469&amp;"-"&amp;K2469)</f>
        <v/>
      </c>
      <c r="M2469" s="21">
        <f>IF(J2469&lt;&gt;"القيد غير متوازن","",IF(COUNTIF($B$7:B2469,B2469&amp;"")=1,1,""))</f>
        <v/>
      </c>
    </row>
    <row r="2470">
      <c r="A2470" s="20" t="n"/>
      <c r="B2470" s="16" t="n"/>
      <c r="C2470" s="16" t="n"/>
      <c r="D2470" s="5" t="n"/>
      <c r="E2470" s="17" t="n"/>
      <c r="F2470" s="17" t="n"/>
      <c r="G2470" s="6">
        <f>IF(AND(C2470&amp;""="",E2470&amp;""="",F2470&amp;""=""),"",IF(C2470&amp;""="","كود ناقص",IFERROR(INDEX('دليل الحسابات'!$B$6:$B$205,MATCH(C2470,'دليل الحسابات'!$A$6:$A$205,0)),"كود غير موجود")))</f>
        <v/>
      </c>
      <c r="H2470" s="6">
        <f>IF(AND(C2470&amp;""="",E2470&amp;""="",F2470&amp;""=""),"",IF(AND(E2470&amp;""&lt;&gt;"",F2470&amp;""&lt;&gt;""),"خطأ: مدين ودائن معًا",IF(AND(E2470&amp;""="",F2470&amp;""=""),"سطر بلا مبلغ","")))</f>
        <v/>
      </c>
      <c r="I2470" s="19">
        <f>IF(B2470&amp;""="","",ROUND(SUMIFS($E$7:$E$3006,$B$7:$B$3006,B2470&amp;"")-SUMIFS($F$7:$F$3006,$B$7:$B$3006,B2470&amp;""),2))</f>
        <v/>
      </c>
      <c r="J2470" s="6">
        <f>IF(B2470&amp;""="",IF(AND(C2470&amp;""="",E2470&amp;""="",F2470&amp;""=""),"","رقم القيد ناقص"),IF(I2470=0,"","القيد غير متوازن"))</f>
        <v/>
      </c>
      <c r="K2470" s="21">
        <f>IF(C2470&amp;""="","",COUNTIF($C$7:C2470,C2470&amp;""))</f>
        <v/>
      </c>
      <c r="L2470" s="6">
        <f>IF(K2470="","",C2470&amp;"-"&amp;K2470)</f>
        <v/>
      </c>
      <c r="M2470" s="21">
        <f>IF(J2470&lt;&gt;"القيد غير متوازن","",IF(COUNTIF($B$7:B2470,B2470&amp;"")=1,1,""))</f>
        <v/>
      </c>
    </row>
    <row r="2471">
      <c r="A2471" s="20" t="n"/>
      <c r="B2471" s="16" t="n"/>
      <c r="C2471" s="16" t="n"/>
      <c r="D2471" s="5" t="n"/>
      <c r="E2471" s="17" t="n"/>
      <c r="F2471" s="17" t="n"/>
      <c r="G2471" s="6">
        <f>IF(AND(C2471&amp;""="",E2471&amp;""="",F2471&amp;""=""),"",IF(C2471&amp;""="","كود ناقص",IFERROR(INDEX('دليل الحسابات'!$B$6:$B$205,MATCH(C2471,'دليل الحسابات'!$A$6:$A$205,0)),"كود غير موجود")))</f>
        <v/>
      </c>
      <c r="H2471" s="6">
        <f>IF(AND(C2471&amp;""="",E2471&amp;""="",F2471&amp;""=""),"",IF(AND(E2471&amp;""&lt;&gt;"",F2471&amp;""&lt;&gt;""),"خطأ: مدين ودائن معًا",IF(AND(E2471&amp;""="",F2471&amp;""=""),"سطر بلا مبلغ","")))</f>
        <v/>
      </c>
      <c r="I2471" s="19">
        <f>IF(B2471&amp;""="","",ROUND(SUMIFS($E$7:$E$3006,$B$7:$B$3006,B2471&amp;"")-SUMIFS($F$7:$F$3006,$B$7:$B$3006,B2471&amp;""),2))</f>
        <v/>
      </c>
      <c r="J2471" s="6">
        <f>IF(B2471&amp;""="",IF(AND(C2471&amp;""="",E2471&amp;""="",F2471&amp;""=""),"","رقم القيد ناقص"),IF(I2471=0,"","القيد غير متوازن"))</f>
        <v/>
      </c>
      <c r="K2471" s="21">
        <f>IF(C2471&amp;""="","",COUNTIF($C$7:C2471,C2471&amp;""))</f>
        <v/>
      </c>
      <c r="L2471" s="6">
        <f>IF(K2471="","",C2471&amp;"-"&amp;K2471)</f>
        <v/>
      </c>
      <c r="M2471" s="21">
        <f>IF(J2471&lt;&gt;"القيد غير متوازن","",IF(COUNTIF($B$7:B2471,B2471&amp;"")=1,1,""))</f>
        <v/>
      </c>
    </row>
    <row r="2472">
      <c r="A2472" s="20" t="n"/>
      <c r="B2472" s="16" t="n"/>
      <c r="C2472" s="16" t="n"/>
      <c r="D2472" s="5" t="n"/>
      <c r="E2472" s="17" t="n"/>
      <c r="F2472" s="17" t="n"/>
      <c r="G2472" s="6">
        <f>IF(AND(C2472&amp;""="",E2472&amp;""="",F2472&amp;""=""),"",IF(C2472&amp;""="","كود ناقص",IFERROR(INDEX('دليل الحسابات'!$B$6:$B$205,MATCH(C2472,'دليل الحسابات'!$A$6:$A$205,0)),"كود غير موجود")))</f>
        <v/>
      </c>
      <c r="H2472" s="6">
        <f>IF(AND(C2472&amp;""="",E2472&amp;""="",F2472&amp;""=""),"",IF(AND(E2472&amp;""&lt;&gt;"",F2472&amp;""&lt;&gt;""),"خطأ: مدين ودائن معًا",IF(AND(E2472&amp;""="",F2472&amp;""=""),"سطر بلا مبلغ","")))</f>
        <v/>
      </c>
      <c r="I2472" s="19">
        <f>IF(B2472&amp;""="","",ROUND(SUMIFS($E$7:$E$3006,$B$7:$B$3006,B2472&amp;"")-SUMIFS($F$7:$F$3006,$B$7:$B$3006,B2472&amp;""),2))</f>
        <v/>
      </c>
      <c r="J2472" s="6">
        <f>IF(B2472&amp;""="",IF(AND(C2472&amp;""="",E2472&amp;""="",F2472&amp;""=""),"","رقم القيد ناقص"),IF(I2472=0,"","القيد غير متوازن"))</f>
        <v/>
      </c>
      <c r="K2472" s="21">
        <f>IF(C2472&amp;""="","",COUNTIF($C$7:C2472,C2472&amp;""))</f>
        <v/>
      </c>
      <c r="L2472" s="6">
        <f>IF(K2472="","",C2472&amp;"-"&amp;K2472)</f>
        <v/>
      </c>
      <c r="M2472" s="21">
        <f>IF(J2472&lt;&gt;"القيد غير متوازن","",IF(COUNTIF($B$7:B2472,B2472&amp;"")=1,1,""))</f>
        <v/>
      </c>
    </row>
    <row r="2473">
      <c r="A2473" s="20" t="n"/>
      <c r="B2473" s="16" t="n"/>
      <c r="C2473" s="16" t="n"/>
      <c r="D2473" s="5" t="n"/>
      <c r="E2473" s="17" t="n"/>
      <c r="F2473" s="17" t="n"/>
      <c r="G2473" s="6">
        <f>IF(AND(C2473&amp;""="",E2473&amp;""="",F2473&amp;""=""),"",IF(C2473&amp;""="","كود ناقص",IFERROR(INDEX('دليل الحسابات'!$B$6:$B$205,MATCH(C2473,'دليل الحسابات'!$A$6:$A$205,0)),"كود غير موجود")))</f>
        <v/>
      </c>
      <c r="H2473" s="6">
        <f>IF(AND(C2473&amp;""="",E2473&amp;""="",F2473&amp;""=""),"",IF(AND(E2473&amp;""&lt;&gt;"",F2473&amp;""&lt;&gt;""),"خطأ: مدين ودائن معًا",IF(AND(E2473&amp;""="",F2473&amp;""=""),"سطر بلا مبلغ","")))</f>
        <v/>
      </c>
      <c r="I2473" s="19">
        <f>IF(B2473&amp;""="","",ROUND(SUMIFS($E$7:$E$3006,$B$7:$B$3006,B2473&amp;"")-SUMIFS($F$7:$F$3006,$B$7:$B$3006,B2473&amp;""),2))</f>
        <v/>
      </c>
      <c r="J2473" s="6">
        <f>IF(B2473&amp;""="",IF(AND(C2473&amp;""="",E2473&amp;""="",F2473&amp;""=""),"","رقم القيد ناقص"),IF(I2473=0,"","القيد غير متوازن"))</f>
        <v/>
      </c>
      <c r="K2473" s="21">
        <f>IF(C2473&amp;""="","",COUNTIF($C$7:C2473,C2473&amp;""))</f>
        <v/>
      </c>
      <c r="L2473" s="6">
        <f>IF(K2473="","",C2473&amp;"-"&amp;K2473)</f>
        <v/>
      </c>
      <c r="M2473" s="21">
        <f>IF(J2473&lt;&gt;"القيد غير متوازن","",IF(COUNTIF($B$7:B2473,B2473&amp;"")=1,1,""))</f>
        <v/>
      </c>
    </row>
    <row r="2474">
      <c r="A2474" s="20" t="n"/>
      <c r="B2474" s="16" t="n"/>
      <c r="C2474" s="16" t="n"/>
      <c r="D2474" s="5" t="n"/>
      <c r="E2474" s="17" t="n"/>
      <c r="F2474" s="17" t="n"/>
      <c r="G2474" s="6">
        <f>IF(AND(C2474&amp;""="",E2474&amp;""="",F2474&amp;""=""),"",IF(C2474&amp;""="","كود ناقص",IFERROR(INDEX('دليل الحسابات'!$B$6:$B$205,MATCH(C2474,'دليل الحسابات'!$A$6:$A$205,0)),"كود غير موجود")))</f>
        <v/>
      </c>
      <c r="H2474" s="6">
        <f>IF(AND(C2474&amp;""="",E2474&amp;""="",F2474&amp;""=""),"",IF(AND(E2474&amp;""&lt;&gt;"",F2474&amp;""&lt;&gt;""),"خطأ: مدين ودائن معًا",IF(AND(E2474&amp;""="",F2474&amp;""=""),"سطر بلا مبلغ","")))</f>
        <v/>
      </c>
      <c r="I2474" s="19">
        <f>IF(B2474&amp;""="","",ROUND(SUMIFS($E$7:$E$3006,$B$7:$B$3006,B2474&amp;"")-SUMIFS($F$7:$F$3006,$B$7:$B$3006,B2474&amp;""),2))</f>
        <v/>
      </c>
      <c r="J2474" s="6">
        <f>IF(B2474&amp;""="",IF(AND(C2474&amp;""="",E2474&amp;""="",F2474&amp;""=""),"","رقم القيد ناقص"),IF(I2474=0,"","القيد غير متوازن"))</f>
        <v/>
      </c>
      <c r="K2474" s="21">
        <f>IF(C2474&amp;""="","",COUNTIF($C$7:C2474,C2474&amp;""))</f>
        <v/>
      </c>
      <c r="L2474" s="6">
        <f>IF(K2474="","",C2474&amp;"-"&amp;K2474)</f>
        <v/>
      </c>
      <c r="M2474" s="21">
        <f>IF(J2474&lt;&gt;"القيد غير متوازن","",IF(COUNTIF($B$7:B2474,B2474&amp;"")=1,1,""))</f>
        <v/>
      </c>
    </row>
    <row r="2475">
      <c r="A2475" s="20" t="n"/>
      <c r="B2475" s="16" t="n"/>
      <c r="C2475" s="16" t="n"/>
      <c r="D2475" s="5" t="n"/>
      <c r="E2475" s="17" t="n"/>
      <c r="F2475" s="17" t="n"/>
      <c r="G2475" s="6">
        <f>IF(AND(C2475&amp;""="",E2475&amp;""="",F2475&amp;""=""),"",IF(C2475&amp;""="","كود ناقص",IFERROR(INDEX('دليل الحسابات'!$B$6:$B$205,MATCH(C2475,'دليل الحسابات'!$A$6:$A$205,0)),"كود غير موجود")))</f>
        <v/>
      </c>
      <c r="H2475" s="6">
        <f>IF(AND(C2475&amp;""="",E2475&amp;""="",F2475&amp;""=""),"",IF(AND(E2475&amp;""&lt;&gt;"",F2475&amp;""&lt;&gt;""),"خطأ: مدين ودائن معًا",IF(AND(E2475&amp;""="",F2475&amp;""=""),"سطر بلا مبلغ","")))</f>
        <v/>
      </c>
      <c r="I2475" s="19">
        <f>IF(B2475&amp;""="","",ROUND(SUMIFS($E$7:$E$3006,$B$7:$B$3006,B2475&amp;"")-SUMIFS($F$7:$F$3006,$B$7:$B$3006,B2475&amp;""),2))</f>
        <v/>
      </c>
      <c r="J2475" s="6">
        <f>IF(B2475&amp;""="",IF(AND(C2475&amp;""="",E2475&amp;""="",F2475&amp;""=""),"","رقم القيد ناقص"),IF(I2475=0,"","القيد غير متوازن"))</f>
        <v/>
      </c>
      <c r="K2475" s="21">
        <f>IF(C2475&amp;""="","",COUNTIF($C$7:C2475,C2475&amp;""))</f>
        <v/>
      </c>
      <c r="L2475" s="6">
        <f>IF(K2475="","",C2475&amp;"-"&amp;K2475)</f>
        <v/>
      </c>
      <c r="M2475" s="21">
        <f>IF(J2475&lt;&gt;"القيد غير متوازن","",IF(COUNTIF($B$7:B2475,B2475&amp;"")=1,1,""))</f>
        <v/>
      </c>
    </row>
    <row r="2476">
      <c r="A2476" s="20" t="n"/>
      <c r="B2476" s="16" t="n"/>
      <c r="C2476" s="16" t="n"/>
      <c r="D2476" s="5" t="n"/>
      <c r="E2476" s="17" t="n"/>
      <c r="F2476" s="17" t="n"/>
      <c r="G2476" s="6">
        <f>IF(AND(C2476&amp;""="",E2476&amp;""="",F2476&amp;""=""),"",IF(C2476&amp;""="","كود ناقص",IFERROR(INDEX('دليل الحسابات'!$B$6:$B$205,MATCH(C2476,'دليل الحسابات'!$A$6:$A$205,0)),"كود غير موجود")))</f>
        <v/>
      </c>
      <c r="H2476" s="6">
        <f>IF(AND(C2476&amp;""="",E2476&amp;""="",F2476&amp;""=""),"",IF(AND(E2476&amp;""&lt;&gt;"",F2476&amp;""&lt;&gt;""),"خطأ: مدين ودائن معًا",IF(AND(E2476&amp;""="",F2476&amp;""=""),"سطر بلا مبلغ","")))</f>
        <v/>
      </c>
      <c r="I2476" s="19">
        <f>IF(B2476&amp;""="","",ROUND(SUMIFS($E$7:$E$3006,$B$7:$B$3006,B2476&amp;"")-SUMIFS($F$7:$F$3006,$B$7:$B$3006,B2476&amp;""),2))</f>
        <v/>
      </c>
      <c r="J2476" s="6">
        <f>IF(B2476&amp;""="",IF(AND(C2476&amp;""="",E2476&amp;""="",F2476&amp;""=""),"","رقم القيد ناقص"),IF(I2476=0,"","القيد غير متوازن"))</f>
        <v/>
      </c>
      <c r="K2476" s="21">
        <f>IF(C2476&amp;""="","",COUNTIF($C$7:C2476,C2476&amp;""))</f>
        <v/>
      </c>
      <c r="L2476" s="6">
        <f>IF(K2476="","",C2476&amp;"-"&amp;K2476)</f>
        <v/>
      </c>
      <c r="M2476" s="21">
        <f>IF(J2476&lt;&gt;"القيد غير متوازن","",IF(COUNTIF($B$7:B2476,B2476&amp;"")=1,1,""))</f>
        <v/>
      </c>
    </row>
    <row r="2477">
      <c r="A2477" s="20" t="n"/>
      <c r="B2477" s="16" t="n"/>
      <c r="C2477" s="16" t="n"/>
      <c r="D2477" s="5" t="n"/>
      <c r="E2477" s="17" t="n"/>
      <c r="F2477" s="17" t="n"/>
      <c r="G2477" s="6">
        <f>IF(AND(C2477&amp;""="",E2477&amp;""="",F2477&amp;""=""),"",IF(C2477&amp;""="","كود ناقص",IFERROR(INDEX('دليل الحسابات'!$B$6:$B$205,MATCH(C2477,'دليل الحسابات'!$A$6:$A$205,0)),"كود غير موجود")))</f>
        <v/>
      </c>
      <c r="H2477" s="6">
        <f>IF(AND(C2477&amp;""="",E2477&amp;""="",F2477&amp;""=""),"",IF(AND(E2477&amp;""&lt;&gt;"",F2477&amp;""&lt;&gt;""),"خطأ: مدين ودائن معًا",IF(AND(E2477&amp;""="",F2477&amp;""=""),"سطر بلا مبلغ","")))</f>
        <v/>
      </c>
      <c r="I2477" s="19">
        <f>IF(B2477&amp;""="","",ROUND(SUMIFS($E$7:$E$3006,$B$7:$B$3006,B2477&amp;"")-SUMIFS($F$7:$F$3006,$B$7:$B$3006,B2477&amp;""),2))</f>
        <v/>
      </c>
      <c r="J2477" s="6">
        <f>IF(B2477&amp;""="",IF(AND(C2477&amp;""="",E2477&amp;""="",F2477&amp;""=""),"","رقم القيد ناقص"),IF(I2477=0,"","القيد غير متوازن"))</f>
        <v/>
      </c>
      <c r="K2477" s="21">
        <f>IF(C2477&amp;""="","",COUNTIF($C$7:C2477,C2477&amp;""))</f>
        <v/>
      </c>
      <c r="L2477" s="6">
        <f>IF(K2477="","",C2477&amp;"-"&amp;K2477)</f>
        <v/>
      </c>
      <c r="M2477" s="21">
        <f>IF(J2477&lt;&gt;"القيد غير متوازن","",IF(COUNTIF($B$7:B2477,B2477&amp;"")=1,1,""))</f>
        <v/>
      </c>
    </row>
    <row r="2478">
      <c r="A2478" s="20" t="n"/>
      <c r="B2478" s="16" t="n"/>
      <c r="C2478" s="16" t="n"/>
      <c r="D2478" s="5" t="n"/>
      <c r="E2478" s="17" t="n"/>
      <c r="F2478" s="17" t="n"/>
      <c r="G2478" s="6">
        <f>IF(AND(C2478&amp;""="",E2478&amp;""="",F2478&amp;""=""),"",IF(C2478&amp;""="","كود ناقص",IFERROR(INDEX('دليل الحسابات'!$B$6:$B$205,MATCH(C2478,'دليل الحسابات'!$A$6:$A$205,0)),"كود غير موجود")))</f>
        <v/>
      </c>
      <c r="H2478" s="6">
        <f>IF(AND(C2478&amp;""="",E2478&amp;""="",F2478&amp;""=""),"",IF(AND(E2478&amp;""&lt;&gt;"",F2478&amp;""&lt;&gt;""),"خطأ: مدين ودائن معًا",IF(AND(E2478&amp;""="",F2478&amp;""=""),"سطر بلا مبلغ","")))</f>
        <v/>
      </c>
      <c r="I2478" s="19">
        <f>IF(B2478&amp;""="","",ROUND(SUMIFS($E$7:$E$3006,$B$7:$B$3006,B2478&amp;"")-SUMIFS($F$7:$F$3006,$B$7:$B$3006,B2478&amp;""),2))</f>
        <v/>
      </c>
      <c r="J2478" s="6">
        <f>IF(B2478&amp;""="",IF(AND(C2478&amp;""="",E2478&amp;""="",F2478&amp;""=""),"","رقم القيد ناقص"),IF(I2478=0,"","القيد غير متوازن"))</f>
        <v/>
      </c>
      <c r="K2478" s="21">
        <f>IF(C2478&amp;""="","",COUNTIF($C$7:C2478,C2478&amp;""))</f>
        <v/>
      </c>
      <c r="L2478" s="6">
        <f>IF(K2478="","",C2478&amp;"-"&amp;K2478)</f>
        <v/>
      </c>
      <c r="M2478" s="21">
        <f>IF(J2478&lt;&gt;"القيد غير متوازن","",IF(COUNTIF($B$7:B2478,B2478&amp;"")=1,1,""))</f>
        <v/>
      </c>
    </row>
    <row r="2479">
      <c r="A2479" s="20" t="n"/>
      <c r="B2479" s="16" t="n"/>
      <c r="C2479" s="16" t="n"/>
      <c r="D2479" s="5" t="n"/>
      <c r="E2479" s="17" t="n"/>
      <c r="F2479" s="17" t="n"/>
      <c r="G2479" s="6">
        <f>IF(AND(C2479&amp;""="",E2479&amp;""="",F2479&amp;""=""),"",IF(C2479&amp;""="","كود ناقص",IFERROR(INDEX('دليل الحسابات'!$B$6:$B$205,MATCH(C2479,'دليل الحسابات'!$A$6:$A$205,0)),"كود غير موجود")))</f>
        <v/>
      </c>
      <c r="H2479" s="6">
        <f>IF(AND(C2479&amp;""="",E2479&amp;""="",F2479&amp;""=""),"",IF(AND(E2479&amp;""&lt;&gt;"",F2479&amp;""&lt;&gt;""),"خطأ: مدين ودائن معًا",IF(AND(E2479&amp;""="",F2479&amp;""=""),"سطر بلا مبلغ","")))</f>
        <v/>
      </c>
      <c r="I2479" s="19">
        <f>IF(B2479&amp;""="","",ROUND(SUMIFS($E$7:$E$3006,$B$7:$B$3006,B2479&amp;"")-SUMIFS($F$7:$F$3006,$B$7:$B$3006,B2479&amp;""),2))</f>
        <v/>
      </c>
      <c r="J2479" s="6">
        <f>IF(B2479&amp;""="",IF(AND(C2479&amp;""="",E2479&amp;""="",F2479&amp;""=""),"","رقم القيد ناقص"),IF(I2479=0,"","القيد غير متوازن"))</f>
        <v/>
      </c>
      <c r="K2479" s="21">
        <f>IF(C2479&amp;""="","",COUNTIF($C$7:C2479,C2479&amp;""))</f>
        <v/>
      </c>
      <c r="L2479" s="6">
        <f>IF(K2479="","",C2479&amp;"-"&amp;K2479)</f>
        <v/>
      </c>
      <c r="M2479" s="21">
        <f>IF(J2479&lt;&gt;"القيد غير متوازن","",IF(COUNTIF($B$7:B2479,B2479&amp;"")=1,1,""))</f>
        <v/>
      </c>
    </row>
    <row r="2480">
      <c r="A2480" s="20" t="n"/>
      <c r="B2480" s="16" t="n"/>
      <c r="C2480" s="16" t="n"/>
      <c r="D2480" s="5" t="n"/>
      <c r="E2480" s="17" t="n"/>
      <c r="F2480" s="17" t="n"/>
      <c r="G2480" s="6">
        <f>IF(AND(C2480&amp;""="",E2480&amp;""="",F2480&amp;""=""),"",IF(C2480&amp;""="","كود ناقص",IFERROR(INDEX('دليل الحسابات'!$B$6:$B$205,MATCH(C2480,'دليل الحسابات'!$A$6:$A$205,0)),"كود غير موجود")))</f>
        <v/>
      </c>
      <c r="H2480" s="6">
        <f>IF(AND(C2480&amp;""="",E2480&amp;""="",F2480&amp;""=""),"",IF(AND(E2480&amp;""&lt;&gt;"",F2480&amp;""&lt;&gt;""),"خطأ: مدين ودائن معًا",IF(AND(E2480&amp;""="",F2480&amp;""=""),"سطر بلا مبلغ","")))</f>
        <v/>
      </c>
      <c r="I2480" s="19">
        <f>IF(B2480&amp;""="","",ROUND(SUMIFS($E$7:$E$3006,$B$7:$B$3006,B2480&amp;"")-SUMIFS($F$7:$F$3006,$B$7:$B$3006,B2480&amp;""),2))</f>
        <v/>
      </c>
      <c r="J2480" s="6">
        <f>IF(B2480&amp;""="",IF(AND(C2480&amp;""="",E2480&amp;""="",F2480&amp;""=""),"","رقم القيد ناقص"),IF(I2480=0,"","القيد غير متوازن"))</f>
        <v/>
      </c>
      <c r="K2480" s="21">
        <f>IF(C2480&amp;""="","",COUNTIF($C$7:C2480,C2480&amp;""))</f>
        <v/>
      </c>
      <c r="L2480" s="6">
        <f>IF(K2480="","",C2480&amp;"-"&amp;K2480)</f>
        <v/>
      </c>
      <c r="M2480" s="21">
        <f>IF(J2480&lt;&gt;"القيد غير متوازن","",IF(COUNTIF($B$7:B2480,B2480&amp;"")=1,1,""))</f>
        <v/>
      </c>
    </row>
    <row r="2481">
      <c r="A2481" s="20" t="n"/>
      <c r="B2481" s="16" t="n"/>
      <c r="C2481" s="16" t="n"/>
      <c r="D2481" s="5" t="n"/>
      <c r="E2481" s="17" t="n"/>
      <c r="F2481" s="17" t="n"/>
      <c r="G2481" s="6">
        <f>IF(AND(C2481&amp;""="",E2481&amp;""="",F2481&amp;""=""),"",IF(C2481&amp;""="","كود ناقص",IFERROR(INDEX('دليل الحسابات'!$B$6:$B$205,MATCH(C2481,'دليل الحسابات'!$A$6:$A$205,0)),"كود غير موجود")))</f>
        <v/>
      </c>
      <c r="H2481" s="6">
        <f>IF(AND(C2481&amp;""="",E2481&amp;""="",F2481&amp;""=""),"",IF(AND(E2481&amp;""&lt;&gt;"",F2481&amp;""&lt;&gt;""),"خطأ: مدين ودائن معًا",IF(AND(E2481&amp;""="",F2481&amp;""=""),"سطر بلا مبلغ","")))</f>
        <v/>
      </c>
      <c r="I2481" s="19">
        <f>IF(B2481&amp;""="","",ROUND(SUMIFS($E$7:$E$3006,$B$7:$B$3006,B2481&amp;"")-SUMIFS($F$7:$F$3006,$B$7:$B$3006,B2481&amp;""),2))</f>
        <v/>
      </c>
      <c r="J2481" s="6">
        <f>IF(B2481&amp;""="",IF(AND(C2481&amp;""="",E2481&amp;""="",F2481&amp;""=""),"","رقم القيد ناقص"),IF(I2481=0,"","القيد غير متوازن"))</f>
        <v/>
      </c>
      <c r="K2481" s="21">
        <f>IF(C2481&amp;""="","",COUNTIF($C$7:C2481,C2481&amp;""))</f>
        <v/>
      </c>
      <c r="L2481" s="6">
        <f>IF(K2481="","",C2481&amp;"-"&amp;K2481)</f>
        <v/>
      </c>
      <c r="M2481" s="21">
        <f>IF(J2481&lt;&gt;"القيد غير متوازن","",IF(COUNTIF($B$7:B2481,B2481&amp;"")=1,1,""))</f>
        <v/>
      </c>
    </row>
    <row r="2482">
      <c r="A2482" s="20" t="n"/>
      <c r="B2482" s="16" t="n"/>
      <c r="C2482" s="16" t="n"/>
      <c r="D2482" s="5" t="n"/>
      <c r="E2482" s="17" t="n"/>
      <c r="F2482" s="17" t="n"/>
      <c r="G2482" s="6">
        <f>IF(AND(C2482&amp;""="",E2482&amp;""="",F2482&amp;""=""),"",IF(C2482&amp;""="","كود ناقص",IFERROR(INDEX('دليل الحسابات'!$B$6:$B$205,MATCH(C2482,'دليل الحسابات'!$A$6:$A$205,0)),"كود غير موجود")))</f>
        <v/>
      </c>
      <c r="H2482" s="6">
        <f>IF(AND(C2482&amp;""="",E2482&amp;""="",F2482&amp;""=""),"",IF(AND(E2482&amp;""&lt;&gt;"",F2482&amp;""&lt;&gt;""),"خطأ: مدين ودائن معًا",IF(AND(E2482&amp;""="",F2482&amp;""=""),"سطر بلا مبلغ","")))</f>
        <v/>
      </c>
      <c r="I2482" s="19">
        <f>IF(B2482&amp;""="","",ROUND(SUMIFS($E$7:$E$3006,$B$7:$B$3006,B2482&amp;"")-SUMIFS($F$7:$F$3006,$B$7:$B$3006,B2482&amp;""),2))</f>
        <v/>
      </c>
      <c r="J2482" s="6">
        <f>IF(B2482&amp;""="",IF(AND(C2482&amp;""="",E2482&amp;""="",F2482&amp;""=""),"","رقم القيد ناقص"),IF(I2482=0,"","القيد غير متوازن"))</f>
        <v/>
      </c>
      <c r="K2482" s="21">
        <f>IF(C2482&amp;""="","",COUNTIF($C$7:C2482,C2482&amp;""))</f>
        <v/>
      </c>
      <c r="L2482" s="6">
        <f>IF(K2482="","",C2482&amp;"-"&amp;K2482)</f>
        <v/>
      </c>
      <c r="M2482" s="21">
        <f>IF(J2482&lt;&gt;"القيد غير متوازن","",IF(COUNTIF($B$7:B2482,B2482&amp;"")=1,1,""))</f>
        <v/>
      </c>
    </row>
    <row r="2483">
      <c r="A2483" s="20" t="n"/>
      <c r="B2483" s="16" t="n"/>
      <c r="C2483" s="16" t="n"/>
      <c r="D2483" s="5" t="n"/>
      <c r="E2483" s="17" t="n"/>
      <c r="F2483" s="17" t="n"/>
      <c r="G2483" s="6">
        <f>IF(AND(C2483&amp;""="",E2483&amp;""="",F2483&amp;""=""),"",IF(C2483&amp;""="","كود ناقص",IFERROR(INDEX('دليل الحسابات'!$B$6:$B$205,MATCH(C2483,'دليل الحسابات'!$A$6:$A$205,0)),"كود غير موجود")))</f>
        <v/>
      </c>
      <c r="H2483" s="6">
        <f>IF(AND(C2483&amp;""="",E2483&amp;""="",F2483&amp;""=""),"",IF(AND(E2483&amp;""&lt;&gt;"",F2483&amp;""&lt;&gt;""),"خطأ: مدين ودائن معًا",IF(AND(E2483&amp;""="",F2483&amp;""=""),"سطر بلا مبلغ","")))</f>
        <v/>
      </c>
      <c r="I2483" s="19">
        <f>IF(B2483&amp;""="","",ROUND(SUMIFS($E$7:$E$3006,$B$7:$B$3006,B2483&amp;"")-SUMIFS($F$7:$F$3006,$B$7:$B$3006,B2483&amp;""),2))</f>
        <v/>
      </c>
      <c r="J2483" s="6">
        <f>IF(B2483&amp;""="",IF(AND(C2483&amp;""="",E2483&amp;""="",F2483&amp;""=""),"","رقم القيد ناقص"),IF(I2483=0,"","القيد غير متوازن"))</f>
        <v/>
      </c>
      <c r="K2483" s="21">
        <f>IF(C2483&amp;""="","",COUNTIF($C$7:C2483,C2483&amp;""))</f>
        <v/>
      </c>
      <c r="L2483" s="6">
        <f>IF(K2483="","",C2483&amp;"-"&amp;K2483)</f>
        <v/>
      </c>
      <c r="M2483" s="21">
        <f>IF(J2483&lt;&gt;"القيد غير متوازن","",IF(COUNTIF($B$7:B2483,B2483&amp;"")=1,1,""))</f>
        <v/>
      </c>
    </row>
    <row r="2484">
      <c r="A2484" s="20" t="n"/>
      <c r="B2484" s="16" t="n"/>
      <c r="C2484" s="16" t="n"/>
      <c r="D2484" s="5" t="n"/>
      <c r="E2484" s="17" t="n"/>
      <c r="F2484" s="17" t="n"/>
      <c r="G2484" s="6">
        <f>IF(AND(C2484&amp;""="",E2484&amp;""="",F2484&amp;""=""),"",IF(C2484&amp;""="","كود ناقص",IFERROR(INDEX('دليل الحسابات'!$B$6:$B$205,MATCH(C2484,'دليل الحسابات'!$A$6:$A$205,0)),"كود غير موجود")))</f>
        <v/>
      </c>
      <c r="H2484" s="6">
        <f>IF(AND(C2484&amp;""="",E2484&amp;""="",F2484&amp;""=""),"",IF(AND(E2484&amp;""&lt;&gt;"",F2484&amp;""&lt;&gt;""),"خطأ: مدين ودائن معًا",IF(AND(E2484&amp;""="",F2484&amp;""=""),"سطر بلا مبلغ","")))</f>
        <v/>
      </c>
      <c r="I2484" s="19">
        <f>IF(B2484&amp;""="","",ROUND(SUMIFS($E$7:$E$3006,$B$7:$B$3006,B2484&amp;"")-SUMIFS($F$7:$F$3006,$B$7:$B$3006,B2484&amp;""),2))</f>
        <v/>
      </c>
      <c r="J2484" s="6">
        <f>IF(B2484&amp;""="",IF(AND(C2484&amp;""="",E2484&amp;""="",F2484&amp;""=""),"","رقم القيد ناقص"),IF(I2484=0,"","القيد غير متوازن"))</f>
        <v/>
      </c>
      <c r="K2484" s="21">
        <f>IF(C2484&amp;""="","",COUNTIF($C$7:C2484,C2484&amp;""))</f>
        <v/>
      </c>
      <c r="L2484" s="6">
        <f>IF(K2484="","",C2484&amp;"-"&amp;K2484)</f>
        <v/>
      </c>
      <c r="M2484" s="21">
        <f>IF(J2484&lt;&gt;"القيد غير متوازن","",IF(COUNTIF($B$7:B2484,B2484&amp;"")=1,1,""))</f>
        <v/>
      </c>
    </row>
    <row r="2485">
      <c r="A2485" s="20" t="n"/>
      <c r="B2485" s="16" t="n"/>
      <c r="C2485" s="16" t="n"/>
      <c r="D2485" s="5" t="n"/>
      <c r="E2485" s="17" t="n"/>
      <c r="F2485" s="17" t="n"/>
      <c r="G2485" s="6">
        <f>IF(AND(C2485&amp;""="",E2485&amp;""="",F2485&amp;""=""),"",IF(C2485&amp;""="","كود ناقص",IFERROR(INDEX('دليل الحسابات'!$B$6:$B$205,MATCH(C2485,'دليل الحسابات'!$A$6:$A$205,0)),"كود غير موجود")))</f>
        <v/>
      </c>
      <c r="H2485" s="6">
        <f>IF(AND(C2485&amp;""="",E2485&amp;""="",F2485&amp;""=""),"",IF(AND(E2485&amp;""&lt;&gt;"",F2485&amp;""&lt;&gt;""),"خطأ: مدين ودائن معًا",IF(AND(E2485&amp;""="",F2485&amp;""=""),"سطر بلا مبلغ","")))</f>
        <v/>
      </c>
      <c r="I2485" s="19">
        <f>IF(B2485&amp;""="","",ROUND(SUMIFS($E$7:$E$3006,$B$7:$B$3006,B2485&amp;"")-SUMIFS($F$7:$F$3006,$B$7:$B$3006,B2485&amp;""),2))</f>
        <v/>
      </c>
      <c r="J2485" s="6">
        <f>IF(B2485&amp;""="",IF(AND(C2485&amp;""="",E2485&amp;""="",F2485&amp;""=""),"","رقم القيد ناقص"),IF(I2485=0,"","القيد غير متوازن"))</f>
        <v/>
      </c>
      <c r="K2485" s="21">
        <f>IF(C2485&amp;""="","",COUNTIF($C$7:C2485,C2485&amp;""))</f>
        <v/>
      </c>
      <c r="L2485" s="6">
        <f>IF(K2485="","",C2485&amp;"-"&amp;K2485)</f>
        <v/>
      </c>
      <c r="M2485" s="21">
        <f>IF(J2485&lt;&gt;"القيد غير متوازن","",IF(COUNTIF($B$7:B2485,B2485&amp;"")=1,1,""))</f>
        <v/>
      </c>
    </row>
    <row r="2486">
      <c r="A2486" s="20" t="n"/>
      <c r="B2486" s="16" t="n"/>
      <c r="C2486" s="16" t="n"/>
      <c r="D2486" s="5" t="n"/>
      <c r="E2486" s="17" t="n"/>
      <c r="F2486" s="17" t="n"/>
      <c r="G2486" s="6">
        <f>IF(AND(C2486&amp;""="",E2486&amp;""="",F2486&amp;""=""),"",IF(C2486&amp;""="","كود ناقص",IFERROR(INDEX('دليل الحسابات'!$B$6:$B$205,MATCH(C2486,'دليل الحسابات'!$A$6:$A$205,0)),"كود غير موجود")))</f>
        <v/>
      </c>
      <c r="H2486" s="6">
        <f>IF(AND(C2486&amp;""="",E2486&amp;""="",F2486&amp;""=""),"",IF(AND(E2486&amp;""&lt;&gt;"",F2486&amp;""&lt;&gt;""),"خطأ: مدين ودائن معًا",IF(AND(E2486&amp;""="",F2486&amp;""=""),"سطر بلا مبلغ","")))</f>
        <v/>
      </c>
      <c r="I2486" s="19">
        <f>IF(B2486&amp;""="","",ROUND(SUMIFS($E$7:$E$3006,$B$7:$B$3006,B2486&amp;"")-SUMIFS($F$7:$F$3006,$B$7:$B$3006,B2486&amp;""),2))</f>
        <v/>
      </c>
      <c r="J2486" s="6">
        <f>IF(B2486&amp;""="",IF(AND(C2486&amp;""="",E2486&amp;""="",F2486&amp;""=""),"","رقم القيد ناقص"),IF(I2486=0,"","القيد غير متوازن"))</f>
        <v/>
      </c>
      <c r="K2486" s="21">
        <f>IF(C2486&amp;""="","",COUNTIF($C$7:C2486,C2486&amp;""))</f>
        <v/>
      </c>
      <c r="L2486" s="6">
        <f>IF(K2486="","",C2486&amp;"-"&amp;K2486)</f>
        <v/>
      </c>
      <c r="M2486" s="21">
        <f>IF(J2486&lt;&gt;"القيد غير متوازن","",IF(COUNTIF($B$7:B2486,B2486&amp;"")=1,1,""))</f>
        <v/>
      </c>
    </row>
    <row r="2487">
      <c r="A2487" s="20" t="n"/>
      <c r="B2487" s="16" t="n"/>
      <c r="C2487" s="16" t="n"/>
      <c r="D2487" s="5" t="n"/>
      <c r="E2487" s="17" t="n"/>
      <c r="F2487" s="17" t="n"/>
      <c r="G2487" s="6">
        <f>IF(AND(C2487&amp;""="",E2487&amp;""="",F2487&amp;""=""),"",IF(C2487&amp;""="","كود ناقص",IFERROR(INDEX('دليل الحسابات'!$B$6:$B$205,MATCH(C2487,'دليل الحسابات'!$A$6:$A$205,0)),"كود غير موجود")))</f>
        <v/>
      </c>
      <c r="H2487" s="6">
        <f>IF(AND(C2487&amp;""="",E2487&amp;""="",F2487&amp;""=""),"",IF(AND(E2487&amp;""&lt;&gt;"",F2487&amp;""&lt;&gt;""),"خطأ: مدين ودائن معًا",IF(AND(E2487&amp;""="",F2487&amp;""=""),"سطر بلا مبلغ","")))</f>
        <v/>
      </c>
      <c r="I2487" s="19">
        <f>IF(B2487&amp;""="","",ROUND(SUMIFS($E$7:$E$3006,$B$7:$B$3006,B2487&amp;"")-SUMIFS($F$7:$F$3006,$B$7:$B$3006,B2487&amp;""),2))</f>
        <v/>
      </c>
      <c r="J2487" s="6">
        <f>IF(B2487&amp;""="",IF(AND(C2487&amp;""="",E2487&amp;""="",F2487&amp;""=""),"","رقم القيد ناقص"),IF(I2487=0,"","القيد غير متوازن"))</f>
        <v/>
      </c>
      <c r="K2487" s="21">
        <f>IF(C2487&amp;""="","",COUNTIF($C$7:C2487,C2487&amp;""))</f>
        <v/>
      </c>
      <c r="L2487" s="6">
        <f>IF(K2487="","",C2487&amp;"-"&amp;K2487)</f>
        <v/>
      </c>
      <c r="M2487" s="21">
        <f>IF(J2487&lt;&gt;"القيد غير متوازن","",IF(COUNTIF($B$7:B2487,B2487&amp;"")=1,1,""))</f>
        <v/>
      </c>
    </row>
    <row r="2488">
      <c r="A2488" s="20" t="n"/>
      <c r="B2488" s="16" t="n"/>
      <c r="C2488" s="16" t="n"/>
      <c r="D2488" s="5" t="n"/>
      <c r="E2488" s="17" t="n"/>
      <c r="F2488" s="17" t="n"/>
      <c r="G2488" s="6">
        <f>IF(AND(C2488&amp;""="",E2488&amp;""="",F2488&amp;""=""),"",IF(C2488&amp;""="","كود ناقص",IFERROR(INDEX('دليل الحسابات'!$B$6:$B$205,MATCH(C2488,'دليل الحسابات'!$A$6:$A$205,0)),"كود غير موجود")))</f>
        <v/>
      </c>
      <c r="H2488" s="6">
        <f>IF(AND(C2488&amp;""="",E2488&amp;""="",F2488&amp;""=""),"",IF(AND(E2488&amp;""&lt;&gt;"",F2488&amp;""&lt;&gt;""),"خطأ: مدين ودائن معًا",IF(AND(E2488&amp;""="",F2488&amp;""=""),"سطر بلا مبلغ","")))</f>
        <v/>
      </c>
      <c r="I2488" s="19">
        <f>IF(B2488&amp;""="","",ROUND(SUMIFS($E$7:$E$3006,$B$7:$B$3006,B2488&amp;"")-SUMIFS($F$7:$F$3006,$B$7:$B$3006,B2488&amp;""),2))</f>
        <v/>
      </c>
      <c r="J2488" s="6">
        <f>IF(B2488&amp;""="",IF(AND(C2488&amp;""="",E2488&amp;""="",F2488&amp;""=""),"","رقم القيد ناقص"),IF(I2488=0,"","القيد غير متوازن"))</f>
        <v/>
      </c>
      <c r="K2488" s="21">
        <f>IF(C2488&amp;""="","",COUNTIF($C$7:C2488,C2488&amp;""))</f>
        <v/>
      </c>
      <c r="L2488" s="6">
        <f>IF(K2488="","",C2488&amp;"-"&amp;K2488)</f>
        <v/>
      </c>
      <c r="M2488" s="21">
        <f>IF(J2488&lt;&gt;"القيد غير متوازن","",IF(COUNTIF($B$7:B2488,B2488&amp;"")=1,1,""))</f>
        <v/>
      </c>
    </row>
    <row r="2489">
      <c r="A2489" s="20" t="n"/>
      <c r="B2489" s="16" t="n"/>
      <c r="C2489" s="16" t="n"/>
      <c r="D2489" s="5" t="n"/>
      <c r="E2489" s="17" t="n"/>
      <c r="F2489" s="17" t="n"/>
      <c r="G2489" s="6">
        <f>IF(AND(C2489&amp;""="",E2489&amp;""="",F2489&amp;""=""),"",IF(C2489&amp;""="","كود ناقص",IFERROR(INDEX('دليل الحسابات'!$B$6:$B$205,MATCH(C2489,'دليل الحسابات'!$A$6:$A$205,0)),"كود غير موجود")))</f>
        <v/>
      </c>
      <c r="H2489" s="6">
        <f>IF(AND(C2489&amp;""="",E2489&amp;""="",F2489&amp;""=""),"",IF(AND(E2489&amp;""&lt;&gt;"",F2489&amp;""&lt;&gt;""),"خطأ: مدين ودائن معًا",IF(AND(E2489&amp;""="",F2489&amp;""=""),"سطر بلا مبلغ","")))</f>
        <v/>
      </c>
      <c r="I2489" s="19">
        <f>IF(B2489&amp;""="","",ROUND(SUMIFS($E$7:$E$3006,$B$7:$B$3006,B2489&amp;"")-SUMIFS($F$7:$F$3006,$B$7:$B$3006,B2489&amp;""),2))</f>
        <v/>
      </c>
      <c r="J2489" s="6">
        <f>IF(B2489&amp;""="",IF(AND(C2489&amp;""="",E2489&amp;""="",F2489&amp;""=""),"","رقم القيد ناقص"),IF(I2489=0,"","القيد غير متوازن"))</f>
        <v/>
      </c>
      <c r="K2489" s="21">
        <f>IF(C2489&amp;""="","",COUNTIF($C$7:C2489,C2489&amp;""))</f>
        <v/>
      </c>
      <c r="L2489" s="6">
        <f>IF(K2489="","",C2489&amp;"-"&amp;K2489)</f>
        <v/>
      </c>
      <c r="M2489" s="21">
        <f>IF(J2489&lt;&gt;"القيد غير متوازن","",IF(COUNTIF($B$7:B2489,B2489&amp;"")=1,1,""))</f>
        <v/>
      </c>
    </row>
    <row r="2490">
      <c r="A2490" s="20" t="n"/>
      <c r="B2490" s="16" t="n"/>
      <c r="C2490" s="16" t="n"/>
      <c r="D2490" s="5" t="n"/>
      <c r="E2490" s="17" t="n"/>
      <c r="F2490" s="17" t="n"/>
      <c r="G2490" s="6">
        <f>IF(AND(C2490&amp;""="",E2490&amp;""="",F2490&amp;""=""),"",IF(C2490&amp;""="","كود ناقص",IFERROR(INDEX('دليل الحسابات'!$B$6:$B$205,MATCH(C2490,'دليل الحسابات'!$A$6:$A$205,0)),"كود غير موجود")))</f>
        <v/>
      </c>
      <c r="H2490" s="6">
        <f>IF(AND(C2490&amp;""="",E2490&amp;""="",F2490&amp;""=""),"",IF(AND(E2490&amp;""&lt;&gt;"",F2490&amp;""&lt;&gt;""),"خطأ: مدين ودائن معًا",IF(AND(E2490&amp;""="",F2490&amp;""=""),"سطر بلا مبلغ","")))</f>
        <v/>
      </c>
      <c r="I2490" s="19">
        <f>IF(B2490&amp;""="","",ROUND(SUMIFS($E$7:$E$3006,$B$7:$B$3006,B2490&amp;"")-SUMIFS($F$7:$F$3006,$B$7:$B$3006,B2490&amp;""),2))</f>
        <v/>
      </c>
      <c r="J2490" s="6">
        <f>IF(B2490&amp;""="",IF(AND(C2490&amp;""="",E2490&amp;""="",F2490&amp;""=""),"","رقم القيد ناقص"),IF(I2490=0,"","القيد غير متوازن"))</f>
        <v/>
      </c>
      <c r="K2490" s="21">
        <f>IF(C2490&amp;""="","",COUNTIF($C$7:C2490,C2490&amp;""))</f>
        <v/>
      </c>
      <c r="L2490" s="6">
        <f>IF(K2490="","",C2490&amp;"-"&amp;K2490)</f>
        <v/>
      </c>
      <c r="M2490" s="21">
        <f>IF(J2490&lt;&gt;"القيد غير متوازن","",IF(COUNTIF($B$7:B2490,B2490&amp;"")=1,1,""))</f>
        <v/>
      </c>
    </row>
    <row r="2491">
      <c r="A2491" s="20" t="n"/>
      <c r="B2491" s="16" t="n"/>
      <c r="C2491" s="16" t="n"/>
      <c r="D2491" s="5" t="n"/>
      <c r="E2491" s="17" t="n"/>
      <c r="F2491" s="17" t="n"/>
      <c r="G2491" s="6">
        <f>IF(AND(C2491&amp;""="",E2491&amp;""="",F2491&amp;""=""),"",IF(C2491&amp;""="","كود ناقص",IFERROR(INDEX('دليل الحسابات'!$B$6:$B$205,MATCH(C2491,'دليل الحسابات'!$A$6:$A$205,0)),"كود غير موجود")))</f>
        <v/>
      </c>
      <c r="H2491" s="6">
        <f>IF(AND(C2491&amp;""="",E2491&amp;""="",F2491&amp;""=""),"",IF(AND(E2491&amp;""&lt;&gt;"",F2491&amp;""&lt;&gt;""),"خطأ: مدين ودائن معًا",IF(AND(E2491&amp;""="",F2491&amp;""=""),"سطر بلا مبلغ","")))</f>
        <v/>
      </c>
      <c r="I2491" s="19">
        <f>IF(B2491&amp;""="","",ROUND(SUMIFS($E$7:$E$3006,$B$7:$B$3006,B2491&amp;"")-SUMIFS($F$7:$F$3006,$B$7:$B$3006,B2491&amp;""),2))</f>
        <v/>
      </c>
      <c r="J2491" s="6">
        <f>IF(B2491&amp;""="",IF(AND(C2491&amp;""="",E2491&amp;""="",F2491&amp;""=""),"","رقم القيد ناقص"),IF(I2491=0,"","القيد غير متوازن"))</f>
        <v/>
      </c>
      <c r="K2491" s="21">
        <f>IF(C2491&amp;""="","",COUNTIF($C$7:C2491,C2491&amp;""))</f>
        <v/>
      </c>
      <c r="L2491" s="6">
        <f>IF(K2491="","",C2491&amp;"-"&amp;K2491)</f>
        <v/>
      </c>
      <c r="M2491" s="21">
        <f>IF(J2491&lt;&gt;"القيد غير متوازن","",IF(COUNTIF($B$7:B2491,B2491&amp;"")=1,1,""))</f>
        <v/>
      </c>
    </row>
    <row r="2492">
      <c r="A2492" s="20" t="n"/>
      <c r="B2492" s="16" t="n"/>
      <c r="C2492" s="16" t="n"/>
      <c r="D2492" s="5" t="n"/>
      <c r="E2492" s="17" t="n"/>
      <c r="F2492" s="17" t="n"/>
      <c r="G2492" s="6">
        <f>IF(AND(C2492&amp;""="",E2492&amp;""="",F2492&amp;""=""),"",IF(C2492&amp;""="","كود ناقص",IFERROR(INDEX('دليل الحسابات'!$B$6:$B$205,MATCH(C2492,'دليل الحسابات'!$A$6:$A$205,0)),"كود غير موجود")))</f>
        <v/>
      </c>
      <c r="H2492" s="6">
        <f>IF(AND(C2492&amp;""="",E2492&amp;""="",F2492&amp;""=""),"",IF(AND(E2492&amp;""&lt;&gt;"",F2492&amp;""&lt;&gt;""),"خطأ: مدين ودائن معًا",IF(AND(E2492&amp;""="",F2492&amp;""=""),"سطر بلا مبلغ","")))</f>
        <v/>
      </c>
      <c r="I2492" s="19">
        <f>IF(B2492&amp;""="","",ROUND(SUMIFS($E$7:$E$3006,$B$7:$B$3006,B2492&amp;"")-SUMIFS($F$7:$F$3006,$B$7:$B$3006,B2492&amp;""),2))</f>
        <v/>
      </c>
      <c r="J2492" s="6">
        <f>IF(B2492&amp;""="",IF(AND(C2492&amp;""="",E2492&amp;""="",F2492&amp;""=""),"","رقم القيد ناقص"),IF(I2492=0,"","القيد غير متوازن"))</f>
        <v/>
      </c>
      <c r="K2492" s="21">
        <f>IF(C2492&amp;""="","",COUNTIF($C$7:C2492,C2492&amp;""))</f>
        <v/>
      </c>
      <c r="L2492" s="6">
        <f>IF(K2492="","",C2492&amp;"-"&amp;K2492)</f>
        <v/>
      </c>
      <c r="M2492" s="21">
        <f>IF(J2492&lt;&gt;"القيد غير متوازن","",IF(COUNTIF($B$7:B2492,B2492&amp;"")=1,1,""))</f>
        <v/>
      </c>
    </row>
    <row r="2493">
      <c r="A2493" s="20" t="n"/>
      <c r="B2493" s="16" t="n"/>
      <c r="C2493" s="16" t="n"/>
      <c r="D2493" s="5" t="n"/>
      <c r="E2493" s="17" t="n"/>
      <c r="F2493" s="17" t="n"/>
      <c r="G2493" s="6">
        <f>IF(AND(C2493&amp;""="",E2493&amp;""="",F2493&amp;""=""),"",IF(C2493&amp;""="","كود ناقص",IFERROR(INDEX('دليل الحسابات'!$B$6:$B$205,MATCH(C2493,'دليل الحسابات'!$A$6:$A$205,0)),"كود غير موجود")))</f>
        <v/>
      </c>
      <c r="H2493" s="6">
        <f>IF(AND(C2493&amp;""="",E2493&amp;""="",F2493&amp;""=""),"",IF(AND(E2493&amp;""&lt;&gt;"",F2493&amp;""&lt;&gt;""),"خطأ: مدين ودائن معًا",IF(AND(E2493&amp;""="",F2493&amp;""=""),"سطر بلا مبلغ","")))</f>
        <v/>
      </c>
      <c r="I2493" s="19">
        <f>IF(B2493&amp;""="","",ROUND(SUMIFS($E$7:$E$3006,$B$7:$B$3006,B2493&amp;"")-SUMIFS($F$7:$F$3006,$B$7:$B$3006,B2493&amp;""),2))</f>
        <v/>
      </c>
      <c r="J2493" s="6">
        <f>IF(B2493&amp;""="",IF(AND(C2493&amp;""="",E2493&amp;""="",F2493&amp;""=""),"","رقم القيد ناقص"),IF(I2493=0,"","القيد غير متوازن"))</f>
        <v/>
      </c>
      <c r="K2493" s="21">
        <f>IF(C2493&amp;""="","",COUNTIF($C$7:C2493,C2493&amp;""))</f>
        <v/>
      </c>
      <c r="L2493" s="6">
        <f>IF(K2493="","",C2493&amp;"-"&amp;K2493)</f>
        <v/>
      </c>
      <c r="M2493" s="21">
        <f>IF(J2493&lt;&gt;"القيد غير متوازن","",IF(COUNTIF($B$7:B2493,B2493&amp;"")=1,1,""))</f>
        <v/>
      </c>
    </row>
    <row r="2494">
      <c r="A2494" s="20" t="n"/>
      <c r="B2494" s="16" t="n"/>
      <c r="C2494" s="16" t="n"/>
      <c r="D2494" s="5" t="n"/>
      <c r="E2494" s="17" t="n"/>
      <c r="F2494" s="17" t="n"/>
      <c r="G2494" s="6">
        <f>IF(AND(C2494&amp;""="",E2494&amp;""="",F2494&amp;""=""),"",IF(C2494&amp;""="","كود ناقص",IFERROR(INDEX('دليل الحسابات'!$B$6:$B$205,MATCH(C2494,'دليل الحسابات'!$A$6:$A$205,0)),"كود غير موجود")))</f>
        <v/>
      </c>
      <c r="H2494" s="6">
        <f>IF(AND(C2494&amp;""="",E2494&amp;""="",F2494&amp;""=""),"",IF(AND(E2494&amp;""&lt;&gt;"",F2494&amp;""&lt;&gt;""),"خطأ: مدين ودائن معًا",IF(AND(E2494&amp;""="",F2494&amp;""=""),"سطر بلا مبلغ","")))</f>
        <v/>
      </c>
      <c r="I2494" s="19">
        <f>IF(B2494&amp;""="","",ROUND(SUMIFS($E$7:$E$3006,$B$7:$B$3006,B2494&amp;"")-SUMIFS($F$7:$F$3006,$B$7:$B$3006,B2494&amp;""),2))</f>
        <v/>
      </c>
      <c r="J2494" s="6">
        <f>IF(B2494&amp;""="",IF(AND(C2494&amp;""="",E2494&amp;""="",F2494&amp;""=""),"","رقم القيد ناقص"),IF(I2494=0,"","القيد غير متوازن"))</f>
        <v/>
      </c>
      <c r="K2494" s="21">
        <f>IF(C2494&amp;""="","",COUNTIF($C$7:C2494,C2494&amp;""))</f>
        <v/>
      </c>
      <c r="L2494" s="6">
        <f>IF(K2494="","",C2494&amp;"-"&amp;K2494)</f>
        <v/>
      </c>
      <c r="M2494" s="21">
        <f>IF(J2494&lt;&gt;"القيد غير متوازن","",IF(COUNTIF($B$7:B2494,B2494&amp;"")=1,1,""))</f>
        <v/>
      </c>
    </row>
    <row r="2495">
      <c r="A2495" s="20" t="n"/>
      <c r="B2495" s="16" t="n"/>
      <c r="C2495" s="16" t="n"/>
      <c r="D2495" s="5" t="n"/>
      <c r="E2495" s="17" t="n"/>
      <c r="F2495" s="17" t="n"/>
      <c r="G2495" s="6">
        <f>IF(AND(C2495&amp;""="",E2495&amp;""="",F2495&amp;""=""),"",IF(C2495&amp;""="","كود ناقص",IFERROR(INDEX('دليل الحسابات'!$B$6:$B$205,MATCH(C2495,'دليل الحسابات'!$A$6:$A$205,0)),"كود غير موجود")))</f>
        <v/>
      </c>
      <c r="H2495" s="6">
        <f>IF(AND(C2495&amp;""="",E2495&amp;""="",F2495&amp;""=""),"",IF(AND(E2495&amp;""&lt;&gt;"",F2495&amp;""&lt;&gt;""),"خطأ: مدين ودائن معًا",IF(AND(E2495&amp;""="",F2495&amp;""=""),"سطر بلا مبلغ","")))</f>
        <v/>
      </c>
      <c r="I2495" s="19">
        <f>IF(B2495&amp;""="","",ROUND(SUMIFS($E$7:$E$3006,$B$7:$B$3006,B2495&amp;"")-SUMIFS($F$7:$F$3006,$B$7:$B$3006,B2495&amp;""),2))</f>
        <v/>
      </c>
      <c r="J2495" s="6">
        <f>IF(B2495&amp;""="",IF(AND(C2495&amp;""="",E2495&amp;""="",F2495&amp;""=""),"","رقم القيد ناقص"),IF(I2495=0,"","القيد غير متوازن"))</f>
        <v/>
      </c>
      <c r="K2495" s="21">
        <f>IF(C2495&amp;""="","",COUNTIF($C$7:C2495,C2495&amp;""))</f>
        <v/>
      </c>
      <c r="L2495" s="6">
        <f>IF(K2495="","",C2495&amp;"-"&amp;K2495)</f>
        <v/>
      </c>
      <c r="M2495" s="21">
        <f>IF(J2495&lt;&gt;"القيد غير متوازن","",IF(COUNTIF($B$7:B2495,B2495&amp;"")=1,1,""))</f>
        <v/>
      </c>
    </row>
    <row r="2496">
      <c r="A2496" s="20" t="n"/>
      <c r="B2496" s="16" t="n"/>
      <c r="C2496" s="16" t="n"/>
      <c r="D2496" s="5" t="n"/>
      <c r="E2496" s="17" t="n"/>
      <c r="F2496" s="17" t="n"/>
      <c r="G2496" s="6">
        <f>IF(AND(C2496&amp;""="",E2496&amp;""="",F2496&amp;""=""),"",IF(C2496&amp;""="","كود ناقص",IFERROR(INDEX('دليل الحسابات'!$B$6:$B$205,MATCH(C2496,'دليل الحسابات'!$A$6:$A$205,0)),"كود غير موجود")))</f>
        <v/>
      </c>
      <c r="H2496" s="6">
        <f>IF(AND(C2496&amp;""="",E2496&amp;""="",F2496&amp;""=""),"",IF(AND(E2496&amp;""&lt;&gt;"",F2496&amp;""&lt;&gt;""),"خطأ: مدين ودائن معًا",IF(AND(E2496&amp;""="",F2496&amp;""=""),"سطر بلا مبلغ","")))</f>
        <v/>
      </c>
      <c r="I2496" s="19">
        <f>IF(B2496&amp;""="","",ROUND(SUMIFS($E$7:$E$3006,$B$7:$B$3006,B2496&amp;"")-SUMIFS($F$7:$F$3006,$B$7:$B$3006,B2496&amp;""),2))</f>
        <v/>
      </c>
      <c r="J2496" s="6">
        <f>IF(B2496&amp;""="",IF(AND(C2496&amp;""="",E2496&amp;""="",F2496&amp;""=""),"","رقم القيد ناقص"),IF(I2496=0,"","القيد غير متوازن"))</f>
        <v/>
      </c>
      <c r="K2496" s="21">
        <f>IF(C2496&amp;""="","",COUNTIF($C$7:C2496,C2496&amp;""))</f>
        <v/>
      </c>
      <c r="L2496" s="6">
        <f>IF(K2496="","",C2496&amp;"-"&amp;K2496)</f>
        <v/>
      </c>
      <c r="M2496" s="21">
        <f>IF(J2496&lt;&gt;"القيد غير متوازن","",IF(COUNTIF($B$7:B2496,B2496&amp;"")=1,1,""))</f>
        <v/>
      </c>
    </row>
    <row r="2497">
      <c r="A2497" s="20" t="n"/>
      <c r="B2497" s="16" t="n"/>
      <c r="C2497" s="16" t="n"/>
      <c r="D2497" s="5" t="n"/>
      <c r="E2497" s="17" t="n"/>
      <c r="F2497" s="17" t="n"/>
      <c r="G2497" s="6">
        <f>IF(AND(C2497&amp;""="",E2497&amp;""="",F2497&amp;""=""),"",IF(C2497&amp;""="","كود ناقص",IFERROR(INDEX('دليل الحسابات'!$B$6:$B$205,MATCH(C2497,'دليل الحسابات'!$A$6:$A$205,0)),"كود غير موجود")))</f>
        <v/>
      </c>
      <c r="H2497" s="6">
        <f>IF(AND(C2497&amp;""="",E2497&amp;""="",F2497&amp;""=""),"",IF(AND(E2497&amp;""&lt;&gt;"",F2497&amp;""&lt;&gt;""),"خطأ: مدين ودائن معًا",IF(AND(E2497&amp;""="",F2497&amp;""=""),"سطر بلا مبلغ","")))</f>
        <v/>
      </c>
      <c r="I2497" s="19">
        <f>IF(B2497&amp;""="","",ROUND(SUMIFS($E$7:$E$3006,$B$7:$B$3006,B2497&amp;"")-SUMIFS($F$7:$F$3006,$B$7:$B$3006,B2497&amp;""),2))</f>
        <v/>
      </c>
      <c r="J2497" s="6">
        <f>IF(B2497&amp;""="",IF(AND(C2497&amp;""="",E2497&amp;""="",F2497&amp;""=""),"","رقم القيد ناقص"),IF(I2497=0,"","القيد غير متوازن"))</f>
        <v/>
      </c>
      <c r="K2497" s="21">
        <f>IF(C2497&amp;""="","",COUNTIF($C$7:C2497,C2497&amp;""))</f>
        <v/>
      </c>
      <c r="L2497" s="6">
        <f>IF(K2497="","",C2497&amp;"-"&amp;K2497)</f>
        <v/>
      </c>
      <c r="M2497" s="21">
        <f>IF(J2497&lt;&gt;"القيد غير متوازن","",IF(COUNTIF($B$7:B2497,B2497&amp;"")=1,1,""))</f>
        <v/>
      </c>
    </row>
    <row r="2498">
      <c r="A2498" s="20" t="n"/>
      <c r="B2498" s="16" t="n"/>
      <c r="C2498" s="16" t="n"/>
      <c r="D2498" s="5" t="n"/>
      <c r="E2498" s="17" t="n"/>
      <c r="F2498" s="17" t="n"/>
      <c r="G2498" s="6">
        <f>IF(AND(C2498&amp;""="",E2498&amp;""="",F2498&amp;""=""),"",IF(C2498&amp;""="","كود ناقص",IFERROR(INDEX('دليل الحسابات'!$B$6:$B$205,MATCH(C2498,'دليل الحسابات'!$A$6:$A$205,0)),"كود غير موجود")))</f>
        <v/>
      </c>
      <c r="H2498" s="6">
        <f>IF(AND(C2498&amp;""="",E2498&amp;""="",F2498&amp;""=""),"",IF(AND(E2498&amp;""&lt;&gt;"",F2498&amp;""&lt;&gt;""),"خطأ: مدين ودائن معًا",IF(AND(E2498&amp;""="",F2498&amp;""=""),"سطر بلا مبلغ","")))</f>
        <v/>
      </c>
      <c r="I2498" s="19">
        <f>IF(B2498&amp;""="","",ROUND(SUMIFS($E$7:$E$3006,$B$7:$B$3006,B2498&amp;"")-SUMIFS($F$7:$F$3006,$B$7:$B$3006,B2498&amp;""),2))</f>
        <v/>
      </c>
      <c r="J2498" s="6">
        <f>IF(B2498&amp;""="",IF(AND(C2498&amp;""="",E2498&amp;""="",F2498&amp;""=""),"","رقم القيد ناقص"),IF(I2498=0,"","القيد غير متوازن"))</f>
        <v/>
      </c>
      <c r="K2498" s="21">
        <f>IF(C2498&amp;""="","",COUNTIF($C$7:C2498,C2498&amp;""))</f>
        <v/>
      </c>
      <c r="L2498" s="6">
        <f>IF(K2498="","",C2498&amp;"-"&amp;K2498)</f>
        <v/>
      </c>
      <c r="M2498" s="21">
        <f>IF(J2498&lt;&gt;"القيد غير متوازن","",IF(COUNTIF($B$7:B2498,B2498&amp;"")=1,1,""))</f>
        <v/>
      </c>
    </row>
    <row r="2499">
      <c r="A2499" s="20" t="n"/>
      <c r="B2499" s="16" t="n"/>
      <c r="C2499" s="16" t="n"/>
      <c r="D2499" s="5" t="n"/>
      <c r="E2499" s="17" t="n"/>
      <c r="F2499" s="17" t="n"/>
      <c r="G2499" s="6">
        <f>IF(AND(C2499&amp;""="",E2499&amp;""="",F2499&amp;""=""),"",IF(C2499&amp;""="","كود ناقص",IFERROR(INDEX('دليل الحسابات'!$B$6:$B$205,MATCH(C2499,'دليل الحسابات'!$A$6:$A$205,0)),"كود غير موجود")))</f>
        <v/>
      </c>
      <c r="H2499" s="6">
        <f>IF(AND(C2499&amp;""="",E2499&amp;""="",F2499&amp;""=""),"",IF(AND(E2499&amp;""&lt;&gt;"",F2499&amp;""&lt;&gt;""),"خطأ: مدين ودائن معًا",IF(AND(E2499&amp;""="",F2499&amp;""=""),"سطر بلا مبلغ","")))</f>
        <v/>
      </c>
      <c r="I2499" s="19">
        <f>IF(B2499&amp;""="","",ROUND(SUMIFS($E$7:$E$3006,$B$7:$B$3006,B2499&amp;"")-SUMIFS($F$7:$F$3006,$B$7:$B$3006,B2499&amp;""),2))</f>
        <v/>
      </c>
      <c r="J2499" s="6">
        <f>IF(B2499&amp;""="",IF(AND(C2499&amp;""="",E2499&amp;""="",F2499&amp;""=""),"","رقم القيد ناقص"),IF(I2499=0,"","القيد غير متوازن"))</f>
        <v/>
      </c>
      <c r="K2499" s="21">
        <f>IF(C2499&amp;""="","",COUNTIF($C$7:C2499,C2499&amp;""))</f>
        <v/>
      </c>
      <c r="L2499" s="6">
        <f>IF(K2499="","",C2499&amp;"-"&amp;K2499)</f>
        <v/>
      </c>
      <c r="M2499" s="21">
        <f>IF(J2499&lt;&gt;"القيد غير متوازن","",IF(COUNTIF($B$7:B2499,B2499&amp;"")=1,1,""))</f>
        <v/>
      </c>
    </row>
    <row r="2500">
      <c r="A2500" s="20" t="n"/>
      <c r="B2500" s="16" t="n"/>
      <c r="C2500" s="16" t="n"/>
      <c r="D2500" s="5" t="n"/>
      <c r="E2500" s="17" t="n"/>
      <c r="F2500" s="17" t="n"/>
      <c r="G2500" s="6">
        <f>IF(AND(C2500&amp;""="",E2500&amp;""="",F2500&amp;""=""),"",IF(C2500&amp;""="","كود ناقص",IFERROR(INDEX('دليل الحسابات'!$B$6:$B$205,MATCH(C2500,'دليل الحسابات'!$A$6:$A$205,0)),"كود غير موجود")))</f>
        <v/>
      </c>
      <c r="H2500" s="6">
        <f>IF(AND(C2500&amp;""="",E2500&amp;""="",F2500&amp;""=""),"",IF(AND(E2500&amp;""&lt;&gt;"",F2500&amp;""&lt;&gt;""),"خطأ: مدين ودائن معًا",IF(AND(E2500&amp;""="",F2500&amp;""=""),"سطر بلا مبلغ","")))</f>
        <v/>
      </c>
      <c r="I2500" s="19">
        <f>IF(B2500&amp;""="","",ROUND(SUMIFS($E$7:$E$3006,$B$7:$B$3006,B2500&amp;"")-SUMIFS($F$7:$F$3006,$B$7:$B$3006,B2500&amp;""),2))</f>
        <v/>
      </c>
      <c r="J2500" s="6">
        <f>IF(B2500&amp;""="",IF(AND(C2500&amp;""="",E2500&amp;""="",F2500&amp;""=""),"","رقم القيد ناقص"),IF(I2500=0,"","القيد غير متوازن"))</f>
        <v/>
      </c>
      <c r="K2500" s="21">
        <f>IF(C2500&amp;""="","",COUNTIF($C$7:C2500,C2500&amp;""))</f>
        <v/>
      </c>
      <c r="L2500" s="6">
        <f>IF(K2500="","",C2500&amp;"-"&amp;K2500)</f>
        <v/>
      </c>
      <c r="M2500" s="21">
        <f>IF(J2500&lt;&gt;"القيد غير متوازن","",IF(COUNTIF($B$7:B2500,B2500&amp;"")=1,1,""))</f>
        <v/>
      </c>
    </row>
    <row r="2501">
      <c r="A2501" s="20" t="n"/>
      <c r="B2501" s="16" t="n"/>
      <c r="C2501" s="16" t="n"/>
      <c r="D2501" s="5" t="n"/>
      <c r="E2501" s="17" t="n"/>
      <c r="F2501" s="17" t="n"/>
      <c r="G2501" s="6">
        <f>IF(AND(C2501&amp;""="",E2501&amp;""="",F2501&amp;""=""),"",IF(C2501&amp;""="","كود ناقص",IFERROR(INDEX('دليل الحسابات'!$B$6:$B$205,MATCH(C2501,'دليل الحسابات'!$A$6:$A$205,0)),"كود غير موجود")))</f>
        <v/>
      </c>
      <c r="H2501" s="6">
        <f>IF(AND(C2501&amp;""="",E2501&amp;""="",F2501&amp;""=""),"",IF(AND(E2501&amp;""&lt;&gt;"",F2501&amp;""&lt;&gt;""),"خطأ: مدين ودائن معًا",IF(AND(E2501&amp;""="",F2501&amp;""=""),"سطر بلا مبلغ","")))</f>
        <v/>
      </c>
      <c r="I2501" s="19">
        <f>IF(B2501&amp;""="","",ROUND(SUMIFS($E$7:$E$3006,$B$7:$B$3006,B2501&amp;"")-SUMIFS($F$7:$F$3006,$B$7:$B$3006,B2501&amp;""),2))</f>
        <v/>
      </c>
      <c r="J2501" s="6">
        <f>IF(B2501&amp;""="",IF(AND(C2501&amp;""="",E2501&amp;""="",F2501&amp;""=""),"","رقم القيد ناقص"),IF(I2501=0,"","القيد غير متوازن"))</f>
        <v/>
      </c>
      <c r="K2501" s="21">
        <f>IF(C2501&amp;""="","",COUNTIF($C$7:C2501,C2501&amp;""))</f>
        <v/>
      </c>
      <c r="L2501" s="6">
        <f>IF(K2501="","",C2501&amp;"-"&amp;K2501)</f>
        <v/>
      </c>
      <c r="M2501" s="21">
        <f>IF(J2501&lt;&gt;"القيد غير متوازن","",IF(COUNTIF($B$7:B2501,B2501&amp;"")=1,1,""))</f>
        <v/>
      </c>
    </row>
    <row r="2502">
      <c r="A2502" s="20" t="n"/>
      <c r="B2502" s="16" t="n"/>
      <c r="C2502" s="16" t="n"/>
      <c r="D2502" s="5" t="n"/>
      <c r="E2502" s="17" t="n"/>
      <c r="F2502" s="17" t="n"/>
      <c r="G2502" s="6">
        <f>IF(AND(C2502&amp;""="",E2502&amp;""="",F2502&amp;""=""),"",IF(C2502&amp;""="","كود ناقص",IFERROR(INDEX('دليل الحسابات'!$B$6:$B$205,MATCH(C2502,'دليل الحسابات'!$A$6:$A$205,0)),"كود غير موجود")))</f>
        <v/>
      </c>
      <c r="H2502" s="6">
        <f>IF(AND(C2502&amp;""="",E2502&amp;""="",F2502&amp;""=""),"",IF(AND(E2502&amp;""&lt;&gt;"",F2502&amp;""&lt;&gt;""),"خطأ: مدين ودائن معًا",IF(AND(E2502&amp;""="",F2502&amp;""=""),"سطر بلا مبلغ","")))</f>
        <v/>
      </c>
      <c r="I2502" s="19">
        <f>IF(B2502&amp;""="","",ROUND(SUMIFS($E$7:$E$3006,$B$7:$B$3006,B2502&amp;"")-SUMIFS($F$7:$F$3006,$B$7:$B$3006,B2502&amp;""),2))</f>
        <v/>
      </c>
      <c r="J2502" s="6">
        <f>IF(B2502&amp;""="",IF(AND(C2502&amp;""="",E2502&amp;""="",F2502&amp;""=""),"","رقم القيد ناقص"),IF(I2502=0,"","القيد غير متوازن"))</f>
        <v/>
      </c>
      <c r="K2502" s="21">
        <f>IF(C2502&amp;""="","",COUNTIF($C$7:C2502,C2502&amp;""))</f>
        <v/>
      </c>
      <c r="L2502" s="6">
        <f>IF(K2502="","",C2502&amp;"-"&amp;K2502)</f>
        <v/>
      </c>
      <c r="M2502" s="21">
        <f>IF(J2502&lt;&gt;"القيد غير متوازن","",IF(COUNTIF($B$7:B2502,B2502&amp;"")=1,1,""))</f>
        <v/>
      </c>
    </row>
    <row r="2503">
      <c r="A2503" s="20" t="n"/>
      <c r="B2503" s="16" t="n"/>
      <c r="C2503" s="16" t="n"/>
      <c r="D2503" s="5" t="n"/>
      <c r="E2503" s="17" t="n"/>
      <c r="F2503" s="17" t="n"/>
      <c r="G2503" s="6">
        <f>IF(AND(C2503&amp;""="",E2503&amp;""="",F2503&amp;""=""),"",IF(C2503&amp;""="","كود ناقص",IFERROR(INDEX('دليل الحسابات'!$B$6:$B$205,MATCH(C2503,'دليل الحسابات'!$A$6:$A$205,0)),"كود غير موجود")))</f>
        <v/>
      </c>
      <c r="H2503" s="6">
        <f>IF(AND(C2503&amp;""="",E2503&amp;""="",F2503&amp;""=""),"",IF(AND(E2503&amp;""&lt;&gt;"",F2503&amp;""&lt;&gt;""),"خطأ: مدين ودائن معًا",IF(AND(E2503&amp;""="",F2503&amp;""=""),"سطر بلا مبلغ","")))</f>
        <v/>
      </c>
      <c r="I2503" s="19">
        <f>IF(B2503&amp;""="","",ROUND(SUMIFS($E$7:$E$3006,$B$7:$B$3006,B2503&amp;"")-SUMIFS($F$7:$F$3006,$B$7:$B$3006,B2503&amp;""),2))</f>
        <v/>
      </c>
      <c r="J2503" s="6">
        <f>IF(B2503&amp;""="",IF(AND(C2503&amp;""="",E2503&amp;""="",F2503&amp;""=""),"","رقم القيد ناقص"),IF(I2503=0,"","القيد غير متوازن"))</f>
        <v/>
      </c>
      <c r="K2503" s="21">
        <f>IF(C2503&amp;""="","",COUNTIF($C$7:C2503,C2503&amp;""))</f>
        <v/>
      </c>
      <c r="L2503" s="6">
        <f>IF(K2503="","",C2503&amp;"-"&amp;K2503)</f>
        <v/>
      </c>
      <c r="M2503" s="21">
        <f>IF(J2503&lt;&gt;"القيد غير متوازن","",IF(COUNTIF($B$7:B2503,B2503&amp;"")=1,1,""))</f>
        <v/>
      </c>
    </row>
    <row r="2504">
      <c r="A2504" s="20" t="n"/>
      <c r="B2504" s="16" t="n"/>
      <c r="C2504" s="16" t="n"/>
      <c r="D2504" s="5" t="n"/>
      <c r="E2504" s="17" t="n"/>
      <c r="F2504" s="17" t="n"/>
      <c r="G2504" s="6">
        <f>IF(AND(C2504&amp;""="",E2504&amp;""="",F2504&amp;""=""),"",IF(C2504&amp;""="","كود ناقص",IFERROR(INDEX('دليل الحسابات'!$B$6:$B$205,MATCH(C2504,'دليل الحسابات'!$A$6:$A$205,0)),"كود غير موجود")))</f>
        <v/>
      </c>
      <c r="H2504" s="6">
        <f>IF(AND(C2504&amp;""="",E2504&amp;""="",F2504&amp;""=""),"",IF(AND(E2504&amp;""&lt;&gt;"",F2504&amp;""&lt;&gt;""),"خطأ: مدين ودائن معًا",IF(AND(E2504&amp;""="",F2504&amp;""=""),"سطر بلا مبلغ","")))</f>
        <v/>
      </c>
      <c r="I2504" s="19">
        <f>IF(B2504&amp;""="","",ROUND(SUMIFS($E$7:$E$3006,$B$7:$B$3006,B2504&amp;"")-SUMIFS($F$7:$F$3006,$B$7:$B$3006,B2504&amp;""),2))</f>
        <v/>
      </c>
      <c r="J2504" s="6">
        <f>IF(B2504&amp;""="",IF(AND(C2504&amp;""="",E2504&amp;""="",F2504&amp;""=""),"","رقم القيد ناقص"),IF(I2504=0,"","القيد غير متوازن"))</f>
        <v/>
      </c>
      <c r="K2504" s="21">
        <f>IF(C2504&amp;""="","",COUNTIF($C$7:C2504,C2504&amp;""))</f>
        <v/>
      </c>
      <c r="L2504" s="6">
        <f>IF(K2504="","",C2504&amp;"-"&amp;K2504)</f>
        <v/>
      </c>
      <c r="M2504" s="21">
        <f>IF(J2504&lt;&gt;"القيد غير متوازن","",IF(COUNTIF($B$7:B2504,B2504&amp;"")=1,1,""))</f>
        <v/>
      </c>
    </row>
    <row r="2505">
      <c r="A2505" s="20" t="n"/>
      <c r="B2505" s="16" t="n"/>
      <c r="C2505" s="16" t="n"/>
      <c r="D2505" s="5" t="n"/>
      <c r="E2505" s="17" t="n"/>
      <c r="F2505" s="17" t="n"/>
      <c r="G2505" s="6">
        <f>IF(AND(C2505&amp;""="",E2505&amp;""="",F2505&amp;""=""),"",IF(C2505&amp;""="","كود ناقص",IFERROR(INDEX('دليل الحسابات'!$B$6:$B$205,MATCH(C2505,'دليل الحسابات'!$A$6:$A$205,0)),"كود غير موجود")))</f>
        <v/>
      </c>
      <c r="H2505" s="6">
        <f>IF(AND(C2505&amp;""="",E2505&amp;""="",F2505&amp;""=""),"",IF(AND(E2505&amp;""&lt;&gt;"",F2505&amp;""&lt;&gt;""),"خطأ: مدين ودائن معًا",IF(AND(E2505&amp;""="",F2505&amp;""=""),"سطر بلا مبلغ","")))</f>
        <v/>
      </c>
      <c r="I2505" s="19">
        <f>IF(B2505&amp;""="","",ROUND(SUMIFS($E$7:$E$3006,$B$7:$B$3006,B2505&amp;"")-SUMIFS($F$7:$F$3006,$B$7:$B$3006,B2505&amp;""),2))</f>
        <v/>
      </c>
      <c r="J2505" s="6">
        <f>IF(B2505&amp;""="",IF(AND(C2505&amp;""="",E2505&amp;""="",F2505&amp;""=""),"","رقم القيد ناقص"),IF(I2505=0,"","القيد غير متوازن"))</f>
        <v/>
      </c>
      <c r="K2505" s="21">
        <f>IF(C2505&amp;""="","",COUNTIF($C$7:C2505,C2505&amp;""))</f>
        <v/>
      </c>
      <c r="L2505" s="6">
        <f>IF(K2505="","",C2505&amp;"-"&amp;K2505)</f>
        <v/>
      </c>
      <c r="M2505" s="21">
        <f>IF(J2505&lt;&gt;"القيد غير متوازن","",IF(COUNTIF($B$7:B2505,B2505&amp;"")=1,1,""))</f>
        <v/>
      </c>
    </row>
    <row r="2506">
      <c r="A2506" s="20" t="n"/>
      <c r="B2506" s="16" t="n"/>
      <c r="C2506" s="16" t="n"/>
      <c r="D2506" s="5" t="n"/>
      <c r="E2506" s="17" t="n"/>
      <c r="F2506" s="17" t="n"/>
      <c r="G2506" s="6">
        <f>IF(AND(C2506&amp;""="",E2506&amp;""="",F2506&amp;""=""),"",IF(C2506&amp;""="","كود ناقص",IFERROR(INDEX('دليل الحسابات'!$B$6:$B$205,MATCH(C2506,'دليل الحسابات'!$A$6:$A$205,0)),"كود غير موجود")))</f>
        <v/>
      </c>
      <c r="H2506" s="6">
        <f>IF(AND(C2506&amp;""="",E2506&amp;""="",F2506&amp;""=""),"",IF(AND(E2506&amp;""&lt;&gt;"",F2506&amp;""&lt;&gt;""),"خطأ: مدين ودائن معًا",IF(AND(E2506&amp;""="",F2506&amp;""=""),"سطر بلا مبلغ","")))</f>
        <v/>
      </c>
      <c r="I2506" s="19">
        <f>IF(B2506&amp;""="","",ROUND(SUMIFS($E$7:$E$3006,$B$7:$B$3006,B2506&amp;"")-SUMIFS($F$7:$F$3006,$B$7:$B$3006,B2506&amp;""),2))</f>
        <v/>
      </c>
      <c r="J2506" s="6">
        <f>IF(B2506&amp;""="",IF(AND(C2506&amp;""="",E2506&amp;""="",F2506&amp;""=""),"","رقم القيد ناقص"),IF(I2506=0,"","القيد غير متوازن"))</f>
        <v/>
      </c>
      <c r="K2506" s="21">
        <f>IF(C2506&amp;""="","",COUNTIF($C$7:C2506,C2506&amp;""))</f>
        <v/>
      </c>
      <c r="L2506" s="6">
        <f>IF(K2506="","",C2506&amp;"-"&amp;K2506)</f>
        <v/>
      </c>
      <c r="M2506" s="21">
        <f>IF(J2506&lt;&gt;"القيد غير متوازن","",IF(COUNTIF($B$7:B2506,B2506&amp;"")=1,1,""))</f>
        <v/>
      </c>
    </row>
    <row r="2507">
      <c r="A2507" s="20" t="n"/>
      <c r="B2507" s="16" t="n"/>
      <c r="C2507" s="16" t="n"/>
      <c r="D2507" s="5" t="n"/>
      <c r="E2507" s="17" t="n"/>
      <c r="F2507" s="17" t="n"/>
      <c r="G2507" s="6">
        <f>IF(AND(C2507&amp;""="",E2507&amp;""="",F2507&amp;""=""),"",IF(C2507&amp;""="","كود ناقص",IFERROR(INDEX('دليل الحسابات'!$B$6:$B$205,MATCH(C2507,'دليل الحسابات'!$A$6:$A$205,0)),"كود غير موجود")))</f>
        <v/>
      </c>
      <c r="H2507" s="6">
        <f>IF(AND(C2507&amp;""="",E2507&amp;""="",F2507&amp;""=""),"",IF(AND(E2507&amp;""&lt;&gt;"",F2507&amp;""&lt;&gt;""),"خطأ: مدين ودائن معًا",IF(AND(E2507&amp;""="",F2507&amp;""=""),"سطر بلا مبلغ","")))</f>
        <v/>
      </c>
      <c r="I2507" s="19">
        <f>IF(B2507&amp;""="","",ROUND(SUMIFS($E$7:$E$3006,$B$7:$B$3006,B2507&amp;"")-SUMIFS($F$7:$F$3006,$B$7:$B$3006,B2507&amp;""),2))</f>
        <v/>
      </c>
      <c r="J2507" s="6">
        <f>IF(B2507&amp;""="",IF(AND(C2507&amp;""="",E2507&amp;""="",F2507&amp;""=""),"","رقم القيد ناقص"),IF(I2507=0,"","القيد غير متوازن"))</f>
        <v/>
      </c>
      <c r="K2507" s="21">
        <f>IF(C2507&amp;""="","",COUNTIF($C$7:C2507,C2507&amp;""))</f>
        <v/>
      </c>
      <c r="L2507" s="6">
        <f>IF(K2507="","",C2507&amp;"-"&amp;K2507)</f>
        <v/>
      </c>
      <c r="M2507" s="21">
        <f>IF(J2507&lt;&gt;"القيد غير متوازن","",IF(COUNTIF($B$7:B2507,B2507&amp;"")=1,1,""))</f>
        <v/>
      </c>
    </row>
    <row r="2508">
      <c r="A2508" s="20" t="n"/>
      <c r="B2508" s="16" t="n"/>
      <c r="C2508" s="16" t="n"/>
      <c r="D2508" s="5" t="n"/>
      <c r="E2508" s="17" t="n"/>
      <c r="F2508" s="17" t="n"/>
      <c r="G2508" s="6">
        <f>IF(AND(C2508&amp;""="",E2508&amp;""="",F2508&amp;""=""),"",IF(C2508&amp;""="","كود ناقص",IFERROR(INDEX('دليل الحسابات'!$B$6:$B$205,MATCH(C2508,'دليل الحسابات'!$A$6:$A$205,0)),"كود غير موجود")))</f>
        <v/>
      </c>
      <c r="H2508" s="6">
        <f>IF(AND(C2508&amp;""="",E2508&amp;""="",F2508&amp;""=""),"",IF(AND(E2508&amp;""&lt;&gt;"",F2508&amp;""&lt;&gt;""),"خطأ: مدين ودائن معًا",IF(AND(E2508&amp;""="",F2508&amp;""=""),"سطر بلا مبلغ","")))</f>
        <v/>
      </c>
      <c r="I2508" s="19">
        <f>IF(B2508&amp;""="","",ROUND(SUMIFS($E$7:$E$3006,$B$7:$B$3006,B2508&amp;"")-SUMIFS($F$7:$F$3006,$B$7:$B$3006,B2508&amp;""),2))</f>
        <v/>
      </c>
      <c r="J2508" s="6">
        <f>IF(B2508&amp;""="",IF(AND(C2508&amp;""="",E2508&amp;""="",F2508&amp;""=""),"","رقم القيد ناقص"),IF(I2508=0,"","القيد غير متوازن"))</f>
        <v/>
      </c>
      <c r="K2508" s="21">
        <f>IF(C2508&amp;""="","",COUNTIF($C$7:C2508,C2508&amp;""))</f>
        <v/>
      </c>
      <c r="L2508" s="6">
        <f>IF(K2508="","",C2508&amp;"-"&amp;K2508)</f>
        <v/>
      </c>
      <c r="M2508" s="21">
        <f>IF(J2508&lt;&gt;"القيد غير متوازن","",IF(COUNTIF($B$7:B2508,B2508&amp;"")=1,1,""))</f>
        <v/>
      </c>
    </row>
    <row r="2509">
      <c r="A2509" s="20" t="n"/>
      <c r="B2509" s="16" t="n"/>
      <c r="C2509" s="16" t="n"/>
      <c r="D2509" s="5" t="n"/>
      <c r="E2509" s="17" t="n"/>
      <c r="F2509" s="17" t="n"/>
      <c r="G2509" s="6">
        <f>IF(AND(C2509&amp;""="",E2509&amp;""="",F2509&amp;""=""),"",IF(C2509&amp;""="","كود ناقص",IFERROR(INDEX('دليل الحسابات'!$B$6:$B$205,MATCH(C2509,'دليل الحسابات'!$A$6:$A$205,0)),"كود غير موجود")))</f>
        <v/>
      </c>
      <c r="H2509" s="6">
        <f>IF(AND(C2509&amp;""="",E2509&amp;""="",F2509&amp;""=""),"",IF(AND(E2509&amp;""&lt;&gt;"",F2509&amp;""&lt;&gt;""),"خطأ: مدين ودائن معًا",IF(AND(E2509&amp;""="",F2509&amp;""=""),"سطر بلا مبلغ","")))</f>
        <v/>
      </c>
      <c r="I2509" s="19">
        <f>IF(B2509&amp;""="","",ROUND(SUMIFS($E$7:$E$3006,$B$7:$B$3006,B2509&amp;"")-SUMIFS($F$7:$F$3006,$B$7:$B$3006,B2509&amp;""),2))</f>
        <v/>
      </c>
      <c r="J2509" s="6">
        <f>IF(B2509&amp;""="",IF(AND(C2509&amp;""="",E2509&amp;""="",F2509&amp;""=""),"","رقم القيد ناقص"),IF(I2509=0,"","القيد غير متوازن"))</f>
        <v/>
      </c>
      <c r="K2509" s="21">
        <f>IF(C2509&amp;""="","",COUNTIF($C$7:C2509,C2509&amp;""))</f>
        <v/>
      </c>
      <c r="L2509" s="6">
        <f>IF(K2509="","",C2509&amp;"-"&amp;K2509)</f>
        <v/>
      </c>
      <c r="M2509" s="21">
        <f>IF(J2509&lt;&gt;"القيد غير متوازن","",IF(COUNTIF($B$7:B2509,B2509&amp;"")=1,1,""))</f>
        <v/>
      </c>
    </row>
    <row r="2510">
      <c r="A2510" s="20" t="n"/>
      <c r="B2510" s="16" t="n"/>
      <c r="C2510" s="16" t="n"/>
      <c r="D2510" s="5" t="n"/>
      <c r="E2510" s="17" t="n"/>
      <c r="F2510" s="17" t="n"/>
      <c r="G2510" s="6">
        <f>IF(AND(C2510&amp;""="",E2510&amp;""="",F2510&amp;""=""),"",IF(C2510&amp;""="","كود ناقص",IFERROR(INDEX('دليل الحسابات'!$B$6:$B$205,MATCH(C2510,'دليل الحسابات'!$A$6:$A$205,0)),"كود غير موجود")))</f>
        <v/>
      </c>
      <c r="H2510" s="6">
        <f>IF(AND(C2510&amp;""="",E2510&amp;""="",F2510&amp;""=""),"",IF(AND(E2510&amp;""&lt;&gt;"",F2510&amp;""&lt;&gt;""),"خطأ: مدين ودائن معًا",IF(AND(E2510&amp;""="",F2510&amp;""=""),"سطر بلا مبلغ","")))</f>
        <v/>
      </c>
      <c r="I2510" s="19">
        <f>IF(B2510&amp;""="","",ROUND(SUMIFS($E$7:$E$3006,$B$7:$B$3006,B2510&amp;"")-SUMIFS($F$7:$F$3006,$B$7:$B$3006,B2510&amp;""),2))</f>
        <v/>
      </c>
      <c r="J2510" s="6">
        <f>IF(B2510&amp;""="",IF(AND(C2510&amp;""="",E2510&amp;""="",F2510&amp;""=""),"","رقم القيد ناقص"),IF(I2510=0,"","القيد غير متوازن"))</f>
        <v/>
      </c>
      <c r="K2510" s="21">
        <f>IF(C2510&amp;""="","",COUNTIF($C$7:C2510,C2510&amp;""))</f>
        <v/>
      </c>
      <c r="L2510" s="6">
        <f>IF(K2510="","",C2510&amp;"-"&amp;K2510)</f>
        <v/>
      </c>
      <c r="M2510" s="21">
        <f>IF(J2510&lt;&gt;"القيد غير متوازن","",IF(COUNTIF($B$7:B2510,B2510&amp;"")=1,1,""))</f>
        <v/>
      </c>
    </row>
    <row r="2511">
      <c r="A2511" s="20" t="n"/>
      <c r="B2511" s="16" t="n"/>
      <c r="C2511" s="16" t="n"/>
      <c r="D2511" s="5" t="n"/>
      <c r="E2511" s="17" t="n"/>
      <c r="F2511" s="17" t="n"/>
      <c r="G2511" s="6">
        <f>IF(AND(C2511&amp;""="",E2511&amp;""="",F2511&amp;""=""),"",IF(C2511&amp;""="","كود ناقص",IFERROR(INDEX('دليل الحسابات'!$B$6:$B$205,MATCH(C2511,'دليل الحسابات'!$A$6:$A$205,0)),"كود غير موجود")))</f>
        <v/>
      </c>
      <c r="H2511" s="6">
        <f>IF(AND(C2511&amp;""="",E2511&amp;""="",F2511&amp;""=""),"",IF(AND(E2511&amp;""&lt;&gt;"",F2511&amp;""&lt;&gt;""),"خطأ: مدين ودائن معًا",IF(AND(E2511&amp;""="",F2511&amp;""=""),"سطر بلا مبلغ","")))</f>
        <v/>
      </c>
      <c r="I2511" s="19">
        <f>IF(B2511&amp;""="","",ROUND(SUMIFS($E$7:$E$3006,$B$7:$B$3006,B2511&amp;"")-SUMIFS($F$7:$F$3006,$B$7:$B$3006,B2511&amp;""),2))</f>
        <v/>
      </c>
      <c r="J2511" s="6">
        <f>IF(B2511&amp;""="",IF(AND(C2511&amp;""="",E2511&amp;""="",F2511&amp;""=""),"","رقم القيد ناقص"),IF(I2511=0,"","القيد غير متوازن"))</f>
        <v/>
      </c>
      <c r="K2511" s="21">
        <f>IF(C2511&amp;""="","",COUNTIF($C$7:C2511,C2511&amp;""))</f>
        <v/>
      </c>
      <c r="L2511" s="6">
        <f>IF(K2511="","",C2511&amp;"-"&amp;K2511)</f>
        <v/>
      </c>
      <c r="M2511" s="21">
        <f>IF(J2511&lt;&gt;"القيد غير متوازن","",IF(COUNTIF($B$7:B2511,B2511&amp;"")=1,1,""))</f>
        <v/>
      </c>
    </row>
    <row r="2512">
      <c r="A2512" s="20" t="n"/>
      <c r="B2512" s="16" t="n"/>
      <c r="C2512" s="16" t="n"/>
      <c r="D2512" s="5" t="n"/>
      <c r="E2512" s="17" t="n"/>
      <c r="F2512" s="17" t="n"/>
      <c r="G2512" s="6">
        <f>IF(AND(C2512&amp;""="",E2512&amp;""="",F2512&amp;""=""),"",IF(C2512&amp;""="","كود ناقص",IFERROR(INDEX('دليل الحسابات'!$B$6:$B$205,MATCH(C2512,'دليل الحسابات'!$A$6:$A$205,0)),"كود غير موجود")))</f>
        <v/>
      </c>
      <c r="H2512" s="6">
        <f>IF(AND(C2512&amp;""="",E2512&amp;""="",F2512&amp;""=""),"",IF(AND(E2512&amp;""&lt;&gt;"",F2512&amp;""&lt;&gt;""),"خطأ: مدين ودائن معًا",IF(AND(E2512&amp;""="",F2512&amp;""=""),"سطر بلا مبلغ","")))</f>
        <v/>
      </c>
      <c r="I2512" s="19">
        <f>IF(B2512&amp;""="","",ROUND(SUMIFS($E$7:$E$3006,$B$7:$B$3006,B2512&amp;"")-SUMIFS($F$7:$F$3006,$B$7:$B$3006,B2512&amp;""),2))</f>
        <v/>
      </c>
      <c r="J2512" s="6">
        <f>IF(B2512&amp;""="",IF(AND(C2512&amp;""="",E2512&amp;""="",F2512&amp;""=""),"","رقم القيد ناقص"),IF(I2512=0,"","القيد غير متوازن"))</f>
        <v/>
      </c>
      <c r="K2512" s="21">
        <f>IF(C2512&amp;""="","",COUNTIF($C$7:C2512,C2512&amp;""))</f>
        <v/>
      </c>
      <c r="L2512" s="6">
        <f>IF(K2512="","",C2512&amp;"-"&amp;K2512)</f>
        <v/>
      </c>
      <c r="M2512" s="21">
        <f>IF(J2512&lt;&gt;"القيد غير متوازن","",IF(COUNTIF($B$7:B2512,B2512&amp;"")=1,1,""))</f>
        <v/>
      </c>
    </row>
    <row r="2513">
      <c r="A2513" s="20" t="n"/>
      <c r="B2513" s="16" t="n"/>
      <c r="C2513" s="16" t="n"/>
      <c r="D2513" s="5" t="n"/>
      <c r="E2513" s="17" t="n"/>
      <c r="F2513" s="17" t="n"/>
      <c r="G2513" s="6">
        <f>IF(AND(C2513&amp;""="",E2513&amp;""="",F2513&amp;""=""),"",IF(C2513&amp;""="","كود ناقص",IFERROR(INDEX('دليل الحسابات'!$B$6:$B$205,MATCH(C2513,'دليل الحسابات'!$A$6:$A$205,0)),"كود غير موجود")))</f>
        <v/>
      </c>
      <c r="H2513" s="6">
        <f>IF(AND(C2513&amp;""="",E2513&amp;""="",F2513&amp;""=""),"",IF(AND(E2513&amp;""&lt;&gt;"",F2513&amp;""&lt;&gt;""),"خطأ: مدين ودائن معًا",IF(AND(E2513&amp;""="",F2513&amp;""=""),"سطر بلا مبلغ","")))</f>
        <v/>
      </c>
      <c r="I2513" s="19">
        <f>IF(B2513&amp;""="","",ROUND(SUMIFS($E$7:$E$3006,$B$7:$B$3006,B2513&amp;"")-SUMIFS($F$7:$F$3006,$B$7:$B$3006,B2513&amp;""),2))</f>
        <v/>
      </c>
      <c r="J2513" s="6">
        <f>IF(B2513&amp;""="",IF(AND(C2513&amp;""="",E2513&amp;""="",F2513&amp;""=""),"","رقم القيد ناقص"),IF(I2513=0,"","القيد غير متوازن"))</f>
        <v/>
      </c>
      <c r="K2513" s="21">
        <f>IF(C2513&amp;""="","",COUNTIF($C$7:C2513,C2513&amp;""))</f>
        <v/>
      </c>
      <c r="L2513" s="6">
        <f>IF(K2513="","",C2513&amp;"-"&amp;K2513)</f>
        <v/>
      </c>
      <c r="M2513" s="21">
        <f>IF(J2513&lt;&gt;"القيد غير متوازن","",IF(COUNTIF($B$7:B2513,B2513&amp;"")=1,1,""))</f>
        <v/>
      </c>
    </row>
    <row r="2514">
      <c r="A2514" s="20" t="n"/>
      <c r="B2514" s="16" t="n"/>
      <c r="C2514" s="16" t="n"/>
      <c r="D2514" s="5" t="n"/>
      <c r="E2514" s="17" t="n"/>
      <c r="F2514" s="17" t="n"/>
      <c r="G2514" s="6">
        <f>IF(AND(C2514&amp;""="",E2514&amp;""="",F2514&amp;""=""),"",IF(C2514&amp;""="","كود ناقص",IFERROR(INDEX('دليل الحسابات'!$B$6:$B$205,MATCH(C2514,'دليل الحسابات'!$A$6:$A$205,0)),"كود غير موجود")))</f>
        <v/>
      </c>
      <c r="H2514" s="6">
        <f>IF(AND(C2514&amp;""="",E2514&amp;""="",F2514&amp;""=""),"",IF(AND(E2514&amp;""&lt;&gt;"",F2514&amp;""&lt;&gt;""),"خطأ: مدين ودائن معًا",IF(AND(E2514&amp;""="",F2514&amp;""=""),"سطر بلا مبلغ","")))</f>
        <v/>
      </c>
      <c r="I2514" s="19">
        <f>IF(B2514&amp;""="","",ROUND(SUMIFS($E$7:$E$3006,$B$7:$B$3006,B2514&amp;"")-SUMIFS($F$7:$F$3006,$B$7:$B$3006,B2514&amp;""),2))</f>
        <v/>
      </c>
      <c r="J2514" s="6">
        <f>IF(B2514&amp;""="",IF(AND(C2514&amp;""="",E2514&amp;""="",F2514&amp;""=""),"","رقم القيد ناقص"),IF(I2514=0,"","القيد غير متوازن"))</f>
        <v/>
      </c>
      <c r="K2514" s="21">
        <f>IF(C2514&amp;""="","",COUNTIF($C$7:C2514,C2514&amp;""))</f>
        <v/>
      </c>
      <c r="L2514" s="6">
        <f>IF(K2514="","",C2514&amp;"-"&amp;K2514)</f>
        <v/>
      </c>
      <c r="M2514" s="21">
        <f>IF(J2514&lt;&gt;"القيد غير متوازن","",IF(COUNTIF($B$7:B2514,B2514&amp;"")=1,1,""))</f>
        <v/>
      </c>
    </row>
    <row r="2515">
      <c r="A2515" s="20" t="n"/>
      <c r="B2515" s="16" t="n"/>
      <c r="C2515" s="16" t="n"/>
      <c r="D2515" s="5" t="n"/>
      <c r="E2515" s="17" t="n"/>
      <c r="F2515" s="17" t="n"/>
      <c r="G2515" s="6">
        <f>IF(AND(C2515&amp;""="",E2515&amp;""="",F2515&amp;""=""),"",IF(C2515&amp;""="","كود ناقص",IFERROR(INDEX('دليل الحسابات'!$B$6:$B$205,MATCH(C2515,'دليل الحسابات'!$A$6:$A$205,0)),"كود غير موجود")))</f>
        <v/>
      </c>
      <c r="H2515" s="6">
        <f>IF(AND(C2515&amp;""="",E2515&amp;""="",F2515&amp;""=""),"",IF(AND(E2515&amp;""&lt;&gt;"",F2515&amp;""&lt;&gt;""),"خطأ: مدين ودائن معًا",IF(AND(E2515&amp;""="",F2515&amp;""=""),"سطر بلا مبلغ","")))</f>
        <v/>
      </c>
      <c r="I2515" s="19">
        <f>IF(B2515&amp;""="","",ROUND(SUMIFS($E$7:$E$3006,$B$7:$B$3006,B2515&amp;"")-SUMIFS($F$7:$F$3006,$B$7:$B$3006,B2515&amp;""),2))</f>
        <v/>
      </c>
      <c r="J2515" s="6">
        <f>IF(B2515&amp;""="",IF(AND(C2515&amp;""="",E2515&amp;""="",F2515&amp;""=""),"","رقم القيد ناقص"),IF(I2515=0,"","القيد غير متوازن"))</f>
        <v/>
      </c>
      <c r="K2515" s="21">
        <f>IF(C2515&amp;""="","",COUNTIF($C$7:C2515,C2515&amp;""))</f>
        <v/>
      </c>
      <c r="L2515" s="6">
        <f>IF(K2515="","",C2515&amp;"-"&amp;K2515)</f>
        <v/>
      </c>
      <c r="M2515" s="21">
        <f>IF(J2515&lt;&gt;"القيد غير متوازن","",IF(COUNTIF($B$7:B2515,B2515&amp;"")=1,1,""))</f>
        <v/>
      </c>
    </row>
    <row r="2516">
      <c r="A2516" s="20" t="n"/>
      <c r="B2516" s="16" t="n"/>
      <c r="C2516" s="16" t="n"/>
      <c r="D2516" s="5" t="n"/>
      <c r="E2516" s="17" t="n"/>
      <c r="F2516" s="17" t="n"/>
      <c r="G2516" s="6">
        <f>IF(AND(C2516&amp;""="",E2516&amp;""="",F2516&amp;""=""),"",IF(C2516&amp;""="","كود ناقص",IFERROR(INDEX('دليل الحسابات'!$B$6:$B$205,MATCH(C2516,'دليل الحسابات'!$A$6:$A$205,0)),"كود غير موجود")))</f>
        <v/>
      </c>
      <c r="H2516" s="6">
        <f>IF(AND(C2516&amp;""="",E2516&amp;""="",F2516&amp;""=""),"",IF(AND(E2516&amp;""&lt;&gt;"",F2516&amp;""&lt;&gt;""),"خطأ: مدين ودائن معًا",IF(AND(E2516&amp;""="",F2516&amp;""=""),"سطر بلا مبلغ","")))</f>
        <v/>
      </c>
      <c r="I2516" s="19">
        <f>IF(B2516&amp;""="","",ROUND(SUMIFS($E$7:$E$3006,$B$7:$B$3006,B2516&amp;"")-SUMIFS($F$7:$F$3006,$B$7:$B$3006,B2516&amp;""),2))</f>
        <v/>
      </c>
      <c r="J2516" s="6">
        <f>IF(B2516&amp;""="",IF(AND(C2516&amp;""="",E2516&amp;""="",F2516&amp;""=""),"","رقم القيد ناقص"),IF(I2516=0,"","القيد غير متوازن"))</f>
        <v/>
      </c>
      <c r="K2516" s="21">
        <f>IF(C2516&amp;""="","",COUNTIF($C$7:C2516,C2516&amp;""))</f>
        <v/>
      </c>
      <c r="L2516" s="6">
        <f>IF(K2516="","",C2516&amp;"-"&amp;K2516)</f>
        <v/>
      </c>
      <c r="M2516" s="21">
        <f>IF(J2516&lt;&gt;"القيد غير متوازن","",IF(COUNTIF($B$7:B2516,B2516&amp;"")=1,1,""))</f>
        <v/>
      </c>
    </row>
    <row r="2517">
      <c r="A2517" s="20" t="n"/>
      <c r="B2517" s="16" t="n"/>
      <c r="C2517" s="16" t="n"/>
      <c r="D2517" s="5" t="n"/>
      <c r="E2517" s="17" t="n"/>
      <c r="F2517" s="17" t="n"/>
      <c r="G2517" s="6">
        <f>IF(AND(C2517&amp;""="",E2517&amp;""="",F2517&amp;""=""),"",IF(C2517&amp;""="","كود ناقص",IFERROR(INDEX('دليل الحسابات'!$B$6:$B$205,MATCH(C2517,'دليل الحسابات'!$A$6:$A$205,0)),"كود غير موجود")))</f>
        <v/>
      </c>
      <c r="H2517" s="6">
        <f>IF(AND(C2517&amp;""="",E2517&amp;""="",F2517&amp;""=""),"",IF(AND(E2517&amp;""&lt;&gt;"",F2517&amp;""&lt;&gt;""),"خطأ: مدين ودائن معًا",IF(AND(E2517&amp;""="",F2517&amp;""=""),"سطر بلا مبلغ","")))</f>
        <v/>
      </c>
      <c r="I2517" s="19">
        <f>IF(B2517&amp;""="","",ROUND(SUMIFS($E$7:$E$3006,$B$7:$B$3006,B2517&amp;"")-SUMIFS($F$7:$F$3006,$B$7:$B$3006,B2517&amp;""),2))</f>
        <v/>
      </c>
      <c r="J2517" s="6">
        <f>IF(B2517&amp;""="",IF(AND(C2517&amp;""="",E2517&amp;""="",F2517&amp;""=""),"","رقم القيد ناقص"),IF(I2517=0,"","القيد غير متوازن"))</f>
        <v/>
      </c>
      <c r="K2517" s="21">
        <f>IF(C2517&amp;""="","",COUNTIF($C$7:C2517,C2517&amp;""))</f>
        <v/>
      </c>
      <c r="L2517" s="6">
        <f>IF(K2517="","",C2517&amp;"-"&amp;K2517)</f>
        <v/>
      </c>
      <c r="M2517" s="21">
        <f>IF(J2517&lt;&gt;"القيد غير متوازن","",IF(COUNTIF($B$7:B2517,B2517&amp;"")=1,1,""))</f>
        <v/>
      </c>
    </row>
    <row r="2518">
      <c r="A2518" s="20" t="n"/>
      <c r="B2518" s="16" t="n"/>
      <c r="C2518" s="16" t="n"/>
      <c r="D2518" s="5" t="n"/>
      <c r="E2518" s="17" t="n"/>
      <c r="F2518" s="17" t="n"/>
      <c r="G2518" s="6">
        <f>IF(AND(C2518&amp;""="",E2518&amp;""="",F2518&amp;""=""),"",IF(C2518&amp;""="","كود ناقص",IFERROR(INDEX('دليل الحسابات'!$B$6:$B$205,MATCH(C2518,'دليل الحسابات'!$A$6:$A$205,0)),"كود غير موجود")))</f>
        <v/>
      </c>
      <c r="H2518" s="6">
        <f>IF(AND(C2518&amp;""="",E2518&amp;""="",F2518&amp;""=""),"",IF(AND(E2518&amp;""&lt;&gt;"",F2518&amp;""&lt;&gt;""),"خطأ: مدين ودائن معًا",IF(AND(E2518&amp;""="",F2518&amp;""=""),"سطر بلا مبلغ","")))</f>
        <v/>
      </c>
      <c r="I2518" s="19">
        <f>IF(B2518&amp;""="","",ROUND(SUMIFS($E$7:$E$3006,$B$7:$B$3006,B2518&amp;"")-SUMIFS($F$7:$F$3006,$B$7:$B$3006,B2518&amp;""),2))</f>
        <v/>
      </c>
      <c r="J2518" s="6">
        <f>IF(B2518&amp;""="",IF(AND(C2518&amp;""="",E2518&amp;""="",F2518&amp;""=""),"","رقم القيد ناقص"),IF(I2518=0,"","القيد غير متوازن"))</f>
        <v/>
      </c>
      <c r="K2518" s="21">
        <f>IF(C2518&amp;""="","",COUNTIF($C$7:C2518,C2518&amp;""))</f>
        <v/>
      </c>
      <c r="L2518" s="6">
        <f>IF(K2518="","",C2518&amp;"-"&amp;K2518)</f>
        <v/>
      </c>
      <c r="M2518" s="21">
        <f>IF(J2518&lt;&gt;"القيد غير متوازن","",IF(COUNTIF($B$7:B2518,B2518&amp;"")=1,1,""))</f>
        <v/>
      </c>
    </row>
    <row r="2519">
      <c r="A2519" s="20" t="n"/>
      <c r="B2519" s="16" t="n"/>
      <c r="C2519" s="16" t="n"/>
      <c r="D2519" s="5" t="n"/>
      <c r="E2519" s="17" t="n"/>
      <c r="F2519" s="17" t="n"/>
      <c r="G2519" s="6">
        <f>IF(AND(C2519&amp;""="",E2519&amp;""="",F2519&amp;""=""),"",IF(C2519&amp;""="","كود ناقص",IFERROR(INDEX('دليل الحسابات'!$B$6:$B$205,MATCH(C2519,'دليل الحسابات'!$A$6:$A$205,0)),"كود غير موجود")))</f>
        <v/>
      </c>
      <c r="H2519" s="6">
        <f>IF(AND(C2519&amp;""="",E2519&amp;""="",F2519&amp;""=""),"",IF(AND(E2519&amp;""&lt;&gt;"",F2519&amp;""&lt;&gt;""),"خطأ: مدين ودائن معًا",IF(AND(E2519&amp;""="",F2519&amp;""=""),"سطر بلا مبلغ","")))</f>
        <v/>
      </c>
      <c r="I2519" s="19">
        <f>IF(B2519&amp;""="","",ROUND(SUMIFS($E$7:$E$3006,$B$7:$B$3006,B2519&amp;"")-SUMIFS($F$7:$F$3006,$B$7:$B$3006,B2519&amp;""),2))</f>
        <v/>
      </c>
      <c r="J2519" s="6">
        <f>IF(B2519&amp;""="",IF(AND(C2519&amp;""="",E2519&amp;""="",F2519&amp;""=""),"","رقم القيد ناقص"),IF(I2519=0,"","القيد غير متوازن"))</f>
        <v/>
      </c>
      <c r="K2519" s="21">
        <f>IF(C2519&amp;""="","",COUNTIF($C$7:C2519,C2519&amp;""))</f>
        <v/>
      </c>
      <c r="L2519" s="6">
        <f>IF(K2519="","",C2519&amp;"-"&amp;K2519)</f>
        <v/>
      </c>
      <c r="M2519" s="21">
        <f>IF(J2519&lt;&gt;"القيد غير متوازن","",IF(COUNTIF($B$7:B2519,B2519&amp;"")=1,1,""))</f>
        <v/>
      </c>
    </row>
    <row r="2520">
      <c r="A2520" s="20" t="n"/>
      <c r="B2520" s="16" t="n"/>
      <c r="C2520" s="16" t="n"/>
      <c r="D2520" s="5" t="n"/>
      <c r="E2520" s="17" t="n"/>
      <c r="F2520" s="17" t="n"/>
      <c r="G2520" s="6">
        <f>IF(AND(C2520&amp;""="",E2520&amp;""="",F2520&amp;""=""),"",IF(C2520&amp;""="","كود ناقص",IFERROR(INDEX('دليل الحسابات'!$B$6:$B$205,MATCH(C2520,'دليل الحسابات'!$A$6:$A$205,0)),"كود غير موجود")))</f>
        <v/>
      </c>
      <c r="H2520" s="6">
        <f>IF(AND(C2520&amp;""="",E2520&amp;""="",F2520&amp;""=""),"",IF(AND(E2520&amp;""&lt;&gt;"",F2520&amp;""&lt;&gt;""),"خطأ: مدين ودائن معًا",IF(AND(E2520&amp;""="",F2520&amp;""=""),"سطر بلا مبلغ","")))</f>
        <v/>
      </c>
      <c r="I2520" s="19">
        <f>IF(B2520&amp;""="","",ROUND(SUMIFS($E$7:$E$3006,$B$7:$B$3006,B2520&amp;"")-SUMIFS($F$7:$F$3006,$B$7:$B$3006,B2520&amp;""),2))</f>
        <v/>
      </c>
      <c r="J2520" s="6">
        <f>IF(B2520&amp;""="",IF(AND(C2520&amp;""="",E2520&amp;""="",F2520&amp;""=""),"","رقم القيد ناقص"),IF(I2520=0,"","القيد غير متوازن"))</f>
        <v/>
      </c>
      <c r="K2520" s="21">
        <f>IF(C2520&amp;""="","",COUNTIF($C$7:C2520,C2520&amp;""))</f>
        <v/>
      </c>
      <c r="L2520" s="6">
        <f>IF(K2520="","",C2520&amp;"-"&amp;K2520)</f>
        <v/>
      </c>
      <c r="M2520" s="21">
        <f>IF(J2520&lt;&gt;"القيد غير متوازن","",IF(COUNTIF($B$7:B2520,B2520&amp;"")=1,1,""))</f>
        <v/>
      </c>
    </row>
    <row r="2521">
      <c r="A2521" s="20" t="n"/>
      <c r="B2521" s="16" t="n"/>
      <c r="C2521" s="16" t="n"/>
      <c r="D2521" s="5" t="n"/>
      <c r="E2521" s="17" t="n"/>
      <c r="F2521" s="17" t="n"/>
      <c r="G2521" s="6">
        <f>IF(AND(C2521&amp;""="",E2521&amp;""="",F2521&amp;""=""),"",IF(C2521&amp;""="","كود ناقص",IFERROR(INDEX('دليل الحسابات'!$B$6:$B$205,MATCH(C2521,'دليل الحسابات'!$A$6:$A$205,0)),"كود غير موجود")))</f>
        <v/>
      </c>
      <c r="H2521" s="6">
        <f>IF(AND(C2521&amp;""="",E2521&amp;""="",F2521&amp;""=""),"",IF(AND(E2521&amp;""&lt;&gt;"",F2521&amp;""&lt;&gt;""),"خطأ: مدين ودائن معًا",IF(AND(E2521&amp;""="",F2521&amp;""=""),"سطر بلا مبلغ","")))</f>
        <v/>
      </c>
      <c r="I2521" s="19">
        <f>IF(B2521&amp;""="","",ROUND(SUMIFS($E$7:$E$3006,$B$7:$B$3006,B2521&amp;"")-SUMIFS($F$7:$F$3006,$B$7:$B$3006,B2521&amp;""),2))</f>
        <v/>
      </c>
      <c r="J2521" s="6">
        <f>IF(B2521&amp;""="",IF(AND(C2521&amp;""="",E2521&amp;""="",F2521&amp;""=""),"","رقم القيد ناقص"),IF(I2521=0,"","القيد غير متوازن"))</f>
        <v/>
      </c>
      <c r="K2521" s="21">
        <f>IF(C2521&amp;""="","",COUNTIF($C$7:C2521,C2521&amp;""))</f>
        <v/>
      </c>
      <c r="L2521" s="6">
        <f>IF(K2521="","",C2521&amp;"-"&amp;K2521)</f>
        <v/>
      </c>
      <c r="M2521" s="21">
        <f>IF(J2521&lt;&gt;"القيد غير متوازن","",IF(COUNTIF($B$7:B2521,B2521&amp;"")=1,1,""))</f>
        <v/>
      </c>
    </row>
    <row r="2522">
      <c r="A2522" s="20" t="n"/>
      <c r="B2522" s="16" t="n"/>
      <c r="C2522" s="16" t="n"/>
      <c r="D2522" s="5" t="n"/>
      <c r="E2522" s="17" t="n"/>
      <c r="F2522" s="17" t="n"/>
      <c r="G2522" s="6">
        <f>IF(AND(C2522&amp;""="",E2522&amp;""="",F2522&amp;""=""),"",IF(C2522&amp;""="","كود ناقص",IFERROR(INDEX('دليل الحسابات'!$B$6:$B$205,MATCH(C2522,'دليل الحسابات'!$A$6:$A$205,0)),"كود غير موجود")))</f>
        <v/>
      </c>
      <c r="H2522" s="6">
        <f>IF(AND(C2522&amp;""="",E2522&amp;""="",F2522&amp;""=""),"",IF(AND(E2522&amp;""&lt;&gt;"",F2522&amp;""&lt;&gt;""),"خطأ: مدين ودائن معًا",IF(AND(E2522&amp;""="",F2522&amp;""=""),"سطر بلا مبلغ","")))</f>
        <v/>
      </c>
      <c r="I2522" s="19">
        <f>IF(B2522&amp;""="","",ROUND(SUMIFS($E$7:$E$3006,$B$7:$B$3006,B2522&amp;"")-SUMIFS($F$7:$F$3006,$B$7:$B$3006,B2522&amp;""),2))</f>
        <v/>
      </c>
      <c r="J2522" s="6">
        <f>IF(B2522&amp;""="",IF(AND(C2522&amp;""="",E2522&amp;""="",F2522&amp;""=""),"","رقم القيد ناقص"),IF(I2522=0,"","القيد غير متوازن"))</f>
        <v/>
      </c>
      <c r="K2522" s="21">
        <f>IF(C2522&amp;""="","",COUNTIF($C$7:C2522,C2522&amp;""))</f>
        <v/>
      </c>
      <c r="L2522" s="6">
        <f>IF(K2522="","",C2522&amp;"-"&amp;K2522)</f>
        <v/>
      </c>
      <c r="M2522" s="21">
        <f>IF(J2522&lt;&gt;"القيد غير متوازن","",IF(COUNTIF($B$7:B2522,B2522&amp;"")=1,1,""))</f>
        <v/>
      </c>
    </row>
    <row r="2523">
      <c r="A2523" s="20" t="n"/>
      <c r="B2523" s="16" t="n"/>
      <c r="C2523" s="16" t="n"/>
      <c r="D2523" s="5" t="n"/>
      <c r="E2523" s="17" t="n"/>
      <c r="F2523" s="17" t="n"/>
      <c r="G2523" s="6">
        <f>IF(AND(C2523&amp;""="",E2523&amp;""="",F2523&amp;""=""),"",IF(C2523&amp;""="","كود ناقص",IFERROR(INDEX('دليل الحسابات'!$B$6:$B$205,MATCH(C2523,'دليل الحسابات'!$A$6:$A$205,0)),"كود غير موجود")))</f>
        <v/>
      </c>
      <c r="H2523" s="6">
        <f>IF(AND(C2523&amp;""="",E2523&amp;""="",F2523&amp;""=""),"",IF(AND(E2523&amp;""&lt;&gt;"",F2523&amp;""&lt;&gt;""),"خطأ: مدين ودائن معًا",IF(AND(E2523&amp;""="",F2523&amp;""=""),"سطر بلا مبلغ","")))</f>
        <v/>
      </c>
      <c r="I2523" s="19">
        <f>IF(B2523&amp;""="","",ROUND(SUMIFS($E$7:$E$3006,$B$7:$B$3006,B2523&amp;"")-SUMIFS($F$7:$F$3006,$B$7:$B$3006,B2523&amp;""),2))</f>
        <v/>
      </c>
      <c r="J2523" s="6">
        <f>IF(B2523&amp;""="",IF(AND(C2523&amp;""="",E2523&amp;""="",F2523&amp;""=""),"","رقم القيد ناقص"),IF(I2523=0,"","القيد غير متوازن"))</f>
        <v/>
      </c>
      <c r="K2523" s="21">
        <f>IF(C2523&amp;""="","",COUNTIF($C$7:C2523,C2523&amp;""))</f>
        <v/>
      </c>
      <c r="L2523" s="6">
        <f>IF(K2523="","",C2523&amp;"-"&amp;K2523)</f>
        <v/>
      </c>
      <c r="M2523" s="21">
        <f>IF(J2523&lt;&gt;"القيد غير متوازن","",IF(COUNTIF($B$7:B2523,B2523&amp;"")=1,1,""))</f>
        <v/>
      </c>
    </row>
    <row r="2524">
      <c r="A2524" s="20" t="n"/>
      <c r="B2524" s="16" t="n"/>
      <c r="C2524" s="16" t="n"/>
      <c r="D2524" s="5" t="n"/>
      <c r="E2524" s="17" t="n"/>
      <c r="F2524" s="17" t="n"/>
      <c r="G2524" s="6">
        <f>IF(AND(C2524&amp;""="",E2524&amp;""="",F2524&amp;""=""),"",IF(C2524&amp;""="","كود ناقص",IFERROR(INDEX('دليل الحسابات'!$B$6:$B$205,MATCH(C2524,'دليل الحسابات'!$A$6:$A$205,0)),"كود غير موجود")))</f>
        <v/>
      </c>
      <c r="H2524" s="6">
        <f>IF(AND(C2524&amp;""="",E2524&amp;""="",F2524&amp;""=""),"",IF(AND(E2524&amp;""&lt;&gt;"",F2524&amp;""&lt;&gt;""),"خطأ: مدين ودائن معًا",IF(AND(E2524&amp;""="",F2524&amp;""=""),"سطر بلا مبلغ","")))</f>
        <v/>
      </c>
      <c r="I2524" s="19">
        <f>IF(B2524&amp;""="","",ROUND(SUMIFS($E$7:$E$3006,$B$7:$B$3006,B2524&amp;"")-SUMIFS($F$7:$F$3006,$B$7:$B$3006,B2524&amp;""),2))</f>
        <v/>
      </c>
      <c r="J2524" s="6">
        <f>IF(B2524&amp;""="",IF(AND(C2524&amp;""="",E2524&amp;""="",F2524&amp;""=""),"","رقم القيد ناقص"),IF(I2524=0,"","القيد غير متوازن"))</f>
        <v/>
      </c>
      <c r="K2524" s="21">
        <f>IF(C2524&amp;""="","",COUNTIF($C$7:C2524,C2524&amp;""))</f>
        <v/>
      </c>
      <c r="L2524" s="6">
        <f>IF(K2524="","",C2524&amp;"-"&amp;K2524)</f>
        <v/>
      </c>
      <c r="M2524" s="21">
        <f>IF(J2524&lt;&gt;"القيد غير متوازن","",IF(COUNTIF($B$7:B2524,B2524&amp;"")=1,1,""))</f>
        <v/>
      </c>
    </row>
    <row r="2525">
      <c r="A2525" s="20" t="n"/>
      <c r="B2525" s="16" t="n"/>
      <c r="C2525" s="16" t="n"/>
      <c r="D2525" s="5" t="n"/>
      <c r="E2525" s="17" t="n"/>
      <c r="F2525" s="17" t="n"/>
      <c r="G2525" s="6">
        <f>IF(AND(C2525&amp;""="",E2525&amp;""="",F2525&amp;""=""),"",IF(C2525&amp;""="","كود ناقص",IFERROR(INDEX('دليل الحسابات'!$B$6:$B$205,MATCH(C2525,'دليل الحسابات'!$A$6:$A$205,0)),"كود غير موجود")))</f>
        <v/>
      </c>
      <c r="H2525" s="6">
        <f>IF(AND(C2525&amp;""="",E2525&amp;""="",F2525&amp;""=""),"",IF(AND(E2525&amp;""&lt;&gt;"",F2525&amp;""&lt;&gt;""),"خطأ: مدين ودائن معًا",IF(AND(E2525&amp;""="",F2525&amp;""=""),"سطر بلا مبلغ","")))</f>
        <v/>
      </c>
      <c r="I2525" s="19">
        <f>IF(B2525&amp;""="","",ROUND(SUMIFS($E$7:$E$3006,$B$7:$B$3006,B2525&amp;"")-SUMIFS($F$7:$F$3006,$B$7:$B$3006,B2525&amp;""),2))</f>
        <v/>
      </c>
      <c r="J2525" s="6">
        <f>IF(B2525&amp;""="",IF(AND(C2525&amp;""="",E2525&amp;""="",F2525&amp;""=""),"","رقم القيد ناقص"),IF(I2525=0,"","القيد غير متوازن"))</f>
        <v/>
      </c>
      <c r="K2525" s="21">
        <f>IF(C2525&amp;""="","",COUNTIF($C$7:C2525,C2525&amp;""))</f>
        <v/>
      </c>
      <c r="L2525" s="6">
        <f>IF(K2525="","",C2525&amp;"-"&amp;K2525)</f>
        <v/>
      </c>
      <c r="M2525" s="21">
        <f>IF(J2525&lt;&gt;"القيد غير متوازن","",IF(COUNTIF($B$7:B2525,B2525&amp;"")=1,1,""))</f>
        <v/>
      </c>
    </row>
    <row r="2526">
      <c r="A2526" s="20" t="n"/>
      <c r="B2526" s="16" t="n"/>
      <c r="C2526" s="16" t="n"/>
      <c r="D2526" s="5" t="n"/>
      <c r="E2526" s="17" t="n"/>
      <c r="F2526" s="17" t="n"/>
      <c r="G2526" s="6">
        <f>IF(AND(C2526&amp;""="",E2526&amp;""="",F2526&amp;""=""),"",IF(C2526&amp;""="","كود ناقص",IFERROR(INDEX('دليل الحسابات'!$B$6:$B$205,MATCH(C2526,'دليل الحسابات'!$A$6:$A$205,0)),"كود غير موجود")))</f>
        <v/>
      </c>
      <c r="H2526" s="6">
        <f>IF(AND(C2526&amp;""="",E2526&amp;""="",F2526&amp;""=""),"",IF(AND(E2526&amp;""&lt;&gt;"",F2526&amp;""&lt;&gt;""),"خطأ: مدين ودائن معًا",IF(AND(E2526&amp;""="",F2526&amp;""=""),"سطر بلا مبلغ","")))</f>
        <v/>
      </c>
      <c r="I2526" s="19">
        <f>IF(B2526&amp;""="","",ROUND(SUMIFS($E$7:$E$3006,$B$7:$B$3006,B2526&amp;"")-SUMIFS($F$7:$F$3006,$B$7:$B$3006,B2526&amp;""),2))</f>
        <v/>
      </c>
      <c r="J2526" s="6">
        <f>IF(B2526&amp;""="",IF(AND(C2526&amp;""="",E2526&amp;""="",F2526&amp;""=""),"","رقم القيد ناقص"),IF(I2526=0,"","القيد غير متوازن"))</f>
        <v/>
      </c>
      <c r="K2526" s="21">
        <f>IF(C2526&amp;""="","",COUNTIF($C$7:C2526,C2526&amp;""))</f>
        <v/>
      </c>
      <c r="L2526" s="6">
        <f>IF(K2526="","",C2526&amp;"-"&amp;K2526)</f>
        <v/>
      </c>
      <c r="M2526" s="21">
        <f>IF(J2526&lt;&gt;"القيد غير متوازن","",IF(COUNTIF($B$7:B2526,B2526&amp;"")=1,1,""))</f>
        <v/>
      </c>
    </row>
    <row r="2527">
      <c r="A2527" s="20" t="n"/>
      <c r="B2527" s="16" t="n"/>
      <c r="C2527" s="16" t="n"/>
      <c r="D2527" s="5" t="n"/>
      <c r="E2527" s="17" t="n"/>
      <c r="F2527" s="17" t="n"/>
      <c r="G2527" s="6">
        <f>IF(AND(C2527&amp;""="",E2527&amp;""="",F2527&amp;""=""),"",IF(C2527&amp;""="","كود ناقص",IFERROR(INDEX('دليل الحسابات'!$B$6:$B$205,MATCH(C2527,'دليل الحسابات'!$A$6:$A$205,0)),"كود غير موجود")))</f>
        <v/>
      </c>
      <c r="H2527" s="6">
        <f>IF(AND(C2527&amp;""="",E2527&amp;""="",F2527&amp;""=""),"",IF(AND(E2527&amp;""&lt;&gt;"",F2527&amp;""&lt;&gt;""),"خطأ: مدين ودائن معًا",IF(AND(E2527&amp;""="",F2527&amp;""=""),"سطر بلا مبلغ","")))</f>
        <v/>
      </c>
      <c r="I2527" s="19">
        <f>IF(B2527&amp;""="","",ROUND(SUMIFS($E$7:$E$3006,$B$7:$B$3006,B2527&amp;"")-SUMIFS($F$7:$F$3006,$B$7:$B$3006,B2527&amp;""),2))</f>
        <v/>
      </c>
      <c r="J2527" s="6">
        <f>IF(B2527&amp;""="",IF(AND(C2527&amp;""="",E2527&amp;""="",F2527&amp;""=""),"","رقم القيد ناقص"),IF(I2527=0,"","القيد غير متوازن"))</f>
        <v/>
      </c>
      <c r="K2527" s="21">
        <f>IF(C2527&amp;""="","",COUNTIF($C$7:C2527,C2527&amp;""))</f>
        <v/>
      </c>
      <c r="L2527" s="6">
        <f>IF(K2527="","",C2527&amp;"-"&amp;K2527)</f>
        <v/>
      </c>
      <c r="M2527" s="21">
        <f>IF(J2527&lt;&gt;"القيد غير متوازن","",IF(COUNTIF($B$7:B2527,B2527&amp;"")=1,1,""))</f>
        <v/>
      </c>
    </row>
    <row r="2528">
      <c r="A2528" s="20" t="n"/>
      <c r="B2528" s="16" t="n"/>
      <c r="C2528" s="16" t="n"/>
      <c r="D2528" s="5" t="n"/>
      <c r="E2528" s="17" t="n"/>
      <c r="F2528" s="17" t="n"/>
      <c r="G2528" s="6">
        <f>IF(AND(C2528&amp;""="",E2528&amp;""="",F2528&amp;""=""),"",IF(C2528&amp;""="","كود ناقص",IFERROR(INDEX('دليل الحسابات'!$B$6:$B$205,MATCH(C2528,'دليل الحسابات'!$A$6:$A$205,0)),"كود غير موجود")))</f>
        <v/>
      </c>
      <c r="H2528" s="6">
        <f>IF(AND(C2528&amp;""="",E2528&amp;""="",F2528&amp;""=""),"",IF(AND(E2528&amp;""&lt;&gt;"",F2528&amp;""&lt;&gt;""),"خطأ: مدين ودائن معًا",IF(AND(E2528&amp;""="",F2528&amp;""=""),"سطر بلا مبلغ","")))</f>
        <v/>
      </c>
      <c r="I2528" s="19">
        <f>IF(B2528&amp;""="","",ROUND(SUMIFS($E$7:$E$3006,$B$7:$B$3006,B2528&amp;"")-SUMIFS($F$7:$F$3006,$B$7:$B$3006,B2528&amp;""),2))</f>
        <v/>
      </c>
      <c r="J2528" s="6">
        <f>IF(B2528&amp;""="",IF(AND(C2528&amp;""="",E2528&amp;""="",F2528&amp;""=""),"","رقم القيد ناقص"),IF(I2528=0,"","القيد غير متوازن"))</f>
        <v/>
      </c>
      <c r="K2528" s="21">
        <f>IF(C2528&amp;""="","",COUNTIF($C$7:C2528,C2528&amp;""))</f>
        <v/>
      </c>
      <c r="L2528" s="6">
        <f>IF(K2528="","",C2528&amp;"-"&amp;K2528)</f>
        <v/>
      </c>
      <c r="M2528" s="21">
        <f>IF(J2528&lt;&gt;"القيد غير متوازن","",IF(COUNTIF($B$7:B2528,B2528&amp;"")=1,1,""))</f>
        <v/>
      </c>
    </row>
    <row r="2529">
      <c r="A2529" s="20" t="n"/>
      <c r="B2529" s="16" t="n"/>
      <c r="C2529" s="16" t="n"/>
      <c r="D2529" s="5" t="n"/>
      <c r="E2529" s="17" t="n"/>
      <c r="F2529" s="17" t="n"/>
      <c r="G2529" s="6">
        <f>IF(AND(C2529&amp;""="",E2529&amp;""="",F2529&amp;""=""),"",IF(C2529&amp;""="","كود ناقص",IFERROR(INDEX('دليل الحسابات'!$B$6:$B$205,MATCH(C2529,'دليل الحسابات'!$A$6:$A$205,0)),"كود غير موجود")))</f>
        <v/>
      </c>
      <c r="H2529" s="6">
        <f>IF(AND(C2529&amp;""="",E2529&amp;""="",F2529&amp;""=""),"",IF(AND(E2529&amp;""&lt;&gt;"",F2529&amp;""&lt;&gt;""),"خطأ: مدين ودائن معًا",IF(AND(E2529&amp;""="",F2529&amp;""=""),"سطر بلا مبلغ","")))</f>
        <v/>
      </c>
      <c r="I2529" s="19">
        <f>IF(B2529&amp;""="","",ROUND(SUMIFS($E$7:$E$3006,$B$7:$B$3006,B2529&amp;"")-SUMIFS($F$7:$F$3006,$B$7:$B$3006,B2529&amp;""),2))</f>
        <v/>
      </c>
      <c r="J2529" s="6">
        <f>IF(B2529&amp;""="",IF(AND(C2529&amp;""="",E2529&amp;""="",F2529&amp;""=""),"","رقم القيد ناقص"),IF(I2529=0,"","القيد غير متوازن"))</f>
        <v/>
      </c>
      <c r="K2529" s="21">
        <f>IF(C2529&amp;""="","",COUNTIF($C$7:C2529,C2529&amp;""))</f>
        <v/>
      </c>
      <c r="L2529" s="6">
        <f>IF(K2529="","",C2529&amp;"-"&amp;K2529)</f>
        <v/>
      </c>
      <c r="M2529" s="21">
        <f>IF(J2529&lt;&gt;"القيد غير متوازن","",IF(COUNTIF($B$7:B2529,B2529&amp;"")=1,1,""))</f>
        <v/>
      </c>
    </row>
    <row r="2530">
      <c r="A2530" s="20" t="n"/>
      <c r="B2530" s="16" t="n"/>
      <c r="C2530" s="16" t="n"/>
      <c r="D2530" s="5" t="n"/>
      <c r="E2530" s="17" t="n"/>
      <c r="F2530" s="17" t="n"/>
      <c r="G2530" s="6">
        <f>IF(AND(C2530&amp;""="",E2530&amp;""="",F2530&amp;""=""),"",IF(C2530&amp;""="","كود ناقص",IFERROR(INDEX('دليل الحسابات'!$B$6:$B$205,MATCH(C2530,'دليل الحسابات'!$A$6:$A$205,0)),"كود غير موجود")))</f>
        <v/>
      </c>
      <c r="H2530" s="6">
        <f>IF(AND(C2530&amp;""="",E2530&amp;""="",F2530&amp;""=""),"",IF(AND(E2530&amp;""&lt;&gt;"",F2530&amp;""&lt;&gt;""),"خطأ: مدين ودائن معًا",IF(AND(E2530&amp;""="",F2530&amp;""=""),"سطر بلا مبلغ","")))</f>
        <v/>
      </c>
      <c r="I2530" s="19">
        <f>IF(B2530&amp;""="","",ROUND(SUMIFS($E$7:$E$3006,$B$7:$B$3006,B2530&amp;"")-SUMIFS($F$7:$F$3006,$B$7:$B$3006,B2530&amp;""),2))</f>
        <v/>
      </c>
      <c r="J2530" s="6">
        <f>IF(B2530&amp;""="",IF(AND(C2530&amp;""="",E2530&amp;""="",F2530&amp;""=""),"","رقم القيد ناقص"),IF(I2530=0,"","القيد غير متوازن"))</f>
        <v/>
      </c>
      <c r="K2530" s="21">
        <f>IF(C2530&amp;""="","",COUNTIF($C$7:C2530,C2530&amp;""))</f>
        <v/>
      </c>
      <c r="L2530" s="6">
        <f>IF(K2530="","",C2530&amp;"-"&amp;K2530)</f>
        <v/>
      </c>
      <c r="M2530" s="21">
        <f>IF(J2530&lt;&gt;"القيد غير متوازن","",IF(COUNTIF($B$7:B2530,B2530&amp;"")=1,1,""))</f>
        <v/>
      </c>
    </row>
    <row r="2531">
      <c r="A2531" s="20" t="n"/>
      <c r="B2531" s="16" t="n"/>
      <c r="C2531" s="16" t="n"/>
      <c r="D2531" s="5" t="n"/>
      <c r="E2531" s="17" t="n"/>
      <c r="F2531" s="17" t="n"/>
      <c r="G2531" s="6">
        <f>IF(AND(C2531&amp;""="",E2531&amp;""="",F2531&amp;""=""),"",IF(C2531&amp;""="","كود ناقص",IFERROR(INDEX('دليل الحسابات'!$B$6:$B$205,MATCH(C2531,'دليل الحسابات'!$A$6:$A$205,0)),"كود غير موجود")))</f>
        <v/>
      </c>
      <c r="H2531" s="6">
        <f>IF(AND(C2531&amp;""="",E2531&amp;""="",F2531&amp;""=""),"",IF(AND(E2531&amp;""&lt;&gt;"",F2531&amp;""&lt;&gt;""),"خطأ: مدين ودائن معًا",IF(AND(E2531&amp;""="",F2531&amp;""=""),"سطر بلا مبلغ","")))</f>
        <v/>
      </c>
      <c r="I2531" s="19">
        <f>IF(B2531&amp;""="","",ROUND(SUMIFS($E$7:$E$3006,$B$7:$B$3006,B2531&amp;"")-SUMIFS($F$7:$F$3006,$B$7:$B$3006,B2531&amp;""),2))</f>
        <v/>
      </c>
      <c r="J2531" s="6">
        <f>IF(B2531&amp;""="",IF(AND(C2531&amp;""="",E2531&amp;""="",F2531&amp;""=""),"","رقم القيد ناقص"),IF(I2531=0,"","القيد غير متوازن"))</f>
        <v/>
      </c>
      <c r="K2531" s="21">
        <f>IF(C2531&amp;""="","",COUNTIF($C$7:C2531,C2531&amp;""))</f>
        <v/>
      </c>
      <c r="L2531" s="6">
        <f>IF(K2531="","",C2531&amp;"-"&amp;K2531)</f>
        <v/>
      </c>
      <c r="M2531" s="21">
        <f>IF(J2531&lt;&gt;"القيد غير متوازن","",IF(COUNTIF($B$7:B2531,B2531&amp;"")=1,1,""))</f>
        <v/>
      </c>
    </row>
    <row r="2532">
      <c r="A2532" s="20" t="n"/>
      <c r="B2532" s="16" t="n"/>
      <c r="C2532" s="16" t="n"/>
      <c r="D2532" s="5" t="n"/>
      <c r="E2532" s="17" t="n"/>
      <c r="F2532" s="17" t="n"/>
      <c r="G2532" s="6">
        <f>IF(AND(C2532&amp;""="",E2532&amp;""="",F2532&amp;""=""),"",IF(C2532&amp;""="","كود ناقص",IFERROR(INDEX('دليل الحسابات'!$B$6:$B$205,MATCH(C2532,'دليل الحسابات'!$A$6:$A$205,0)),"كود غير موجود")))</f>
        <v/>
      </c>
      <c r="H2532" s="6">
        <f>IF(AND(C2532&amp;""="",E2532&amp;""="",F2532&amp;""=""),"",IF(AND(E2532&amp;""&lt;&gt;"",F2532&amp;""&lt;&gt;""),"خطأ: مدين ودائن معًا",IF(AND(E2532&amp;""="",F2532&amp;""=""),"سطر بلا مبلغ","")))</f>
        <v/>
      </c>
      <c r="I2532" s="19">
        <f>IF(B2532&amp;""="","",ROUND(SUMIFS($E$7:$E$3006,$B$7:$B$3006,B2532&amp;"")-SUMIFS($F$7:$F$3006,$B$7:$B$3006,B2532&amp;""),2))</f>
        <v/>
      </c>
      <c r="J2532" s="6">
        <f>IF(B2532&amp;""="",IF(AND(C2532&amp;""="",E2532&amp;""="",F2532&amp;""=""),"","رقم القيد ناقص"),IF(I2532=0,"","القيد غير متوازن"))</f>
        <v/>
      </c>
      <c r="K2532" s="21">
        <f>IF(C2532&amp;""="","",COUNTIF($C$7:C2532,C2532&amp;""))</f>
        <v/>
      </c>
      <c r="L2532" s="6">
        <f>IF(K2532="","",C2532&amp;"-"&amp;K2532)</f>
        <v/>
      </c>
      <c r="M2532" s="21">
        <f>IF(J2532&lt;&gt;"القيد غير متوازن","",IF(COUNTIF($B$7:B2532,B2532&amp;"")=1,1,""))</f>
        <v/>
      </c>
    </row>
    <row r="2533">
      <c r="A2533" s="20" t="n"/>
      <c r="B2533" s="16" t="n"/>
      <c r="C2533" s="16" t="n"/>
      <c r="D2533" s="5" t="n"/>
      <c r="E2533" s="17" t="n"/>
      <c r="F2533" s="17" t="n"/>
      <c r="G2533" s="6">
        <f>IF(AND(C2533&amp;""="",E2533&amp;""="",F2533&amp;""=""),"",IF(C2533&amp;""="","كود ناقص",IFERROR(INDEX('دليل الحسابات'!$B$6:$B$205,MATCH(C2533,'دليل الحسابات'!$A$6:$A$205,0)),"كود غير موجود")))</f>
        <v/>
      </c>
      <c r="H2533" s="6">
        <f>IF(AND(C2533&amp;""="",E2533&amp;""="",F2533&amp;""=""),"",IF(AND(E2533&amp;""&lt;&gt;"",F2533&amp;""&lt;&gt;""),"خطأ: مدين ودائن معًا",IF(AND(E2533&amp;""="",F2533&amp;""=""),"سطر بلا مبلغ","")))</f>
        <v/>
      </c>
      <c r="I2533" s="19">
        <f>IF(B2533&amp;""="","",ROUND(SUMIFS($E$7:$E$3006,$B$7:$B$3006,B2533&amp;"")-SUMIFS($F$7:$F$3006,$B$7:$B$3006,B2533&amp;""),2))</f>
        <v/>
      </c>
      <c r="J2533" s="6">
        <f>IF(B2533&amp;""="",IF(AND(C2533&amp;""="",E2533&amp;""="",F2533&amp;""=""),"","رقم القيد ناقص"),IF(I2533=0,"","القيد غير متوازن"))</f>
        <v/>
      </c>
      <c r="K2533" s="21">
        <f>IF(C2533&amp;""="","",COUNTIF($C$7:C2533,C2533&amp;""))</f>
        <v/>
      </c>
      <c r="L2533" s="6">
        <f>IF(K2533="","",C2533&amp;"-"&amp;K2533)</f>
        <v/>
      </c>
      <c r="M2533" s="21">
        <f>IF(J2533&lt;&gt;"القيد غير متوازن","",IF(COUNTIF($B$7:B2533,B2533&amp;"")=1,1,""))</f>
        <v/>
      </c>
    </row>
    <row r="2534">
      <c r="A2534" s="20" t="n"/>
      <c r="B2534" s="16" t="n"/>
      <c r="C2534" s="16" t="n"/>
      <c r="D2534" s="5" t="n"/>
      <c r="E2534" s="17" t="n"/>
      <c r="F2534" s="17" t="n"/>
      <c r="G2534" s="6">
        <f>IF(AND(C2534&amp;""="",E2534&amp;""="",F2534&amp;""=""),"",IF(C2534&amp;""="","كود ناقص",IFERROR(INDEX('دليل الحسابات'!$B$6:$B$205,MATCH(C2534,'دليل الحسابات'!$A$6:$A$205,0)),"كود غير موجود")))</f>
        <v/>
      </c>
      <c r="H2534" s="6">
        <f>IF(AND(C2534&amp;""="",E2534&amp;""="",F2534&amp;""=""),"",IF(AND(E2534&amp;""&lt;&gt;"",F2534&amp;""&lt;&gt;""),"خطأ: مدين ودائن معًا",IF(AND(E2534&amp;""="",F2534&amp;""=""),"سطر بلا مبلغ","")))</f>
        <v/>
      </c>
      <c r="I2534" s="19">
        <f>IF(B2534&amp;""="","",ROUND(SUMIFS($E$7:$E$3006,$B$7:$B$3006,B2534&amp;"")-SUMIFS($F$7:$F$3006,$B$7:$B$3006,B2534&amp;""),2))</f>
        <v/>
      </c>
      <c r="J2534" s="6">
        <f>IF(B2534&amp;""="",IF(AND(C2534&amp;""="",E2534&amp;""="",F2534&amp;""=""),"","رقم القيد ناقص"),IF(I2534=0,"","القيد غير متوازن"))</f>
        <v/>
      </c>
      <c r="K2534" s="21">
        <f>IF(C2534&amp;""="","",COUNTIF($C$7:C2534,C2534&amp;""))</f>
        <v/>
      </c>
      <c r="L2534" s="6">
        <f>IF(K2534="","",C2534&amp;"-"&amp;K2534)</f>
        <v/>
      </c>
      <c r="M2534" s="21">
        <f>IF(J2534&lt;&gt;"القيد غير متوازن","",IF(COUNTIF($B$7:B2534,B2534&amp;"")=1,1,""))</f>
        <v/>
      </c>
    </row>
    <row r="2535">
      <c r="A2535" s="20" t="n"/>
      <c r="B2535" s="16" t="n"/>
      <c r="C2535" s="16" t="n"/>
      <c r="D2535" s="5" t="n"/>
      <c r="E2535" s="17" t="n"/>
      <c r="F2535" s="17" t="n"/>
      <c r="G2535" s="6">
        <f>IF(AND(C2535&amp;""="",E2535&amp;""="",F2535&amp;""=""),"",IF(C2535&amp;""="","كود ناقص",IFERROR(INDEX('دليل الحسابات'!$B$6:$B$205,MATCH(C2535,'دليل الحسابات'!$A$6:$A$205,0)),"كود غير موجود")))</f>
        <v/>
      </c>
      <c r="H2535" s="6">
        <f>IF(AND(C2535&amp;""="",E2535&amp;""="",F2535&amp;""=""),"",IF(AND(E2535&amp;""&lt;&gt;"",F2535&amp;""&lt;&gt;""),"خطأ: مدين ودائن معًا",IF(AND(E2535&amp;""="",F2535&amp;""=""),"سطر بلا مبلغ","")))</f>
        <v/>
      </c>
      <c r="I2535" s="19">
        <f>IF(B2535&amp;""="","",ROUND(SUMIFS($E$7:$E$3006,$B$7:$B$3006,B2535&amp;"")-SUMIFS($F$7:$F$3006,$B$7:$B$3006,B2535&amp;""),2))</f>
        <v/>
      </c>
      <c r="J2535" s="6">
        <f>IF(B2535&amp;""="",IF(AND(C2535&amp;""="",E2535&amp;""="",F2535&amp;""=""),"","رقم القيد ناقص"),IF(I2535=0,"","القيد غير متوازن"))</f>
        <v/>
      </c>
      <c r="K2535" s="21">
        <f>IF(C2535&amp;""="","",COUNTIF($C$7:C2535,C2535&amp;""))</f>
        <v/>
      </c>
      <c r="L2535" s="6">
        <f>IF(K2535="","",C2535&amp;"-"&amp;K2535)</f>
        <v/>
      </c>
      <c r="M2535" s="21">
        <f>IF(J2535&lt;&gt;"القيد غير متوازن","",IF(COUNTIF($B$7:B2535,B2535&amp;"")=1,1,""))</f>
        <v/>
      </c>
    </row>
    <row r="2536">
      <c r="A2536" s="20" t="n"/>
      <c r="B2536" s="16" t="n"/>
      <c r="C2536" s="16" t="n"/>
      <c r="D2536" s="5" t="n"/>
      <c r="E2536" s="17" t="n"/>
      <c r="F2536" s="17" t="n"/>
      <c r="G2536" s="6">
        <f>IF(AND(C2536&amp;""="",E2536&amp;""="",F2536&amp;""=""),"",IF(C2536&amp;""="","كود ناقص",IFERROR(INDEX('دليل الحسابات'!$B$6:$B$205,MATCH(C2536,'دليل الحسابات'!$A$6:$A$205,0)),"كود غير موجود")))</f>
        <v/>
      </c>
      <c r="H2536" s="6">
        <f>IF(AND(C2536&amp;""="",E2536&amp;""="",F2536&amp;""=""),"",IF(AND(E2536&amp;""&lt;&gt;"",F2536&amp;""&lt;&gt;""),"خطأ: مدين ودائن معًا",IF(AND(E2536&amp;""="",F2536&amp;""=""),"سطر بلا مبلغ","")))</f>
        <v/>
      </c>
      <c r="I2536" s="19">
        <f>IF(B2536&amp;""="","",ROUND(SUMIFS($E$7:$E$3006,$B$7:$B$3006,B2536&amp;"")-SUMIFS($F$7:$F$3006,$B$7:$B$3006,B2536&amp;""),2))</f>
        <v/>
      </c>
      <c r="J2536" s="6">
        <f>IF(B2536&amp;""="",IF(AND(C2536&amp;""="",E2536&amp;""="",F2536&amp;""=""),"","رقم القيد ناقص"),IF(I2536=0,"","القيد غير متوازن"))</f>
        <v/>
      </c>
      <c r="K2536" s="21">
        <f>IF(C2536&amp;""="","",COUNTIF($C$7:C2536,C2536&amp;""))</f>
        <v/>
      </c>
      <c r="L2536" s="6">
        <f>IF(K2536="","",C2536&amp;"-"&amp;K2536)</f>
        <v/>
      </c>
      <c r="M2536" s="21">
        <f>IF(J2536&lt;&gt;"القيد غير متوازن","",IF(COUNTIF($B$7:B2536,B2536&amp;"")=1,1,""))</f>
        <v/>
      </c>
    </row>
    <row r="2537">
      <c r="A2537" s="20" t="n"/>
      <c r="B2537" s="16" t="n"/>
      <c r="C2537" s="16" t="n"/>
      <c r="D2537" s="5" t="n"/>
      <c r="E2537" s="17" t="n"/>
      <c r="F2537" s="17" t="n"/>
      <c r="G2537" s="6">
        <f>IF(AND(C2537&amp;""="",E2537&amp;""="",F2537&amp;""=""),"",IF(C2537&amp;""="","كود ناقص",IFERROR(INDEX('دليل الحسابات'!$B$6:$B$205,MATCH(C2537,'دليل الحسابات'!$A$6:$A$205,0)),"كود غير موجود")))</f>
        <v/>
      </c>
      <c r="H2537" s="6">
        <f>IF(AND(C2537&amp;""="",E2537&amp;""="",F2537&amp;""=""),"",IF(AND(E2537&amp;""&lt;&gt;"",F2537&amp;""&lt;&gt;""),"خطأ: مدين ودائن معًا",IF(AND(E2537&amp;""="",F2537&amp;""=""),"سطر بلا مبلغ","")))</f>
        <v/>
      </c>
      <c r="I2537" s="19">
        <f>IF(B2537&amp;""="","",ROUND(SUMIFS($E$7:$E$3006,$B$7:$B$3006,B2537&amp;"")-SUMIFS($F$7:$F$3006,$B$7:$B$3006,B2537&amp;""),2))</f>
        <v/>
      </c>
      <c r="J2537" s="6">
        <f>IF(B2537&amp;""="",IF(AND(C2537&amp;""="",E2537&amp;""="",F2537&amp;""=""),"","رقم القيد ناقص"),IF(I2537=0,"","القيد غير متوازن"))</f>
        <v/>
      </c>
      <c r="K2537" s="21">
        <f>IF(C2537&amp;""="","",COUNTIF($C$7:C2537,C2537&amp;""))</f>
        <v/>
      </c>
      <c r="L2537" s="6">
        <f>IF(K2537="","",C2537&amp;"-"&amp;K2537)</f>
        <v/>
      </c>
      <c r="M2537" s="21">
        <f>IF(J2537&lt;&gt;"القيد غير متوازن","",IF(COUNTIF($B$7:B2537,B2537&amp;"")=1,1,""))</f>
        <v/>
      </c>
    </row>
    <row r="2538">
      <c r="A2538" s="20" t="n"/>
      <c r="B2538" s="16" t="n"/>
      <c r="C2538" s="16" t="n"/>
      <c r="D2538" s="5" t="n"/>
      <c r="E2538" s="17" t="n"/>
      <c r="F2538" s="17" t="n"/>
      <c r="G2538" s="6">
        <f>IF(AND(C2538&amp;""="",E2538&amp;""="",F2538&amp;""=""),"",IF(C2538&amp;""="","كود ناقص",IFERROR(INDEX('دليل الحسابات'!$B$6:$B$205,MATCH(C2538,'دليل الحسابات'!$A$6:$A$205,0)),"كود غير موجود")))</f>
        <v/>
      </c>
      <c r="H2538" s="6">
        <f>IF(AND(C2538&amp;""="",E2538&amp;""="",F2538&amp;""=""),"",IF(AND(E2538&amp;""&lt;&gt;"",F2538&amp;""&lt;&gt;""),"خطأ: مدين ودائن معًا",IF(AND(E2538&amp;""="",F2538&amp;""=""),"سطر بلا مبلغ","")))</f>
        <v/>
      </c>
      <c r="I2538" s="19">
        <f>IF(B2538&amp;""="","",ROUND(SUMIFS($E$7:$E$3006,$B$7:$B$3006,B2538&amp;"")-SUMIFS($F$7:$F$3006,$B$7:$B$3006,B2538&amp;""),2))</f>
        <v/>
      </c>
      <c r="J2538" s="6">
        <f>IF(B2538&amp;""="",IF(AND(C2538&amp;""="",E2538&amp;""="",F2538&amp;""=""),"","رقم القيد ناقص"),IF(I2538=0,"","القيد غير متوازن"))</f>
        <v/>
      </c>
      <c r="K2538" s="21">
        <f>IF(C2538&amp;""="","",COUNTIF($C$7:C2538,C2538&amp;""))</f>
        <v/>
      </c>
      <c r="L2538" s="6">
        <f>IF(K2538="","",C2538&amp;"-"&amp;K2538)</f>
        <v/>
      </c>
      <c r="M2538" s="21">
        <f>IF(J2538&lt;&gt;"القيد غير متوازن","",IF(COUNTIF($B$7:B2538,B2538&amp;"")=1,1,""))</f>
        <v/>
      </c>
    </row>
    <row r="2539">
      <c r="A2539" s="20" t="n"/>
      <c r="B2539" s="16" t="n"/>
      <c r="C2539" s="16" t="n"/>
      <c r="D2539" s="5" t="n"/>
      <c r="E2539" s="17" t="n"/>
      <c r="F2539" s="17" t="n"/>
      <c r="G2539" s="6">
        <f>IF(AND(C2539&amp;""="",E2539&amp;""="",F2539&amp;""=""),"",IF(C2539&amp;""="","كود ناقص",IFERROR(INDEX('دليل الحسابات'!$B$6:$B$205,MATCH(C2539,'دليل الحسابات'!$A$6:$A$205,0)),"كود غير موجود")))</f>
        <v/>
      </c>
      <c r="H2539" s="6">
        <f>IF(AND(C2539&amp;""="",E2539&amp;""="",F2539&amp;""=""),"",IF(AND(E2539&amp;""&lt;&gt;"",F2539&amp;""&lt;&gt;""),"خطأ: مدين ودائن معًا",IF(AND(E2539&amp;""="",F2539&amp;""=""),"سطر بلا مبلغ","")))</f>
        <v/>
      </c>
      <c r="I2539" s="19">
        <f>IF(B2539&amp;""="","",ROUND(SUMIFS($E$7:$E$3006,$B$7:$B$3006,B2539&amp;"")-SUMIFS($F$7:$F$3006,$B$7:$B$3006,B2539&amp;""),2))</f>
        <v/>
      </c>
      <c r="J2539" s="6">
        <f>IF(B2539&amp;""="",IF(AND(C2539&amp;""="",E2539&amp;""="",F2539&amp;""=""),"","رقم القيد ناقص"),IF(I2539=0,"","القيد غير متوازن"))</f>
        <v/>
      </c>
      <c r="K2539" s="21">
        <f>IF(C2539&amp;""="","",COUNTIF($C$7:C2539,C2539&amp;""))</f>
        <v/>
      </c>
      <c r="L2539" s="6">
        <f>IF(K2539="","",C2539&amp;"-"&amp;K2539)</f>
        <v/>
      </c>
      <c r="M2539" s="21">
        <f>IF(J2539&lt;&gt;"القيد غير متوازن","",IF(COUNTIF($B$7:B2539,B2539&amp;"")=1,1,""))</f>
        <v/>
      </c>
    </row>
    <row r="2540">
      <c r="A2540" s="20" t="n"/>
      <c r="B2540" s="16" t="n"/>
      <c r="C2540" s="16" t="n"/>
      <c r="D2540" s="5" t="n"/>
      <c r="E2540" s="17" t="n"/>
      <c r="F2540" s="17" t="n"/>
      <c r="G2540" s="6">
        <f>IF(AND(C2540&amp;""="",E2540&amp;""="",F2540&amp;""=""),"",IF(C2540&amp;""="","كود ناقص",IFERROR(INDEX('دليل الحسابات'!$B$6:$B$205,MATCH(C2540,'دليل الحسابات'!$A$6:$A$205,0)),"كود غير موجود")))</f>
        <v/>
      </c>
      <c r="H2540" s="6">
        <f>IF(AND(C2540&amp;""="",E2540&amp;""="",F2540&amp;""=""),"",IF(AND(E2540&amp;""&lt;&gt;"",F2540&amp;""&lt;&gt;""),"خطأ: مدين ودائن معًا",IF(AND(E2540&amp;""="",F2540&amp;""=""),"سطر بلا مبلغ","")))</f>
        <v/>
      </c>
      <c r="I2540" s="19">
        <f>IF(B2540&amp;""="","",ROUND(SUMIFS($E$7:$E$3006,$B$7:$B$3006,B2540&amp;"")-SUMIFS($F$7:$F$3006,$B$7:$B$3006,B2540&amp;""),2))</f>
        <v/>
      </c>
      <c r="J2540" s="6">
        <f>IF(B2540&amp;""="",IF(AND(C2540&amp;""="",E2540&amp;""="",F2540&amp;""=""),"","رقم القيد ناقص"),IF(I2540=0,"","القيد غير متوازن"))</f>
        <v/>
      </c>
      <c r="K2540" s="21">
        <f>IF(C2540&amp;""="","",COUNTIF($C$7:C2540,C2540&amp;""))</f>
        <v/>
      </c>
      <c r="L2540" s="6">
        <f>IF(K2540="","",C2540&amp;"-"&amp;K2540)</f>
        <v/>
      </c>
      <c r="M2540" s="21">
        <f>IF(J2540&lt;&gt;"القيد غير متوازن","",IF(COUNTIF($B$7:B2540,B2540&amp;"")=1,1,""))</f>
        <v/>
      </c>
    </row>
    <row r="2541">
      <c r="A2541" s="20" t="n"/>
      <c r="B2541" s="16" t="n"/>
      <c r="C2541" s="16" t="n"/>
      <c r="D2541" s="5" t="n"/>
      <c r="E2541" s="17" t="n"/>
      <c r="F2541" s="17" t="n"/>
      <c r="G2541" s="6">
        <f>IF(AND(C2541&amp;""="",E2541&amp;""="",F2541&amp;""=""),"",IF(C2541&amp;""="","كود ناقص",IFERROR(INDEX('دليل الحسابات'!$B$6:$B$205,MATCH(C2541,'دليل الحسابات'!$A$6:$A$205,0)),"كود غير موجود")))</f>
        <v/>
      </c>
      <c r="H2541" s="6">
        <f>IF(AND(C2541&amp;""="",E2541&amp;""="",F2541&amp;""=""),"",IF(AND(E2541&amp;""&lt;&gt;"",F2541&amp;""&lt;&gt;""),"خطأ: مدين ودائن معًا",IF(AND(E2541&amp;""="",F2541&amp;""=""),"سطر بلا مبلغ","")))</f>
        <v/>
      </c>
      <c r="I2541" s="19">
        <f>IF(B2541&amp;""="","",ROUND(SUMIFS($E$7:$E$3006,$B$7:$B$3006,B2541&amp;"")-SUMIFS($F$7:$F$3006,$B$7:$B$3006,B2541&amp;""),2))</f>
        <v/>
      </c>
      <c r="J2541" s="6">
        <f>IF(B2541&amp;""="",IF(AND(C2541&amp;""="",E2541&amp;""="",F2541&amp;""=""),"","رقم القيد ناقص"),IF(I2541=0,"","القيد غير متوازن"))</f>
        <v/>
      </c>
      <c r="K2541" s="21">
        <f>IF(C2541&amp;""="","",COUNTIF($C$7:C2541,C2541&amp;""))</f>
        <v/>
      </c>
      <c r="L2541" s="6">
        <f>IF(K2541="","",C2541&amp;"-"&amp;K2541)</f>
        <v/>
      </c>
      <c r="M2541" s="21">
        <f>IF(J2541&lt;&gt;"القيد غير متوازن","",IF(COUNTIF($B$7:B2541,B2541&amp;"")=1,1,""))</f>
        <v/>
      </c>
    </row>
    <row r="2542">
      <c r="A2542" s="20" t="n"/>
      <c r="B2542" s="16" t="n"/>
      <c r="C2542" s="16" t="n"/>
      <c r="D2542" s="5" t="n"/>
      <c r="E2542" s="17" t="n"/>
      <c r="F2542" s="17" t="n"/>
      <c r="G2542" s="6">
        <f>IF(AND(C2542&amp;""="",E2542&amp;""="",F2542&amp;""=""),"",IF(C2542&amp;""="","كود ناقص",IFERROR(INDEX('دليل الحسابات'!$B$6:$B$205,MATCH(C2542,'دليل الحسابات'!$A$6:$A$205,0)),"كود غير موجود")))</f>
        <v/>
      </c>
      <c r="H2542" s="6">
        <f>IF(AND(C2542&amp;""="",E2542&amp;""="",F2542&amp;""=""),"",IF(AND(E2542&amp;""&lt;&gt;"",F2542&amp;""&lt;&gt;""),"خطأ: مدين ودائن معًا",IF(AND(E2542&amp;""="",F2542&amp;""=""),"سطر بلا مبلغ","")))</f>
        <v/>
      </c>
      <c r="I2542" s="19">
        <f>IF(B2542&amp;""="","",ROUND(SUMIFS($E$7:$E$3006,$B$7:$B$3006,B2542&amp;"")-SUMIFS($F$7:$F$3006,$B$7:$B$3006,B2542&amp;""),2))</f>
        <v/>
      </c>
      <c r="J2542" s="6">
        <f>IF(B2542&amp;""="",IF(AND(C2542&amp;""="",E2542&amp;""="",F2542&amp;""=""),"","رقم القيد ناقص"),IF(I2542=0,"","القيد غير متوازن"))</f>
        <v/>
      </c>
      <c r="K2542" s="21">
        <f>IF(C2542&amp;""="","",COUNTIF($C$7:C2542,C2542&amp;""))</f>
        <v/>
      </c>
      <c r="L2542" s="6">
        <f>IF(K2542="","",C2542&amp;"-"&amp;K2542)</f>
        <v/>
      </c>
      <c r="M2542" s="21">
        <f>IF(J2542&lt;&gt;"القيد غير متوازن","",IF(COUNTIF($B$7:B2542,B2542&amp;"")=1,1,""))</f>
        <v/>
      </c>
    </row>
    <row r="2543">
      <c r="A2543" s="20" t="n"/>
      <c r="B2543" s="16" t="n"/>
      <c r="C2543" s="16" t="n"/>
      <c r="D2543" s="5" t="n"/>
      <c r="E2543" s="17" t="n"/>
      <c r="F2543" s="17" t="n"/>
      <c r="G2543" s="6">
        <f>IF(AND(C2543&amp;""="",E2543&amp;""="",F2543&amp;""=""),"",IF(C2543&amp;""="","كود ناقص",IFERROR(INDEX('دليل الحسابات'!$B$6:$B$205,MATCH(C2543,'دليل الحسابات'!$A$6:$A$205,0)),"كود غير موجود")))</f>
        <v/>
      </c>
      <c r="H2543" s="6">
        <f>IF(AND(C2543&amp;""="",E2543&amp;""="",F2543&amp;""=""),"",IF(AND(E2543&amp;""&lt;&gt;"",F2543&amp;""&lt;&gt;""),"خطأ: مدين ودائن معًا",IF(AND(E2543&amp;""="",F2543&amp;""=""),"سطر بلا مبلغ","")))</f>
        <v/>
      </c>
      <c r="I2543" s="19">
        <f>IF(B2543&amp;""="","",ROUND(SUMIFS($E$7:$E$3006,$B$7:$B$3006,B2543&amp;"")-SUMIFS($F$7:$F$3006,$B$7:$B$3006,B2543&amp;""),2))</f>
        <v/>
      </c>
      <c r="J2543" s="6">
        <f>IF(B2543&amp;""="",IF(AND(C2543&amp;""="",E2543&amp;""="",F2543&amp;""=""),"","رقم القيد ناقص"),IF(I2543=0,"","القيد غير متوازن"))</f>
        <v/>
      </c>
      <c r="K2543" s="21">
        <f>IF(C2543&amp;""="","",COUNTIF($C$7:C2543,C2543&amp;""))</f>
        <v/>
      </c>
      <c r="L2543" s="6">
        <f>IF(K2543="","",C2543&amp;"-"&amp;K2543)</f>
        <v/>
      </c>
      <c r="M2543" s="21">
        <f>IF(J2543&lt;&gt;"القيد غير متوازن","",IF(COUNTIF($B$7:B2543,B2543&amp;"")=1,1,""))</f>
        <v/>
      </c>
    </row>
    <row r="2544">
      <c r="A2544" s="20" t="n"/>
      <c r="B2544" s="16" t="n"/>
      <c r="C2544" s="16" t="n"/>
      <c r="D2544" s="5" t="n"/>
      <c r="E2544" s="17" t="n"/>
      <c r="F2544" s="17" t="n"/>
      <c r="G2544" s="6">
        <f>IF(AND(C2544&amp;""="",E2544&amp;""="",F2544&amp;""=""),"",IF(C2544&amp;""="","كود ناقص",IFERROR(INDEX('دليل الحسابات'!$B$6:$B$205,MATCH(C2544,'دليل الحسابات'!$A$6:$A$205,0)),"كود غير موجود")))</f>
        <v/>
      </c>
      <c r="H2544" s="6">
        <f>IF(AND(C2544&amp;""="",E2544&amp;""="",F2544&amp;""=""),"",IF(AND(E2544&amp;""&lt;&gt;"",F2544&amp;""&lt;&gt;""),"خطأ: مدين ودائن معًا",IF(AND(E2544&amp;""="",F2544&amp;""=""),"سطر بلا مبلغ","")))</f>
        <v/>
      </c>
      <c r="I2544" s="19">
        <f>IF(B2544&amp;""="","",ROUND(SUMIFS($E$7:$E$3006,$B$7:$B$3006,B2544&amp;"")-SUMIFS($F$7:$F$3006,$B$7:$B$3006,B2544&amp;""),2))</f>
        <v/>
      </c>
      <c r="J2544" s="6">
        <f>IF(B2544&amp;""="",IF(AND(C2544&amp;""="",E2544&amp;""="",F2544&amp;""=""),"","رقم القيد ناقص"),IF(I2544=0,"","القيد غير متوازن"))</f>
        <v/>
      </c>
      <c r="K2544" s="21">
        <f>IF(C2544&amp;""="","",COUNTIF($C$7:C2544,C2544&amp;""))</f>
        <v/>
      </c>
      <c r="L2544" s="6">
        <f>IF(K2544="","",C2544&amp;"-"&amp;K2544)</f>
        <v/>
      </c>
      <c r="M2544" s="21">
        <f>IF(J2544&lt;&gt;"القيد غير متوازن","",IF(COUNTIF($B$7:B2544,B2544&amp;"")=1,1,""))</f>
        <v/>
      </c>
    </row>
    <row r="2545">
      <c r="A2545" s="20" t="n"/>
      <c r="B2545" s="16" t="n"/>
      <c r="C2545" s="16" t="n"/>
      <c r="D2545" s="5" t="n"/>
      <c r="E2545" s="17" t="n"/>
      <c r="F2545" s="17" t="n"/>
      <c r="G2545" s="6">
        <f>IF(AND(C2545&amp;""="",E2545&amp;""="",F2545&amp;""=""),"",IF(C2545&amp;""="","كود ناقص",IFERROR(INDEX('دليل الحسابات'!$B$6:$B$205,MATCH(C2545,'دليل الحسابات'!$A$6:$A$205,0)),"كود غير موجود")))</f>
        <v/>
      </c>
      <c r="H2545" s="6">
        <f>IF(AND(C2545&amp;""="",E2545&amp;""="",F2545&amp;""=""),"",IF(AND(E2545&amp;""&lt;&gt;"",F2545&amp;""&lt;&gt;""),"خطأ: مدين ودائن معًا",IF(AND(E2545&amp;""="",F2545&amp;""=""),"سطر بلا مبلغ","")))</f>
        <v/>
      </c>
      <c r="I2545" s="19">
        <f>IF(B2545&amp;""="","",ROUND(SUMIFS($E$7:$E$3006,$B$7:$B$3006,B2545&amp;"")-SUMIFS($F$7:$F$3006,$B$7:$B$3006,B2545&amp;""),2))</f>
        <v/>
      </c>
      <c r="J2545" s="6">
        <f>IF(B2545&amp;""="",IF(AND(C2545&amp;""="",E2545&amp;""="",F2545&amp;""=""),"","رقم القيد ناقص"),IF(I2545=0,"","القيد غير متوازن"))</f>
        <v/>
      </c>
      <c r="K2545" s="21">
        <f>IF(C2545&amp;""="","",COUNTIF($C$7:C2545,C2545&amp;""))</f>
        <v/>
      </c>
      <c r="L2545" s="6">
        <f>IF(K2545="","",C2545&amp;"-"&amp;K2545)</f>
        <v/>
      </c>
      <c r="M2545" s="21">
        <f>IF(J2545&lt;&gt;"القيد غير متوازن","",IF(COUNTIF($B$7:B2545,B2545&amp;"")=1,1,""))</f>
        <v/>
      </c>
    </row>
    <row r="2546">
      <c r="A2546" s="20" t="n"/>
      <c r="B2546" s="16" t="n"/>
      <c r="C2546" s="16" t="n"/>
      <c r="D2546" s="5" t="n"/>
      <c r="E2546" s="17" t="n"/>
      <c r="F2546" s="17" t="n"/>
      <c r="G2546" s="6">
        <f>IF(AND(C2546&amp;""="",E2546&amp;""="",F2546&amp;""=""),"",IF(C2546&amp;""="","كود ناقص",IFERROR(INDEX('دليل الحسابات'!$B$6:$B$205,MATCH(C2546,'دليل الحسابات'!$A$6:$A$205,0)),"كود غير موجود")))</f>
        <v/>
      </c>
      <c r="H2546" s="6">
        <f>IF(AND(C2546&amp;""="",E2546&amp;""="",F2546&amp;""=""),"",IF(AND(E2546&amp;""&lt;&gt;"",F2546&amp;""&lt;&gt;""),"خطأ: مدين ودائن معًا",IF(AND(E2546&amp;""="",F2546&amp;""=""),"سطر بلا مبلغ","")))</f>
        <v/>
      </c>
      <c r="I2546" s="19">
        <f>IF(B2546&amp;""="","",ROUND(SUMIFS($E$7:$E$3006,$B$7:$B$3006,B2546&amp;"")-SUMIFS($F$7:$F$3006,$B$7:$B$3006,B2546&amp;""),2))</f>
        <v/>
      </c>
      <c r="J2546" s="6">
        <f>IF(B2546&amp;""="",IF(AND(C2546&amp;""="",E2546&amp;""="",F2546&amp;""=""),"","رقم القيد ناقص"),IF(I2546=0,"","القيد غير متوازن"))</f>
        <v/>
      </c>
      <c r="K2546" s="21">
        <f>IF(C2546&amp;""="","",COUNTIF($C$7:C2546,C2546&amp;""))</f>
        <v/>
      </c>
      <c r="L2546" s="6">
        <f>IF(K2546="","",C2546&amp;"-"&amp;K2546)</f>
        <v/>
      </c>
      <c r="M2546" s="21">
        <f>IF(J2546&lt;&gt;"القيد غير متوازن","",IF(COUNTIF($B$7:B2546,B2546&amp;"")=1,1,""))</f>
        <v/>
      </c>
    </row>
    <row r="2547">
      <c r="A2547" s="20" t="n"/>
      <c r="B2547" s="16" t="n"/>
      <c r="C2547" s="16" t="n"/>
      <c r="D2547" s="5" t="n"/>
      <c r="E2547" s="17" t="n"/>
      <c r="F2547" s="17" t="n"/>
      <c r="G2547" s="6">
        <f>IF(AND(C2547&amp;""="",E2547&amp;""="",F2547&amp;""=""),"",IF(C2547&amp;""="","كود ناقص",IFERROR(INDEX('دليل الحسابات'!$B$6:$B$205,MATCH(C2547,'دليل الحسابات'!$A$6:$A$205,0)),"كود غير موجود")))</f>
        <v/>
      </c>
      <c r="H2547" s="6">
        <f>IF(AND(C2547&amp;""="",E2547&amp;""="",F2547&amp;""=""),"",IF(AND(E2547&amp;""&lt;&gt;"",F2547&amp;""&lt;&gt;""),"خطأ: مدين ودائن معًا",IF(AND(E2547&amp;""="",F2547&amp;""=""),"سطر بلا مبلغ","")))</f>
        <v/>
      </c>
      <c r="I2547" s="19">
        <f>IF(B2547&amp;""="","",ROUND(SUMIFS($E$7:$E$3006,$B$7:$B$3006,B2547&amp;"")-SUMIFS($F$7:$F$3006,$B$7:$B$3006,B2547&amp;""),2))</f>
        <v/>
      </c>
      <c r="J2547" s="6">
        <f>IF(B2547&amp;""="",IF(AND(C2547&amp;""="",E2547&amp;""="",F2547&amp;""=""),"","رقم القيد ناقص"),IF(I2547=0,"","القيد غير متوازن"))</f>
        <v/>
      </c>
      <c r="K2547" s="21">
        <f>IF(C2547&amp;""="","",COUNTIF($C$7:C2547,C2547&amp;""))</f>
        <v/>
      </c>
      <c r="L2547" s="6">
        <f>IF(K2547="","",C2547&amp;"-"&amp;K2547)</f>
        <v/>
      </c>
      <c r="M2547" s="21">
        <f>IF(J2547&lt;&gt;"القيد غير متوازن","",IF(COUNTIF($B$7:B2547,B2547&amp;"")=1,1,""))</f>
        <v/>
      </c>
    </row>
    <row r="2548">
      <c r="A2548" s="20" t="n"/>
      <c r="B2548" s="16" t="n"/>
      <c r="C2548" s="16" t="n"/>
      <c r="D2548" s="5" t="n"/>
      <c r="E2548" s="17" t="n"/>
      <c r="F2548" s="17" t="n"/>
      <c r="G2548" s="6">
        <f>IF(AND(C2548&amp;""="",E2548&amp;""="",F2548&amp;""=""),"",IF(C2548&amp;""="","كود ناقص",IFERROR(INDEX('دليل الحسابات'!$B$6:$B$205,MATCH(C2548,'دليل الحسابات'!$A$6:$A$205,0)),"كود غير موجود")))</f>
        <v/>
      </c>
      <c r="H2548" s="6">
        <f>IF(AND(C2548&amp;""="",E2548&amp;""="",F2548&amp;""=""),"",IF(AND(E2548&amp;""&lt;&gt;"",F2548&amp;""&lt;&gt;""),"خطأ: مدين ودائن معًا",IF(AND(E2548&amp;""="",F2548&amp;""=""),"سطر بلا مبلغ","")))</f>
        <v/>
      </c>
      <c r="I2548" s="19">
        <f>IF(B2548&amp;""="","",ROUND(SUMIFS($E$7:$E$3006,$B$7:$B$3006,B2548&amp;"")-SUMIFS($F$7:$F$3006,$B$7:$B$3006,B2548&amp;""),2))</f>
        <v/>
      </c>
      <c r="J2548" s="6">
        <f>IF(B2548&amp;""="",IF(AND(C2548&amp;""="",E2548&amp;""="",F2548&amp;""=""),"","رقم القيد ناقص"),IF(I2548=0,"","القيد غير متوازن"))</f>
        <v/>
      </c>
      <c r="K2548" s="21">
        <f>IF(C2548&amp;""="","",COUNTIF($C$7:C2548,C2548&amp;""))</f>
        <v/>
      </c>
      <c r="L2548" s="6">
        <f>IF(K2548="","",C2548&amp;"-"&amp;K2548)</f>
        <v/>
      </c>
      <c r="M2548" s="21">
        <f>IF(J2548&lt;&gt;"القيد غير متوازن","",IF(COUNTIF($B$7:B2548,B2548&amp;"")=1,1,""))</f>
        <v/>
      </c>
    </row>
    <row r="2549">
      <c r="A2549" s="20" t="n"/>
      <c r="B2549" s="16" t="n"/>
      <c r="C2549" s="16" t="n"/>
      <c r="D2549" s="5" t="n"/>
      <c r="E2549" s="17" t="n"/>
      <c r="F2549" s="17" t="n"/>
      <c r="G2549" s="6">
        <f>IF(AND(C2549&amp;""="",E2549&amp;""="",F2549&amp;""=""),"",IF(C2549&amp;""="","كود ناقص",IFERROR(INDEX('دليل الحسابات'!$B$6:$B$205,MATCH(C2549,'دليل الحسابات'!$A$6:$A$205,0)),"كود غير موجود")))</f>
        <v/>
      </c>
      <c r="H2549" s="6">
        <f>IF(AND(C2549&amp;""="",E2549&amp;""="",F2549&amp;""=""),"",IF(AND(E2549&amp;""&lt;&gt;"",F2549&amp;""&lt;&gt;""),"خطأ: مدين ودائن معًا",IF(AND(E2549&amp;""="",F2549&amp;""=""),"سطر بلا مبلغ","")))</f>
        <v/>
      </c>
      <c r="I2549" s="19">
        <f>IF(B2549&amp;""="","",ROUND(SUMIFS($E$7:$E$3006,$B$7:$B$3006,B2549&amp;"")-SUMIFS($F$7:$F$3006,$B$7:$B$3006,B2549&amp;""),2))</f>
        <v/>
      </c>
      <c r="J2549" s="6">
        <f>IF(B2549&amp;""="",IF(AND(C2549&amp;""="",E2549&amp;""="",F2549&amp;""=""),"","رقم القيد ناقص"),IF(I2549=0,"","القيد غير متوازن"))</f>
        <v/>
      </c>
      <c r="K2549" s="21">
        <f>IF(C2549&amp;""="","",COUNTIF($C$7:C2549,C2549&amp;""))</f>
        <v/>
      </c>
      <c r="L2549" s="6">
        <f>IF(K2549="","",C2549&amp;"-"&amp;K2549)</f>
        <v/>
      </c>
      <c r="M2549" s="21">
        <f>IF(J2549&lt;&gt;"القيد غير متوازن","",IF(COUNTIF($B$7:B2549,B2549&amp;"")=1,1,""))</f>
        <v/>
      </c>
    </row>
    <row r="2550">
      <c r="A2550" s="20" t="n"/>
      <c r="B2550" s="16" t="n"/>
      <c r="C2550" s="16" t="n"/>
      <c r="D2550" s="5" t="n"/>
      <c r="E2550" s="17" t="n"/>
      <c r="F2550" s="17" t="n"/>
      <c r="G2550" s="6">
        <f>IF(AND(C2550&amp;""="",E2550&amp;""="",F2550&amp;""=""),"",IF(C2550&amp;""="","كود ناقص",IFERROR(INDEX('دليل الحسابات'!$B$6:$B$205,MATCH(C2550,'دليل الحسابات'!$A$6:$A$205,0)),"كود غير موجود")))</f>
        <v/>
      </c>
      <c r="H2550" s="6">
        <f>IF(AND(C2550&amp;""="",E2550&amp;""="",F2550&amp;""=""),"",IF(AND(E2550&amp;""&lt;&gt;"",F2550&amp;""&lt;&gt;""),"خطأ: مدين ودائن معًا",IF(AND(E2550&amp;""="",F2550&amp;""=""),"سطر بلا مبلغ","")))</f>
        <v/>
      </c>
      <c r="I2550" s="19">
        <f>IF(B2550&amp;""="","",ROUND(SUMIFS($E$7:$E$3006,$B$7:$B$3006,B2550&amp;"")-SUMIFS($F$7:$F$3006,$B$7:$B$3006,B2550&amp;""),2))</f>
        <v/>
      </c>
      <c r="J2550" s="6">
        <f>IF(B2550&amp;""="",IF(AND(C2550&amp;""="",E2550&amp;""="",F2550&amp;""=""),"","رقم القيد ناقص"),IF(I2550=0,"","القيد غير متوازن"))</f>
        <v/>
      </c>
      <c r="K2550" s="21">
        <f>IF(C2550&amp;""="","",COUNTIF($C$7:C2550,C2550&amp;""))</f>
        <v/>
      </c>
      <c r="L2550" s="6">
        <f>IF(K2550="","",C2550&amp;"-"&amp;K2550)</f>
        <v/>
      </c>
      <c r="M2550" s="21">
        <f>IF(J2550&lt;&gt;"القيد غير متوازن","",IF(COUNTIF($B$7:B2550,B2550&amp;"")=1,1,""))</f>
        <v/>
      </c>
    </row>
    <row r="2551">
      <c r="A2551" s="20" t="n"/>
      <c r="B2551" s="16" t="n"/>
      <c r="C2551" s="16" t="n"/>
      <c r="D2551" s="5" t="n"/>
      <c r="E2551" s="17" t="n"/>
      <c r="F2551" s="17" t="n"/>
      <c r="G2551" s="6">
        <f>IF(AND(C2551&amp;""="",E2551&amp;""="",F2551&amp;""=""),"",IF(C2551&amp;""="","كود ناقص",IFERROR(INDEX('دليل الحسابات'!$B$6:$B$205,MATCH(C2551,'دليل الحسابات'!$A$6:$A$205,0)),"كود غير موجود")))</f>
        <v/>
      </c>
      <c r="H2551" s="6">
        <f>IF(AND(C2551&amp;""="",E2551&amp;""="",F2551&amp;""=""),"",IF(AND(E2551&amp;""&lt;&gt;"",F2551&amp;""&lt;&gt;""),"خطأ: مدين ودائن معًا",IF(AND(E2551&amp;""="",F2551&amp;""=""),"سطر بلا مبلغ","")))</f>
        <v/>
      </c>
      <c r="I2551" s="19">
        <f>IF(B2551&amp;""="","",ROUND(SUMIFS($E$7:$E$3006,$B$7:$B$3006,B2551&amp;"")-SUMIFS($F$7:$F$3006,$B$7:$B$3006,B2551&amp;""),2))</f>
        <v/>
      </c>
      <c r="J2551" s="6">
        <f>IF(B2551&amp;""="",IF(AND(C2551&amp;""="",E2551&amp;""="",F2551&amp;""=""),"","رقم القيد ناقص"),IF(I2551=0,"","القيد غير متوازن"))</f>
        <v/>
      </c>
      <c r="K2551" s="21">
        <f>IF(C2551&amp;""="","",COUNTIF($C$7:C2551,C2551&amp;""))</f>
        <v/>
      </c>
      <c r="L2551" s="6">
        <f>IF(K2551="","",C2551&amp;"-"&amp;K2551)</f>
        <v/>
      </c>
      <c r="M2551" s="21">
        <f>IF(J2551&lt;&gt;"القيد غير متوازن","",IF(COUNTIF($B$7:B2551,B2551&amp;"")=1,1,""))</f>
        <v/>
      </c>
    </row>
    <row r="2552">
      <c r="A2552" s="20" t="n"/>
      <c r="B2552" s="16" t="n"/>
      <c r="C2552" s="16" t="n"/>
      <c r="D2552" s="5" t="n"/>
      <c r="E2552" s="17" t="n"/>
      <c r="F2552" s="17" t="n"/>
      <c r="G2552" s="6">
        <f>IF(AND(C2552&amp;""="",E2552&amp;""="",F2552&amp;""=""),"",IF(C2552&amp;""="","كود ناقص",IFERROR(INDEX('دليل الحسابات'!$B$6:$B$205,MATCH(C2552,'دليل الحسابات'!$A$6:$A$205,0)),"كود غير موجود")))</f>
        <v/>
      </c>
      <c r="H2552" s="6">
        <f>IF(AND(C2552&amp;""="",E2552&amp;""="",F2552&amp;""=""),"",IF(AND(E2552&amp;""&lt;&gt;"",F2552&amp;""&lt;&gt;""),"خطأ: مدين ودائن معًا",IF(AND(E2552&amp;""="",F2552&amp;""=""),"سطر بلا مبلغ","")))</f>
        <v/>
      </c>
      <c r="I2552" s="19">
        <f>IF(B2552&amp;""="","",ROUND(SUMIFS($E$7:$E$3006,$B$7:$B$3006,B2552&amp;"")-SUMIFS($F$7:$F$3006,$B$7:$B$3006,B2552&amp;""),2))</f>
        <v/>
      </c>
      <c r="J2552" s="6">
        <f>IF(B2552&amp;""="",IF(AND(C2552&amp;""="",E2552&amp;""="",F2552&amp;""=""),"","رقم القيد ناقص"),IF(I2552=0,"","القيد غير متوازن"))</f>
        <v/>
      </c>
      <c r="K2552" s="21">
        <f>IF(C2552&amp;""="","",COUNTIF($C$7:C2552,C2552&amp;""))</f>
        <v/>
      </c>
      <c r="L2552" s="6">
        <f>IF(K2552="","",C2552&amp;"-"&amp;K2552)</f>
        <v/>
      </c>
      <c r="M2552" s="21">
        <f>IF(J2552&lt;&gt;"القيد غير متوازن","",IF(COUNTIF($B$7:B2552,B2552&amp;"")=1,1,""))</f>
        <v/>
      </c>
    </row>
    <row r="2553">
      <c r="A2553" s="20" t="n"/>
      <c r="B2553" s="16" t="n"/>
      <c r="C2553" s="16" t="n"/>
      <c r="D2553" s="5" t="n"/>
      <c r="E2553" s="17" t="n"/>
      <c r="F2553" s="17" t="n"/>
      <c r="G2553" s="6">
        <f>IF(AND(C2553&amp;""="",E2553&amp;""="",F2553&amp;""=""),"",IF(C2553&amp;""="","كود ناقص",IFERROR(INDEX('دليل الحسابات'!$B$6:$B$205,MATCH(C2553,'دليل الحسابات'!$A$6:$A$205,0)),"كود غير موجود")))</f>
        <v/>
      </c>
      <c r="H2553" s="6">
        <f>IF(AND(C2553&amp;""="",E2553&amp;""="",F2553&amp;""=""),"",IF(AND(E2553&amp;""&lt;&gt;"",F2553&amp;""&lt;&gt;""),"خطأ: مدين ودائن معًا",IF(AND(E2553&amp;""="",F2553&amp;""=""),"سطر بلا مبلغ","")))</f>
        <v/>
      </c>
      <c r="I2553" s="19">
        <f>IF(B2553&amp;""="","",ROUND(SUMIFS($E$7:$E$3006,$B$7:$B$3006,B2553&amp;"")-SUMIFS($F$7:$F$3006,$B$7:$B$3006,B2553&amp;""),2))</f>
        <v/>
      </c>
      <c r="J2553" s="6">
        <f>IF(B2553&amp;""="",IF(AND(C2553&amp;""="",E2553&amp;""="",F2553&amp;""=""),"","رقم القيد ناقص"),IF(I2553=0,"","القيد غير متوازن"))</f>
        <v/>
      </c>
      <c r="K2553" s="21">
        <f>IF(C2553&amp;""="","",COUNTIF($C$7:C2553,C2553&amp;""))</f>
        <v/>
      </c>
      <c r="L2553" s="6">
        <f>IF(K2553="","",C2553&amp;"-"&amp;K2553)</f>
        <v/>
      </c>
      <c r="M2553" s="21">
        <f>IF(J2553&lt;&gt;"القيد غير متوازن","",IF(COUNTIF($B$7:B2553,B2553&amp;"")=1,1,""))</f>
        <v/>
      </c>
    </row>
    <row r="2554">
      <c r="A2554" s="20" t="n"/>
      <c r="B2554" s="16" t="n"/>
      <c r="C2554" s="16" t="n"/>
      <c r="D2554" s="5" t="n"/>
      <c r="E2554" s="17" t="n"/>
      <c r="F2554" s="17" t="n"/>
      <c r="G2554" s="6">
        <f>IF(AND(C2554&amp;""="",E2554&amp;""="",F2554&amp;""=""),"",IF(C2554&amp;""="","كود ناقص",IFERROR(INDEX('دليل الحسابات'!$B$6:$B$205,MATCH(C2554,'دليل الحسابات'!$A$6:$A$205,0)),"كود غير موجود")))</f>
        <v/>
      </c>
      <c r="H2554" s="6">
        <f>IF(AND(C2554&amp;""="",E2554&amp;""="",F2554&amp;""=""),"",IF(AND(E2554&amp;""&lt;&gt;"",F2554&amp;""&lt;&gt;""),"خطأ: مدين ودائن معًا",IF(AND(E2554&amp;""="",F2554&amp;""=""),"سطر بلا مبلغ","")))</f>
        <v/>
      </c>
      <c r="I2554" s="19">
        <f>IF(B2554&amp;""="","",ROUND(SUMIFS($E$7:$E$3006,$B$7:$B$3006,B2554&amp;"")-SUMIFS($F$7:$F$3006,$B$7:$B$3006,B2554&amp;""),2))</f>
        <v/>
      </c>
      <c r="J2554" s="6">
        <f>IF(B2554&amp;""="",IF(AND(C2554&amp;""="",E2554&amp;""="",F2554&amp;""=""),"","رقم القيد ناقص"),IF(I2554=0,"","القيد غير متوازن"))</f>
        <v/>
      </c>
      <c r="K2554" s="21">
        <f>IF(C2554&amp;""="","",COUNTIF($C$7:C2554,C2554&amp;""))</f>
        <v/>
      </c>
      <c r="L2554" s="6">
        <f>IF(K2554="","",C2554&amp;"-"&amp;K2554)</f>
        <v/>
      </c>
      <c r="M2554" s="21">
        <f>IF(J2554&lt;&gt;"القيد غير متوازن","",IF(COUNTIF($B$7:B2554,B2554&amp;"")=1,1,""))</f>
        <v/>
      </c>
    </row>
    <row r="2555">
      <c r="A2555" s="20" t="n"/>
      <c r="B2555" s="16" t="n"/>
      <c r="C2555" s="16" t="n"/>
      <c r="D2555" s="5" t="n"/>
      <c r="E2555" s="17" t="n"/>
      <c r="F2555" s="17" t="n"/>
      <c r="G2555" s="6">
        <f>IF(AND(C2555&amp;""="",E2555&amp;""="",F2555&amp;""=""),"",IF(C2555&amp;""="","كود ناقص",IFERROR(INDEX('دليل الحسابات'!$B$6:$B$205,MATCH(C2555,'دليل الحسابات'!$A$6:$A$205,0)),"كود غير موجود")))</f>
        <v/>
      </c>
      <c r="H2555" s="6">
        <f>IF(AND(C2555&amp;""="",E2555&amp;""="",F2555&amp;""=""),"",IF(AND(E2555&amp;""&lt;&gt;"",F2555&amp;""&lt;&gt;""),"خطأ: مدين ودائن معًا",IF(AND(E2555&amp;""="",F2555&amp;""=""),"سطر بلا مبلغ","")))</f>
        <v/>
      </c>
      <c r="I2555" s="19">
        <f>IF(B2555&amp;""="","",ROUND(SUMIFS($E$7:$E$3006,$B$7:$B$3006,B2555&amp;"")-SUMIFS($F$7:$F$3006,$B$7:$B$3006,B2555&amp;""),2))</f>
        <v/>
      </c>
      <c r="J2555" s="6">
        <f>IF(B2555&amp;""="",IF(AND(C2555&amp;""="",E2555&amp;""="",F2555&amp;""=""),"","رقم القيد ناقص"),IF(I2555=0,"","القيد غير متوازن"))</f>
        <v/>
      </c>
      <c r="K2555" s="21">
        <f>IF(C2555&amp;""="","",COUNTIF($C$7:C2555,C2555&amp;""))</f>
        <v/>
      </c>
      <c r="L2555" s="6">
        <f>IF(K2555="","",C2555&amp;"-"&amp;K2555)</f>
        <v/>
      </c>
      <c r="M2555" s="21">
        <f>IF(J2555&lt;&gt;"القيد غير متوازن","",IF(COUNTIF($B$7:B2555,B2555&amp;"")=1,1,""))</f>
        <v/>
      </c>
    </row>
    <row r="2556">
      <c r="A2556" s="20" t="n"/>
      <c r="B2556" s="16" t="n"/>
      <c r="C2556" s="16" t="n"/>
      <c r="D2556" s="5" t="n"/>
      <c r="E2556" s="17" t="n"/>
      <c r="F2556" s="17" t="n"/>
      <c r="G2556" s="6">
        <f>IF(AND(C2556&amp;""="",E2556&amp;""="",F2556&amp;""=""),"",IF(C2556&amp;""="","كود ناقص",IFERROR(INDEX('دليل الحسابات'!$B$6:$B$205,MATCH(C2556,'دليل الحسابات'!$A$6:$A$205,0)),"كود غير موجود")))</f>
        <v/>
      </c>
      <c r="H2556" s="6">
        <f>IF(AND(C2556&amp;""="",E2556&amp;""="",F2556&amp;""=""),"",IF(AND(E2556&amp;""&lt;&gt;"",F2556&amp;""&lt;&gt;""),"خطأ: مدين ودائن معًا",IF(AND(E2556&amp;""="",F2556&amp;""=""),"سطر بلا مبلغ","")))</f>
        <v/>
      </c>
      <c r="I2556" s="19">
        <f>IF(B2556&amp;""="","",ROUND(SUMIFS($E$7:$E$3006,$B$7:$B$3006,B2556&amp;"")-SUMIFS($F$7:$F$3006,$B$7:$B$3006,B2556&amp;""),2))</f>
        <v/>
      </c>
      <c r="J2556" s="6">
        <f>IF(B2556&amp;""="",IF(AND(C2556&amp;""="",E2556&amp;""="",F2556&amp;""=""),"","رقم القيد ناقص"),IF(I2556=0,"","القيد غير متوازن"))</f>
        <v/>
      </c>
      <c r="K2556" s="21">
        <f>IF(C2556&amp;""="","",COUNTIF($C$7:C2556,C2556&amp;""))</f>
        <v/>
      </c>
      <c r="L2556" s="6">
        <f>IF(K2556="","",C2556&amp;"-"&amp;K2556)</f>
        <v/>
      </c>
      <c r="M2556" s="21">
        <f>IF(J2556&lt;&gt;"القيد غير متوازن","",IF(COUNTIF($B$7:B2556,B2556&amp;"")=1,1,""))</f>
        <v/>
      </c>
    </row>
    <row r="2557">
      <c r="A2557" s="20" t="n"/>
      <c r="B2557" s="16" t="n"/>
      <c r="C2557" s="16" t="n"/>
      <c r="D2557" s="5" t="n"/>
      <c r="E2557" s="17" t="n"/>
      <c r="F2557" s="17" t="n"/>
      <c r="G2557" s="6">
        <f>IF(AND(C2557&amp;""="",E2557&amp;""="",F2557&amp;""=""),"",IF(C2557&amp;""="","كود ناقص",IFERROR(INDEX('دليل الحسابات'!$B$6:$B$205,MATCH(C2557,'دليل الحسابات'!$A$6:$A$205,0)),"كود غير موجود")))</f>
        <v/>
      </c>
      <c r="H2557" s="6">
        <f>IF(AND(C2557&amp;""="",E2557&amp;""="",F2557&amp;""=""),"",IF(AND(E2557&amp;""&lt;&gt;"",F2557&amp;""&lt;&gt;""),"خطأ: مدين ودائن معًا",IF(AND(E2557&amp;""="",F2557&amp;""=""),"سطر بلا مبلغ","")))</f>
        <v/>
      </c>
      <c r="I2557" s="19">
        <f>IF(B2557&amp;""="","",ROUND(SUMIFS($E$7:$E$3006,$B$7:$B$3006,B2557&amp;"")-SUMIFS($F$7:$F$3006,$B$7:$B$3006,B2557&amp;""),2))</f>
        <v/>
      </c>
      <c r="J2557" s="6">
        <f>IF(B2557&amp;""="",IF(AND(C2557&amp;""="",E2557&amp;""="",F2557&amp;""=""),"","رقم القيد ناقص"),IF(I2557=0,"","القيد غير متوازن"))</f>
        <v/>
      </c>
      <c r="K2557" s="21">
        <f>IF(C2557&amp;""="","",COUNTIF($C$7:C2557,C2557&amp;""))</f>
        <v/>
      </c>
      <c r="L2557" s="6">
        <f>IF(K2557="","",C2557&amp;"-"&amp;K2557)</f>
        <v/>
      </c>
      <c r="M2557" s="21">
        <f>IF(J2557&lt;&gt;"القيد غير متوازن","",IF(COUNTIF($B$7:B2557,B2557&amp;"")=1,1,""))</f>
        <v/>
      </c>
    </row>
    <row r="2558">
      <c r="A2558" s="20" t="n"/>
      <c r="B2558" s="16" t="n"/>
      <c r="C2558" s="16" t="n"/>
      <c r="D2558" s="5" t="n"/>
      <c r="E2558" s="17" t="n"/>
      <c r="F2558" s="17" t="n"/>
      <c r="G2558" s="6">
        <f>IF(AND(C2558&amp;""="",E2558&amp;""="",F2558&amp;""=""),"",IF(C2558&amp;""="","كود ناقص",IFERROR(INDEX('دليل الحسابات'!$B$6:$B$205,MATCH(C2558,'دليل الحسابات'!$A$6:$A$205,0)),"كود غير موجود")))</f>
        <v/>
      </c>
      <c r="H2558" s="6">
        <f>IF(AND(C2558&amp;""="",E2558&amp;""="",F2558&amp;""=""),"",IF(AND(E2558&amp;""&lt;&gt;"",F2558&amp;""&lt;&gt;""),"خطأ: مدين ودائن معًا",IF(AND(E2558&amp;""="",F2558&amp;""=""),"سطر بلا مبلغ","")))</f>
        <v/>
      </c>
      <c r="I2558" s="19">
        <f>IF(B2558&amp;""="","",ROUND(SUMIFS($E$7:$E$3006,$B$7:$B$3006,B2558&amp;"")-SUMIFS($F$7:$F$3006,$B$7:$B$3006,B2558&amp;""),2))</f>
        <v/>
      </c>
      <c r="J2558" s="6">
        <f>IF(B2558&amp;""="",IF(AND(C2558&amp;""="",E2558&amp;""="",F2558&amp;""=""),"","رقم القيد ناقص"),IF(I2558=0,"","القيد غير متوازن"))</f>
        <v/>
      </c>
      <c r="K2558" s="21">
        <f>IF(C2558&amp;""="","",COUNTIF($C$7:C2558,C2558&amp;""))</f>
        <v/>
      </c>
      <c r="L2558" s="6">
        <f>IF(K2558="","",C2558&amp;"-"&amp;K2558)</f>
        <v/>
      </c>
      <c r="M2558" s="21">
        <f>IF(J2558&lt;&gt;"القيد غير متوازن","",IF(COUNTIF($B$7:B2558,B2558&amp;"")=1,1,""))</f>
        <v/>
      </c>
    </row>
    <row r="2559">
      <c r="A2559" s="20" t="n"/>
      <c r="B2559" s="16" t="n"/>
      <c r="C2559" s="16" t="n"/>
      <c r="D2559" s="5" t="n"/>
      <c r="E2559" s="17" t="n"/>
      <c r="F2559" s="17" t="n"/>
      <c r="G2559" s="6">
        <f>IF(AND(C2559&amp;""="",E2559&amp;""="",F2559&amp;""=""),"",IF(C2559&amp;""="","كود ناقص",IFERROR(INDEX('دليل الحسابات'!$B$6:$B$205,MATCH(C2559,'دليل الحسابات'!$A$6:$A$205,0)),"كود غير موجود")))</f>
        <v/>
      </c>
      <c r="H2559" s="6">
        <f>IF(AND(C2559&amp;""="",E2559&amp;""="",F2559&amp;""=""),"",IF(AND(E2559&amp;""&lt;&gt;"",F2559&amp;""&lt;&gt;""),"خطأ: مدين ودائن معًا",IF(AND(E2559&amp;""="",F2559&amp;""=""),"سطر بلا مبلغ","")))</f>
        <v/>
      </c>
      <c r="I2559" s="19">
        <f>IF(B2559&amp;""="","",ROUND(SUMIFS($E$7:$E$3006,$B$7:$B$3006,B2559&amp;"")-SUMIFS($F$7:$F$3006,$B$7:$B$3006,B2559&amp;""),2))</f>
        <v/>
      </c>
      <c r="J2559" s="6">
        <f>IF(B2559&amp;""="",IF(AND(C2559&amp;""="",E2559&amp;""="",F2559&amp;""=""),"","رقم القيد ناقص"),IF(I2559=0,"","القيد غير متوازن"))</f>
        <v/>
      </c>
      <c r="K2559" s="21">
        <f>IF(C2559&amp;""="","",COUNTIF($C$7:C2559,C2559&amp;""))</f>
        <v/>
      </c>
      <c r="L2559" s="6">
        <f>IF(K2559="","",C2559&amp;"-"&amp;K2559)</f>
        <v/>
      </c>
      <c r="M2559" s="21">
        <f>IF(J2559&lt;&gt;"القيد غير متوازن","",IF(COUNTIF($B$7:B2559,B2559&amp;"")=1,1,""))</f>
        <v/>
      </c>
    </row>
    <row r="2560">
      <c r="A2560" s="20" t="n"/>
      <c r="B2560" s="16" t="n"/>
      <c r="C2560" s="16" t="n"/>
      <c r="D2560" s="5" t="n"/>
      <c r="E2560" s="17" t="n"/>
      <c r="F2560" s="17" t="n"/>
      <c r="G2560" s="6">
        <f>IF(AND(C2560&amp;""="",E2560&amp;""="",F2560&amp;""=""),"",IF(C2560&amp;""="","كود ناقص",IFERROR(INDEX('دليل الحسابات'!$B$6:$B$205,MATCH(C2560,'دليل الحسابات'!$A$6:$A$205,0)),"كود غير موجود")))</f>
        <v/>
      </c>
      <c r="H2560" s="6">
        <f>IF(AND(C2560&amp;""="",E2560&amp;""="",F2560&amp;""=""),"",IF(AND(E2560&amp;""&lt;&gt;"",F2560&amp;""&lt;&gt;""),"خطأ: مدين ودائن معًا",IF(AND(E2560&amp;""="",F2560&amp;""=""),"سطر بلا مبلغ","")))</f>
        <v/>
      </c>
      <c r="I2560" s="19">
        <f>IF(B2560&amp;""="","",ROUND(SUMIFS($E$7:$E$3006,$B$7:$B$3006,B2560&amp;"")-SUMIFS($F$7:$F$3006,$B$7:$B$3006,B2560&amp;""),2))</f>
        <v/>
      </c>
      <c r="J2560" s="6">
        <f>IF(B2560&amp;""="",IF(AND(C2560&amp;""="",E2560&amp;""="",F2560&amp;""=""),"","رقم القيد ناقص"),IF(I2560=0,"","القيد غير متوازن"))</f>
        <v/>
      </c>
      <c r="K2560" s="21">
        <f>IF(C2560&amp;""="","",COUNTIF($C$7:C2560,C2560&amp;""))</f>
        <v/>
      </c>
      <c r="L2560" s="6">
        <f>IF(K2560="","",C2560&amp;"-"&amp;K2560)</f>
        <v/>
      </c>
      <c r="M2560" s="21">
        <f>IF(J2560&lt;&gt;"القيد غير متوازن","",IF(COUNTIF($B$7:B2560,B2560&amp;"")=1,1,""))</f>
        <v/>
      </c>
    </row>
    <row r="2561">
      <c r="A2561" s="20" t="n"/>
      <c r="B2561" s="16" t="n"/>
      <c r="C2561" s="16" t="n"/>
      <c r="D2561" s="5" t="n"/>
      <c r="E2561" s="17" t="n"/>
      <c r="F2561" s="17" t="n"/>
      <c r="G2561" s="6">
        <f>IF(AND(C2561&amp;""="",E2561&amp;""="",F2561&amp;""=""),"",IF(C2561&amp;""="","كود ناقص",IFERROR(INDEX('دليل الحسابات'!$B$6:$B$205,MATCH(C2561,'دليل الحسابات'!$A$6:$A$205,0)),"كود غير موجود")))</f>
        <v/>
      </c>
      <c r="H2561" s="6">
        <f>IF(AND(C2561&amp;""="",E2561&amp;""="",F2561&amp;""=""),"",IF(AND(E2561&amp;""&lt;&gt;"",F2561&amp;""&lt;&gt;""),"خطأ: مدين ودائن معًا",IF(AND(E2561&amp;""="",F2561&amp;""=""),"سطر بلا مبلغ","")))</f>
        <v/>
      </c>
      <c r="I2561" s="19">
        <f>IF(B2561&amp;""="","",ROUND(SUMIFS($E$7:$E$3006,$B$7:$B$3006,B2561&amp;"")-SUMIFS($F$7:$F$3006,$B$7:$B$3006,B2561&amp;""),2))</f>
        <v/>
      </c>
      <c r="J2561" s="6">
        <f>IF(B2561&amp;""="",IF(AND(C2561&amp;""="",E2561&amp;""="",F2561&amp;""=""),"","رقم القيد ناقص"),IF(I2561=0,"","القيد غير متوازن"))</f>
        <v/>
      </c>
      <c r="K2561" s="21">
        <f>IF(C2561&amp;""="","",COUNTIF($C$7:C2561,C2561&amp;""))</f>
        <v/>
      </c>
      <c r="L2561" s="6">
        <f>IF(K2561="","",C2561&amp;"-"&amp;K2561)</f>
        <v/>
      </c>
      <c r="M2561" s="21">
        <f>IF(J2561&lt;&gt;"القيد غير متوازن","",IF(COUNTIF($B$7:B2561,B2561&amp;"")=1,1,""))</f>
        <v/>
      </c>
    </row>
    <row r="2562">
      <c r="A2562" s="20" t="n"/>
      <c r="B2562" s="16" t="n"/>
      <c r="C2562" s="16" t="n"/>
      <c r="D2562" s="5" t="n"/>
      <c r="E2562" s="17" t="n"/>
      <c r="F2562" s="17" t="n"/>
      <c r="G2562" s="6">
        <f>IF(AND(C2562&amp;""="",E2562&amp;""="",F2562&amp;""=""),"",IF(C2562&amp;""="","كود ناقص",IFERROR(INDEX('دليل الحسابات'!$B$6:$B$205,MATCH(C2562,'دليل الحسابات'!$A$6:$A$205,0)),"كود غير موجود")))</f>
        <v/>
      </c>
      <c r="H2562" s="6">
        <f>IF(AND(C2562&amp;""="",E2562&amp;""="",F2562&amp;""=""),"",IF(AND(E2562&amp;""&lt;&gt;"",F2562&amp;""&lt;&gt;""),"خطأ: مدين ودائن معًا",IF(AND(E2562&amp;""="",F2562&amp;""=""),"سطر بلا مبلغ","")))</f>
        <v/>
      </c>
      <c r="I2562" s="19">
        <f>IF(B2562&amp;""="","",ROUND(SUMIFS($E$7:$E$3006,$B$7:$B$3006,B2562&amp;"")-SUMIFS($F$7:$F$3006,$B$7:$B$3006,B2562&amp;""),2))</f>
        <v/>
      </c>
      <c r="J2562" s="6">
        <f>IF(B2562&amp;""="",IF(AND(C2562&amp;""="",E2562&amp;""="",F2562&amp;""=""),"","رقم القيد ناقص"),IF(I2562=0,"","القيد غير متوازن"))</f>
        <v/>
      </c>
      <c r="K2562" s="21">
        <f>IF(C2562&amp;""="","",COUNTIF($C$7:C2562,C2562&amp;""))</f>
        <v/>
      </c>
      <c r="L2562" s="6">
        <f>IF(K2562="","",C2562&amp;"-"&amp;K2562)</f>
        <v/>
      </c>
      <c r="M2562" s="21">
        <f>IF(J2562&lt;&gt;"القيد غير متوازن","",IF(COUNTIF($B$7:B2562,B2562&amp;"")=1,1,""))</f>
        <v/>
      </c>
    </row>
    <row r="2563">
      <c r="A2563" s="20" t="n"/>
      <c r="B2563" s="16" t="n"/>
      <c r="C2563" s="16" t="n"/>
      <c r="D2563" s="5" t="n"/>
      <c r="E2563" s="17" t="n"/>
      <c r="F2563" s="17" t="n"/>
      <c r="G2563" s="6">
        <f>IF(AND(C2563&amp;""="",E2563&amp;""="",F2563&amp;""=""),"",IF(C2563&amp;""="","كود ناقص",IFERROR(INDEX('دليل الحسابات'!$B$6:$B$205,MATCH(C2563,'دليل الحسابات'!$A$6:$A$205,0)),"كود غير موجود")))</f>
        <v/>
      </c>
      <c r="H2563" s="6">
        <f>IF(AND(C2563&amp;""="",E2563&amp;""="",F2563&amp;""=""),"",IF(AND(E2563&amp;""&lt;&gt;"",F2563&amp;""&lt;&gt;""),"خطأ: مدين ودائن معًا",IF(AND(E2563&amp;""="",F2563&amp;""=""),"سطر بلا مبلغ","")))</f>
        <v/>
      </c>
      <c r="I2563" s="19">
        <f>IF(B2563&amp;""="","",ROUND(SUMIFS($E$7:$E$3006,$B$7:$B$3006,B2563&amp;"")-SUMIFS($F$7:$F$3006,$B$7:$B$3006,B2563&amp;""),2))</f>
        <v/>
      </c>
      <c r="J2563" s="6">
        <f>IF(B2563&amp;""="",IF(AND(C2563&amp;""="",E2563&amp;""="",F2563&amp;""=""),"","رقم القيد ناقص"),IF(I2563=0,"","القيد غير متوازن"))</f>
        <v/>
      </c>
      <c r="K2563" s="21">
        <f>IF(C2563&amp;""="","",COUNTIF($C$7:C2563,C2563&amp;""))</f>
        <v/>
      </c>
      <c r="L2563" s="6">
        <f>IF(K2563="","",C2563&amp;"-"&amp;K2563)</f>
        <v/>
      </c>
      <c r="M2563" s="21">
        <f>IF(J2563&lt;&gt;"القيد غير متوازن","",IF(COUNTIF($B$7:B2563,B2563&amp;"")=1,1,""))</f>
        <v/>
      </c>
    </row>
    <row r="2564">
      <c r="A2564" s="20" t="n"/>
      <c r="B2564" s="16" t="n"/>
      <c r="C2564" s="16" t="n"/>
      <c r="D2564" s="5" t="n"/>
      <c r="E2564" s="17" t="n"/>
      <c r="F2564" s="17" t="n"/>
      <c r="G2564" s="6">
        <f>IF(AND(C2564&amp;""="",E2564&amp;""="",F2564&amp;""=""),"",IF(C2564&amp;""="","كود ناقص",IFERROR(INDEX('دليل الحسابات'!$B$6:$B$205,MATCH(C2564,'دليل الحسابات'!$A$6:$A$205,0)),"كود غير موجود")))</f>
        <v/>
      </c>
      <c r="H2564" s="6">
        <f>IF(AND(C2564&amp;""="",E2564&amp;""="",F2564&amp;""=""),"",IF(AND(E2564&amp;""&lt;&gt;"",F2564&amp;""&lt;&gt;""),"خطأ: مدين ودائن معًا",IF(AND(E2564&amp;""="",F2564&amp;""=""),"سطر بلا مبلغ","")))</f>
        <v/>
      </c>
      <c r="I2564" s="19">
        <f>IF(B2564&amp;""="","",ROUND(SUMIFS($E$7:$E$3006,$B$7:$B$3006,B2564&amp;"")-SUMIFS($F$7:$F$3006,$B$7:$B$3006,B2564&amp;""),2))</f>
        <v/>
      </c>
      <c r="J2564" s="6">
        <f>IF(B2564&amp;""="",IF(AND(C2564&amp;""="",E2564&amp;""="",F2564&amp;""=""),"","رقم القيد ناقص"),IF(I2564=0,"","القيد غير متوازن"))</f>
        <v/>
      </c>
      <c r="K2564" s="21">
        <f>IF(C2564&amp;""="","",COUNTIF($C$7:C2564,C2564&amp;""))</f>
        <v/>
      </c>
      <c r="L2564" s="6">
        <f>IF(K2564="","",C2564&amp;"-"&amp;K2564)</f>
        <v/>
      </c>
      <c r="M2564" s="21">
        <f>IF(J2564&lt;&gt;"القيد غير متوازن","",IF(COUNTIF($B$7:B2564,B2564&amp;"")=1,1,""))</f>
        <v/>
      </c>
    </row>
    <row r="2565">
      <c r="A2565" s="20" t="n"/>
      <c r="B2565" s="16" t="n"/>
      <c r="C2565" s="16" t="n"/>
      <c r="D2565" s="5" t="n"/>
      <c r="E2565" s="17" t="n"/>
      <c r="F2565" s="17" t="n"/>
      <c r="G2565" s="6">
        <f>IF(AND(C2565&amp;""="",E2565&amp;""="",F2565&amp;""=""),"",IF(C2565&amp;""="","كود ناقص",IFERROR(INDEX('دليل الحسابات'!$B$6:$B$205,MATCH(C2565,'دليل الحسابات'!$A$6:$A$205,0)),"كود غير موجود")))</f>
        <v/>
      </c>
      <c r="H2565" s="6">
        <f>IF(AND(C2565&amp;""="",E2565&amp;""="",F2565&amp;""=""),"",IF(AND(E2565&amp;""&lt;&gt;"",F2565&amp;""&lt;&gt;""),"خطأ: مدين ودائن معًا",IF(AND(E2565&amp;""="",F2565&amp;""=""),"سطر بلا مبلغ","")))</f>
        <v/>
      </c>
      <c r="I2565" s="19">
        <f>IF(B2565&amp;""="","",ROUND(SUMIFS($E$7:$E$3006,$B$7:$B$3006,B2565&amp;"")-SUMIFS($F$7:$F$3006,$B$7:$B$3006,B2565&amp;""),2))</f>
        <v/>
      </c>
      <c r="J2565" s="6">
        <f>IF(B2565&amp;""="",IF(AND(C2565&amp;""="",E2565&amp;""="",F2565&amp;""=""),"","رقم القيد ناقص"),IF(I2565=0,"","القيد غير متوازن"))</f>
        <v/>
      </c>
      <c r="K2565" s="21">
        <f>IF(C2565&amp;""="","",COUNTIF($C$7:C2565,C2565&amp;""))</f>
        <v/>
      </c>
      <c r="L2565" s="6">
        <f>IF(K2565="","",C2565&amp;"-"&amp;K2565)</f>
        <v/>
      </c>
      <c r="M2565" s="21">
        <f>IF(J2565&lt;&gt;"القيد غير متوازن","",IF(COUNTIF($B$7:B2565,B2565&amp;"")=1,1,""))</f>
        <v/>
      </c>
    </row>
    <row r="2566">
      <c r="A2566" s="20" t="n"/>
      <c r="B2566" s="16" t="n"/>
      <c r="C2566" s="16" t="n"/>
      <c r="D2566" s="5" t="n"/>
      <c r="E2566" s="17" t="n"/>
      <c r="F2566" s="17" t="n"/>
      <c r="G2566" s="6">
        <f>IF(AND(C2566&amp;""="",E2566&amp;""="",F2566&amp;""=""),"",IF(C2566&amp;""="","كود ناقص",IFERROR(INDEX('دليل الحسابات'!$B$6:$B$205,MATCH(C2566,'دليل الحسابات'!$A$6:$A$205,0)),"كود غير موجود")))</f>
        <v/>
      </c>
      <c r="H2566" s="6">
        <f>IF(AND(C2566&amp;""="",E2566&amp;""="",F2566&amp;""=""),"",IF(AND(E2566&amp;""&lt;&gt;"",F2566&amp;""&lt;&gt;""),"خطأ: مدين ودائن معًا",IF(AND(E2566&amp;""="",F2566&amp;""=""),"سطر بلا مبلغ","")))</f>
        <v/>
      </c>
      <c r="I2566" s="19">
        <f>IF(B2566&amp;""="","",ROUND(SUMIFS($E$7:$E$3006,$B$7:$B$3006,B2566&amp;"")-SUMIFS($F$7:$F$3006,$B$7:$B$3006,B2566&amp;""),2))</f>
        <v/>
      </c>
      <c r="J2566" s="6">
        <f>IF(B2566&amp;""="",IF(AND(C2566&amp;""="",E2566&amp;""="",F2566&amp;""=""),"","رقم القيد ناقص"),IF(I2566=0,"","القيد غير متوازن"))</f>
        <v/>
      </c>
      <c r="K2566" s="21">
        <f>IF(C2566&amp;""="","",COUNTIF($C$7:C2566,C2566&amp;""))</f>
        <v/>
      </c>
      <c r="L2566" s="6">
        <f>IF(K2566="","",C2566&amp;"-"&amp;K2566)</f>
        <v/>
      </c>
      <c r="M2566" s="21">
        <f>IF(J2566&lt;&gt;"القيد غير متوازن","",IF(COUNTIF($B$7:B2566,B2566&amp;"")=1,1,""))</f>
        <v/>
      </c>
    </row>
    <row r="2567">
      <c r="A2567" s="20" t="n"/>
      <c r="B2567" s="16" t="n"/>
      <c r="C2567" s="16" t="n"/>
      <c r="D2567" s="5" t="n"/>
      <c r="E2567" s="17" t="n"/>
      <c r="F2567" s="17" t="n"/>
      <c r="G2567" s="6">
        <f>IF(AND(C2567&amp;""="",E2567&amp;""="",F2567&amp;""=""),"",IF(C2567&amp;""="","كود ناقص",IFERROR(INDEX('دليل الحسابات'!$B$6:$B$205,MATCH(C2567,'دليل الحسابات'!$A$6:$A$205,0)),"كود غير موجود")))</f>
        <v/>
      </c>
      <c r="H2567" s="6">
        <f>IF(AND(C2567&amp;""="",E2567&amp;""="",F2567&amp;""=""),"",IF(AND(E2567&amp;""&lt;&gt;"",F2567&amp;""&lt;&gt;""),"خطأ: مدين ودائن معًا",IF(AND(E2567&amp;""="",F2567&amp;""=""),"سطر بلا مبلغ","")))</f>
        <v/>
      </c>
      <c r="I2567" s="19">
        <f>IF(B2567&amp;""="","",ROUND(SUMIFS($E$7:$E$3006,$B$7:$B$3006,B2567&amp;"")-SUMIFS($F$7:$F$3006,$B$7:$B$3006,B2567&amp;""),2))</f>
        <v/>
      </c>
      <c r="J2567" s="6">
        <f>IF(B2567&amp;""="",IF(AND(C2567&amp;""="",E2567&amp;""="",F2567&amp;""=""),"","رقم القيد ناقص"),IF(I2567=0,"","القيد غير متوازن"))</f>
        <v/>
      </c>
      <c r="K2567" s="21">
        <f>IF(C2567&amp;""="","",COUNTIF($C$7:C2567,C2567&amp;""))</f>
        <v/>
      </c>
      <c r="L2567" s="6">
        <f>IF(K2567="","",C2567&amp;"-"&amp;K2567)</f>
        <v/>
      </c>
      <c r="M2567" s="21">
        <f>IF(J2567&lt;&gt;"القيد غير متوازن","",IF(COUNTIF($B$7:B2567,B2567&amp;"")=1,1,""))</f>
        <v/>
      </c>
    </row>
    <row r="2568">
      <c r="A2568" s="20" t="n"/>
      <c r="B2568" s="16" t="n"/>
      <c r="C2568" s="16" t="n"/>
      <c r="D2568" s="5" t="n"/>
      <c r="E2568" s="17" t="n"/>
      <c r="F2568" s="17" t="n"/>
      <c r="G2568" s="6">
        <f>IF(AND(C2568&amp;""="",E2568&amp;""="",F2568&amp;""=""),"",IF(C2568&amp;""="","كود ناقص",IFERROR(INDEX('دليل الحسابات'!$B$6:$B$205,MATCH(C2568,'دليل الحسابات'!$A$6:$A$205,0)),"كود غير موجود")))</f>
        <v/>
      </c>
      <c r="H2568" s="6">
        <f>IF(AND(C2568&amp;""="",E2568&amp;""="",F2568&amp;""=""),"",IF(AND(E2568&amp;""&lt;&gt;"",F2568&amp;""&lt;&gt;""),"خطأ: مدين ودائن معًا",IF(AND(E2568&amp;""="",F2568&amp;""=""),"سطر بلا مبلغ","")))</f>
        <v/>
      </c>
      <c r="I2568" s="19">
        <f>IF(B2568&amp;""="","",ROUND(SUMIFS($E$7:$E$3006,$B$7:$B$3006,B2568&amp;"")-SUMIFS($F$7:$F$3006,$B$7:$B$3006,B2568&amp;""),2))</f>
        <v/>
      </c>
      <c r="J2568" s="6">
        <f>IF(B2568&amp;""="",IF(AND(C2568&amp;""="",E2568&amp;""="",F2568&amp;""=""),"","رقم القيد ناقص"),IF(I2568=0,"","القيد غير متوازن"))</f>
        <v/>
      </c>
      <c r="K2568" s="21">
        <f>IF(C2568&amp;""="","",COUNTIF($C$7:C2568,C2568&amp;""))</f>
        <v/>
      </c>
      <c r="L2568" s="6">
        <f>IF(K2568="","",C2568&amp;"-"&amp;K2568)</f>
        <v/>
      </c>
      <c r="M2568" s="21">
        <f>IF(J2568&lt;&gt;"القيد غير متوازن","",IF(COUNTIF($B$7:B2568,B2568&amp;"")=1,1,""))</f>
        <v/>
      </c>
    </row>
    <row r="2569">
      <c r="A2569" s="20" t="n"/>
      <c r="B2569" s="16" t="n"/>
      <c r="C2569" s="16" t="n"/>
      <c r="D2569" s="5" t="n"/>
      <c r="E2569" s="17" t="n"/>
      <c r="F2569" s="17" t="n"/>
      <c r="G2569" s="6">
        <f>IF(AND(C2569&amp;""="",E2569&amp;""="",F2569&amp;""=""),"",IF(C2569&amp;""="","كود ناقص",IFERROR(INDEX('دليل الحسابات'!$B$6:$B$205,MATCH(C2569,'دليل الحسابات'!$A$6:$A$205,0)),"كود غير موجود")))</f>
        <v/>
      </c>
      <c r="H2569" s="6">
        <f>IF(AND(C2569&amp;""="",E2569&amp;""="",F2569&amp;""=""),"",IF(AND(E2569&amp;""&lt;&gt;"",F2569&amp;""&lt;&gt;""),"خطأ: مدين ودائن معًا",IF(AND(E2569&amp;""="",F2569&amp;""=""),"سطر بلا مبلغ","")))</f>
        <v/>
      </c>
      <c r="I2569" s="19">
        <f>IF(B2569&amp;""="","",ROUND(SUMIFS($E$7:$E$3006,$B$7:$B$3006,B2569&amp;"")-SUMIFS($F$7:$F$3006,$B$7:$B$3006,B2569&amp;""),2))</f>
        <v/>
      </c>
      <c r="J2569" s="6">
        <f>IF(B2569&amp;""="",IF(AND(C2569&amp;""="",E2569&amp;""="",F2569&amp;""=""),"","رقم القيد ناقص"),IF(I2569=0,"","القيد غير متوازن"))</f>
        <v/>
      </c>
      <c r="K2569" s="21">
        <f>IF(C2569&amp;""="","",COUNTIF($C$7:C2569,C2569&amp;""))</f>
        <v/>
      </c>
      <c r="L2569" s="6">
        <f>IF(K2569="","",C2569&amp;"-"&amp;K2569)</f>
        <v/>
      </c>
      <c r="M2569" s="21">
        <f>IF(J2569&lt;&gt;"القيد غير متوازن","",IF(COUNTIF($B$7:B2569,B2569&amp;"")=1,1,""))</f>
        <v/>
      </c>
    </row>
    <row r="2570">
      <c r="A2570" s="20" t="n"/>
      <c r="B2570" s="16" t="n"/>
      <c r="C2570" s="16" t="n"/>
      <c r="D2570" s="5" t="n"/>
      <c r="E2570" s="17" t="n"/>
      <c r="F2570" s="17" t="n"/>
      <c r="G2570" s="6">
        <f>IF(AND(C2570&amp;""="",E2570&amp;""="",F2570&amp;""=""),"",IF(C2570&amp;""="","كود ناقص",IFERROR(INDEX('دليل الحسابات'!$B$6:$B$205,MATCH(C2570,'دليل الحسابات'!$A$6:$A$205,0)),"كود غير موجود")))</f>
        <v/>
      </c>
      <c r="H2570" s="6">
        <f>IF(AND(C2570&amp;""="",E2570&amp;""="",F2570&amp;""=""),"",IF(AND(E2570&amp;""&lt;&gt;"",F2570&amp;""&lt;&gt;""),"خطأ: مدين ودائن معًا",IF(AND(E2570&amp;""="",F2570&amp;""=""),"سطر بلا مبلغ","")))</f>
        <v/>
      </c>
      <c r="I2570" s="19">
        <f>IF(B2570&amp;""="","",ROUND(SUMIFS($E$7:$E$3006,$B$7:$B$3006,B2570&amp;"")-SUMIFS($F$7:$F$3006,$B$7:$B$3006,B2570&amp;""),2))</f>
        <v/>
      </c>
      <c r="J2570" s="6">
        <f>IF(B2570&amp;""="",IF(AND(C2570&amp;""="",E2570&amp;""="",F2570&amp;""=""),"","رقم القيد ناقص"),IF(I2570=0,"","القيد غير متوازن"))</f>
        <v/>
      </c>
      <c r="K2570" s="21">
        <f>IF(C2570&amp;""="","",COUNTIF($C$7:C2570,C2570&amp;""))</f>
        <v/>
      </c>
      <c r="L2570" s="6">
        <f>IF(K2570="","",C2570&amp;"-"&amp;K2570)</f>
        <v/>
      </c>
      <c r="M2570" s="21">
        <f>IF(J2570&lt;&gt;"القيد غير متوازن","",IF(COUNTIF($B$7:B2570,B2570&amp;"")=1,1,""))</f>
        <v/>
      </c>
    </row>
    <row r="2571">
      <c r="A2571" s="20" t="n"/>
      <c r="B2571" s="16" t="n"/>
      <c r="C2571" s="16" t="n"/>
      <c r="D2571" s="5" t="n"/>
      <c r="E2571" s="17" t="n"/>
      <c r="F2571" s="17" t="n"/>
      <c r="G2571" s="6">
        <f>IF(AND(C2571&amp;""="",E2571&amp;""="",F2571&amp;""=""),"",IF(C2571&amp;""="","كود ناقص",IFERROR(INDEX('دليل الحسابات'!$B$6:$B$205,MATCH(C2571,'دليل الحسابات'!$A$6:$A$205,0)),"كود غير موجود")))</f>
        <v/>
      </c>
      <c r="H2571" s="6">
        <f>IF(AND(C2571&amp;""="",E2571&amp;""="",F2571&amp;""=""),"",IF(AND(E2571&amp;""&lt;&gt;"",F2571&amp;""&lt;&gt;""),"خطأ: مدين ودائن معًا",IF(AND(E2571&amp;""="",F2571&amp;""=""),"سطر بلا مبلغ","")))</f>
        <v/>
      </c>
      <c r="I2571" s="19">
        <f>IF(B2571&amp;""="","",ROUND(SUMIFS($E$7:$E$3006,$B$7:$B$3006,B2571&amp;"")-SUMIFS($F$7:$F$3006,$B$7:$B$3006,B2571&amp;""),2))</f>
        <v/>
      </c>
      <c r="J2571" s="6">
        <f>IF(B2571&amp;""="",IF(AND(C2571&amp;""="",E2571&amp;""="",F2571&amp;""=""),"","رقم القيد ناقص"),IF(I2571=0,"","القيد غير متوازن"))</f>
        <v/>
      </c>
      <c r="K2571" s="21">
        <f>IF(C2571&amp;""="","",COUNTIF($C$7:C2571,C2571&amp;""))</f>
        <v/>
      </c>
      <c r="L2571" s="6">
        <f>IF(K2571="","",C2571&amp;"-"&amp;K2571)</f>
        <v/>
      </c>
      <c r="M2571" s="21">
        <f>IF(J2571&lt;&gt;"القيد غير متوازن","",IF(COUNTIF($B$7:B2571,B2571&amp;"")=1,1,""))</f>
        <v/>
      </c>
    </row>
    <row r="2572">
      <c r="A2572" s="20" t="n"/>
      <c r="B2572" s="16" t="n"/>
      <c r="C2572" s="16" t="n"/>
      <c r="D2572" s="5" t="n"/>
      <c r="E2572" s="17" t="n"/>
      <c r="F2572" s="17" t="n"/>
      <c r="G2572" s="6">
        <f>IF(AND(C2572&amp;""="",E2572&amp;""="",F2572&amp;""=""),"",IF(C2572&amp;""="","كود ناقص",IFERROR(INDEX('دليل الحسابات'!$B$6:$B$205,MATCH(C2572,'دليل الحسابات'!$A$6:$A$205,0)),"كود غير موجود")))</f>
        <v/>
      </c>
      <c r="H2572" s="6">
        <f>IF(AND(C2572&amp;""="",E2572&amp;""="",F2572&amp;""=""),"",IF(AND(E2572&amp;""&lt;&gt;"",F2572&amp;""&lt;&gt;""),"خطأ: مدين ودائن معًا",IF(AND(E2572&amp;""="",F2572&amp;""=""),"سطر بلا مبلغ","")))</f>
        <v/>
      </c>
      <c r="I2572" s="19">
        <f>IF(B2572&amp;""="","",ROUND(SUMIFS($E$7:$E$3006,$B$7:$B$3006,B2572&amp;"")-SUMIFS($F$7:$F$3006,$B$7:$B$3006,B2572&amp;""),2))</f>
        <v/>
      </c>
      <c r="J2572" s="6">
        <f>IF(B2572&amp;""="",IF(AND(C2572&amp;""="",E2572&amp;""="",F2572&amp;""=""),"","رقم القيد ناقص"),IF(I2572=0,"","القيد غير متوازن"))</f>
        <v/>
      </c>
      <c r="K2572" s="21">
        <f>IF(C2572&amp;""="","",COUNTIF($C$7:C2572,C2572&amp;""))</f>
        <v/>
      </c>
      <c r="L2572" s="6">
        <f>IF(K2572="","",C2572&amp;"-"&amp;K2572)</f>
        <v/>
      </c>
      <c r="M2572" s="21">
        <f>IF(J2572&lt;&gt;"القيد غير متوازن","",IF(COUNTIF($B$7:B2572,B2572&amp;"")=1,1,""))</f>
        <v/>
      </c>
    </row>
    <row r="2573">
      <c r="A2573" s="20" t="n"/>
      <c r="B2573" s="16" t="n"/>
      <c r="C2573" s="16" t="n"/>
      <c r="D2573" s="5" t="n"/>
      <c r="E2573" s="17" t="n"/>
      <c r="F2573" s="17" t="n"/>
      <c r="G2573" s="6">
        <f>IF(AND(C2573&amp;""="",E2573&amp;""="",F2573&amp;""=""),"",IF(C2573&amp;""="","كود ناقص",IFERROR(INDEX('دليل الحسابات'!$B$6:$B$205,MATCH(C2573,'دليل الحسابات'!$A$6:$A$205,0)),"كود غير موجود")))</f>
        <v/>
      </c>
      <c r="H2573" s="6">
        <f>IF(AND(C2573&amp;""="",E2573&amp;""="",F2573&amp;""=""),"",IF(AND(E2573&amp;""&lt;&gt;"",F2573&amp;""&lt;&gt;""),"خطأ: مدين ودائن معًا",IF(AND(E2573&amp;""="",F2573&amp;""=""),"سطر بلا مبلغ","")))</f>
        <v/>
      </c>
      <c r="I2573" s="19">
        <f>IF(B2573&amp;""="","",ROUND(SUMIFS($E$7:$E$3006,$B$7:$B$3006,B2573&amp;"")-SUMIFS($F$7:$F$3006,$B$7:$B$3006,B2573&amp;""),2))</f>
        <v/>
      </c>
      <c r="J2573" s="6">
        <f>IF(B2573&amp;""="",IF(AND(C2573&amp;""="",E2573&amp;""="",F2573&amp;""=""),"","رقم القيد ناقص"),IF(I2573=0,"","القيد غير متوازن"))</f>
        <v/>
      </c>
      <c r="K2573" s="21">
        <f>IF(C2573&amp;""="","",COUNTIF($C$7:C2573,C2573&amp;""))</f>
        <v/>
      </c>
      <c r="L2573" s="6">
        <f>IF(K2573="","",C2573&amp;"-"&amp;K2573)</f>
        <v/>
      </c>
      <c r="M2573" s="21">
        <f>IF(J2573&lt;&gt;"القيد غير متوازن","",IF(COUNTIF($B$7:B2573,B2573&amp;"")=1,1,""))</f>
        <v/>
      </c>
    </row>
    <row r="2574">
      <c r="A2574" s="20" t="n"/>
      <c r="B2574" s="16" t="n"/>
      <c r="C2574" s="16" t="n"/>
      <c r="D2574" s="5" t="n"/>
      <c r="E2574" s="17" t="n"/>
      <c r="F2574" s="17" t="n"/>
      <c r="G2574" s="6">
        <f>IF(AND(C2574&amp;""="",E2574&amp;""="",F2574&amp;""=""),"",IF(C2574&amp;""="","كود ناقص",IFERROR(INDEX('دليل الحسابات'!$B$6:$B$205,MATCH(C2574,'دليل الحسابات'!$A$6:$A$205,0)),"كود غير موجود")))</f>
        <v/>
      </c>
      <c r="H2574" s="6">
        <f>IF(AND(C2574&amp;""="",E2574&amp;""="",F2574&amp;""=""),"",IF(AND(E2574&amp;""&lt;&gt;"",F2574&amp;""&lt;&gt;""),"خطأ: مدين ودائن معًا",IF(AND(E2574&amp;""="",F2574&amp;""=""),"سطر بلا مبلغ","")))</f>
        <v/>
      </c>
      <c r="I2574" s="19">
        <f>IF(B2574&amp;""="","",ROUND(SUMIFS($E$7:$E$3006,$B$7:$B$3006,B2574&amp;"")-SUMIFS($F$7:$F$3006,$B$7:$B$3006,B2574&amp;""),2))</f>
        <v/>
      </c>
      <c r="J2574" s="6">
        <f>IF(B2574&amp;""="",IF(AND(C2574&amp;""="",E2574&amp;""="",F2574&amp;""=""),"","رقم القيد ناقص"),IF(I2574=0,"","القيد غير متوازن"))</f>
        <v/>
      </c>
      <c r="K2574" s="21">
        <f>IF(C2574&amp;""="","",COUNTIF($C$7:C2574,C2574&amp;""))</f>
        <v/>
      </c>
      <c r="L2574" s="6">
        <f>IF(K2574="","",C2574&amp;"-"&amp;K2574)</f>
        <v/>
      </c>
      <c r="M2574" s="21">
        <f>IF(J2574&lt;&gt;"القيد غير متوازن","",IF(COUNTIF($B$7:B2574,B2574&amp;"")=1,1,""))</f>
        <v/>
      </c>
    </row>
    <row r="2575">
      <c r="A2575" s="20" t="n"/>
      <c r="B2575" s="16" t="n"/>
      <c r="C2575" s="16" t="n"/>
      <c r="D2575" s="5" t="n"/>
      <c r="E2575" s="17" t="n"/>
      <c r="F2575" s="17" t="n"/>
      <c r="G2575" s="6">
        <f>IF(AND(C2575&amp;""="",E2575&amp;""="",F2575&amp;""=""),"",IF(C2575&amp;""="","كود ناقص",IFERROR(INDEX('دليل الحسابات'!$B$6:$B$205,MATCH(C2575,'دليل الحسابات'!$A$6:$A$205,0)),"كود غير موجود")))</f>
        <v/>
      </c>
      <c r="H2575" s="6">
        <f>IF(AND(C2575&amp;""="",E2575&amp;""="",F2575&amp;""=""),"",IF(AND(E2575&amp;""&lt;&gt;"",F2575&amp;""&lt;&gt;""),"خطأ: مدين ودائن معًا",IF(AND(E2575&amp;""="",F2575&amp;""=""),"سطر بلا مبلغ","")))</f>
        <v/>
      </c>
      <c r="I2575" s="19">
        <f>IF(B2575&amp;""="","",ROUND(SUMIFS($E$7:$E$3006,$B$7:$B$3006,B2575&amp;"")-SUMIFS($F$7:$F$3006,$B$7:$B$3006,B2575&amp;""),2))</f>
        <v/>
      </c>
      <c r="J2575" s="6">
        <f>IF(B2575&amp;""="",IF(AND(C2575&amp;""="",E2575&amp;""="",F2575&amp;""=""),"","رقم القيد ناقص"),IF(I2575=0,"","القيد غير متوازن"))</f>
        <v/>
      </c>
      <c r="K2575" s="21">
        <f>IF(C2575&amp;""="","",COUNTIF($C$7:C2575,C2575&amp;""))</f>
        <v/>
      </c>
      <c r="L2575" s="6">
        <f>IF(K2575="","",C2575&amp;"-"&amp;K2575)</f>
        <v/>
      </c>
      <c r="M2575" s="21">
        <f>IF(J2575&lt;&gt;"القيد غير متوازن","",IF(COUNTIF($B$7:B2575,B2575&amp;"")=1,1,""))</f>
        <v/>
      </c>
    </row>
    <row r="2576">
      <c r="A2576" s="20" t="n"/>
      <c r="B2576" s="16" t="n"/>
      <c r="C2576" s="16" t="n"/>
      <c r="D2576" s="5" t="n"/>
      <c r="E2576" s="17" t="n"/>
      <c r="F2576" s="17" t="n"/>
      <c r="G2576" s="6">
        <f>IF(AND(C2576&amp;""="",E2576&amp;""="",F2576&amp;""=""),"",IF(C2576&amp;""="","كود ناقص",IFERROR(INDEX('دليل الحسابات'!$B$6:$B$205,MATCH(C2576,'دليل الحسابات'!$A$6:$A$205,0)),"كود غير موجود")))</f>
        <v/>
      </c>
      <c r="H2576" s="6">
        <f>IF(AND(C2576&amp;""="",E2576&amp;""="",F2576&amp;""=""),"",IF(AND(E2576&amp;""&lt;&gt;"",F2576&amp;""&lt;&gt;""),"خطأ: مدين ودائن معًا",IF(AND(E2576&amp;""="",F2576&amp;""=""),"سطر بلا مبلغ","")))</f>
        <v/>
      </c>
      <c r="I2576" s="19">
        <f>IF(B2576&amp;""="","",ROUND(SUMIFS($E$7:$E$3006,$B$7:$B$3006,B2576&amp;"")-SUMIFS($F$7:$F$3006,$B$7:$B$3006,B2576&amp;""),2))</f>
        <v/>
      </c>
      <c r="J2576" s="6">
        <f>IF(B2576&amp;""="",IF(AND(C2576&amp;""="",E2576&amp;""="",F2576&amp;""=""),"","رقم القيد ناقص"),IF(I2576=0,"","القيد غير متوازن"))</f>
        <v/>
      </c>
      <c r="K2576" s="21">
        <f>IF(C2576&amp;""="","",COUNTIF($C$7:C2576,C2576&amp;""))</f>
        <v/>
      </c>
      <c r="L2576" s="6">
        <f>IF(K2576="","",C2576&amp;"-"&amp;K2576)</f>
        <v/>
      </c>
      <c r="M2576" s="21">
        <f>IF(J2576&lt;&gt;"القيد غير متوازن","",IF(COUNTIF($B$7:B2576,B2576&amp;"")=1,1,""))</f>
        <v/>
      </c>
    </row>
    <row r="2577">
      <c r="A2577" s="20" t="n"/>
      <c r="B2577" s="16" t="n"/>
      <c r="C2577" s="16" t="n"/>
      <c r="D2577" s="5" t="n"/>
      <c r="E2577" s="17" t="n"/>
      <c r="F2577" s="17" t="n"/>
      <c r="G2577" s="6">
        <f>IF(AND(C2577&amp;""="",E2577&amp;""="",F2577&amp;""=""),"",IF(C2577&amp;""="","كود ناقص",IFERROR(INDEX('دليل الحسابات'!$B$6:$B$205,MATCH(C2577,'دليل الحسابات'!$A$6:$A$205,0)),"كود غير موجود")))</f>
        <v/>
      </c>
      <c r="H2577" s="6">
        <f>IF(AND(C2577&amp;""="",E2577&amp;""="",F2577&amp;""=""),"",IF(AND(E2577&amp;""&lt;&gt;"",F2577&amp;""&lt;&gt;""),"خطأ: مدين ودائن معًا",IF(AND(E2577&amp;""="",F2577&amp;""=""),"سطر بلا مبلغ","")))</f>
        <v/>
      </c>
      <c r="I2577" s="19">
        <f>IF(B2577&amp;""="","",ROUND(SUMIFS($E$7:$E$3006,$B$7:$B$3006,B2577&amp;"")-SUMIFS($F$7:$F$3006,$B$7:$B$3006,B2577&amp;""),2))</f>
        <v/>
      </c>
      <c r="J2577" s="6">
        <f>IF(B2577&amp;""="",IF(AND(C2577&amp;""="",E2577&amp;""="",F2577&amp;""=""),"","رقم القيد ناقص"),IF(I2577=0,"","القيد غير متوازن"))</f>
        <v/>
      </c>
      <c r="K2577" s="21">
        <f>IF(C2577&amp;""="","",COUNTIF($C$7:C2577,C2577&amp;""))</f>
        <v/>
      </c>
      <c r="L2577" s="6">
        <f>IF(K2577="","",C2577&amp;"-"&amp;K2577)</f>
        <v/>
      </c>
      <c r="M2577" s="21">
        <f>IF(J2577&lt;&gt;"القيد غير متوازن","",IF(COUNTIF($B$7:B2577,B2577&amp;"")=1,1,""))</f>
        <v/>
      </c>
    </row>
    <row r="2578">
      <c r="A2578" s="20" t="n"/>
      <c r="B2578" s="16" t="n"/>
      <c r="C2578" s="16" t="n"/>
      <c r="D2578" s="5" t="n"/>
      <c r="E2578" s="17" t="n"/>
      <c r="F2578" s="17" t="n"/>
      <c r="G2578" s="6">
        <f>IF(AND(C2578&amp;""="",E2578&amp;""="",F2578&amp;""=""),"",IF(C2578&amp;""="","كود ناقص",IFERROR(INDEX('دليل الحسابات'!$B$6:$B$205,MATCH(C2578,'دليل الحسابات'!$A$6:$A$205,0)),"كود غير موجود")))</f>
        <v/>
      </c>
      <c r="H2578" s="6">
        <f>IF(AND(C2578&amp;""="",E2578&amp;""="",F2578&amp;""=""),"",IF(AND(E2578&amp;""&lt;&gt;"",F2578&amp;""&lt;&gt;""),"خطأ: مدين ودائن معًا",IF(AND(E2578&amp;""="",F2578&amp;""=""),"سطر بلا مبلغ","")))</f>
        <v/>
      </c>
      <c r="I2578" s="19">
        <f>IF(B2578&amp;""="","",ROUND(SUMIFS($E$7:$E$3006,$B$7:$B$3006,B2578&amp;"")-SUMIFS($F$7:$F$3006,$B$7:$B$3006,B2578&amp;""),2))</f>
        <v/>
      </c>
      <c r="J2578" s="6">
        <f>IF(B2578&amp;""="",IF(AND(C2578&amp;""="",E2578&amp;""="",F2578&amp;""=""),"","رقم القيد ناقص"),IF(I2578=0,"","القيد غير متوازن"))</f>
        <v/>
      </c>
      <c r="K2578" s="21">
        <f>IF(C2578&amp;""="","",COUNTIF($C$7:C2578,C2578&amp;""))</f>
        <v/>
      </c>
      <c r="L2578" s="6">
        <f>IF(K2578="","",C2578&amp;"-"&amp;K2578)</f>
        <v/>
      </c>
      <c r="M2578" s="21">
        <f>IF(J2578&lt;&gt;"القيد غير متوازن","",IF(COUNTIF($B$7:B2578,B2578&amp;"")=1,1,""))</f>
        <v/>
      </c>
    </row>
    <row r="2579">
      <c r="A2579" s="20" t="n"/>
      <c r="B2579" s="16" t="n"/>
      <c r="C2579" s="16" t="n"/>
      <c r="D2579" s="5" t="n"/>
      <c r="E2579" s="17" t="n"/>
      <c r="F2579" s="17" t="n"/>
      <c r="G2579" s="6">
        <f>IF(AND(C2579&amp;""="",E2579&amp;""="",F2579&amp;""=""),"",IF(C2579&amp;""="","كود ناقص",IFERROR(INDEX('دليل الحسابات'!$B$6:$B$205,MATCH(C2579,'دليل الحسابات'!$A$6:$A$205,0)),"كود غير موجود")))</f>
        <v/>
      </c>
      <c r="H2579" s="6">
        <f>IF(AND(C2579&amp;""="",E2579&amp;""="",F2579&amp;""=""),"",IF(AND(E2579&amp;""&lt;&gt;"",F2579&amp;""&lt;&gt;""),"خطأ: مدين ودائن معًا",IF(AND(E2579&amp;""="",F2579&amp;""=""),"سطر بلا مبلغ","")))</f>
        <v/>
      </c>
      <c r="I2579" s="19">
        <f>IF(B2579&amp;""="","",ROUND(SUMIFS($E$7:$E$3006,$B$7:$B$3006,B2579&amp;"")-SUMIFS($F$7:$F$3006,$B$7:$B$3006,B2579&amp;""),2))</f>
        <v/>
      </c>
      <c r="J2579" s="6">
        <f>IF(B2579&amp;""="",IF(AND(C2579&amp;""="",E2579&amp;""="",F2579&amp;""=""),"","رقم القيد ناقص"),IF(I2579=0,"","القيد غير متوازن"))</f>
        <v/>
      </c>
      <c r="K2579" s="21">
        <f>IF(C2579&amp;""="","",COUNTIF($C$7:C2579,C2579&amp;""))</f>
        <v/>
      </c>
      <c r="L2579" s="6">
        <f>IF(K2579="","",C2579&amp;"-"&amp;K2579)</f>
        <v/>
      </c>
      <c r="M2579" s="21">
        <f>IF(J2579&lt;&gt;"القيد غير متوازن","",IF(COUNTIF($B$7:B2579,B2579&amp;"")=1,1,""))</f>
        <v/>
      </c>
    </row>
    <row r="2580">
      <c r="A2580" s="20" t="n"/>
      <c r="B2580" s="16" t="n"/>
      <c r="C2580" s="16" t="n"/>
      <c r="D2580" s="5" t="n"/>
      <c r="E2580" s="17" t="n"/>
      <c r="F2580" s="17" t="n"/>
      <c r="G2580" s="6">
        <f>IF(AND(C2580&amp;""="",E2580&amp;""="",F2580&amp;""=""),"",IF(C2580&amp;""="","كود ناقص",IFERROR(INDEX('دليل الحسابات'!$B$6:$B$205,MATCH(C2580,'دليل الحسابات'!$A$6:$A$205,0)),"كود غير موجود")))</f>
        <v/>
      </c>
      <c r="H2580" s="6">
        <f>IF(AND(C2580&amp;""="",E2580&amp;""="",F2580&amp;""=""),"",IF(AND(E2580&amp;""&lt;&gt;"",F2580&amp;""&lt;&gt;""),"خطأ: مدين ودائن معًا",IF(AND(E2580&amp;""="",F2580&amp;""=""),"سطر بلا مبلغ","")))</f>
        <v/>
      </c>
      <c r="I2580" s="19">
        <f>IF(B2580&amp;""="","",ROUND(SUMIFS($E$7:$E$3006,$B$7:$B$3006,B2580&amp;"")-SUMIFS($F$7:$F$3006,$B$7:$B$3006,B2580&amp;""),2))</f>
        <v/>
      </c>
      <c r="J2580" s="6">
        <f>IF(B2580&amp;""="",IF(AND(C2580&amp;""="",E2580&amp;""="",F2580&amp;""=""),"","رقم القيد ناقص"),IF(I2580=0,"","القيد غير متوازن"))</f>
        <v/>
      </c>
      <c r="K2580" s="21">
        <f>IF(C2580&amp;""="","",COUNTIF($C$7:C2580,C2580&amp;""))</f>
        <v/>
      </c>
      <c r="L2580" s="6">
        <f>IF(K2580="","",C2580&amp;"-"&amp;K2580)</f>
        <v/>
      </c>
      <c r="M2580" s="21">
        <f>IF(J2580&lt;&gt;"القيد غير متوازن","",IF(COUNTIF($B$7:B2580,B2580&amp;"")=1,1,""))</f>
        <v/>
      </c>
    </row>
    <row r="2581">
      <c r="A2581" s="20" t="n"/>
      <c r="B2581" s="16" t="n"/>
      <c r="C2581" s="16" t="n"/>
      <c r="D2581" s="5" t="n"/>
      <c r="E2581" s="17" t="n"/>
      <c r="F2581" s="17" t="n"/>
      <c r="G2581" s="6">
        <f>IF(AND(C2581&amp;""="",E2581&amp;""="",F2581&amp;""=""),"",IF(C2581&amp;""="","كود ناقص",IFERROR(INDEX('دليل الحسابات'!$B$6:$B$205,MATCH(C2581,'دليل الحسابات'!$A$6:$A$205,0)),"كود غير موجود")))</f>
        <v/>
      </c>
      <c r="H2581" s="6">
        <f>IF(AND(C2581&amp;""="",E2581&amp;""="",F2581&amp;""=""),"",IF(AND(E2581&amp;""&lt;&gt;"",F2581&amp;""&lt;&gt;""),"خطأ: مدين ودائن معًا",IF(AND(E2581&amp;""="",F2581&amp;""=""),"سطر بلا مبلغ","")))</f>
        <v/>
      </c>
      <c r="I2581" s="19">
        <f>IF(B2581&amp;""="","",ROUND(SUMIFS($E$7:$E$3006,$B$7:$B$3006,B2581&amp;"")-SUMIFS($F$7:$F$3006,$B$7:$B$3006,B2581&amp;""),2))</f>
        <v/>
      </c>
      <c r="J2581" s="6">
        <f>IF(B2581&amp;""="",IF(AND(C2581&amp;""="",E2581&amp;""="",F2581&amp;""=""),"","رقم القيد ناقص"),IF(I2581=0,"","القيد غير متوازن"))</f>
        <v/>
      </c>
      <c r="K2581" s="21">
        <f>IF(C2581&amp;""="","",COUNTIF($C$7:C2581,C2581&amp;""))</f>
        <v/>
      </c>
      <c r="L2581" s="6">
        <f>IF(K2581="","",C2581&amp;"-"&amp;K2581)</f>
        <v/>
      </c>
      <c r="M2581" s="21">
        <f>IF(J2581&lt;&gt;"القيد غير متوازن","",IF(COUNTIF($B$7:B2581,B2581&amp;"")=1,1,""))</f>
        <v/>
      </c>
    </row>
    <row r="2582">
      <c r="A2582" s="20" t="n"/>
      <c r="B2582" s="16" t="n"/>
      <c r="C2582" s="16" t="n"/>
      <c r="D2582" s="5" t="n"/>
      <c r="E2582" s="17" t="n"/>
      <c r="F2582" s="17" t="n"/>
      <c r="G2582" s="6">
        <f>IF(AND(C2582&amp;""="",E2582&amp;""="",F2582&amp;""=""),"",IF(C2582&amp;""="","كود ناقص",IFERROR(INDEX('دليل الحسابات'!$B$6:$B$205,MATCH(C2582,'دليل الحسابات'!$A$6:$A$205,0)),"كود غير موجود")))</f>
        <v/>
      </c>
      <c r="H2582" s="6">
        <f>IF(AND(C2582&amp;""="",E2582&amp;""="",F2582&amp;""=""),"",IF(AND(E2582&amp;""&lt;&gt;"",F2582&amp;""&lt;&gt;""),"خطأ: مدين ودائن معًا",IF(AND(E2582&amp;""="",F2582&amp;""=""),"سطر بلا مبلغ","")))</f>
        <v/>
      </c>
      <c r="I2582" s="19">
        <f>IF(B2582&amp;""="","",ROUND(SUMIFS($E$7:$E$3006,$B$7:$B$3006,B2582&amp;"")-SUMIFS($F$7:$F$3006,$B$7:$B$3006,B2582&amp;""),2))</f>
        <v/>
      </c>
      <c r="J2582" s="6">
        <f>IF(B2582&amp;""="",IF(AND(C2582&amp;""="",E2582&amp;""="",F2582&amp;""=""),"","رقم القيد ناقص"),IF(I2582=0,"","القيد غير متوازن"))</f>
        <v/>
      </c>
      <c r="K2582" s="21">
        <f>IF(C2582&amp;""="","",COUNTIF($C$7:C2582,C2582&amp;""))</f>
        <v/>
      </c>
      <c r="L2582" s="6">
        <f>IF(K2582="","",C2582&amp;"-"&amp;K2582)</f>
        <v/>
      </c>
      <c r="M2582" s="21">
        <f>IF(J2582&lt;&gt;"القيد غير متوازن","",IF(COUNTIF($B$7:B2582,B2582&amp;"")=1,1,""))</f>
        <v/>
      </c>
    </row>
    <row r="2583">
      <c r="A2583" s="20" t="n"/>
      <c r="B2583" s="16" t="n"/>
      <c r="C2583" s="16" t="n"/>
      <c r="D2583" s="5" t="n"/>
      <c r="E2583" s="17" t="n"/>
      <c r="F2583" s="17" t="n"/>
      <c r="G2583" s="6">
        <f>IF(AND(C2583&amp;""="",E2583&amp;""="",F2583&amp;""=""),"",IF(C2583&amp;""="","كود ناقص",IFERROR(INDEX('دليل الحسابات'!$B$6:$B$205,MATCH(C2583,'دليل الحسابات'!$A$6:$A$205,0)),"كود غير موجود")))</f>
        <v/>
      </c>
      <c r="H2583" s="6">
        <f>IF(AND(C2583&amp;""="",E2583&amp;""="",F2583&amp;""=""),"",IF(AND(E2583&amp;""&lt;&gt;"",F2583&amp;""&lt;&gt;""),"خطأ: مدين ودائن معًا",IF(AND(E2583&amp;""="",F2583&amp;""=""),"سطر بلا مبلغ","")))</f>
        <v/>
      </c>
      <c r="I2583" s="19">
        <f>IF(B2583&amp;""="","",ROUND(SUMIFS($E$7:$E$3006,$B$7:$B$3006,B2583&amp;"")-SUMIFS($F$7:$F$3006,$B$7:$B$3006,B2583&amp;""),2))</f>
        <v/>
      </c>
      <c r="J2583" s="6">
        <f>IF(B2583&amp;""="",IF(AND(C2583&amp;""="",E2583&amp;""="",F2583&amp;""=""),"","رقم القيد ناقص"),IF(I2583=0,"","القيد غير متوازن"))</f>
        <v/>
      </c>
      <c r="K2583" s="21">
        <f>IF(C2583&amp;""="","",COUNTIF($C$7:C2583,C2583&amp;""))</f>
        <v/>
      </c>
      <c r="L2583" s="6">
        <f>IF(K2583="","",C2583&amp;"-"&amp;K2583)</f>
        <v/>
      </c>
      <c r="M2583" s="21">
        <f>IF(J2583&lt;&gt;"القيد غير متوازن","",IF(COUNTIF($B$7:B2583,B2583&amp;"")=1,1,""))</f>
        <v/>
      </c>
    </row>
    <row r="2584">
      <c r="A2584" s="20" t="n"/>
      <c r="B2584" s="16" t="n"/>
      <c r="C2584" s="16" t="n"/>
      <c r="D2584" s="5" t="n"/>
      <c r="E2584" s="17" t="n"/>
      <c r="F2584" s="17" t="n"/>
      <c r="G2584" s="6">
        <f>IF(AND(C2584&amp;""="",E2584&amp;""="",F2584&amp;""=""),"",IF(C2584&amp;""="","كود ناقص",IFERROR(INDEX('دليل الحسابات'!$B$6:$B$205,MATCH(C2584,'دليل الحسابات'!$A$6:$A$205,0)),"كود غير موجود")))</f>
        <v/>
      </c>
      <c r="H2584" s="6">
        <f>IF(AND(C2584&amp;""="",E2584&amp;""="",F2584&amp;""=""),"",IF(AND(E2584&amp;""&lt;&gt;"",F2584&amp;""&lt;&gt;""),"خطأ: مدين ودائن معًا",IF(AND(E2584&amp;""="",F2584&amp;""=""),"سطر بلا مبلغ","")))</f>
        <v/>
      </c>
      <c r="I2584" s="19">
        <f>IF(B2584&amp;""="","",ROUND(SUMIFS($E$7:$E$3006,$B$7:$B$3006,B2584&amp;"")-SUMIFS($F$7:$F$3006,$B$7:$B$3006,B2584&amp;""),2))</f>
        <v/>
      </c>
      <c r="J2584" s="6">
        <f>IF(B2584&amp;""="",IF(AND(C2584&amp;""="",E2584&amp;""="",F2584&amp;""=""),"","رقم القيد ناقص"),IF(I2584=0,"","القيد غير متوازن"))</f>
        <v/>
      </c>
      <c r="K2584" s="21">
        <f>IF(C2584&amp;""="","",COUNTIF($C$7:C2584,C2584&amp;""))</f>
        <v/>
      </c>
      <c r="L2584" s="6">
        <f>IF(K2584="","",C2584&amp;"-"&amp;K2584)</f>
        <v/>
      </c>
      <c r="M2584" s="21">
        <f>IF(J2584&lt;&gt;"القيد غير متوازن","",IF(COUNTIF($B$7:B2584,B2584&amp;"")=1,1,""))</f>
        <v/>
      </c>
    </row>
    <row r="2585">
      <c r="A2585" s="20" t="n"/>
      <c r="B2585" s="16" t="n"/>
      <c r="C2585" s="16" t="n"/>
      <c r="D2585" s="5" t="n"/>
      <c r="E2585" s="17" t="n"/>
      <c r="F2585" s="17" t="n"/>
      <c r="G2585" s="6">
        <f>IF(AND(C2585&amp;""="",E2585&amp;""="",F2585&amp;""=""),"",IF(C2585&amp;""="","كود ناقص",IFERROR(INDEX('دليل الحسابات'!$B$6:$B$205,MATCH(C2585,'دليل الحسابات'!$A$6:$A$205,0)),"كود غير موجود")))</f>
        <v/>
      </c>
      <c r="H2585" s="6">
        <f>IF(AND(C2585&amp;""="",E2585&amp;""="",F2585&amp;""=""),"",IF(AND(E2585&amp;""&lt;&gt;"",F2585&amp;""&lt;&gt;""),"خطأ: مدين ودائن معًا",IF(AND(E2585&amp;""="",F2585&amp;""=""),"سطر بلا مبلغ","")))</f>
        <v/>
      </c>
      <c r="I2585" s="19">
        <f>IF(B2585&amp;""="","",ROUND(SUMIFS($E$7:$E$3006,$B$7:$B$3006,B2585&amp;"")-SUMIFS($F$7:$F$3006,$B$7:$B$3006,B2585&amp;""),2))</f>
        <v/>
      </c>
      <c r="J2585" s="6">
        <f>IF(B2585&amp;""="",IF(AND(C2585&amp;""="",E2585&amp;""="",F2585&amp;""=""),"","رقم القيد ناقص"),IF(I2585=0,"","القيد غير متوازن"))</f>
        <v/>
      </c>
      <c r="K2585" s="21">
        <f>IF(C2585&amp;""="","",COUNTIF($C$7:C2585,C2585&amp;""))</f>
        <v/>
      </c>
      <c r="L2585" s="6">
        <f>IF(K2585="","",C2585&amp;"-"&amp;K2585)</f>
        <v/>
      </c>
      <c r="M2585" s="21">
        <f>IF(J2585&lt;&gt;"القيد غير متوازن","",IF(COUNTIF($B$7:B2585,B2585&amp;"")=1,1,""))</f>
        <v/>
      </c>
    </row>
    <row r="2586">
      <c r="A2586" s="20" t="n"/>
      <c r="B2586" s="16" t="n"/>
      <c r="C2586" s="16" t="n"/>
      <c r="D2586" s="5" t="n"/>
      <c r="E2586" s="17" t="n"/>
      <c r="F2586" s="17" t="n"/>
      <c r="G2586" s="6">
        <f>IF(AND(C2586&amp;""="",E2586&amp;""="",F2586&amp;""=""),"",IF(C2586&amp;""="","كود ناقص",IFERROR(INDEX('دليل الحسابات'!$B$6:$B$205,MATCH(C2586,'دليل الحسابات'!$A$6:$A$205,0)),"كود غير موجود")))</f>
        <v/>
      </c>
      <c r="H2586" s="6">
        <f>IF(AND(C2586&amp;""="",E2586&amp;""="",F2586&amp;""=""),"",IF(AND(E2586&amp;""&lt;&gt;"",F2586&amp;""&lt;&gt;""),"خطأ: مدين ودائن معًا",IF(AND(E2586&amp;""="",F2586&amp;""=""),"سطر بلا مبلغ","")))</f>
        <v/>
      </c>
      <c r="I2586" s="19">
        <f>IF(B2586&amp;""="","",ROUND(SUMIFS($E$7:$E$3006,$B$7:$B$3006,B2586&amp;"")-SUMIFS($F$7:$F$3006,$B$7:$B$3006,B2586&amp;""),2))</f>
        <v/>
      </c>
      <c r="J2586" s="6">
        <f>IF(B2586&amp;""="",IF(AND(C2586&amp;""="",E2586&amp;""="",F2586&amp;""=""),"","رقم القيد ناقص"),IF(I2586=0,"","القيد غير متوازن"))</f>
        <v/>
      </c>
      <c r="K2586" s="21">
        <f>IF(C2586&amp;""="","",COUNTIF($C$7:C2586,C2586&amp;""))</f>
        <v/>
      </c>
      <c r="L2586" s="6">
        <f>IF(K2586="","",C2586&amp;"-"&amp;K2586)</f>
        <v/>
      </c>
      <c r="M2586" s="21">
        <f>IF(J2586&lt;&gt;"القيد غير متوازن","",IF(COUNTIF($B$7:B2586,B2586&amp;"")=1,1,""))</f>
        <v/>
      </c>
    </row>
    <row r="2587">
      <c r="A2587" s="20" t="n"/>
      <c r="B2587" s="16" t="n"/>
      <c r="C2587" s="16" t="n"/>
      <c r="D2587" s="5" t="n"/>
      <c r="E2587" s="17" t="n"/>
      <c r="F2587" s="17" t="n"/>
      <c r="G2587" s="6">
        <f>IF(AND(C2587&amp;""="",E2587&amp;""="",F2587&amp;""=""),"",IF(C2587&amp;""="","كود ناقص",IFERROR(INDEX('دليل الحسابات'!$B$6:$B$205,MATCH(C2587,'دليل الحسابات'!$A$6:$A$205,0)),"كود غير موجود")))</f>
        <v/>
      </c>
      <c r="H2587" s="6">
        <f>IF(AND(C2587&amp;""="",E2587&amp;""="",F2587&amp;""=""),"",IF(AND(E2587&amp;""&lt;&gt;"",F2587&amp;""&lt;&gt;""),"خطأ: مدين ودائن معًا",IF(AND(E2587&amp;""="",F2587&amp;""=""),"سطر بلا مبلغ","")))</f>
        <v/>
      </c>
      <c r="I2587" s="19">
        <f>IF(B2587&amp;""="","",ROUND(SUMIFS($E$7:$E$3006,$B$7:$B$3006,B2587&amp;"")-SUMIFS($F$7:$F$3006,$B$7:$B$3006,B2587&amp;""),2))</f>
        <v/>
      </c>
      <c r="J2587" s="6">
        <f>IF(B2587&amp;""="",IF(AND(C2587&amp;""="",E2587&amp;""="",F2587&amp;""=""),"","رقم القيد ناقص"),IF(I2587=0,"","القيد غير متوازن"))</f>
        <v/>
      </c>
      <c r="K2587" s="21">
        <f>IF(C2587&amp;""="","",COUNTIF($C$7:C2587,C2587&amp;""))</f>
        <v/>
      </c>
      <c r="L2587" s="6">
        <f>IF(K2587="","",C2587&amp;"-"&amp;K2587)</f>
        <v/>
      </c>
      <c r="M2587" s="21">
        <f>IF(J2587&lt;&gt;"القيد غير متوازن","",IF(COUNTIF($B$7:B2587,B2587&amp;"")=1,1,""))</f>
        <v/>
      </c>
    </row>
    <row r="2588">
      <c r="A2588" s="20" t="n"/>
      <c r="B2588" s="16" t="n"/>
      <c r="C2588" s="16" t="n"/>
      <c r="D2588" s="5" t="n"/>
      <c r="E2588" s="17" t="n"/>
      <c r="F2588" s="17" t="n"/>
      <c r="G2588" s="6">
        <f>IF(AND(C2588&amp;""="",E2588&amp;""="",F2588&amp;""=""),"",IF(C2588&amp;""="","كود ناقص",IFERROR(INDEX('دليل الحسابات'!$B$6:$B$205,MATCH(C2588,'دليل الحسابات'!$A$6:$A$205,0)),"كود غير موجود")))</f>
        <v/>
      </c>
      <c r="H2588" s="6">
        <f>IF(AND(C2588&amp;""="",E2588&amp;""="",F2588&amp;""=""),"",IF(AND(E2588&amp;""&lt;&gt;"",F2588&amp;""&lt;&gt;""),"خطأ: مدين ودائن معًا",IF(AND(E2588&amp;""="",F2588&amp;""=""),"سطر بلا مبلغ","")))</f>
        <v/>
      </c>
      <c r="I2588" s="19">
        <f>IF(B2588&amp;""="","",ROUND(SUMIFS($E$7:$E$3006,$B$7:$B$3006,B2588&amp;"")-SUMIFS($F$7:$F$3006,$B$7:$B$3006,B2588&amp;""),2))</f>
        <v/>
      </c>
      <c r="J2588" s="6">
        <f>IF(B2588&amp;""="",IF(AND(C2588&amp;""="",E2588&amp;""="",F2588&amp;""=""),"","رقم القيد ناقص"),IF(I2588=0,"","القيد غير متوازن"))</f>
        <v/>
      </c>
      <c r="K2588" s="21">
        <f>IF(C2588&amp;""="","",COUNTIF($C$7:C2588,C2588&amp;""))</f>
        <v/>
      </c>
      <c r="L2588" s="6">
        <f>IF(K2588="","",C2588&amp;"-"&amp;K2588)</f>
        <v/>
      </c>
      <c r="M2588" s="21">
        <f>IF(J2588&lt;&gt;"القيد غير متوازن","",IF(COUNTIF($B$7:B2588,B2588&amp;"")=1,1,""))</f>
        <v/>
      </c>
    </row>
    <row r="2589">
      <c r="A2589" s="20" t="n"/>
      <c r="B2589" s="16" t="n"/>
      <c r="C2589" s="16" t="n"/>
      <c r="D2589" s="5" t="n"/>
      <c r="E2589" s="17" t="n"/>
      <c r="F2589" s="17" t="n"/>
      <c r="G2589" s="6">
        <f>IF(AND(C2589&amp;""="",E2589&amp;""="",F2589&amp;""=""),"",IF(C2589&amp;""="","كود ناقص",IFERROR(INDEX('دليل الحسابات'!$B$6:$B$205,MATCH(C2589,'دليل الحسابات'!$A$6:$A$205,0)),"كود غير موجود")))</f>
        <v/>
      </c>
      <c r="H2589" s="6">
        <f>IF(AND(C2589&amp;""="",E2589&amp;""="",F2589&amp;""=""),"",IF(AND(E2589&amp;""&lt;&gt;"",F2589&amp;""&lt;&gt;""),"خطأ: مدين ودائن معًا",IF(AND(E2589&amp;""="",F2589&amp;""=""),"سطر بلا مبلغ","")))</f>
        <v/>
      </c>
      <c r="I2589" s="19">
        <f>IF(B2589&amp;""="","",ROUND(SUMIFS($E$7:$E$3006,$B$7:$B$3006,B2589&amp;"")-SUMIFS($F$7:$F$3006,$B$7:$B$3006,B2589&amp;""),2))</f>
        <v/>
      </c>
      <c r="J2589" s="6">
        <f>IF(B2589&amp;""="",IF(AND(C2589&amp;""="",E2589&amp;""="",F2589&amp;""=""),"","رقم القيد ناقص"),IF(I2589=0,"","القيد غير متوازن"))</f>
        <v/>
      </c>
      <c r="K2589" s="21">
        <f>IF(C2589&amp;""="","",COUNTIF($C$7:C2589,C2589&amp;""))</f>
        <v/>
      </c>
      <c r="L2589" s="6">
        <f>IF(K2589="","",C2589&amp;"-"&amp;K2589)</f>
        <v/>
      </c>
      <c r="M2589" s="21">
        <f>IF(J2589&lt;&gt;"القيد غير متوازن","",IF(COUNTIF($B$7:B2589,B2589&amp;"")=1,1,""))</f>
        <v/>
      </c>
    </row>
    <row r="2590">
      <c r="A2590" s="20" t="n"/>
      <c r="B2590" s="16" t="n"/>
      <c r="C2590" s="16" t="n"/>
      <c r="D2590" s="5" t="n"/>
      <c r="E2590" s="17" t="n"/>
      <c r="F2590" s="17" t="n"/>
      <c r="G2590" s="6">
        <f>IF(AND(C2590&amp;""="",E2590&amp;""="",F2590&amp;""=""),"",IF(C2590&amp;""="","كود ناقص",IFERROR(INDEX('دليل الحسابات'!$B$6:$B$205,MATCH(C2590,'دليل الحسابات'!$A$6:$A$205,0)),"كود غير موجود")))</f>
        <v/>
      </c>
      <c r="H2590" s="6">
        <f>IF(AND(C2590&amp;""="",E2590&amp;""="",F2590&amp;""=""),"",IF(AND(E2590&amp;""&lt;&gt;"",F2590&amp;""&lt;&gt;""),"خطأ: مدين ودائن معًا",IF(AND(E2590&amp;""="",F2590&amp;""=""),"سطر بلا مبلغ","")))</f>
        <v/>
      </c>
      <c r="I2590" s="19">
        <f>IF(B2590&amp;""="","",ROUND(SUMIFS($E$7:$E$3006,$B$7:$B$3006,B2590&amp;"")-SUMIFS($F$7:$F$3006,$B$7:$B$3006,B2590&amp;""),2))</f>
        <v/>
      </c>
      <c r="J2590" s="6">
        <f>IF(B2590&amp;""="",IF(AND(C2590&amp;""="",E2590&amp;""="",F2590&amp;""=""),"","رقم القيد ناقص"),IF(I2590=0,"","القيد غير متوازن"))</f>
        <v/>
      </c>
      <c r="K2590" s="21">
        <f>IF(C2590&amp;""="","",COUNTIF($C$7:C2590,C2590&amp;""))</f>
        <v/>
      </c>
      <c r="L2590" s="6">
        <f>IF(K2590="","",C2590&amp;"-"&amp;K2590)</f>
        <v/>
      </c>
      <c r="M2590" s="21">
        <f>IF(J2590&lt;&gt;"القيد غير متوازن","",IF(COUNTIF($B$7:B2590,B2590&amp;"")=1,1,""))</f>
        <v/>
      </c>
    </row>
    <row r="2591">
      <c r="A2591" s="20" t="n"/>
      <c r="B2591" s="16" t="n"/>
      <c r="C2591" s="16" t="n"/>
      <c r="D2591" s="5" t="n"/>
      <c r="E2591" s="17" t="n"/>
      <c r="F2591" s="17" t="n"/>
      <c r="G2591" s="6">
        <f>IF(AND(C2591&amp;""="",E2591&amp;""="",F2591&amp;""=""),"",IF(C2591&amp;""="","كود ناقص",IFERROR(INDEX('دليل الحسابات'!$B$6:$B$205,MATCH(C2591,'دليل الحسابات'!$A$6:$A$205,0)),"كود غير موجود")))</f>
        <v/>
      </c>
      <c r="H2591" s="6">
        <f>IF(AND(C2591&amp;""="",E2591&amp;""="",F2591&amp;""=""),"",IF(AND(E2591&amp;""&lt;&gt;"",F2591&amp;""&lt;&gt;""),"خطأ: مدين ودائن معًا",IF(AND(E2591&amp;""="",F2591&amp;""=""),"سطر بلا مبلغ","")))</f>
        <v/>
      </c>
      <c r="I2591" s="19">
        <f>IF(B2591&amp;""="","",ROUND(SUMIFS($E$7:$E$3006,$B$7:$B$3006,B2591&amp;"")-SUMIFS($F$7:$F$3006,$B$7:$B$3006,B2591&amp;""),2))</f>
        <v/>
      </c>
      <c r="J2591" s="6">
        <f>IF(B2591&amp;""="",IF(AND(C2591&amp;""="",E2591&amp;""="",F2591&amp;""=""),"","رقم القيد ناقص"),IF(I2591=0,"","القيد غير متوازن"))</f>
        <v/>
      </c>
      <c r="K2591" s="21">
        <f>IF(C2591&amp;""="","",COUNTIF($C$7:C2591,C2591&amp;""))</f>
        <v/>
      </c>
      <c r="L2591" s="6">
        <f>IF(K2591="","",C2591&amp;"-"&amp;K2591)</f>
        <v/>
      </c>
      <c r="M2591" s="21">
        <f>IF(J2591&lt;&gt;"القيد غير متوازن","",IF(COUNTIF($B$7:B2591,B2591&amp;"")=1,1,""))</f>
        <v/>
      </c>
    </row>
    <row r="2592">
      <c r="A2592" s="20" t="n"/>
      <c r="B2592" s="16" t="n"/>
      <c r="C2592" s="16" t="n"/>
      <c r="D2592" s="5" t="n"/>
      <c r="E2592" s="17" t="n"/>
      <c r="F2592" s="17" t="n"/>
      <c r="G2592" s="6">
        <f>IF(AND(C2592&amp;""="",E2592&amp;""="",F2592&amp;""=""),"",IF(C2592&amp;""="","كود ناقص",IFERROR(INDEX('دليل الحسابات'!$B$6:$B$205,MATCH(C2592,'دليل الحسابات'!$A$6:$A$205,0)),"كود غير موجود")))</f>
        <v/>
      </c>
      <c r="H2592" s="6">
        <f>IF(AND(C2592&amp;""="",E2592&amp;""="",F2592&amp;""=""),"",IF(AND(E2592&amp;""&lt;&gt;"",F2592&amp;""&lt;&gt;""),"خطأ: مدين ودائن معًا",IF(AND(E2592&amp;""="",F2592&amp;""=""),"سطر بلا مبلغ","")))</f>
        <v/>
      </c>
      <c r="I2592" s="19">
        <f>IF(B2592&amp;""="","",ROUND(SUMIFS($E$7:$E$3006,$B$7:$B$3006,B2592&amp;"")-SUMIFS($F$7:$F$3006,$B$7:$B$3006,B2592&amp;""),2))</f>
        <v/>
      </c>
      <c r="J2592" s="6">
        <f>IF(B2592&amp;""="",IF(AND(C2592&amp;""="",E2592&amp;""="",F2592&amp;""=""),"","رقم القيد ناقص"),IF(I2592=0,"","القيد غير متوازن"))</f>
        <v/>
      </c>
      <c r="K2592" s="21">
        <f>IF(C2592&amp;""="","",COUNTIF($C$7:C2592,C2592&amp;""))</f>
        <v/>
      </c>
      <c r="L2592" s="6">
        <f>IF(K2592="","",C2592&amp;"-"&amp;K2592)</f>
        <v/>
      </c>
      <c r="M2592" s="21">
        <f>IF(J2592&lt;&gt;"القيد غير متوازن","",IF(COUNTIF($B$7:B2592,B2592&amp;"")=1,1,""))</f>
        <v/>
      </c>
    </row>
    <row r="2593">
      <c r="A2593" s="20" t="n"/>
      <c r="B2593" s="16" t="n"/>
      <c r="C2593" s="16" t="n"/>
      <c r="D2593" s="5" t="n"/>
      <c r="E2593" s="17" t="n"/>
      <c r="F2593" s="17" t="n"/>
      <c r="G2593" s="6">
        <f>IF(AND(C2593&amp;""="",E2593&amp;""="",F2593&amp;""=""),"",IF(C2593&amp;""="","كود ناقص",IFERROR(INDEX('دليل الحسابات'!$B$6:$B$205,MATCH(C2593,'دليل الحسابات'!$A$6:$A$205,0)),"كود غير موجود")))</f>
        <v/>
      </c>
      <c r="H2593" s="6">
        <f>IF(AND(C2593&amp;""="",E2593&amp;""="",F2593&amp;""=""),"",IF(AND(E2593&amp;""&lt;&gt;"",F2593&amp;""&lt;&gt;""),"خطأ: مدين ودائن معًا",IF(AND(E2593&amp;""="",F2593&amp;""=""),"سطر بلا مبلغ","")))</f>
        <v/>
      </c>
      <c r="I2593" s="19">
        <f>IF(B2593&amp;""="","",ROUND(SUMIFS($E$7:$E$3006,$B$7:$B$3006,B2593&amp;"")-SUMIFS($F$7:$F$3006,$B$7:$B$3006,B2593&amp;""),2))</f>
        <v/>
      </c>
      <c r="J2593" s="6">
        <f>IF(B2593&amp;""="",IF(AND(C2593&amp;""="",E2593&amp;""="",F2593&amp;""=""),"","رقم القيد ناقص"),IF(I2593=0,"","القيد غير متوازن"))</f>
        <v/>
      </c>
      <c r="K2593" s="21">
        <f>IF(C2593&amp;""="","",COUNTIF($C$7:C2593,C2593&amp;""))</f>
        <v/>
      </c>
      <c r="L2593" s="6">
        <f>IF(K2593="","",C2593&amp;"-"&amp;K2593)</f>
        <v/>
      </c>
      <c r="M2593" s="21">
        <f>IF(J2593&lt;&gt;"القيد غير متوازن","",IF(COUNTIF($B$7:B2593,B2593&amp;"")=1,1,""))</f>
        <v/>
      </c>
    </row>
    <row r="2594">
      <c r="A2594" s="20" t="n"/>
      <c r="B2594" s="16" t="n"/>
      <c r="C2594" s="16" t="n"/>
      <c r="D2594" s="5" t="n"/>
      <c r="E2594" s="17" t="n"/>
      <c r="F2594" s="17" t="n"/>
      <c r="G2594" s="6">
        <f>IF(AND(C2594&amp;""="",E2594&amp;""="",F2594&amp;""=""),"",IF(C2594&amp;""="","كود ناقص",IFERROR(INDEX('دليل الحسابات'!$B$6:$B$205,MATCH(C2594,'دليل الحسابات'!$A$6:$A$205,0)),"كود غير موجود")))</f>
        <v/>
      </c>
      <c r="H2594" s="6">
        <f>IF(AND(C2594&amp;""="",E2594&amp;""="",F2594&amp;""=""),"",IF(AND(E2594&amp;""&lt;&gt;"",F2594&amp;""&lt;&gt;""),"خطأ: مدين ودائن معًا",IF(AND(E2594&amp;""="",F2594&amp;""=""),"سطر بلا مبلغ","")))</f>
        <v/>
      </c>
      <c r="I2594" s="19">
        <f>IF(B2594&amp;""="","",ROUND(SUMIFS($E$7:$E$3006,$B$7:$B$3006,B2594&amp;"")-SUMIFS($F$7:$F$3006,$B$7:$B$3006,B2594&amp;""),2))</f>
        <v/>
      </c>
      <c r="J2594" s="6">
        <f>IF(B2594&amp;""="",IF(AND(C2594&amp;""="",E2594&amp;""="",F2594&amp;""=""),"","رقم القيد ناقص"),IF(I2594=0,"","القيد غير متوازن"))</f>
        <v/>
      </c>
      <c r="K2594" s="21">
        <f>IF(C2594&amp;""="","",COUNTIF($C$7:C2594,C2594&amp;""))</f>
        <v/>
      </c>
      <c r="L2594" s="6">
        <f>IF(K2594="","",C2594&amp;"-"&amp;K2594)</f>
        <v/>
      </c>
      <c r="M2594" s="21">
        <f>IF(J2594&lt;&gt;"القيد غير متوازن","",IF(COUNTIF($B$7:B2594,B2594&amp;"")=1,1,""))</f>
        <v/>
      </c>
    </row>
    <row r="2595">
      <c r="A2595" s="20" t="n"/>
      <c r="B2595" s="16" t="n"/>
      <c r="C2595" s="16" t="n"/>
      <c r="D2595" s="5" t="n"/>
      <c r="E2595" s="17" t="n"/>
      <c r="F2595" s="17" t="n"/>
      <c r="G2595" s="6">
        <f>IF(AND(C2595&amp;""="",E2595&amp;""="",F2595&amp;""=""),"",IF(C2595&amp;""="","كود ناقص",IFERROR(INDEX('دليل الحسابات'!$B$6:$B$205,MATCH(C2595,'دليل الحسابات'!$A$6:$A$205,0)),"كود غير موجود")))</f>
        <v/>
      </c>
      <c r="H2595" s="6">
        <f>IF(AND(C2595&amp;""="",E2595&amp;""="",F2595&amp;""=""),"",IF(AND(E2595&amp;""&lt;&gt;"",F2595&amp;""&lt;&gt;""),"خطأ: مدين ودائن معًا",IF(AND(E2595&amp;""="",F2595&amp;""=""),"سطر بلا مبلغ","")))</f>
        <v/>
      </c>
      <c r="I2595" s="19">
        <f>IF(B2595&amp;""="","",ROUND(SUMIFS($E$7:$E$3006,$B$7:$B$3006,B2595&amp;"")-SUMIFS($F$7:$F$3006,$B$7:$B$3006,B2595&amp;""),2))</f>
        <v/>
      </c>
      <c r="J2595" s="6">
        <f>IF(B2595&amp;""="",IF(AND(C2595&amp;""="",E2595&amp;""="",F2595&amp;""=""),"","رقم القيد ناقص"),IF(I2595=0,"","القيد غير متوازن"))</f>
        <v/>
      </c>
      <c r="K2595" s="21">
        <f>IF(C2595&amp;""="","",COUNTIF($C$7:C2595,C2595&amp;""))</f>
        <v/>
      </c>
      <c r="L2595" s="6">
        <f>IF(K2595="","",C2595&amp;"-"&amp;K2595)</f>
        <v/>
      </c>
      <c r="M2595" s="21">
        <f>IF(J2595&lt;&gt;"القيد غير متوازن","",IF(COUNTIF($B$7:B2595,B2595&amp;"")=1,1,""))</f>
        <v/>
      </c>
    </row>
    <row r="2596">
      <c r="A2596" s="20" t="n"/>
      <c r="B2596" s="16" t="n"/>
      <c r="C2596" s="16" t="n"/>
      <c r="D2596" s="5" t="n"/>
      <c r="E2596" s="17" t="n"/>
      <c r="F2596" s="17" t="n"/>
      <c r="G2596" s="6">
        <f>IF(AND(C2596&amp;""="",E2596&amp;""="",F2596&amp;""=""),"",IF(C2596&amp;""="","كود ناقص",IFERROR(INDEX('دليل الحسابات'!$B$6:$B$205,MATCH(C2596,'دليل الحسابات'!$A$6:$A$205,0)),"كود غير موجود")))</f>
        <v/>
      </c>
      <c r="H2596" s="6">
        <f>IF(AND(C2596&amp;""="",E2596&amp;""="",F2596&amp;""=""),"",IF(AND(E2596&amp;""&lt;&gt;"",F2596&amp;""&lt;&gt;""),"خطأ: مدين ودائن معًا",IF(AND(E2596&amp;""="",F2596&amp;""=""),"سطر بلا مبلغ","")))</f>
        <v/>
      </c>
      <c r="I2596" s="19">
        <f>IF(B2596&amp;""="","",ROUND(SUMIFS($E$7:$E$3006,$B$7:$B$3006,B2596&amp;"")-SUMIFS($F$7:$F$3006,$B$7:$B$3006,B2596&amp;""),2))</f>
        <v/>
      </c>
      <c r="J2596" s="6">
        <f>IF(B2596&amp;""="",IF(AND(C2596&amp;""="",E2596&amp;""="",F2596&amp;""=""),"","رقم القيد ناقص"),IF(I2596=0,"","القيد غير متوازن"))</f>
        <v/>
      </c>
      <c r="K2596" s="21">
        <f>IF(C2596&amp;""="","",COUNTIF($C$7:C2596,C2596&amp;""))</f>
        <v/>
      </c>
      <c r="L2596" s="6">
        <f>IF(K2596="","",C2596&amp;"-"&amp;K2596)</f>
        <v/>
      </c>
      <c r="M2596" s="21">
        <f>IF(J2596&lt;&gt;"القيد غير متوازن","",IF(COUNTIF($B$7:B2596,B2596&amp;"")=1,1,""))</f>
        <v/>
      </c>
    </row>
    <row r="2597">
      <c r="A2597" s="20" t="n"/>
      <c r="B2597" s="16" t="n"/>
      <c r="C2597" s="16" t="n"/>
      <c r="D2597" s="5" t="n"/>
      <c r="E2597" s="17" t="n"/>
      <c r="F2597" s="17" t="n"/>
      <c r="G2597" s="6">
        <f>IF(AND(C2597&amp;""="",E2597&amp;""="",F2597&amp;""=""),"",IF(C2597&amp;""="","كود ناقص",IFERROR(INDEX('دليل الحسابات'!$B$6:$B$205,MATCH(C2597,'دليل الحسابات'!$A$6:$A$205,0)),"كود غير موجود")))</f>
        <v/>
      </c>
      <c r="H2597" s="6">
        <f>IF(AND(C2597&amp;""="",E2597&amp;""="",F2597&amp;""=""),"",IF(AND(E2597&amp;""&lt;&gt;"",F2597&amp;""&lt;&gt;""),"خطأ: مدين ودائن معًا",IF(AND(E2597&amp;""="",F2597&amp;""=""),"سطر بلا مبلغ","")))</f>
        <v/>
      </c>
      <c r="I2597" s="19">
        <f>IF(B2597&amp;""="","",ROUND(SUMIFS($E$7:$E$3006,$B$7:$B$3006,B2597&amp;"")-SUMIFS($F$7:$F$3006,$B$7:$B$3006,B2597&amp;""),2))</f>
        <v/>
      </c>
      <c r="J2597" s="6">
        <f>IF(B2597&amp;""="",IF(AND(C2597&amp;""="",E2597&amp;""="",F2597&amp;""=""),"","رقم القيد ناقص"),IF(I2597=0,"","القيد غير متوازن"))</f>
        <v/>
      </c>
      <c r="K2597" s="21">
        <f>IF(C2597&amp;""="","",COUNTIF($C$7:C2597,C2597&amp;""))</f>
        <v/>
      </c>
      <c r="L2597" s="6">
        <f>IF(K2597="","",C2597&amp;"-"&amp;K2597)</f>
        <v/>
      </c>
      <c r="M2597" s="21">
        <f>IF(J2597&lt;&gt;"القيد غير متوازن","",IF(COUNTIF($B$7:B2597,B2597&amp;"")=1,1,""))</f>
        <v/>
      </c>
    </row>
    <row r="2598">
      <c r="A2598" s="20" t="n"/>
      <c r="B2598" s="16" t="n"/>
      <c r="C2598" s="16" t="n"/>
      <c r="D2598" s="5" t="n"/>
      <c r="E2598" s="17" t="n"/>
      <c r="F2598" s="17" t="n"/>
      <c r="G2598" s="6">
        <f>IF(AND(C2598&amp;""="",E2598&amp;""="",F2598&amp;""=""),"",IF(C2598&amp;""="","كود ناقص",IFERROR(INDEX('دليل الحسابات'!$B$6:$B$205,MATCH(C2598,'دليل الحسابات'!$A$6:$A$205,0)),"كود غير موجود")))</f>
        <v/>
      </c>
      <c r="H2598" s="6">
        <f>IF(AND(C2598&amp;""="",E2598&amp;""="",F2598&amp;""=""),"",IF(AND(E2598&amp;""&lt;&gt;"",F2598&amp;""&lt;&gt;""),"خطأ: مدين ودائن معًا",IF(AND(E2598&amp;""="",F2598&amp;""=""),"سطر بلا مبلغ","")))</f>
        <v/>
      </c>
      <c r="I2598" s="19">
        <f>IF(B2598&amp;""="","",ROUND(SUMIFS($E$7:$E$3006,$B$7:$B$3006,B2598&amp;"")-SUMIFS($F$7:$F$3006,$B$7:$B$3006,B2598&amp;""),2))</f>
        <v/>
      </c>
      <c r="J2598" s="6">
        <f>IF(B2598&amp;""="",IF(AND(C2598&amp;""="",E2598&amp;""="",F2598&amp;""=""),"","رقم القيد ناقص"),IF(I2598=0,"","القيد غير متوازن"))</f>
        <v/>
      </c>
      <c r="K2598" s="21">
        <f>IF(C2598&amp;""="","",COUNTIF($C$7:C2598,C2598&amp;""))</f>
        <v/>
      </c>
      <c r="L2598" s="6">
        <f>IF(K2598="","",C2598&amp;"-"&amp;K2598)</f>
        <v/>
      </c>
      <c r="M2598" s="21">
        <f>IF(J2598&lt;&gt;"القيد غير متوازن","",IF(COUNTIF($B$7:B2598,B2598&amp;"")=1,1,""))</f>
        <v/>
      </c>
    </row>
    <row r="2599">
      <c r="A2599" s="20" t="n"/>
      <c r="B2599" s="16" t="n"/>
      <c r="C2599" s="16" t="n"/>
      <c r="D2599" s="5" t="n"/>
      <c r="E2599" s="17" t="n"/>
      <c r="F2599" s="17" t="n"/>
      <c r="G2599" s="6">
        <f>IF(AND(C2599&amp;""="",E2599&amp;""="",F2599&amp;""=""),"",IF(C2599&amp;""="","كود ناقص",IFERROR(INDEX('دليل الحسابات'!$B$6:$B$205,MATCH(C2599,'دليل الحسابات'!$A$6:$A$205,0)),"كود غير موجود")))</f>
        <v/>
      </c>
      <c r="H2599" s="6">
        <f>IF(AND(C2599&amp;""="",E2599&amp;""="",F2599&amp;""=""),"",IF(AND(E2599&amp;""&lt;&gt;"",F2599&amp;""&lt;&gt;""),"خطأ: مدين ودائن معًا",IF(AND(E2599&amp;""="",F2599&amp;""=""),"سطر بلا مبلغ","")))</f>
        <v/>
      </c>
      <c r="I2599" s="19">
        <f>IF(B2599&amp;""="","",ROUND(SUMIFS($E$7:$E$3006,$B$7:$B$3006,B2599&amp;"")-SUMIFS($F$7:$F$3006,$B$7:$B$3006,B2599&amp;""),2))</f>
        <v/>
      </c>
      <c r="J2599" s="6">
        <f>IF(B2599&amp;""="",IF(AND(C2599&amp;""="",E2599&amp;""="",F2599&amp;""=""),"","رقم القيد ناقص"),IF(I2599=0,"","القيد غير متوازن"))</f>
        <v/>
      </c>
      <c r="K2599" s="21">
        <f>IF(C2599&amp;""="","",COUNTIF($C$7:C2599,C2599&amp;""))</f>
        <v/>
      </c>
      <c r="L2599" s="6">
        <f>IF(K2599="","",C2599&amp;"-"&amp;K2599)</f>
        <v/>
      </c>
      <c r="M2599" s="21">
        <f>IF(J2599&lt;&gt;"القيد غير متوازن","",IF(COUNTIF($B$7:B2599,B2599&amp;"")=1,1,""))</f>
        <v/>
      </c>
    </row>
    <row r="2600">
      <c r="A2600" s="20" t="n"/>
      <c r="B2600" s="16" t="n"/>
      <c r="C2600" s="16" t="n"/>
      <c r="D2600" s="5" t="n"/>
      <c r="E2600" s="17" t="n"/>
      <c r="F2600" s="17" t="n"/>
      <c r="G2600" s="6">
        <f>IF(AND(C2600&amp;""="",E2600&amp;""="",F2600&amp;""=""),"",IF(C2600&amp;""="","كود ناقص",IFERROR(INDEX('دليل الحسابات'!$B$6:$B$205,MATCH(C2600,'دليل الحسابات'!$A$6:$A$205,0)),"كود غير موجود")))</f>
        <v/>
      </c>
      <c r="H2600" s="6">
        <f>IF(AND(C2600&amp;""="",E2600&amp;""="",F2600&amp;""=""),"",IF(AND(E2600&amp;""&lt;&gt;"",F2600&amp;""&lt;&gt;""),"خطأ: مدين ودائن معًا",IF(AND(E2600&amp;""="",F2600&amp;""=""),"سطر بلا مبلغ","")))</f>
        <v/>
      </c>
      <c r="I2600" s="19">
        <f>IF(B2600&amp;""="","",ROUND(SUMIFS($E$7:$E$3006,$B$7:$B$3006,B2600&amp;"")-SUMIFS($F$7:$F$3006,$B$7:$B$3006,B2600&amp;""),2))</f>
        <v/>
      </c>
      <c r="J2600" s="6">
        <f>IF(B2600&amp;""="",IF(AND(C2600&amp;""="",E2600&amp;""="",F2600&amp;""=""),"","رقم القيد ناقص"),IF(I2600=0,"","القيد غير متوازن"))</f>
        <v/>
      </c>
      <c r="K2600" s="21">
        <f>IF(C2600&amp;""="","",COUNTIF($C$7:C2600,C2600&amp;""))</f>
        <v/>
      </c>
      <c r="L2600" s="6">
        <f>IF(K2600="","",C2600&amp;"-"&amp;K2600)</f>
        <v/>
      </c>
      <c r="M2600" s="21">
        <f>IF(J2600&lt;&gt;"القيد غير متوازن","",IF(COUNTIF($B$7:B2600,B2600&amp;"")=1,1,""))</f>
        <v/>
      </c>
    </row>
    <row r="2601">
      <c r="A2601" s="20" t="n"/>
      <c r="B2601" s="16" t="n"/>
      <c r="C2601" s="16" t="n"/>
      <c r="D2601" s="5" t="n"/>
      <c r="E2601" s="17" t="n"/>
      <c r="F2601" s="17" t="n"/>
      <c r="G2601" s="6">
        <f>IF(AND(C2601&amp;""="",E2601&amp;""="",F2601&amp;""=""),"",IF(C2601&amp;""="","كود ناقص",IFERROR(INDEX('دليل الحسابات'!$B$6:$B$205,MATCH(C2601,'دليل الحسابات'!$A$6:$A$205,0)),"كود غير موجود")))</f>
        <v/>
      </c>
      <c r="H2601" s="6">
        <f>IF(AND(C2601&amp;""="",E2601&amp;""="",F2601&amp;""=""),"",IF(AND(E2601&amp;""&lt;&gt;"",F2601&amp;""&lt;&gt;""),"خطأ: مدين ودائن معًا",IF(AND(E2601&amp;""="",F2601&amp;""=""),"سطر بلا مبلغ","")))</f>
        <v/>
      </c>
      <c r="I2601" s="19">
        <f>IF(B2601&amp;""="","",ROUND(SUMIFS($E$7:$E$3006,$B$7:$B$3006,B2601&amp;"")-SUMIFS($F$7:$F$3006,$B$7:$B$3006,B2601&amp;""),2))</f>
        <v/>
      </c>
      <c r="J2601" s="6">
        <f>IF(B2601&amp;""="",IF(AND(C2601&amp;""="",E2601&amp;""="",F2601&amp;""=""),"","رقم القيد ناقص"),IF(I2601=0,"","القيد غير متوازن"))</f>
        <v/>
      </c>
      <c r="K2601" s="21">
        <f>IF(C2601&amp;""="","",COUNTIF($C$7:C2601,C2601&amp;""))</f>
        <v/>
      </c>
      <c r="L2601" s="6">
        <f>IF(K2601="","",C2601&amp;"-"&amp;K2601)</f>
        <v/>
      </c>
      <c r="M2601" s="21">
        <f>IF(J2601&lt;&gt;"القيد غير متوازن","",IF(COUNTIF($B$7:B2601,B2601&amp;"")=1,1,""))</f>
        <v/>
      </c>
    </row>
    <row r="2602">
      <c r="A2602" s="20" t="n"/>
      <c r="B2602" s="16" t="n"/>
      <c r="C2602" s="16" t="n"/>
      <c r="D2602" s="5" t="n"/>
      <c r="E2602" s="17" t="n"/>
      <c r="F2602" s="17" t="n"/>
      <c r="G2602" s="6">
        <f>IF(AND(C2602&amp;""="",E2602&amp;""="",F2602&amp;""=""),"",IF(C2602&amp;""="","كود ناقص",IFERROR(INDEX('دليل الحسابات'!$B$6:$B$205,MATCH(C2602,'دليل الحسابات'!$A$6:$A$205,0)),"كود غير موجود")))</f>
        <v/>
      </c>
      <c r="H2602" s="6">
        <f>IF(AND(C2602&amp;""="",E2602&amp;""="",F2602&amp;""=""),"",IF(AND(E2602&amp;""&lt;&gt;"",F2602&amp;""&lt;&gt;""),"خطأ: مدين ودائن معًا",IF(AND(E2602&amp;""="",F2602&amp;""=""),"سطر بلا مبلغ","")))</f>
        <v/>
      </c>
      <c r="I2602" s="19">
        <f>IF(B2602&amp;""="","",ROUND(SUMIFS($E$7:$E$3006,$B$7:$B$3006,B2602&amp;"")-SUMIFS($F$7:$F$3006,$B$7:$B$3006,B2602&amp;""),2))</f>
        <v/>
      </c>
      <c r="J2602" s="6">
        <f>IF(B2602&amp;""="",IF(AND(C2602&amp;""="",E2602&amp;""="",F2602&amp;""=""),"","رقم القيد ناقص"),IF(I2602=0,"","القيد غير متوازن"))</f>
        <v/>
      </c>
      <c r="K2602" s="21">
        <f>IF(C2602&amp;""="","",COUNTIF($C$7:C2602,C2602&amp;""))</f>
        <v/>
      </c>
      <c r="L2602" s="6">
        <f>IF(K2602="","",C2602&amp;"-"&amp;K2602)</f>
        <v/>
      </c>
      <c r="M2602" s="21">
        <f>IF(J2602&lt;&gt;"القيد غير متوازن","",IF(COUNTIF($B$7:B2602,B2602&amp;"")=1,1,""))</f>
        <v/>
      </c>
    </row>
    <row r="2603">
      <c r="A2603" s="20" t="n"/>
      <c r="B2603" s="16" t="n"/>
      <c r="C2603" s="16" t="n"/>
      <c r="D2603" s="5" t="n"/>
      <c r="E2603" s="17" t="n"/>
      <c r="F2603" s="17" t="n"/>
      <c r="G2603" s="6">
        <f>IF(AND(C2603&amp;""="",E2603&amp;""="",F2603&amp;""=""),"",IF(C2603&amp;""="","كود ناقص",IFERROR(INDEX('دليل الحسابات'!$B$6:$B$205,MATCH(C2603,'دليل الحسابات'!$A$6:$A$205,0)),"كود غير موجود")))</f>
        <v/>
      </c>
      <c r="H2603" s="6">
        <f>IF(AND(C2603&amp;""="",E2603&amp;""="",F2603&amp;""=""),"",IF(AND(E2603&amp;""&lt;&gt;"",F2603&amp;""&lt;&gt;""),"خطأ: مدين ودائن معًا",IF(AND(E2603&amp;""="",F2603&amp;""=""),"سطر بلا مبلغ","")))</f>
        <v/>
      </c>
      <c r="I2603" s="19">
        <f>IF(B2603&amp;""="","",ROUND(SUMIFS($E$7:$E$3006,$B$7:$B$3006,B2603&amp;"")-SUMIFS($F$7:$F$3006,$B$7:$B$3006,B2603&amp;""),2))</f>
        <v/>
      </c>
      <c r="J2603" s="6">
        <f>IF(B2603&amp;""="",IF(AND(C2603&amp;""="",E2603&amp;""="",F2603&amp;""=""),"","رقم القيد ناقص"),IF(I2603=0,"","القيد غير متوازن"))</f>
        <v/>
      </c>
      <c r="K2603" s="21">
        <f>IF(C2603&amp;""="","",COUNTIF($C$7:C2603,C2603&amp;""))</f>
        <v/>
      </c>
      <c r="L2603" s="6">
        <f>IF(K2603="","",C2603&amp;"-"&amp;K2603)</f>
        <v/>
      </c>
      <c r="M2603" s="21">
        <f>IF(J2603&lt;&gt;"القيد غير متوازن","",IF(COUNTIF($B$7:B2603,B2603&amp;"")=1,1,""))</f>
        <v/>
      </c>
    </row>
    <row r="2604">
      <c r="A2604" s="20" t="n"/>
      <c r="B2604" s="16" t="n"/>
      <c r="C2604" s="16" t="n"/>
      <c r="D2604" s="5" t="n"/>
      <c r="E2604" s="17" t="n"/>
      <c r="F2604" s="17" t="n"/>
      <c r="G2604" s="6">
        <f>IF(AND(C2604&amp;""="",E2604&amp;""="",F2604&amp;""=""),"",IF(C2604&amp;""="","كود ناقص",IFERROR(INDEX('دليل الحسابات'!$B$6:$B$205,MATCH(C2604,'دليل الحسابات'!$A$6:$A$205,0)),"كود غير موجود")))</f>
        <v/>
      </c>
      <c r="H2604" s="6">
        <f>IF(AND(C2604&amp;""="",E2604&amp;""="",F2604&amp;""=""),"",IF(AND(E2604&amp;""&lt;&gt;"",F2604&amp;""&lt;&gt;""),"خطأ: مدين ودائن معًا",IF(AND(E2604&amp;""="",F2604&amp;""=""),"سطر بلا مبلغ","")))</f>
        <v/>
      </c>
      <c r="I2604" s="19">
        <f>IF(B2604&amp;""="","",ROUND(SUMIFS($E$7:$E$3006,$B$7:$B$3006,B2604&amp;"")-SUMIFS($F$7:$F$3006,$B$7:$B$3006,B2604&amp;""),2))</f>
        <v/>
      </c>
      <c r="J2604" s="6">
        <f>IF(B2604&amp;""="",IF(AND(C2604&amp;""="",E2604&amp;""="",F2604&amp;""=""),"","رقم القيد ناقص"),IF(I2604=0,"","القيد غير متوازن"))</f>
        <v/>
      </c>
      <c r="K2604" s="21">
        <f>IF(C2604&amp;""="","",COUNTIF($C$7:C2604,C2604&amp;""))</f>
        <v/>
      </c>
      <c r="L2604" s="6">
        <f>IF(K2604="","",C2604&amp;"-"&amp;K2604)</f>
        <v/>
      </c>
      <c r="M2604" s="21">
        <f>IF(J2604&lt;&gt;"القيد غير متوازن","",IF(COUNTIF($B$7:B2604,B2604&amp;"")=1,1,""))</f>
        <v/>
      </c>
    </row>
    <row r="2605">
      <c r="A2605" s="20" t="n"/>
      <c r="B2605" s="16" t="n"/>
      <c r="C2605" s="16" t="n"/>
      <c r="D2605" s="5" t="n"/>
      <c r="E2605" s="17" t="n"/>
      <c r="F2605" s="17" t="n"/>
      <c r="G2605" s="6">
        <f>IF(AND(C2605&amp;""="",E2605&amp;""="",F2605&amp;""=""),"",IF(C2605&amp;""="","كود ناقص",IFERROR(INDEX('دليل الحسابات'!$B$6:$B$205,MATCH(C2605,'دليل الحسابات'!$A$6:$A$205,0)),"كود غير موجود")))</f>
        <v/>
      </c>
      <c r="H2605" s="6">
        <f>IF(AND(C2605&amp;""="",E2605&amp;""="",F2605&amp;""=""),"",IF(AND(E2605&amp;""&lt;&gt;"",F2605&amp;""&lt;&gt;""),"خطأ: مدين ودائن معًا",IF(AND(E2605&amp;""="",F2605&amp;""=""),"سطر بلا مبلغ","")))</f>
        <v/>
      </c>
      <c r="I2605" s="19">
        <f>IF(B2605&amp;""="","",ROUND(SUMIFS($E$7:$E$3006,$B$7:$B$3006,B2605&amp;"")-SUMIFS($F$7:$F$3006,$B$7:$B$3006,B2605&amp;""),2))</f>
        <v/>
      </c>
      <c r="J2605" s="6">
        <f>IF(B2605&amp;""="",IF(AND(C2605&amp;""="",E2605&amp;""="",F2605&amp;""=""),"","رقم القيد ناقص"),IF(I2605=0,"","القيد غير متوازن"))</f>
        <v/>
      </c>
      <c r="K2605" s="21">
        <f>IF(C2605&amp;""="","",COUNTIF($C$7:C2605,C2605&amp;""))</f>
        <v/>
      </c>
      <c r="L2605" s="6">
        <f>IF(K2605="","",C2605&amp;"-"&amp;K2605)</f>
        <v/>
      </c>
      <c r="M2605" s="21">
        <f>IF(J2605&lt;&gt;"القيد غير متوازن","",IF(COUNTIF($B$7:B2605,B2605&amp;"")=1,1,""))</f>
        <v/>
      </c>
    </row>
    <row r="2606">
      <c r="A2606" s="20" t="n"/>
      <c r="B2606" s="16" t="n"/>
      <c r="C2606" s="16" t="n"/>
      <c r="D2606" s="5" t="n"/>
      <c r="E2606" s="17" t="n"/>
      <c r="F2606" s="17" t="n"/>
      <c r="G2606" s="6">
        <f>IF(AND(C2606&amp;""="",E2606&amp;""="",F2606&amp;""=""),"",IF(C2606&amp;""="","كود ناقص",IFERROR(INDEX('دليل الحسابات'!$B$6:$B$205,MATCH(C2606,'دليل الحسابات'!$A$6:$A$205,0)),"كود غير موجود")))</f>
        <v/>
      </c>
      <c r="H2606" s="6">
        <f>IF(AND(C2606&amp;""="",E2606&amp;""="",F2606&amp;""=""),"",IF(AND(E2606&amp;""&lt;&gt;"",F2606&amp;""&lt;&gt;""),"خطأ: مدين ودائن معًا",IF(AND(E2606&amp;""="",F2606&amp;""=""),"سطر بلا مبلغ","")))</f>
        <v/>
      </c>
      <c r="I2606" s="19">
        <f>IF(B2606&amp;""="","",ROUND(SUMIFS($E$7:$E$3006,$B$7:$B$3006,B2606&amp;"")-SUMIFS($F$7:$F$3006,$B$7:$B$3006,B2606&amp;""),2))</f>
        <v/>
      </c>
      <c r="J2606" s="6">
        <f>IF(B2606&amp;""="",IF(AND(C2606&amp;""="",E2606&amp;""="",F2606&amp;""=""),"","رقم القيد ناقص"),IF(I2606=0,"","القيد غير متوازن"))</f>
        <v/>
      </c>
      <c r="K2606" s="21">
        <f>IF(C2606&amp;""="","",COUNTIF($C$7:C2606,C2606&amp;""))</f>
        <v/>
      </c>
      <c r="L2606" s="6">
        <f>IF(K2606="","",C2606&amp;"-"&amp;K2606)</f>
        <v/>
      </c>
      <c r="M2606" s="21">
        <f>IF(J2606&lt;&gt;"القيد غير متوازن","",IF(COUNTIF($B$7:B2606,B2606&amp;"")=1,1,""))</f>
        <v/>
      </c>
    </row>
    <row r="2607">
      <c r="A2607" s="20" t="n"/>
      <c r="B2607" s="16" t="n"/>
      <c r="C2607" s="16" t="n"/>
      <c r="D2607" s="5" t="n"/>
      <c r="E2607" s="17" t="n"/>
      <c r="F2607" s="17" t="n"/>
      <c r="G2607" s="6">
        <f>IF(AND(C2607&amp;""="",E2607&amp;""="",F2607&amp;""=""),"",IF(C2607&amp;""="","كود ناقص",IFERROR(INDEX('دليل الحسابات'!$B$6:$B$205,MATCH(C2607,'دليل الحسابات'!$A$6:$A$205,0)),"كود غير موجود")))</f>
        <v/>
      </c>
      <c r="H2607" s="6">
        <f>IF(AND(C2607&amp;""="",E2607&amp;""="",F2607&amp;""=""),"",IF(AND(E2607&amp;""&lt;&gt;"",F2607&amp;""&lt;&gt;""),"خطأ: مدين ودائن معًا",IF(AND(E2607&amp;""="",F2607&amp;""=""),"سطر بلا مبلغ","")))</f>
        <v/>
      </c>
      <c r="I2607" s="19">
        <f>IF(B2607&amp;""="","",ROUND(SUMIFS($E$7:$E$3006,$B$7:$B$3006,B2607&amp;"")-SUMIFS($F$7:$F$3006,$B$7:$B$3006,B2607&amp;""),2))</f>
        <v/>
      </c>
      <c r="J2607" s="6">
        <f>IF(B2607&amp;""="",IF(AND(C2607&amp;""="",E2607&amp;""="",F2607&amp;""=""),"","رقم القيد ناقص"),IF(I2607=0,"","القيد غير متوازن"))</f>
        <v/>
      </c>
      <c r="K2607" s="21">
        <f>IF(C2607&amp;""="","",COUNTIF($C$7:C2607,C2607&amp;""))</f>
        <v/>
      </c>
      <c r="L2607" s="6">
        <f>IF(K2607="","",C2607&amp;"-"&amp;K2607)</f>
        <v/>
      </c>
      <c r="M2607" s="21">
        <f>IF(J2607&lt;&gt;"القيد غير متوازن","",IF(COUNTIF($B$7:B2607,B2607&amp;"")=1,1,""))</f>
        <v/>
      </c>
    </row>
    <row r="2608">
      <c r="A2608" s="20" t="n"/>
      <c r="B2608" s="16" t="n"/>
      <c r="C2608" s="16" t="n"/>
      <c r="D2608" s="5" t="n"/>
      <c r="E2608" s="17" t="n"/>
      <c r="F2608" s="17" t="n"/>
      <c r="G2608" s="6">
        <f>IF(AND(C2608&amp;""="",E2608&amp;""="",F2608&amp;""=""),"",IF(C2608&amp;""="","كود ناقص",IFERROR(INDEX('دليل الحسابات'!$B$6:$B$205,MATCH(C2608,'دليل الحسابات'!$A$6:$A$205,0)),"كود غير موجود")))</f>
        <v/>
      </c>
      <c r="H2608" s="6">
        <f>IF(AND(C2608&amp;""="",E2608&amp;""="",F2608&amp;""=""),"",IF(AND(E2608&amp;""&lt;&gt;"",F2608&amp;""&lt;&gt;""),"خطأ: مدين ودائن معًا",IF(AND(E2608&amp;""="",F2608&amp;""=""),"سطر بلا مبلغ","")))</f>
        <v/>
      </c>
      <c r="I2608" s="19">
        <f>IF(B2608&amp;""="","",ROUND(SUMIFS($E$7:$E$3006,$B$7:$B$3006,B2608&amp;"")-SUMIFS($F$7:$F$3006,$B$7:$B$3006,B2608&amp;""),2))</f>
        <v/>
      </c>
      <c r="J2608" s="6">
        <f>IF(B2608&amp;""="",IF(AND(C2608&amp;""="",E2608&amp;""="",F2608&amp;""=""),"","رقم القيد ناقص"),IF(I2608=0,"","القيد غير متوازن"))</f>
        <v/>
      </c>
      <c r="K2608" s="21">
        <f>IF(C2608&amp;""="","",COUNTIF($C$7:C2608,C2608&amp;""))</f>
        <v/>
      </c>
      <c r="L2608" s="6">
        <f>IF(K2608="","",C2608&amp;"-"&amp;K2608)</f>
        <v/>
      </c>
      <c r="M2608" s="21">
        <f>IF(J2608&lt;&gt;"القيد غير متوازن","",IF(COUNTIF($B$7:B2608,B2608&amp;"")=1,1,""))</f>
        <v/>
      </c>
    </row>
    <row r="2609">
      <c r="A2609" s="20" t="n"/>
      <c r="B2609" s="16" t="n"/>
      <c r="C2609" s="16" t="n"/>
      <c r="D2609" s="5" t="n"/>
      <c r="E2609" s="17" t="n"/>
      <c r="F2609" s="17" t="n"/>
      <c r="G2609" s="6">
        <f>IF(AND(C2609&amp;""="",E2609&amp;""="",F2609&amp;""=""),"",IF(C2609&amp;""="","كود ناقص",IFERROR(INDEX('دليل الحسابات'!$B$6:$B$205,MATCH(C2609,'دليل الحسابات'!$A$6:$A$205,0)),"كود غير موجود")))</f>
        <v/>
      </c>
      <c r="H2609" s="6">
        <f>IF(AND(C2609&amp;""="",E2609&amp;""="",F2609&amp;""=""),"",IF(AND(E2609&amp;""&lt;&gt;"",F2609&amp;""&lt;&gt;""),"خطأ: مدين ودائن معًا",IF(AND(E2609&amp;""="",F2609&amp;""=""),"سطر بلا مبلغ","")))</f>
        <v/>
      </c>
      <c r="I2609" s="19">
        <f>IF(B2609&amp;""="","",ROUND(SUMIFS($E$7:$E$3006,$B$7:$B$3006,B2609&amp;"")-SUMIFS($F$7:$F$3006,$B$7:$B$3006,B2609&amp;""),2))</f>
        <v/>
      </c>
      <c r="J2609" s="6">
        <f>IF(B2609&amp;""="",IF(AND(C2609&amp;""="",E2609&amp;""="",F2609&amp;""=""),"","رقم القيد ناقص"),IF(I2609=0,"","القيد غير متوازن"))</f>
        <v/>
      </c>
      <c r="K2609" s="21">
        <f>IF(C2609&amp;""="","",COUNTIF($C$7:C2609,C2609&amp;""))</f>
        <v/>
      </c>
      <c r="L2609" s="6">
        <f>IF(K2609="","",C2609&amp;"-"&amp;K2609)</f>
        <v/>
      </c>
      <c r="M2609" s="21">
        <f>IF(J2609&lt;&gt;"القيد غير متوازن","",IF(COUNTIF($B$7:B2609,B2609&amp;"")=1,1,""))</f>
        <v/>
      </c>
    </row>
    <row r="2610">
      <c r="A2610" s="20" t="n"/>
      <c r="B2610" s="16" t="n"/>
      <c r="C2610" s="16" t="n"/>
      <c r="D2610" s="5" t="n"/>
      <c r="E2610" s="17" t="n"/>
      <c r="F2610" s="17" t="n"/>
      <c r="G2610" s="6">
        <f>IF(AND(C2610&amp;""="",E2610&amp;""="",F2610&amp;""=""),"",IF(C2610&amp;""="","كود ناقص",IFERROR(INDEX('دليل الحسابات'!$B$6:$B$205,MATCH(C2610,'دليل الحسابات'!$A$6:$A$205,0)),"كود غير موجود")))</f>
        <v/>
      </c>
      <c r="H2610" s="6">
        <f>IF(AND(C2610&amp;""="",E2610&amp;""="",F2610&amp;""=""),"",IF(AND(E2610&amp;""&lt;&gt;"",F2610&amp;""&lt;&gt;""),"خطأ: مدين ودائن معًا",IF(AND(E2610&amp;""="",F2610&amp;""=""),"سطر بلا مبلغ","")))</f>
        <v/>
      </c>
      <c r="I2610" s="19">
        <f>IF(B2610&amp;""="","",ROUND(SUMIFS($E$7:$E$3006,$B$7:$B$3006,B2610&amp;"")-SUMIFS($F$7:$F$3006,$B$7:$B$3006,B2610&amp;""),2))</f>
        <v/>
      </c>
      <c r="J2610" s="6">
        <f>IF(B2610&amp;""="",IF(AND(C2610&amp;""="",E2610&amp;""="",F2610&amp;""=""),"","رقم القيد ناقص"),IF(I2610=0,"","القيد غير متوازن"))</f>
        <v/>
      </c>
      <c r="K2610" s="21">
        <f>IF(C2610&amp;""="","",COUNTIF($C$7:C2610,C2610&amp;""))</f>
        <v/>
      </c>
      <c r="L2610" s="6">
        <f>IF(K2610="","",C2610&amp;"-"&amp;K2610)</f>
        <v/>
      </c>
      <c r="M2610" s="21">
        <f>IF(J2610&lt;&gt;"القيد غير متوازن","",IF(COUNTIF($B$7:B2610,B2610&amp;"")=1,1,""))</f>
        <v/>
      </c>
    </row>
    <row r="2611">
      <c r="A2611" s="20" t="n"/>
      <c r="B2611" s="16" t="n"/>
      <c r="C2611" s="16" t="n"/>
      <c r="D2611" s="5" t="n"/>
      <c r="E2611" s="17" t="n"/>
      <c r="F2611" s="17" t="n"/>
      <c r="G2611" s="6">
        <f>IF(AND(C2611&amp;""="",E2611&amp;""="",F2611&amp;""=""),"",IF(C2611&amp;""="","كود ناقص",IFERROR(INDEX('دليل الحسابات'!$B$6:$B$205,MATCH(C2611,'دليل الحسابات'!$A$6:$A$205,0)),"كود غير موجود")))</f>
        <v/>
      </c>
      <c r="H2611" s="6">
        <f>IF(AND(C2611&amp;""="",E2611&amp;""="",F2611&amp;""=""),"",IF(AND(E2611&amp;""&lt;&gt;"",F2611&amp;""&lt;&gt;""),"خطأ: مدين ودائن معًا",IF(AND(E2611&amp;""="",F2611&amp;""=""),"سطر بلا مبلغ","")))</f>
        <v/>
      </c>
      <c r="I2611" s="19">
        <f>IF(B2611&amp;""="","",ROUND(SUMIFS($E$7:$E$3006,$B$7:$B$3006,B2611&amp;"")-SUMIFS($F$7:$F$3006,$B$7:$B$3006,B2611&amp;""),2))</f>
        <v/>
      </c>
      <c r="J2611" s="6">
        <f>IF(B2611&amp;""="",IF(AND(C2611&amp;""="",E2611&amp;""="",F2611&amp;""=""),"","رقم القيد ناقص"),IF(I2611=0,"","القيد غير متوازن"))</f>
        <v/>
      </c>
      <c r="K2611" s="21">
        <f>IF(C2611&amp;""="","",COUNTIF($C$7:C2611,C2611&amp;""))</f>
        <v/>
      </c>
      <c r="L2611" s="6">
        <f>IF(K2611="","",C2611&amp;"-"&amp;K2611)</f>
        <v/>
      </c>
      <c r="M2611" s="21">
        <f>IF(J2611&lt;&gt;"القيد غير متوازن","",IF(COUNTIF($B$7:B2611,B2611&amp;"")=1,1,""))</f>
        <v/>
      </c>
    </row>
    <row r="2612">
      <c r="A2612" s="20" t="n"/>
      <c r="B2612" s="16" t="n"/>
      <c r="C2612" s="16" t="n"/>
      <c r="D2612" s="5" t="n"/>
      <c r="E2612" s="17" t="n"/>
      <c r="F2612" s="17" t="n"/>
      <c r="G2612" s="6">
        <f>IF(AND(C2612&amp;""="",E2612&amp;""="",F2612&amp;""=""),"",IF(C2612&amp;""="","كود ناقص",IFERROR(INDEX('دليل الحسابات'!$B$6:$B$205,MATCH(C2612,'دليل الحسابات'!$A$6:$A$205,0)),"كود غير موجود")))</f>
        <v/>
      </c>
      <c r="H2612" s="6">
        <f>IF(AND(C2612&amp;""="",E2612&amp;""="",F2612&amp;""=""),"",IF(AND(E2612&amp;""&lt;&gt;"",F2612&amp;""&lt;&gt;""),"خطأ: مدين ودائن معًا",IF(AND(E2612&amp;""="",F2612&amp;""=""),"سطر بلا مبلغ","")))</f>
        <v/>
      </c>
      <c r="I2612" s="19">
        <f>IF(B2612&amp;""="","",ROUND(SUMIFS($E$7:$E$3006,$B$7:$B$3006,B2612&amp;"")-SUMIFS($F$7:$F$3006,$B$7:$B$3006,B2612&amp;""),2))</f>
        <v/>
      </c>
      <c r="J2612" s="6">
        <f>IF(B2612&amp;""="",IF(AND(C2612&amp;""="",E2612&amp;""="",F2612&amp;""=""),"","رقم القيد ناقص"),IF(I2612=0,"","القيد غير متوازن"))</f>
        <v/>
      </c>
      <c r="K2612" s="21">
        <f>IF(C2612&amp;""="","",COUNTIF($C$7:C2612,C2612&amp;""))</f>
        <v/>
      </c>
      <c r="L2612" s="6">
        <f>IF(K2612="","",C2612&amp;"-"&amp;K2612)</f>
        <v/>
      </c>
      <c r="M2612" s="21">
        <f>IF(J2612&lt;&gt;"القيد غير متوازن","",IF(COUNTIF($B$7:B2612,B2612&amp;"")=1,1,""))</f>
        <v/>
      </c>
    </row>
    <row r="2613">
      <c r="A2613" s="20" t="n"/>
      <c r="B2613" s="16" t="n"/>
      <c r="C2613" s="16" t="n"/>
      <c r="D2613" s="5" t="n"/>
      <c r="E2613" s="17" t="n"/>
      <c r="F2613" s="17" t="n"/>
      <c r="G2613" s="6">
        <f>IF(AND(C2613&amp;""="",E2613&amp;""="",F2613&amp;""=""),"",IF(C2613&amp;""="","كود ناقص",IFERROR(INDEX('دليل الحسابات'!$B$6:$B$205,MATCH(C2613,'دليل الحسابات'!$A$6:$A$205,0)),"كود غير موجود")))</f>
        <v/>
      </c>
      <c r="H2613" s="6">
        <f>IF(AND(C2613&amp;""="",E2613&amp;""="",F2613&amp;""=""),"",IF(AND(E2613&amp;""&lt;&gt;"",F2613&amp;""&lt;&gt;""),"خطأ: مدين ودائن معًا",IF(AND(E2613&amp;""="",F2613&amp;""=""),"سطر بلا مبلغ","")))</f>
        <v/>
      </c>
      <c r="I2613" s="19">
        <f>IF(B2613&amp;""="","",ROUND(SUMIFS($E$7:$E$3006,$B$7:$B$3006,B2613&amp;"")-SUMIFS($F$7:$F$3006,$B$7:$B$3006,B2613&amp;""),2))</f>
        <v/>
      </c>
      <c r="J2613" s="6">
        <f>IF(B2613&amp;""="",IF(AND(C2613&amp;""="",E2613&amp;""="",F2613&amp;""=""),"","رقم القيد ناقص"),IF(I2613=0,"","القيد غير متوازن"))</f>
        <v/>
      </c>
      <c r="K2613" s="21">
        <f>IF(C2613&amp;""="","",COUNTIF($C$7:C2613,C2613&amp;""))</f>
        <v/>
      </c>
      <c r="L2613" s="6">
        <f>IF(K2613="","",C2613&amp;"-"&amp;K2613)</f>
        <v/>
      </c>
      <c r="M2613" s="21">
        <f>IF(J2613&lt;&gt;"القيد غير متوازن","",IF(COUNTIF($B$7:B2613,B2613&amp;"")=1,1,""))</f>
        <v/>
      </c>
    </row>
    <row r="2614">
      <c r="A2614" s="20" t="n"/>
      <c r="B2614" s="16" t="n"/>
      <c r="C2614" s="16" t="n"/>
      <c r="D2614" s="5" t="n"/>
      <c r="E2614" s="17" t="n"/>
      <c r="F2614" s="17" t="n"/>
      <c r="G2614" s="6">
        <f>IF(AND(C2614&amp;""="",E2614&amp;""="",F2614&amp;""=""),"",IF(C2614&amp;""="","كود ناقص",IFERROR(INDEX('دليل الحسابات'!$B$6:$B$205,MATCH(C2614,'دليل الحسابات'!$A$6:$A$205,0)),"كود غير موجود")))</f>
        <v/>
      </c>
      <c r="H2614" s="6">
        <f>IF(AND(C2614&amp;""="",E2614&amp;""="",F2614&amp;""=""),"",IF(AND(E2614&amp;""&lt;&gt;"",F2614&amp;""&lt;&gt;""),"خطأ: مدين ودائن معًا",IF(AND(E2614&amp;""="",F2614&amp;""=""),"سطر بلا مبلغ","")))</f>
        <v/>
      </c>
      <c r="I2614" s="19">
        <f>IF(B2614&amp;""="","",ROUND(SUMIFS($E$7:$E$3006,$B$7:$B$3006,B2614&amp;"")-SUMIFS($F$7:$F$3006,$B$7:$B$3006,B2614&amp;""),2))</f>
        <v/>
      </c>
      <c r="J2614" s="6">
        <f>IF(B2614&amp;""="",IF(AND(C2614&amp;""="",E2614&amp;""="",F2614&amp;""=""),"","رقم القيد ناقص"),IF(I2614=0,"","القيد غير متوازن"))</f>
        <v/>
      </c>
      <c r="K2614" s="21">
        <f>IF(C2614&amp;""="","",COUNTIF($C$7:C2614,C2614&amp;""))</f>
        <v/>
      </c>
      <c r="L2614" s="6">
        <f>IF(K2614="","",C2614&amp;"-"&amp;K2614)</f>
        <v/>
      </c>
      <c r="M2614" s="21">
        <f>IF(J2614&lt;&gt;"القيد غير متوازن","",IF(COUNTIF($B$7:B2614,B2614&amp;"")=1,1,""))</f>
        <v/>
      </c>
    </row>
    <row r="2615">
      <c r="A2615" s="20" t="n"/>
      <c r="B2615" s="16" t="n"/>
      <c r="C2615" s="16" t="n"/>
      <c r="D2615" s="5" t="n"/>
      <c r="E2615" s="17" t="n"/>
      <c r="F2615" s="17" t="n"/>
      <c r="G2615" s="6">
        <f>IF(AND(C2615&amp;""="",E2615&amp;""="",F2615&amp;""=""),"",IF(C2615&amp;""="","كود ناقص",IFERROR(INDEX('دليل الحسابات'!$B$6:$B$205,MATCH(C2615,'دليل الحسابات'!$A$6:$A$205,0)),"كود غير موجود")))</f>
        <v/>
      </c>
      <c r="H2615" s="6">
        <f>IF(AND(C2615&amp;""="",E2615&amp;""="",F2615&amp;""=""),"",IF(AND(E2615&amp;""&lt;&gt;"",F2615&amp;""&lt;&gt;""),"خطأ: مدين ودائن معًا",IF(AND(E2615&amp;""="",F2615&amp;""=""),"سطر بلا مبلغ","")))</f>
        <v/>
      </c>
      <c r="I2615" s="19">
        <f>IF(B2615&amp;""="","",ROUND(SUMIFS($E$7:$E$3006,$B$7:$B$3006,B2615&amp;"")-SUMIFS($F$7:$F$3006,$B$7:$B$3006,B2615&amp;""),2))</f>
        <v/>
      </c>
      <c r="J2615" s="6">
        <f>IF(B2615&amp;""="",IF(AND(C2615&amp;""="",E2615&amp;""="",F2615&amp;""=""),"","رقم القيد ناقص"),IF(I2615=0,"","القيد غير متوازن"))</f>
        <v/>
      </c>
      <c r="K2615" s="21">
        <f>IF(C2615&amp;""="","",COUNTIF($C$7:C2615,C2615&amp;""))</f>
        <v/>
      </c>
      <c r="L2615" s="6">
        <f>IF(K2615="","",C2615&amp;"-"&amp;K2615)</f>
        <v/>
      </c>
      <c r="M2615" s="21">
        <f>IF(J2615&lt;&gt;"القيد غير متوازن","",IF(COUNTIF($B$7:B2615,B2615&amp;"")=1,1,""))</f>
        <v/>
      </c>
    </row>
    <row r="2616">
      <c r="A2616" s="20" t="n"/>
      <c r="B2616" s="16" t="n"/>
      <c r="C2616" s="16" t="n"/>
      <c r="D2616" s="5" t="n"/>
      <c r="E2616" s="17" t="n"/>
      <c r="F2616" s="17" t="n"/>
      <c r="G2616" s="6">
        <f>IF(AND(C2616&amp;""="",E2616&amp;""="",F2616&amp;""=""),"",IF(C2616&amp;""="","كود ناقص",IFERROR(INDEX('دليل الحسابات'!$B$6:$B$205,MATCH(C2616,'دليل الحسابات'!$A$6:$A$205,0)),"كود غير موجود")))</f>
        <v/>
      </c>
      <c r="H2616" s="6">
        <f>IF(AND(C2616&amp;""="",E2616&amp;""="",F2616&amp;""=""),"",IF(AND(E2616&amp;""&lt;&gt;"",F2616&amp;""&lt;&gt;""),"خطأ: مدين ودائن معًا",IF(AND(E2616&amp;""="",F2616&amp;""=""),"سطر بلا مبلغ","")))</f>
        <v/>
      </c>
      <c r="I2616" s="19">
        <f>IF(B2616&amp;""="","",ROUND(SUMIFS($E$7:$E$3006,$B$7:$B$3006,B2616&amp;"")-SUMIFS($F$7:$F$3006,$B$7:$B$3006,B2616&amp;""),2))</f>
        <v/>
      </c>
      <c r="J2616" s="6">
        <f>IF(B2616&amp;""="",IF(AND(C2616&amp;""="",E2616&amp;""="",F2616&amp;""=""),"","رقم القيد ناقص"),IF(I2616=0,"","القيد غير متوازن"))</f>
        <v/>
      </c>
      <c r="K2616" s="21">
        <f>IF(C2616&amp;""="","",COUNTIF($C$7:C2616,C2616&amp;""))</f>
        <v/>
      </c>
      <c r="L2616" s="6">
        <f>IF(K2616="","",C2616&amp;"-"&amp;K2616)</f>
        <v/>
      </c>
      <c r="M2616" s="21">
        <f>IF(J2616&lt;&gt;"القيد غير متوازن","",IF(COUNTIF($B$7:B2616,B2616&amp;"")=1,1,""))</f>
        <v/>
      </c>
    </row>
    <row r="2617">
      <c r="A2617" s="20" t="n"/>
      <c r="B2617" s="16" t="n"/>
      <c r="C2617" s="16" t="n"/>
      <c r="D2617" s="5" t="n"/>
      <c r="E2617" s="17" t="n"/>
      <c r="F2617" s="17" t="n"/>
      <c r="G2617" s="6">
        <f>IF(AND(C2617&amp;""="",E2617&amp;""="",F2617&amp;""=""),"",IF(C2617&amp;""="","كود ناقص",IFERROR(INDEX('دليل الحسابات'!$B$6:$B$205,MATCH(C2617,'دليل الحسابات'!$A$6:$A$205,0)),"كود غير موجود")))</f>
        <v/>
      </c>
      <c r="H2617" s="6">
        <f>IF(AND(C2617&amp;""="",E2617&amp;""="",F2617&amp;""=""),"",IF(AND(E2617&amp;""&lt;&gt;"",F2617&amp;""&lt;&gt;""),"خطأ: مدين ودائن معًا",IF(AND(E2617&amp;""="",F2617&amp;""=""),"سطر بلا مبلغ","")))</f>
        <v/>
      </c>
      <c r="I2617" s="19">
        <f>IF(B2617&amp;""="","",ROUND(SUMIFS($E$7:$E$3006,$B$7:$B$3006,B2617&amp;"")-SUMIFS($F$7:$F$3006,$B$7:$B$3006,B2617&amp;""),2))</f>
        <v/>
      </c>
      <c r="J2617" s="6">
        <f>IF(B2617&amp;""="",IF(AND(C2617&amp;""="",E2617&amp;""="",F2617&amp;""=""),"","رقم القيد ناقص"),IF(I2617=0,"","القيد غير متوازن"))</f>
        <v/>
      </c>
      <c r="K2617" s="21">
        <f>IF(C2617&amp;""="","",COUNTIF($C$7:C2617,C2617&amp;""))</f>
        <v/>
      </c>
      <c r="L2617" s="6">
        <f>IF(K2617="","",C2617&amp;"-"&amp;K2617)</f>
        <v/>
      </c>
      <c r="M2617" s="21">
        <f>IF(J2617&lt;&gt;"القيد غير متوازن","",IF(COUNTIF($B$7:B2617,B2617&amp;"")=1,1,""))</f>
        <v/>
      </c>
    </row>
    <row r="2618">
      <c r="A2618" s="20" t="n"/>
      <c r="B2618" s="16" t="n"/>
      <c r="C2618" s="16" t="n"/>
      <c r="D2618" s="5" t="n"/>
      <c r="E2618" s="17" t="n"/>
      <c r="F2618" s="17" t="n"/>
      <c r="G2618" s="6">
        <f>IF(AND(C2618&amp;""="",E2618&amp;""="",F2618&amp;""=""),"",IF(C2618&amp;""="","كود ناقص",IFERROR(INDEX('دليل الحسابات'!$B$6:$B$205,MATCH(C2618,'دليل الحسابات'!$A$6:$A$205,0)),"كود غير موجود")))</f>
        <v/>
      </c>
      <c r="H2618" s="6">
        <f>IF(AND(C2618&amp;""="",E2618&amp;""="",F2618&amp;""=""),"",IF(AND(E2618&amp;""&lt;&gt;"",F2618&amp;""&lt;&gt;""),"خطأ: مدين ودائن معًا",IF(AND(E2618&amp;""="",F2618&amp;""=""),"سطر بلا مبلغ","")))</f>
        <v/>
      </c>
      <c r="I2618" s="19">
        <f>IF(B2618&amp;""="","",ROUND(SUMIFS($E$7:$E$3006,$B$7:$B$3006,B2618&amp;"")-SUMIFS($F$7:$F$3006,$B$7:$B$3006,B2618&amp;""),2))</f>
        <v/>
      </c>
      <c r="J2618" s="6">
        <f>IF(B2618&amp;""="",IF(AND(C2618&amp;""="",E2618&amp;""="",F2618&amp;""=""),"","رقم القيد ناقص"),IF(I2618=0,"","القيد غير متوازن"))</f>
        <v/>
      </c>
      <c r="K2618" s="21">
        <f>IF(C2618&amp;""="","",COUNTIF($C$7:C2618,C2618&amp;""))</f>
        <v/>
      </c>
      <c r="L2618" s="6">
        <f>IF(K2618="","",C2618&amp;"-"&amp;K2618)</f>
        <v/>
      </c>
      <c r="M2618" s="21">
        <f>IF(J2618&lt;&gt;"القيد غير متوازن","",IF(COUNTIF($B$7:B2618,B2618&amp;"")=1,1,""))</f>
        <v/>
      </c>
    </row>
    <row r="2619">
      <c r="A2619" s="20" t="n"/>
      <c r="B2619" s="16" t="n"/>
      <c r="C2619" s="16" t="n"/>
      <c r="D2619" s="5" t="n"/>
      <c r="E2619" s="17" t="n"/>
      <c r="F2619" s="17" t="n"/>
      <c r="G2619" s="6">
        <f>IF(AND(C2619&amp;""="",E2619&amp;""="",F2619&amp;""=""),"",IF(C2619&amp;""="","كود ناقص",IFERROR(INDEX('دليل الحسابات'!$B$6:$B$205,MATCH(C2619,'دليل الحسابات'!$A$6:$A$205,0)),"كود غير موجود")))</f>
        <v/>
      </c>
      <c r="H2619" s="6">
        <f>IF(AND(C2619&amp;""="",E2619&amp;""="",F2619&amp;""=""),"",IF(AND(E2619&amp;""&lt;&gt;"",F2619&amp;""&lt;&gt;""),"خطأ: مدين ودائن معًا",IF(AND(E2619&amp;""="",F2619&amp;""=""),"سطر بلا مبلغ","")))</f>
        <v/>
      </c>
      <c r="I2619" s="19">
        <f>IF(B2619&amp;""="","",ROUND(SUMIFS($E$7:$E$3006,$B$7:$B$3006,B2619&amp;"")-SUMIFS($F$7:$F$3006,$B$7:$B$3006,B2619&amp;""),2))</f>
        <v/>
      </c>
      <c r="J2619" s="6">
        <f>IF(B2619&amp;""="",IF(AND(C2619&amp;""="",E2619&amp;""="",F2619&amp;""=""),"","رقم القيد ناقص"),IF(I2619=0,"","القيد غير متوازن"))</f>
        <v/>
      </c>
      <c r="K2619" s="21">
        <f>IF(C2619&amp;""="","",COUNTIF($C$7:C2619,C2619&amp;""))</f>
        <v/>
      </c>
      <c r="L2619" s="6">
        <f>IF(K2619="","",C2619&amp;"-"&amp;K2619)</f>
        <v/>
      </c>
      <c r="M2619" s="21">
        <f>IF(J2619&lt;&gt;"القيد غير متوازن","",IF(COUNTIF($B$7:B2619,B2619&amp;"")=1,1,""))</f>
        <v/>
      </c>
    </row>
    <row r="2620">
      <c r="A2620" s="20" t="n"/>
      <c r="B2620" s="16" t="n"/>
      <c r="C2620" s="16" t="n"/>
      <c r="D2620" s="5" t="n"/>
      <c r="E2620" s="17" t="n"/>
      <c r="F2620" s="17" t="n"/>
      <c r="G2620" s="6">
        <f>IF(AND(C2620&amp;""="",E2620&amp;""="",F2620&amp;""=""),"",IF(C2620&amp;""="","كود ناقص",IFERROR(INDEX('دليل الحسابات'!$B$6:$B$205,MATCH(C2620,'دليل الحسابات'!$A$6:$A$205,0)),"كود غير موجود")))</f>
        <v/>
      </c>
      <c r="H2620" s="6">
        <f>IF(AND(C2620&amp;""="",E2620&amp;""="",F2620&amp;""=""),"",IF(AND(E2620&amp;""&lt;&gt;"",F2620&amp;""&lt;&gt;""),"خطأ: مدين ودائن معًا",IF(AND(E2620&amp;""="",F2620&amp;""=""),"سطر بلا مبلغ","")))</f>
        <v/>
      </c>
      <c r="I2620" s="19">
        <f>IF(B2620&amp;""="","",ROUND(SUMIFS($E$7:$E$3006,$B$7:$B$3006,B2620&amp;"")-SUMIFS($F$7:$F$3006,$B$7:$B$3006,B2620&amp;""),2))</f>
        <v/>
      </c>
      <c r="J2620" s="6">
        <f>IF(B2620&amp;""="",IF(AND(C2620&amp;""="",E2620&amp;""="",F2620&amp;""=""),"","رقم القيد ناقص"),IF(I2620=0,"","القيد غير متوازن"))</f>
        <v/>
      </c>
      <c r="K2620" s="21">
        <f>IF(C2620&amp;""="","",COUNTIF($C$7:C2620,C2620&amp;""))</f>
        <v/>
      </c>
      <c r="L2620" s="6">
        <f>IF(K2620="","",C2620&amp;"-"&amp;K2620)</f>
        <v/>
      </c>
      <c r="M2620" s="21">
        <f>IF(J2620&lt;&gt;"القيد غير متوازن","",IF(COUNTIF($B$7:B2620,B2620&amp;"")=1,1,""))</f>
        <v/>
      </c>
    </row>
    <row r="2621">
      <c r="A2621" s="20" t="n"/>
      <c r="B2621" s="16" t="n"/>
      <c r="C2621" s="16" t="n"/>
      <c r="D2621" s="5" t="n"/>
      <c r="E2621" s="17" t="n"/>
      <c r="F2621" s="17" t="n"/>
      <c r="G2621" s="6">
        <f>IF(AND(C2621&amp;""="",E2621&amp;""="",F2621&amp;""=""),"",IF(C2621&amp;""="","كود ناقص",IFERROR(INDEX('دليل الحسابات'!$B$6:$B$205,MATCH(C2621,'دليل الحسابات'!$A$6:$A$205,0)),"كود غير موجود")))</f>
        <v/>
      </c>
      <c r="H2621" s="6">
        <f>IF(AND(C2621&amp;""="",E2621&amp;""="",F2621&amp;""=""),"",IF(AND(E2621&amp;""&lt;&gt;"",F2621&amp;""&lt;&gt;""),"خطأ: مدين ودائن معًا",IF(AND(E2621&amp;""="",F2621&amp;""=""),"سطر بلا مبلغ","")))</f>
        <v/>
      </c>
      <c r="I2621" s="19">
        <f>IF(B2621&amp;""="","",ROUND(SUMIFS($E$7:$E$3006,$B$7:$B$3006,B2621&amp;"")-SUMIFS($F$7:$F$3006,$B$7:$B$3006,B2621&amp;""),2))</f>
        <v/>
      </c>
      <c r="J2621" s="6">
        <f>IF(B2621&amp;""="",IF(AND(C2621&amp;""="",E2621&amp;""="",F2621&amp;""=""),"","رقم القيد ناقص"),IF(I2621=0,"","القيد غير متوازن"))</f>
        <v/>
      </c>
      <c r="K2621" s="21">
        <f>IF(C2621&amp;""="","",COUNTIF($C$7:C2621,C2621&amp;""))</f>
        <v/>
      </c>
      <c r="L2621" s="6">
        <f>IF(K2621="","",C2621&amp;"-"&amp;K2621)</f>
        <v/>
      </c>
      <c r="M2621" s="21">
        <f>IF(J2621&lt;&gt;"القيد غير متوازن","",IF(COUNTIF($B$7:B2621,B2621&amp;"")=1,1,""))</f>
        <v/>
      </c>
    </row>
    <row r="2622">
      <c r="A2622" s="20" t="n"/>
      <c r="B2622" s="16" t="n"/>
      <c r="C2622" s="16" t="n"/>
      <c r="D2622" s="5" t="n"/>
      <c r="E2622" s="17" t="n"/>
      <c r="F2622" s="17" t="n"/>
      <c r="G2622" s="6">
        <f>IF(AND(C2622&amp;""="",E2622&amp;""="",F2622&amp;""=""),"",IF(C2622&amp;""="","كود ناقص",IFERROR(INDEX('دليل الحسابات'!$B$6:$B$205,MATCH(C2622,'دليل الحسابات'!$A$6:$A$205,0)),"كود غير موجود")))</f>
        <v/>
      </c>
      <c r="H2622" s="6">
        <f>IF(AND(C2622&amp;""="",E2622&amp;""="",F2622&amp;""=""),"",IF(AND(E2622&amp;""&lt;&gt;"",F2622&amp;""&lt;&gt;""),"خطأ: مدين ودائن معًا",IF(AND(E2622&amp;""="",F2622&amp;""=""),"سطر بلا مبلغ","")))</f>
        <v/>
      </c>
      <c r="I2622" s="19">
        <f>IF(B2622&amp;""="","",ROUND(SUMIFS($E$7:$E$3006,$B$7:$B$3006,B2622&amp;"")-SUMIFS($F$7:$F$3006,$B$7:$B$3006,B2622&amp;""),2))</f>
        <v/>
      </c>
      <c r="J2622" s="6">
        <f>IF(B2622&amp;""="",IF(AND(C2622&amp;""="",E2622&amp;""="",F2622&amp;""=""),"","رقم القيد ناقص"),IF(I2622=0,"","القيد غير متوازن"))</f>
        <v/>
      </c>
      <c r="K2622" s="21">
        <f>IF(C2622&amp;""="","",COUNTIF($C$7:C2622,C2622&amp;""))</f>
        <v/>
      </c>
      <c r="L2622" s="6">
        <f>IF(K2622="","",C2622&amp;"-"&amp;K2622)</f>
        <v/>
      </c>
      <c r="M2622" s="21">
        <f>IF(J2622&lt;&gt;"القيد غير متوازن","",IF(COUNTIF($B$7:B2622,B2622&amp;"")=1,1,""))</f>
        <v/>
      </c>
    </row>
    <row r="2623">
      <c r="A2623" s="20" t="n"/>
      <c r="B2623" s="16" t="n"/>
      <c r="C2623" s="16" t="n"/>
      <c r="D2623" s="5" t="n"/>
      <c r="E2623" s="17" t="n"/>
      <c r="F2623" s="17" t="n"/>
      <c r="G2623" s="6">
        <f>IF(AND(C2623&amp;""="",E2623&amp;""="",F2623&amp;""=""),"",IF(C2623&amp;""="","كود ناقص",IFERROR(INDEX('دليل الحسابات'!$B$6:$B$205,MATCH(C2623,'دليل الحسابات'!$A$6:$A$205,0)),"كود غير موجود")))</f>
        <v/>
      </c>
      <c r="H2623" s="6">
        <f>IF(AND(C2623&amp;""="",E2623&amp;""="",F2623&amp;""=""),"",IF(AND(E2623&amp;""&lt;&gt;"",F2623&amp;""&lt;&gt;""),"خطأ: مدين ودائن معًا",IF(AND(E2623&amp;""="",F2623&amp;""=""),"سطر بلا مبلغ","")))</f>
        <v/>
      </c>
      <c r="I2623" s="19">
        <f>IF(B2623&amp;""="","",ROUND(SUMIFS($E$7:$E$3006,$B$7:$B$3006,B2623&amp;"")-SUMIFS($F$7:$F$3006,$B$7:$B$3006,B2623&amp;""),2))</f>
        <v/>
      </c>
      <c r="J2623" s="6">
        <f>IF(B2623&amp;""="",IF(AND(C2623&amp;""="",E2623&amp;""="",F2623&amp;""=""),"","رقم القيد ناقص"),IF(I2623=0,"","القيد غير متوازن"))</f>
        <v/>
      </c>
      <c r="K2623" s="21">
        <f>IF(C2623&amp;""="","",COUNTIF($C$7:C2623,C2623&amp;""))</f>
        <v/>
      </c>
      <c r="L2623" s="6">
        <f>IF(K2623="","",C2623&amp;"-"&amp;K2623)</f>
        <v/>
      </c>
      <c r="M2623" s="21">
        <f>IF(J2623&lt;&gt;"القيد غير متوازن","",IF(COUNTIF($B$7:B2623,B2623&amp;"")=1,1,""))</f>
        <v/>
      </c>
    </row>
    <row r="2624">
      <c r="A2624" s="20" t="n"/>
      <c r="B2624" s="16" t="n"/>
      <c r="C2624" s="16" t="n"/>
      <c r="D2624" s="5" t="n"/>
      <c r="E2624" s="17" t="n"/>
      <c r="F2624" s="17" t="n"/>
      <c r="G2624" s="6">
        <f>IF(AND(C2624&amp;""="",E2624&amp;""="",F2624&amp;""=""),"",IF(C2624&amp;""="","كود ناقص",IFERROR(INDEX('دليل الحسابات'!$B$6:$B$205,MATCH(C2624,'دليل الحسابات'!$A$6:$A$205,0)),"كود غير موجود")))</f>
        <v/>
      </c>
      <c r="H2624" s="6">
        <f>IF(AND(C2624&amp;""="",E2624&amp;""="",F2624&amp;""=""),"",IF(AND(E2624&amp;""&lt;&gt;"",F2624&amp;""&lt;&gt;""),"خطأ: مدين ودائن معًا",IF(AND(E2624&amp;""="",F2624&amp;""=""),"سطر بلا مبلغ","")))</f>
        <v/>
      </c>
      <c r="I2624" s="19">
        <f>IF(B2624&amp;""="","",ROUND(SUMIFS($E$7:$E$3006,$B$7:$B$3006,B2624&amp;"")-SUMIFS($F$7:$F$3006,$B$7:$B$3006,B2624&amp;""),2))</f>
        <v/>
      </c>
      <c r="J2624" s="6">
        <f>IF(B2624&amp;""="",IF(AND(C2624&amp;""="",E2624&amp;""="",F2624&amp;""=""),"","رقم القيد ناقص"),IF(I2624=0,"","القيد غير متوازن"))</f>
        <v/>
      </c>
      <c r="K2624" s="21">
        <f>IF(C2624&amp;""="","",COUNTIF($C$7:C2624,C2624&amp;""))</f>
        <v/>
      </c>
      <c r="L2624" s="6">
        <f>IF(K2624="","",C2624&amp;"-"&amp;K2624)</f>
        <v/>
      </c>
      <c r="M2624" s="21">
        <f>IF(J2624&lt;&gt;"القيد غير متوازن","",IF(COUNTIF($B$7:B2624,B2624&amp;"")=1,1,""))</f>
        <v/>
      </c>
    </row>
    <row r="2625">
      <c r="A2625" s="20" t="n"/>
      <c r="B2625" s="16" t="n"/>
      <c r="C2625" s="16" t="n"/>
      <c r="D2625" s="5" t="n"/>
      <c r="E2625" s="17" t="n"/>
      <c r="F2625" s="17" t="n"/>
      <c r="G2625" s="6">
        <f>IF(AND(C2625&amp;""="",E2625&amp;""="",F2625&amp;""=""),"",IF(C2625&amp;""="","كود ناقص",IFERROR(INDEX('دليل الحسابات'!$B$6:$B$205,MATCH(C2625,'دليل الحسابات'!$A$6:$A$205,0)),"كود غير موجود")))</f>
        <v/>
      </c>
      <c r="H2625" s="6">
        <f>IF(AND(C2625&amp;""="",E2625&amp;""="",F2625&amp;""=""),"",IF(AND(E2625&amp;""&lt;&gt;"",F2625&amp;""&lt;&gt;""),"خطأ: مدين ودائن معًا",IF(AND(E2625&amp;""="",F2625&amp;""=""),"سطر بلا مبلغ","")))</f>
        <v/>
      </c>
      <c r="I2625" s="19">
        <f>IF(B2625&amp;""="","",ROUND(SUMIFS($E$7:$E$3006,$B$7:$B$3006,B2625&amp;"")-SUMIFS($F$7:$F$3006,$B$7:$B$3006,B2625&amp;""),2))</f>
        <v/>
      </c>
      <c r="J2625" s="6">
        <f>IF(B2625&amp;""="",IF(AND(C2625&amp;""="",E2625&amp;""="",F2625&amp;""=""),"","رقم القيد ناقص"),IF(I2625=0,"","القيد غير متوازن"))</f>
        <v/>
      </c>
      <c r="K2625" s="21">
        <f>IF(C2625&amp;""="","",COUNTIF($C$7:C2625,C2625&amp;""))</f>
        <v/>
      </c>
      <c r="L2625" s="6">
        <f>IF(K2625="","",C2625&amp;"-"&amp;K2625)</f>
        <v/>
      </c>
      <c r="M2625" s="21">
        <f>IF(J2625&lt;&gt;"القيد غير متوازن","",IF(COUNTIF($B$7:B2625,B2625&amp;"")=1,1,""))</f>
        <v/>
      </c>
    </row>
    <row r="2626">
      <c r="A2626" s="20" t="n"/>
      <c r="B2626" s="16" t="n"/>
      <c r="C2626" s="16" t="n"/>
      <c r="D2626" s="5" t="n"/>
      <c r="E2626" s="17" t="n"/>
      <c r="F2626" s="17" t="n"/>
      <c r="G2626" s="6">
        <f>IF(AND(C2626&amp;""="",E2626&amp;""="",F2626&amp;""=""),"",IF(C2626&amp;""="","كود ناقص",IFERROR(INDEX('دليل الحسابات'!$B$6:$B$205,MATCH(C2626,'دليل الحسابات'!$A$6:$A$205,0)),"كود غير موجود")))</f>
        <v/>
      </c>
      <c r="H2626" s="6">
        <f>IF(AND(C2626&amp;""="",E2626&amp;""="",F2626&amp;""=""),"",IF(AND(E2626&amp;""&lt;&gt;"",F2626&amp;""&lt;&gt;""),"خطأ: مدين ودائن معًا",IF(AND(E2626&amp;""="",F2626&amp;""=""),"سطر بلا مبلغ","")))</f>
        <v/>
      </c>
      <c r="I2626" s="19">
        <f>IF(B2626&amp;""="","",ROUND(SUMIFS($E$7:$E$3006,$B$7:$B$3006,B2626&amp;"")-SUMIFS($F$7:$F$3006,$B$7:$B$3006,B2626&amp;""),2))</f>
        <v/>
      </c>
      <c r="J2626" s="6">
        <f>IF(B2626&amp;""="",IF(AND(C2626&amp;""="",E2626&amp;""="",F2626&amp;""=""),"","رقم القيد ناقص"),IF(I2626=0,"","القيد غير متوازن"))</f>
        <v/>
      </c>
      <c r="K2626" s="21">
        <f>IF(C2626&amp;""="","",COUNTIF($C$7:C2626,C2626&amp;""))</f>
        <v/>
      </c>
      <c r="L2626" s="6">
        <f>IF(K2626="","",C2626&amp;"-"&amp;K2626)</f>
        <v/>
      </c>
      <c r="M2626" s="21">
        <f>IF(J2626&lt;&gt;"القيد غير متوازن","",IF(COUNTIF($B$7:B2626,B2626&amp;"")=1,1,""))</f>
        <v/>
      </c>
    </row>
    <row r="2627">
      <c r="A2627" s="20" t="n"/>
      <c r="B2627" s="16" t="n"/>
      <c r="C2627" s="16" t="n"/>
      <c r="D2627" s="5" t="n"/>
      <c r="E2627" s="17" t="n"/>
      <c r="F2627" s="17" t="n"/>
      <c r="G2627" s="6">
        <f>IF(AND(C2627&amp;""="",E2627&amp;""="",F2627&amp;""=""),"",IF(C2627&amp;""="","كود ناقص",IFERROR(INDEX('دليل الحسابات'!$B$6:$B$205,MATCH(C2627,'دليل الحسابات'!$A$6:$A$205,0)),"كود غير موجود")))</f>
        <v/>
      </c>
      <c r="H2627" s="6">
        <f>IF(AND(C2627&amp;""="",E2627&amp;""="",F2627&amp;""=""),"",IF(AND(E2627&amp;""&lt;&gt;"",F2627&amp;""&lt;&gt;""),"خطأ: مدين ودائن معًا",IF(AND(E2627&amp;""="",F2627&amp;""=""),"سطر بلا مبلغ","")))</f>
        <v/>
      </c>
      <c r="I2627" s="19">
        <f>IF(B2627&amp;""="","",ROUND(SUMIFS($E$7:$E$3006,$B$7:$B$3006,B2627&amp;"")-SUMIFS($F$7:$F$3006,$B$7:$B$3006,B2627&amp;""),2))</f>
        <v/>
      </c>
      <c r="J2627" s="6">
        <f>IF(B2627&amp;""="",IF(AND(C2627&amp;""="",E2627&amp;""="",F2627&amp;""=""),"","رقم القيد ناقص"),IF(I2627=0,"","القيد غير متوازن"))</f>
        <v/>
      </c>
      <c r="K2627" s="21">
        <f>IF(C2627&amp;""="","",COUNTIF($C$7:C2627,C2627&amp;""))</f>
        <v/>
      </c>
      <c r="L2627" s="6">
        <f>IF(K2627="","",C2627&amp;"-"&amp;K2627)</f>
        <v/>
      </c>
      <c r="M2627" s="21">
        <f>IF(J2627&lt;&gt;"القيد غير متوازن","",IF(COUNTIF($B$7:B2627,B2627&amp;"")=1,1,""))</f>
        <v/>
      </c>
    </row>
    <row r="2628">
      <c r="A2628" s="20" t="n"/>
      <c r="B2628" s="16" t="n"/>
      <c r="C2628" s="16" t="n"/>
      <c r="D2628" s="5" t="n"/>
      <c r="E2628" s="17" t="n"/>
      <c r="F2628" s="17" t="n"/>
      <c r="G2628" s="6">
        <f>IF(AND(C2628&amp;""="",E2628&amp;""="",F2628&amp;""=""),"",IF(C2628&amp;""="","كود ناقص",IFERROR(INDEX('دليل الحسابات'!$B$6:$B$205,MATCH(C2628,'دليل الحسابات'!$A$6:$A$205,0)),"كود غير موجود")))</f>
        <v/>
      </c>
      <c r="H2628" s="6">
        <f>IF(AND(C2628&amp;""="",E2628&amp;""="",F2628&amp;""=""),"",IF(AND(E2628&amp;""&lt;&gt;"",F2628&amp;""&lt;&gt;""),"خطأ: مدين ودائن معًا",IF(AND(E2628&amp;""="",F2628&amp;""=""),"سطر بلا مبلغ","")))</f>
        <v/>
      </c>
      <c r="I2628" s="19">
        <f>IF(B2628&amp;""="","",ROUND(SUMIFS($E$7:$E$3006,$B$7:$B$3006,B2628&amp;"")-SUMIFS($F$7:$F$3006,$B$7:$B$3006,B2628&amp;""),2))</f>
        <v/>
      </c>
      <c r="J2628" s="6">
        <f>IF(B2628&amp;""="",IF(AND(C2628&amp;""="",E2628&amp;""="",F2628&amp;""=""),"","رقم القيد ناقص"),IF(I2628=0,"","القيد غير متوازن"))</f>
        <v/>
      </c>
      <c r="K2628" s="21">
        <f>IF(C2628&amp;""="","",COUNTIF($C$7:C2628,C2628&amp;""))</f>
        <v/>
      </c>
      <c r="L2628" s="6">
        <f>IF(K2628="","",C2628&amp;"-"&amp;K2628)</f>
        <v/>
      </c>
      <c r="M2628" s="21">
        <f>IF(J2628&lt;&gt;"القيد غير متوازن","",IF(COUNTIF($B$7:B2628,B2628&amp;"")=1,1,""))</f>
        <v/>
      </c>
    </row>
    <row r="2629">
      <c r="A2629" s="20" t="n"/>
      <c r="B2629" s="16" t="n"/>
      <c r="C2629" s="16" t="n"/>
      <c r="D2629" s="5" t="n"/>
      <c r="E2629" s="17" t="n"/>
      <c r="F2629" s="17" t="n"/>
      <c r="G2629" s="6">
        <f>IF(AND(C2629&amp;""="",E2629&amp;""="",F2629&amp;""=""),"",IF(C2629&amp;""="","كود ناقص",IFERROR(INDEX('دليل الحسابات'!$B$6:$B$205,MATCH(C2629,'دليل الحسابات'!$A$6:$A$205,0)),"كود غير موجود")))</f>
        <v/>
      </c>
      <c r="H2629" s="6">
        <f>IF(AND(C2629&amp;""="",E2629&amp;""="",F2629&amp;""=""),"",IF(AND(E2629&amp;""&lt;&gt;"",F2629&amp;""&lt;&gt;""),"خطأ: مدين ودائن معًا",IF(AND(E2629&amp;""="",F2629&amp;""=""),"سطر بلا مبلغ","")))</f>
        <v/>
      </c>
      <c r="I2629" s="19">
        <f>IF(B2629&amp;""="","",ROUND(SUMIFS($E$7:$E$3006,$B$7:$B$3006,B2629&amp;"")-SUMIFS($F$7:$F$3006,$B$7:$B$3006,B2629&amp;""),2))</f>
        <v/>
      </c>
      <c r="J2629" s="6">
        <f>IF(B2629&amp;""="",IF(AND(C2629&amp;""="",E2629&amp;""="",F2629&amp;""=""),"","رقم القيد ناقص"),IF(I2629=0,"","القيد غير متوازن"))</f>
        <v/>
      </c>
      <c r="K2629" s="21">
        <f>IF(C2629&amp;""="","",COUNTIF($C$7:C2629,C2629&amp;""))</f>
        <v/>
      </c>
      <c r="L2629" s="6">
        <f>IF(K2629="","",C2629&amp;"-"&amp;K2629)</f>
        <v/>
      </c>
      <c r="M2629" s="21">
        <f>IF(J2629&lt;&gt;"القيد غير متوازن","",IF(COUNTIF($B$7:B2629,B2629&amp;"")=1,1,""))</f>
        <v/>
      </c>
    </row>
    <row r="2630">
      <c r="A2630" s="20" t="n"/>
      <c r="B2630" s="16" t="n"/>
      <c r="C2630" s="16" t="n"/>
      <c r="D2630" s="5" t="n"/>
      <c r="E2630" s="17" t="n"/>
      <c r="F2630" s="17" t="n"/>
      <c r="G2630" s="6">
        <f>IF(AND(C2630&amp;""="",E2630&amp;""="",F2630&amp;""=""),"",IF(C2630&amp;""="","كود ناقص",IFERROR(INDEX('دليل الحسابات'!$B$6:$B$205,MATCH(C2630,'دليل الحسابات'!$A$6:$A$205,0)),"كود غير موجود")))</f>
        <v/>
      </c>
      <c r="H2630" s="6">
        <f>IF(AND(C2630&amp;""="",E2630&amp;""="",F2630&amp;""=""),"",IF(AND(E2630&amp;""&lt;&gt;"",F2630&amp;""&lt;&gt;""),"خطأ: مدين ودائن معًا",IF(AND(E2630&amp;""="",F2630&amp;""=""),"سطر بلا مبلغ","")))</f>
        <v/>
      </c>
      <c r="I2630" s="19">
        <f>IF(B2630&amp;""="","",ROUND(SUMIFS($E$7:$E$3006,$B$7:$B$3006,B2630&amp;"")-SUMIFS($F$7:$F$3006,$B$7:$B$3006,B2630&amp;""),2))</f>
        <v/>
      </c>
      <c r="J2630" s="6">
        <f>IF(B2630&amp;""="",IF(AND(C2630&amp;""="",E2630&amp;""="",F2630&amp;""=""),"","رقم القيد ناقص"),IF(I2630=0,"","القيد غير متوازن"))</f>
        <v/>
      </c>
      <c r="K2630" s="21">
        <f>IF(C2630&amp;""="","",COUNTIF($C$7:C2630,C2630&amp;""))</f>
        <v/>
      </c>
      <c r="L2630" s="6">
        <f>IF(K2630="","",C2630&amp;"-"&amp;K2630)</f>
        <v/>
      </c>
      <c r="M2630" s="21">
        <f>IF(J2630&lt;&gt;"القيد غير متوازن","",IF(COUNTIF($B$7:B2630,B2630&amp;"")=1,1,""))</f>
        <v/>
      </c>
    </row>
    <row r="2631">
      <c r="A2631" s="20" t="n"/>
      <c r="B2631" s="16" t="n"/>
      <c r="C2631" s="16" t="n"/>
      <c r="D2631" s="5" t="n"/>
      <c r="E2631" s="17" t="n"/>
      <c r="F2631" s="17" t="n"/>
      <c r="G2631" s="6">
        <f>IF(AND(C2631&amp;""="",E2631&amp;""="",F2631&amp;""=""),"",IF(C2631&amp;""="","كود ناقص",IFERROR(INDEX('دليل الحسابات'!$B$6:$B$205,MATCH(C2631,'دليل الحسابات'!$A$6:$A$205,0)),"كود غير موجود")))</f>
        <v/>
      </c>
      <c r="H2631" s="6">
        <f>IF(AND(C2631&amp;""="",E2631&amp;""="",F2631&amp;""=""),"",IF(AND(E2631&amp;""&lt;&gt;"",F2631&amp;""&lt;&gt;""),"خطأ: مدين ودائن معًا",IF(AND(E2631&amp;""="",F2631&amp;""=""),"سطر بلا مبلغ","")))</f>
        <v/>
      </c>
      <c r="I2631" s="19">
        <f>IF(B2631&amp;""="","",ROUND(SUMIFS($E$7:$E$3006,$B$7:$B$3006,B2631&amp;"")-SUMIFS($F$7:$F$3006,$B$7:$B$3006,B2631&amp;""),2))</f>
        <v/>
      </c>
      <c r="J2631" s="6">
        <f>IF(B2631&amp;""="",IF(AND(C2631&amp;""="",E2631&amp;""="",F2631&amp;""=""),"","رقم القيد ناقص"),IF(I2631=0,"","القيد غير متوازن"))</f>
        <v/>
      </c>
      <c r="K2631" s="21">
        <f>IF(C2631&amp;""="","",COUNTIF($C$7:C2631,C2631&amp;""))</f>
        <v/>
      </c>
      <c r="L2631" s="6">
        <f>IF(K2631="","",C2631&amp;"-"&amp;K2631)</f>
        <v/>
      </c>
      <c r="M2631" s="21">
        <f>IF(J2631&lt;&gt;"القيد غير متوازن","",IF(COUNTIF($B$7:B2631,B2631&amp;"")=1,1,""))</f>
        <v/>
      </c>
    </row>
    <row r="2632">
      <c r="A2632" s="20" t="n"/>
      <c r="B2632" s="16" t="n"/>
      <c r="C2632" s="16" t="n"/>
      <c r="D2632" s="5" t="n"/>
      <c r="E2632" s="17" t="n"/>
      <c r="F2632" s="17" t="n"/>
      <c r="G2632" s="6">
        <f>IF(AND(C2632&amp;""="",E2632&amp;""="",F2632&amp;""=""),"",IF(C2632&amp;""="","كود ناقص",IFERROR(INDEX('دليل الحسابات'!$B$6:$B$205,MATCH(C2632,'دليل الحسابات'!$A$6:$A$205,0)),"كود غير موجود")))</f>
        <v/>
      </c>
      <c r="H2632" s="6">
        <f>IF(AND(C2632&amp;""="",E2632&amp;""="",F2632&amp;""=""),"",IF(AND(E2632&amp;""&lt;&gt;"",F2632&amp;""&lt;&gt;""),"خطأ: مدين ودائن معًا",IF(AND(E2632&amp;""="",F2632&amp;""=""),"سطر بلا مبلغ","")))</f>
        <v/>
      </c>
      <c r="I2632" s="19">
        <f>IF(B2632&amp;""="","",ROUND(SUMIFS($E$7:$E$3006,$B$7:$B$3006,B2632&amp;"")-SUMIFS($F$7:$F$3006,$B$7:$B$3006,B2632&amp;""),2))</f>
        <v/>
      </c>
      <c r="J2632" s="6">
        <f>IF(B2632&amp;""="",IF(AND(C2632&amp;""="",E2632&amp;""="",F2632&amp;""=""),"","رقم القيد ناقص"),IF(I2632=0,"","القيد غير متوازن"))</f>
        <v/>
      </c>
      <c r="K2632" s="21">
        <f>IF(C2632&amp;""="","",COUNTIF($C$7:C2632,C2632&amp;""))</f>
        <v/>
      </c>
      <c r="L2632" s="6">
        <f>IF(K2632="","",C2632&amp;"-"&amp;K2632)</f>
        <v/>
      </c>
      <c r="M2632" s="21">
        <f>IF(J2632&lt;&gt;"القيد غير متوازن","",IF(COUNTIF($B$7:B2632,B2632&amp;"")=1,1,""))</f>
        <v/>
      </c>
    </row>
    <row r="2633">
      <c r="A2633" s="20" t="n"/>
      <c r="B2633" s="16" t="n"/>
      <c r="C2633" s="16" t="n"/>
      <c r="D2633" s="5" t="n"/>
      <c r="E2633" s="17" t="n"/>
      <c r="F2633" s="17" t="n"/>
      <c r="G2633" s="6">
        <f>IF(AND(C2633&amp;""="",E2633&amp;""="",F2633&amp;""=""),"",IF(C2633&amp;""="","كود ناقص",IFERROR(INDEX('دليل الحسابات'!$B$6:$B$205,MATCH(C2633,'دليل الحسابات'!$A$6:$A$205,0)),"كود غير موجود")))</f>
        <v/>
      </c>
      <c r="H2633" s="6">
        <f>IF(AND(C2633&amp;""="",E2633&amp;""="",F2633&amp;""=""),"",IF(AND(E2633&amp;""&lt;&gt;"",F2633&amp;""&lt;&gt;""),"خطأ: مدين ودائن معًا",IF(AND(E2633&amp;""="",F2633&amp;""=""),"سطر بلا مبلغ","")))</f>
        <v/>
      </c>
      <c r="I2633" s="19">
        <f>IF(B2633&amp;""="","",ROUND(SUMIFS($E$7:$E$3006,$B$7:$B$3006,B2633&amp;"")-SUMIFS($F$7:$F$3006,$B$7:$B$3006,B2633&amp;""),2))</f>
        <v/>
      </c>
      <c r="J2633" s="6">
        <f>IF(B2633&amp;""="",IF(AND(C2633&amp;""="",E2633&amp;""="",F2633&amp;""=""),"","رقم القيد ناقص"),IF(I2633=0,"","القيد غير متوازن"))</f>
        <v/>
      </c>
      <c r="K2633" s="21">
        <f>IF(C2633&amp;""="","",COUNTIF($C$7:C2633,C2633&amp;""))</f>
        <v/>
      </c>
      <c r="L2633" s="6">
        <f>IF(K2633="","",C2633&amp;"-"&amp;K2633)</f>
        <v/>
      </c>
      <c r="M2633" s="21">
        <f>IF(J2633&lt;&gt;"القيد غير متوازن","",IF(COUNTIF($B$7:B2633,B2633&amp;"")=1,1,""))</f>
        <v/>
      </c>
    </row>
    <row r="2634">
      <c r="A2634" s="20" t="n"/>
      <c r="B2634" s="16" t="n"/>
      <c r="C2634" s="16" t="n"/>
      <c r="D2634" s="5" t="n"/>
      <c r="E2634" s="17" t="n"/>
      <c r="F2634" s="17" t="n"/>
      <c r="G2634" s="6">
        <f>IF(AND(C2634&amp;""="",E2634&amp;""="",F2634&amp;""=""),"",IF(C2634&amp;""="","كود ناقص",IFERROR(INDEX('دليل الحسابات'!$B$6:$B$205,MATCH(C2634,'دليل الحسابات'!$A$6:$A$205,0)),"كود غير موجود")))</f>
        <v/>
      </c>
      <c r="H2634" s="6">
        <f>IF(AND(C2634&amp;""="",E2634&amp;""="",F2634&amp;""=""),"",IF(AND(E2634&amp;""&lt;&gt;"",F2634&amp;""&lt;&gt;""),"خطأ: مدين ودائن معًا",IF(AND(E2634&amp;""="",F2634&amp;""=""),"سطر بلا مبلغ","")))</f>
        <v/>
      </c>
      <c r="I2634" s="19">
        <f>IF(B2634&amp;""="","",ROUND(SUMIFS($E$7:$E$3006,$B$7:$B$3006,B2634&amp;"")-SUMIFS($F$7:$F$3006,$B$7:$B$3006,B2634&amp;""),2))</f>
        <v/>
      </c>
      <c r="J2634" s="6">
        <f>IF(B2634&amp;""="",IF(AND(C2634&amp;""="",E2634&amp;""="",F2634&amp;""=""),"","رقم القيد ناقص"),IF(I2634=0,"","القيد غير متوازن"))</f>
        <v/>
      </c>
      <c r="K2634" s="21">
        <f>IF(C2634&amp;""="","",COUNTIF($C$7:C2634,C2634&amp;""))</f>
        <v/>
      </c>
      <c r="L2634" s="6">
        <f>IF(K2634="","",C2634&amp;"-"&amp;K2634)</f>
        <v/>
      </c>
      <c r="M2634" s="21">
        <f>IF(J2634&lt;&gt;"القيد غير متوازن","",IF(COUNTIF($B$7:B2634,B2634&amp;"")=1,1,""))</f>
        <v/>
      </c>
    </row>
    <row r="2635">
      <c r="A2635" s="20" t="n"/>
      <c r="B2635" s="16" t="n"/>
      <c r="C2635" s="16" t="n"/>
      <c r="D2635" s="5" t="n"/>
      <c r="E2635" s="17" t="n"/>
      <c r="F2635" s="17" t="n"/>
      <c r="G2635" s="6">
        <f>IF(AND(C2635&amp;""="",E2635&amp;""="",F2635&amp;""=""),"",IF(C2635&amp;""="","كود ناقص",IFERROR(INDEX('دليل الحسابات'!$B$6:$B$205,MATCH(C2635,'دليل الحسابات'!$A$6:$A$205,0)),"كود غير موجود")))</f>
        <v/>
      </c>
      <c r="H2635" s="6">
        <f>IF(AND(C2635&amp;""="",E2635&amp;""="",F2635&amp;""=""),"",IF(AND(E2635&amp;""&lt;&gt;"",F2635&amp;""&lt;&gt;""),"خطأ: مدين ودائن معًا",IF(AND(E2635&amp;""="",F2635&amp;""=""),"سطر بلا مبلغ","")))</f>
        <v/>
      </c>
      <c r="I2635" s="19">
        <f>IF(B2635&amp;""="","",ROUND(SUMIFS($E$7:$E$3006,$B$7:$B$3006,B2635&amp;"")-SUMIFS($F$7:$F$3006,$B$7:$B$3006,B2635&amp;""),2))</f>
        <v/>
      </c>
      <c r="J2635" s="6">
        <f>IF(B2635&amp;""="",IF(AND(C2635&amp;""="",E2635&amp;""="",F2635&amp;""=""),"","رقم القيد ناقص"),IF(I2635=0,"","القيد غير متوازن"))</f>
        <v/>
      </c>
      <c r="K2635" s="21">
        <f>IF(C2635&amp;""="","",COUNTIF($C$7:C2635,C2635&amp;""))</f>
        <v/>
      </c>
      <c r="L2635" s="6">
        <f>IF(K2635="","",C2635&amp;"-"&amp;K2635)</f>
        <v/>
      </c>
      <c r="M2635" s="21">
        <f>IF(J2635&lt;&gt;"القيد غير متوازن","",IF(COUNTIF($B$7:B2635,B2635&amp;"")=1,1,""))</f>
        <v/>
      </c>
    </row>
    <row r="2636">
      <c r="A2636" s="20" t="n"/>
      <c r="B2636" s="16" t="n"/>
      <c r="C2636" s="16" t="n"/>
      <c r="D2636" s="5" t="n"/>
      <c r="E2636" s="17" t="n"/>
      <c r="F2636" s="17" t="n"/>
      <c r="G2636" s="6">
        <f>IF(AND(C2636&amp;""="",E2636&amp;""="",F2636&amp;""=""),"",IF(C2636&amp;""="","كود ناقص",IFERROR(INDEX('دليل الحسابات'!$B$6:$B$205,MATCH(C2636,'دليل الحسابات'!$A$6:$A$205,0)),"كود غير موجود")))</f>
        <v/>
      </c>
      <c r="H2636" s="6">
        <f>IF(AND(C2636&amp;""="",E2636&amp;""="",F2636&amp;""=""),"",IF(AND(E2636&amp;""&lt;&gt;"",F2636&amp;""&lt;&gt;""),"خطأ: مدين ودائن معًا",IF(AND(E2636&amp;""="",F2636&amp;""=""),"سطر بلا مبلغ","")))</f>
        <v/>
      </c>
      <c r="I2636" s="19">
        <f>IF(B2636&amp;""="","",ROUND(SUMIFS($E$7:$E$3006,$B$7:$B$3006,B2636&amp;"")-SUMIFS($F$7:$F$3006,$B$7:$B$3006,B2636&amp;""),2))</f>
        <v/>
      </c>
      <c r="J2636" s="6">
        <f>IF(B2636&amp;""="",IF(AND(C2636&amp;""="",E2636&amp;""="",F2636&amp;""=""),"","رقم القيد ناقص"),IF(I2636=0,"","القيد غير متوازن"))</f>
        <v/>
      </c>
      <c r="K2636" s="21">
        <f>IF(C2636&amp;""="","",COUNTIF($C$7:C2636,C2636&amp;""))</f>
        <v/>
      </c>
      <c r="L2636" s="6">
        <f>IF(K2636="","",C2636&amp;"-"&amp;K2636)</f>
        <v/>
      </c>
      <c r="M2636" s="21">
        <f>IF(J2636&lt;&gt;"القيد غير متوازن","",IF(COUNTIF($B$7:B2636,B2636&amp;"")=1,1,""))</f>
        <v/>
      </c>
    </row>
    <row r="2637">
      <c r="A2637" s="20" t="n"/>
      <c r="B2637" s="16" t="n"/>
      <c r="C2637" s="16" t="n"/>
      <c r="D2637" s="5" t="n"/>
      <c r="E2637" s="17" t="n"/>
      <c r="F2637" s="17" t="n"/>
      <c r="G2637" s="6">
        <f>IF(AND(C2637&amp;""="",E2637&amp;""="",F2637&amp;""=""),"",IF(C2637&amp;""="","كود ناقص",IFERROR(INDEX('دليل الحسابات'!$B$6:$B$205,MATCH(C2637,'دليل الحسابات'!$A$6:$A$205,0)),"كود غير موجود")))</f>
        <v/>
      </c>
      <c r="H2637" s="6">
        <f>IF(AND(C2637&amp;""="",E2637&amp;""="",F2637&amp;""=""),"",IF(AND(E2637&amp;""&lt;&gt;"",F2637&amp;""&lt;&gt;""),"خطأ: مدين ودائن معًا",IF(AND(E2637&amp;""="",F2637&amp;""=""),"سطر بلا مبلغ","")))</f>
        <v/>
      </c>
      <c r="I2637" s="19">
        <f>IF(B2637&amp;""="","",ROUND(SUMIFS($E$7:$E$3006,$B$7:$B$3006,B2637&amp;"")-SUMIFS($F$7:$F$3006,$B$7:$B$3006,B2637&amp;""),2))</f>
        <v/>
      </c>
      <c r="J2637" s="6">
        <f>IF(B2637&amp;""="",IF(AND(C2637&amp;""="",E2637&amp;""="",F2637&amp;""=""),"","رقم القيد ناقص"),IF(I2637=0,"","القيد غير متوازن"))</f>
        <v/>
      </c>
      <c r="K2637" s="21">
        <f>IF(C2637&amp;""="","",COUNTIF($C$7:C2637,C2637&amp;""))</f>
        <v/>
      </c>
      <c r="L2637" s="6">
        <f>IF(K2637="","",C2637&amp;"-"&amp;K2637)</f>
        <v/>
      </c>
      <c r="M2637" s="21">
        <f>IF(J2637&lt;&gt;"القيد غير متوازن","",IF(COUNTIF($B$7:B2637,B2637&amp;"")=1,1,""))</f>
        <v/>
      </c>
    </row>
    <row r="2638">
      <c r="A2638" s="20" t="n"/>
      <c r="B2638" s="16" t="n"/>
      <c r="C2638" s="16" t="n"/>
      <c r="D2638" s="5" t="n"/>
      <c r="E2638" s="17" t="n"/>
      <c r="F2638" s="17" t="n"/>
      <c r="G2638" s="6">
        <f>IF(AND(C2638&amp;""="",E2638&amp;""="",F2638&amp;""=""),"",IF(C2638&amp;""="","كود ناقص",IFERROR(INDEX('دليل الحسابات'!$B$6:$B$205,MATCH(C2638,'دليل الحسابات'!$A$6:$A$205,0)),"كود غير موجود")))</f>
        <v/>
      </c>
      <c r="H2638" s="6">
        <f>IF(AND(C2638&amp;""="",E2638&amp;""="",F2638&amp;""=""),"",IF(AND(E2638&amp;""&lt;&gt;"",F2638&amp;""&lt;&gt;""),"خطأ: مدين ودائن معًا",IF(AND(E2638&amp;""="",F2638&amp;""=""),"سطر بلا مبلغ","")))</f>
        <v/>
      </c>
      <c r="I2638" s="19">
        <f>IF(B2638&amp;""="","",ROUND(SUMIFS($E$7:$E$3006,$B$7:$B$3006,B2638&amp;"")-SUMIFS($F$7:$F$3006,$B$7:$B$3006,B2638&amp;""),2))</f>
        <v/>
      </c>
      <c r="J2638" s="6">
        <f>IF(B2638&amp;""="",IF(AND(C2638&amp;""="",E2638&amp;""="",F2638&amp;""=""),"","رقم القيد ناقص"),IF(I2638=0,"","القيد غير متوازن"))</f>
        <v/>
      </c>
      <c r="K2638" s="21">
        <f>IF(C2638&amp;""="","",COUNTIF($C$7:C2638,C2638&amp;""))</f>
        <v/>
      </c>
      <c r="L2638" s="6">
        <f>IF(K2638="","",C2638&amp;"-"&amp;K2638)</f>
        <v/>
      </c>
      <c r="M2638" s="21">
        <f>IF(J2638&lt;&gt;"القيد غير متوازن","",IF(COUNTIF($B$7:B2638,B2638&amp;"")=1,1,""))</f>
        <v/>
      </c>
    </row>
    <row r="2639">
      <c r="A2639" s="20" t="n"/>
      <c r="B2639" s="16" t="n"/>
      <c r="C2639" s="16" t="n"/>
      <c r="D2639" s="5" t="n"/>
      <c r="E2639" s="17" t="n"/>
      <c r="F2639" s="17" t="n"/>
      <c r="G2639" s="6">
        <f>IF(AND(C2639&amp;""="",E2639&amp;""="",F2639&amp;""=""),"",IF(C2639&amp;""="","كود ناقص",IFERROR(INDEX('دليل الحسابات'!$B$6:$B$205,MATCH(C2639,'دليل الحسابات'!$A$6:$A$205,0)),"كود غير موجود")))</f>
        <v/>
      </c>
      <c r="H2639" s="6">
        <f>IF(AND(C2639&amp;""="",E2639&amp;""="",F2639&amp;""=""),"",IF(AND(E2639&amp;""&lt;&gt;"",F2639&amp;""&lt;&gt;""),"خطأ: مدين ودائن معًا",IF(AND(E2639&amp;""="",F2639&amp;""=""),"سطر بلا مبلغ","")))</f>
        <v/>
      </c>
      <c r="I2639" s="19">
        <f>IF(B2639&amp;""="","",ROUND(SUMIFS($E$7:$E$3006,$B$7:$B$3006,B2639&amp;"")-SUMIFS($F$7:$F$3006,$B$7:$B$3006,B2639&amp;""),2))</f>
        <v/>
      </c>
      <c r="J2639" s="6">
        <f>IF(B2639&amp;""="",IF(AND(C2639&amp;""="",E2639&amp;""="",F2639&amp;""=""),"","رقم القيد ناقص"),IF(I2639=0,"","القيد غير متوازن"))</f>
        <v/>
      </c>
      <c r="K2639" s="21">
        <f>IF(C2639&amp;""="","",COUNTIF($C$7:C2639,C2639&amp;""))</f>
        <v/>
      </c>
      <c r="L2639" s="6">
        <f>IF(K2639="","",C2639&amp;"-"&amp;K2639)</f>
        <v/>
      </c>
      <c r="M2639" s="21">
        <f>IF(J2639&lt;&gt;"القيد غير متوازن","",IF(COUNTIF($B$7:B2639,B2639&amp;"")=1,1,""))</f>
        <v/>
      </c>
    </row>
    <row r="2640">
      <c r="A2640" s="20" t="n"/>
      <c r="B2640" s="16" t="n"/>
      <c r="C2640" s="16" t="n"/>
      <c r="D2640" s="5" t="n"/>
      <c r="E2640" s="17" t="n"/>
      <c r="F2640" s="17" t="n"/>
      <c r="G2640" s="6">
        <f>IF(AND(C2640&amp;""="",E2640&amp;""="",F2640&amp;""=""),"",IF(C2640&amp;""="","كود ناقص",IFERROR(INDEX('دليل الحسابات'!$B$6:$B$205,MATCH(C2640,'دليل الحسابات'!$A$6:$A$205,0)),"كود غير موجود")))</f>
        <v/>
      </c>
      <c r="H2640" s="6">
        <f>IF(AND(C2640&amp;""="",E2640&amp;""="",F2640&amp;""=""),"",IF(AND(E2640&amp;""&lt;&gt;"",F2640&amp;""&lt;&gt;""),"خطأ: مدين ودائن معًا",IF(AND(E2640&amp;""="",F2640&amp;""=""),"سطر بلا مبلغ","")))</f>
        <v/>
      </c>
      <c r="I2640" s="19">
        <f>IF(B2640&amp;""="","",ROUND(SUMIFS($E$7:$E$3006,$B$7:$B$3006,B2640&amp;"")-SUMIFS($F$7:$F$3006,$B$7:$B$3006,B2640&amp;""),2))</f>
        <v/>
      </c>
      <c r="J2640" s="6">
        <f>IF(B2640&amp;""="",IF(AND(C2640&amp;""="",E2640&amp;""="",F2640&amp;""=""),"","رقم القيد ناقص"),IF(I2640=0,"","القيد غير متوازن"))</f>
        <v/>
      </c>
      <c r="K2640" s="21">
        <f>IF(C2640&amp;""="","",COUNTIF($C$7:C2640,C2640&amp;""))</f>
        <v/>
      </c>
      <c r="L2640" s="6">
        <f>IF(K2640="","",C2640&amp;"-"&amp;K2640)</f>
        <v/>
      </c>
      <c r="M2640" s="21">
        <f>IF(J2640&lt;&gt;"القيد غير متوازن","",IF(COUNTIF($B$7:B2640,B2640&amp;"")=1,1,""))</f>
        <v/>
      </c>
    </row>
    <row r="2641">
      <c r="A2641" s="20" t="n"/>
      <c r="B2641" s="16" t="n"/>
      <c r="C2641" s="16" t="n"/>
      <c r="D2641" s="5" t="n"/>
      <c r="E2641" s="17" t="n"/>
      <c r="F2641" s="17" t="n"/>
      <c r="G2641" s="6">
        <f>IF(AND(C2641&amp;""="",E2641&amp;""="",F2641&amp;""=""),"",IF(C2641&amp;""="","كود ناقص",IFERROR(INDEX('دليل الحسابات'!$B$6:$B$205,MATCH(C2641,'دليل الحسابات'!$A$6:$A$205,0)),"كود غير موجود")))</f>
        <v/>
      </c>
      <c r="H2641" s="6">
        <f>IF(AND(C2641&amp;""="",E2641&amp;""="",F2641&amp;""=""),"",IF(AND(E2641&amp;""&lt;&gt;"",F2641&amp;""&lt;&gt;""),"خطأ: مدين ودائن معًا",IF(AND(E2641&amp;""="",F2641&amp;""=""),"سطر بلا مبلغ","")))</f>
        <v/>
      </c>
      <c r="I2641" s="19">
        <f>IF(B2641&amp;""="","",ROUND(SUMIFS($E$7:$E$3006,$B$7:$B$3006,B2641&amp;"")-SUMIFS($F$7:$F$3006,$B$7:$B$3006,B2641&amp;""),2))</f>
        <v/>
      </c>
      <c r="J2641" s="6">
        <f>IF(B2641&amp;""="",IF(AND(C2641&amp;""="",E2641&amp;""="",F2641&amp;""=""),"","رقم القيد ناقص"),IF(I2641=0,"","القيد غير متوازن"))</f>
        <v/>
      </c>
      <c r="K2641" s="21">
        <f>IF(C2641&amp;""="","",COUNTIF($C$7:C2641,C2641&amp;""))</f>
        <v/>
      </c>
      <c r="L2641" s="6">
        <f>IF(K2641="","",C2641&amp;"-"&amp;K2641)</f>
        <v/>
      </c>
      <c r="M2641" s="21">
        <f>IF(J2641&lt;&gt;"القيد غير متوازن","",IF(COUNTIF($B$7:B2641,B2641&amp;"")=1,1,""))</f>
        <v/>
      </c>
    </row>
    <row r="2642">
      <c r="A2642" s="20" t="n"/>
      <c r="B2642" s="16" t="n"/>
      <c r="C2642" s="16" t="n"/>
      <c r="D2642" s="5" t="n"/>
      <c r="E2642" s="17" t="n"/>
      <c r="F2642" s="17" t="n"/>
      <c r="G2642" s="6">
        <f>IF(AND(C2642&amp;""="",E2642&amp;""="",F2642&amp;""=""),"",IF(C2642&amp;""="","كود ناقص",IFERROR(INDEX('دليل الحسابات'!$B$6:$B$205,MATCH(C2642,'دليل الحسابات'!$A$6:$A$205,0)),"كود غير موجود")))</f>
        <v/>
      </c>
      <c r="H2642" s="6">
        <f>IF(AND(C2642&amp;""="",E2642&amp;""="",F2642&amp;""=""),"",IF(AND(E2642&amp;""&lt;&gt;"",F2642&amp;""&lt;&gt;""),"خطأ: مدين ودائن معًا",IF(AND(E2642&amp;""="",F2642&amp;""=""),"سطر بلا مبلغ","")))</f>
        <v/>
      </c>
      <c r="I2642" s="19">
        <f>IF(B2642&amp;""="","",ROUND(SUMIFS($E$7:$E$3006,$B$7:$B$3006,B2642&amp;"")-SUMIFS($F$7:$F$3006,$B$7:$B$3006,B2642&amp;""),2))</f>
        <v/>
      </c>
      <c r="J2642" s="6">
        <f>IF(B2642&amp;""="",IF(AND(C2642&amp;""="",E2642&amp;""="",F2642&amp;""=""),"","رقم القيد ناقص"),IF(I2642=0,"","القيد غير متوازن"))</f>
        <v/>
      </c>
      <c r="K2642" s="21">
        <f>IF(C2642&amp;""="","",COUNTIF($C$7:C2642,C2642&amp;""))</f>
        <v/>
      </c>
      <c r="L2642" s="6">
        <f>IF(K2642="","",C2642&amp;"-"&amp;K2642)</f>
        <v/>
      </c>
      <c r="M2642" s="21">
        <f>IF(J2642&lt;&gt;"القيد غير متوازن","",IF(COUNTIF($B$7:B2642,B2642&amp;"")=1,1,""))</f>
        <v/>
      </c>
    </row>
    <row r="2643">
      <c r="A2643" s="20" t="n"/>
      <c r="B2643" s="16" t="n"/>
      <c r="C2643" s="16" t="n"/>
      <c r="D2643" s="5" t="n"/>
      <c r="E2643" s="17" t="n"/>
      <c r="F2643" s="17" t="n"/>
      <c r="G2643" s="6">
        <f>IF(AND(C2643&amp;""="",E2643&amp;""="",F2643&amp;""=""),"",IF(C2643&amp;""="","كود ناقص",IFERROR(INDEX('دليل الحسابات'!$B$6:$B$205,MATCH(C2643,'دليل الحسابات'!$A$6:$A$205,0)),"كود غير موجود")))</f>
        <v/>
      </c>
      <c r="H2643" s="6">
        <f>IF(AND(C2643&amp;""="",E2643&amp;""="",F2643&amp;""=""),"",IF(AND(E2643&amp;""&lt;&gt;"",F2643&amp;""&lt;&gt;""),"خطأ: مدين ودائن معًا",IF(AND(E2643&amp;""="",F2643&amp;""=""),"سطر بلا مبلغ","")))</f>
        <v/>
      </c>
      <c r="I2643" s="19">
        <f>IF(B2643&amp;""="","",ROUND(SUMIFS($E$7:$E$3006,$B$7:$B$3006,B2643&amp;"")-SUMIFS($F$7:$F$3006,$B$7:$B$3006,B2643&amp;""),2))</f>
        <v/>
      </c>
      <c r="J2643" s="6">
        <f>IF(B2643&amp;""="",IF(AND(C2643&amp;""="",E2643&amp;""="",F2643&amp;""=""),"","رقم القيد ناقص"),IF(I2643=0,"","القيد غير متوازن"))</f>
        <v/>
      </c>
      <c r="K2643" s="21">
        <f>IF(C2643&amp;""="","",COUNTIF($C$7:C2643,C2643&amp;""))</f>
        <v/>
      </c>
      <c r="L2643" s="6">
        <f>IF(K2643="","",C2643&amp;"-"&amp;K2643)</f>
        <v/>
      </c>
      <c r="M2643" s="21">
        <f>IF(J2643&lt;&gt;"القيد غير متوازن","",IF(COUNTIF($B$7:B2643,B2643&amp;"")=1,1,""))</f>
        <v/>
      </c>
    </row>
    <row r="2644">
      <c r="A2644" s="20" t="n"/>
      <c r="B2644" s="16" t="n"/>
      <c r="C2644" s="16" t="n"/>
      <c r="D2644" s="5" t="n"/>
      <c r="E2644" s="17" t="n"/>
      <c r="F2644" s="17" t="n"/>
      <c r="G2644" s="6">
        <f>IF(AND(C2644&amp;""="",E2644&amp;""="",F2644&amp;""=""),"",IF(C2644&amp;""="","كود ناقص",IFERROR(INDEX('دليل الحسابات'!$B$6:$B$205,MATCH(C2644,'دليل الحسابات'!$A$6:$A$205,0)),"كود غير موجود")))</f>
        <v/>
      </c>
      <c r="H2644" s="6">
        <f>IF(AND(C2644&amp;""="",E2644&amp;""="",F2644&amp;""=""),"",IF(AND(E2644&amp;""&lt;&gt;"",F2644&amp;""&lt;&gt;""),"خطأ: مدين ودائن معًا",IF(AND(E2644&amp;""="",F2644&amp;""=""),"سطر بلا مبلغ","")))</f>
        <v/>
      </c>
      <c r="I2644" s="19">
        <f>IF(B2644&amp;""="","",ROUND(SUMIFS($E$7:$E$3006,$B$7:$B$3006,B2644&amp;"")-SUMIFS($F$7:$F$3006,$B$7:$B$3006,B2644&amp;""),2))</f>
        <v/>
      </c>
      <c r="J2644" s="6">
        <f>IF(B2644&amp;""="",IF(AND(C2644&amp;""="",E2644&amp;""="",F2644&amp;""=""),"","رقم القيد ناقص"),IF(I2644=0,"","القيد غير متوازن"))</f>
        <v/>
      </c>
      <c r="K2644" s="21">
        <f>IF(C2644&amp;""="","",COUNTIF($C$7:C2644,C2644&amp;""))</f>
        <v/>
      </c>
      <c r="L2644" s="6">
        <f>IF(K2644="","",C2644&amp;"-"&amp;K2644)</f>
        <v/>
      </c>
      <c r="M2644" s="21">
        <f>IF(J2644&lt;&gt;"القيد غير متوازن","",IF(COUNTIF($B$7:B2644,B2644&amp;"")=1,1,""))</f>
        <v/>
      </c>
    </row>
    <row r="2645">
      <c r="A2645" s="20" t="n"/>
      <c r="B2645" s="16" t="n"/>
      <c r="C2645" s="16" t="n"/>
      <c r="D2645" s="5" t="n"/>
      <c r="E2645" s="17" t="n"/>
      <c r="F2645" s="17" t="n"/>
      <c r="G2645" s="6">
        <f>IF(AND(C2645&amp;""="",E2645&amp;""="",F2645&amp;""=""),"",IF(C2645&amp;""="","كود ناقص",IFERROR(INDEX('دليل الحسابات'!$B$6:$B$205,MATCH(C2645,'دليل الحسابات'!$A$6:$A$205,0)),"كود غير موجود")))</f>
        <v/>
      </c>
      <c r="H2645" s="6">
        <f>IF(AND(C2645&amp;""="",E2645&amp;""="",F2645&amp;""=""),"",IF(AND(E2645&amp;""&lt;&gt;"",F2645&amp;""&lt;&gt;""),"خطأ: مدين ودائن معًا",IF(AND(E2645&amp;""="",F2645&amp;""=""),"سطر بلا مبلغ","")))</f>
        <v/>
      </c>
      <c r="I2645" s="19">
        <f>IF(B2645&amp;""="","",ROUND(SUMIFS($E$7:$E$3006,$B$7:$B$3006,B2645&amp;"")-SUMIFS($F$7:$F$3006,$B$7:$B$3006,B2645&amp;""),2))</f>
        <v/>
      </c>
      <c r="J2645" s="6">
        <f>IF(B2645&amp;""="",IF(AND(C2645&amp;""="",E2645&amp;""="",F2645&amp;""=""),"","رقم القيد ناقص"),IF(I2645=0,"","القيد غير متوازن"))</f>
        <v/>
      </c>
      <c r="K2645" s="21">
        <f>IF(C2645&amp;""="","",COUNTIF($C$7:C2645,C2645&amp;""))</f>
        <v/>
      </c>
      <c r="L2645" s="6">
        <f>IF(K2645="","",C2645&amp;"-"&amp;K2645)</f>
        <v/>
      </c>
      <c r="M2645" s="21">
        <f>IF(J2645&lt;&gt;"القيد غير متوازن","",IF(COUNTIF($B$7:B2645,B2645&amp;"")=1,1,""))</f>
        <v/>
      </c>
    </row>
    <row r="2646">
      <c r="A2646" s="20" t="n"/>
      <c r="B2646" s="16" t="n"/>
      <c r="C2646" s="16" t="n"/>
      <c r="D2646" s="5" t="n"/>
      <c r="E2646" s="17" t="n"/>
      <c r="F2646" s="17" t="n"/>
      <c r="G2646" s="6">
        <f>IF(AND(C2646&amp;""="",E2646&amp;""="",F2646&amp;""=""),"",IF(C2646&amp;""="","كود ناقص",IFERROR(INDEX('دليل الحسابات'!$B$6:$B$205,MATCH(C2646,'دليل الحسابات'!$A$6:$A$205,0)),"كود غير موجود")))</f>
        <v/>
      </c>
      <c r="H2646" s="6">
        <f>IF(AND(C2646&amp;""="",E2646&amp;""="",F2646&amp;""=""),"",IF(AND(E2646&amp;""&lt;&gt;"",F2646&amp;""&lt;&gt;""),"خطأ: مدين ودائن معًا",IF(AND(E2646&amp;""="",F2646&amp;""=""),"سطر بلا مبلغ","")))</f>
        <v/>
      </c>
      <c r="I2646" s="19">
        <f>IF(B2646&amp;""="","",ROUND(SUMIFS($E$7:$E$3006,$B$7:$B$3006,B2646&amp;"")-SUMIFS($F$7:$F$3006,$B$7:$B$3006,B2646&amp;""),2))</f>
        <v/>
      </c>
      <c r="J2646" s="6">
        <f>IF(B2646&amp;""="",IF(AND(C2646&amp;""="",E2646&amp;""="",F2646&amp;""=""),"","رقم القيد ناقص"),IF(I2646=0,"","القيد غير متوازن"))</f>
        <v/>
      </c>
      <c r="K2646" s="21">
        <f>IF(C2646&amp;""="","",COUNTIF($C$7:C2646,C2646&amp;""))</f>
        <v/>
      </c>
      <c r="L2646" s="6">
        <f>IF(K2646="","",C2646&amp;"-"&amp;K2646)</f>
        <v/>
      </c>
      <c r="M2646" s="21">
        <f>IF(J2646&lt;&gt;"القيد غير متوازن","",IF(COUNTIF($B$7:B2646,B2646&amp;"")=1,1,""))</f>
        <v/>
      </c>
    </row>
    <row r="2647">
      <c r="A2647" s="20" t="n"/>
      <c r="B2647" s="16" t="n"/>
      <c r="C2647" s="16" t="n"/>
      <c r="D2647" s="5" t="n"/>
      <c r="E2647" s="17" t="n"/>
      <c r="F2647" s="17" t="n"/>
      <c r="G2647" s="6">
        <f>IF(AND(C2647&amp;""="",E2647&amp;""="",F2647&amp;""=""),"",IF(C2647&amp;""="","كود ناقص",IFERROR(INDEX('دليل الحسابات'!$B$6:$B$205,MATCH(C2647,'دليل الحسابات'!$A$6:$A$205,0)),"كود غير موجود")))</f>
        <v/>
      </c>
      <c r="H2647" s="6">
        <f>IF(AND(C2647&amp;""="",E2647&amp;""="",F2647&amp;""=""),"",IF(AND(E2647&amp;""&lt;&gt;"",F2647&amp;""&lt;&gt;""),"خطأ: مدين ودائن معًا",IF(AND(E2647&amp;""="",F2647&amp;""=""),"سطر بلا مبلغ","")))</f>
        <v/>
      </c>
      <c r="I2647" s="19">
        <f>IF(B2647&amp;""="","",ROUND(SUMIFS($E$7:$E$3006,$B$7:$B$3006,B2647&amp;"")-SUMIFS($F$7:$F$3006,$B$7:$B$3006,B2647&amp;""),2))</f>
        <v/>
      </c>
      <c r="J2647" s="6">
        <f>IF(B2647&amp;""="",IF(AND(C2647&amp;""="",E2647&amp;""="",F2647&amp;""=""),"","رقم القيد ناقص"),IF(I2647=0,"","القيد غير متوازن"))</f>
        <v/>
      </c>
      <c r="K2647" s="21">
        <f>IF(C2647&amp;""="","",COUNTIF($C$7:C2647,C2647&amp;""))</f>
        <v/>
      </c>
      <c r="L2647" s="6">
        <f>IF(K2647="","",C2647&amp;"-"&amp;K2647)</f>
        <v/>
      </c>
      <c r="M2647" s="21">
        <f>IF(J2647&lt;&gt;"القيد غير متوازن","",IF(COUNTIF($B$7:B2647,B2647&amp;"")=1,1,""))</f>
        <v/>
      </c>
    </row>
    <row r="2648">
      <c r="A2648" s="20" t="n"/>
      <c r="B2648" s="16" t="n"/>
      <c r="C2648" s="16" t="n"/>
      <c r="D2648" s="5" t="n"/>
      <c r="E2648" s="17" t="n"/>
      <c r="F2648" s="17" t="n"/>
      <c r="G2648" s="6">
        <f>IF(AND(C2648&amp;""="",E2648&amp;""="",F2648&amp;""=""),"",IF(C2648&amp;""="","كود ناقص",IFERROR(INDEX('دليل الحسابات'!$B$6:$B$205,MATCH(C2648,'دليل الحسابات'!$A$6:$A$205,0)),"كود غير موجود")))</f>
        <v/>
      </c>
      <c r="H2648" s="6">
        <f>IF(AND(C2648&amp;""="",E2648&amp;""="",F2648&amp;""=""),"",IF(AND(E2648&amp;""&lt;&gt;"",F2648&amp;""&lt;&gt;""),"خطأ: مدين ودائن معًا",IF(AND(E2648&amp;""="",F2648&amp;""=""),"سطر بلا مبلغ","")))</f>
        <v/>
      </c>
      <c r="I2648" s="19">
        <f>IF(B2648&amp;""="","",ROUND(SUMIFS($E$7:$E$3006,$B$7:$B$3006,B2648&amp;"")-SUMIFS($F$7:$F$3006,$B$7:$B$3006,B2648&amp;""),2))</f>
        <v/>
      </c>
      <c r="J2648" s="6">
        <f>IF(B2648&amp;""="",IF(AND(C2648&amp;""="",E2648&amp;""="",F2648&amp;""=""),"","رقم القيد ناقص"),IF(I2648=0,"","القيد غير متوازن"))</f>
        <v/>
      </c>
      <c r="K2648" s="21">
        <f>IF(C2648&amp;""="","",COUNTIF($C$7:C2648,C2648&amp;""))</f>
        <v/>
      </c>
      <c r="L2648" s="6">
        <f>IF(K2648="","",C2648&amp;"-"&amp;K2648)</f>
        <v/>
      </c>
      <c r="M2648" s="21">
        <f>IF(J2648&lt;&gt;"القيد غير متوازن","",IF(COUNTIF($B$7:B2648,B2648&amp;"")=1,1,""))</f>
        <v/>
      </c>
    </row>
    <row r="2649">
      <c r="A2649" s="20" t="n"/>
      <c r="B2649" s="16" t="n"/>
      <c r="C2649" s="16" t="n"/>
      <c r="D2649" s="5" t="n"/>
      <c r="E2649" s="17" t="n"/>
      <c r="F2649" s="17" t="n"/>
      <c r="G2649" s="6">
        <f>IF(AND(C2649&amp;""="",E2649&amp;""="",F2649&amp;""=""),"",IF(C2649&amp;""="","كود ناقص",IFERROR(INDEX('دليل الحسابات'!$B$6:$B$205,MATCH(C2649,'دليل الحسابات'!$A$6:$A$205,0)),"كود غير موجود")))</f>
        <v/>
      </c>
      <c r="H2649" s="6">
        <f>IF(AND(C2649&amp;""="",E2649&amp;""="",F2649&amp;""=""),"",IF(AND(E2649&amp;""&lt;&gt;"",F2649&amp;""&lt;&gt;""),"خطأ: مدين ودائن معًا",IF(AND(E2649&amp;""="",F2649&amp;""=""),"سطر بلا مبلغ","")))</f>
        <v/>
      </c>
      <c r="I2649" s="19">
        <f>IF(B2649&amp;""="","",ROUND(SUMIFS($E$7:$E$3006,$B$7:$B$3006,B2649&amp;"")-SUMIFS($F$7:$F$3006,$B$7:$B$3006,B2649&amp;""),2))</f>
        <v/>
      </c>
      <c r="J2649" s="6">
        <f>IF(B2649&amp;""="",IF(AND(C2649&amp;""="",E2649&amp;""="",F2649&amp;""=""),"","رقم القيد ناقص"),IF(I2649=0,"","القيد غير متوازن"))</f>
        <v/>
      </c>
      <c r="K2649" s="21">
        <f>IF(C2649&amp;""="","",COUNTIF($C$7:C2649,C2649&amp;""))</f>
        <v/>
      </c>
      <c r="L2649" s="6">
        <f>IF(K2649="","",C2649&amp;"-"&amp;K2649)</f>
        <v/>
      </c>
      <c r="M2649" s="21">
        <f>IF(J2649&lt;&gt;"القيد غير متوازن","",IF(COUNTIF($B$7:B2649,B2649&amp;"")=1,1,""))</f>
        <v/>
      </c>
    </row>
    <row r="2650">
      <c r="A2650" s="20" t="n"/>
      <c r="B2650" s="16" t="n"/>
      <c r="C2650" s="16" t="n"/>
      <c r="D2650" s="5" t="n"/>
      <c r="E2650" s="17" t="n"/>
      <c r="F2650" s="17" t="n"/>
      <c r="G2650" s="6">
        <f>IF(AND(C2650&amp;""="",E2650&amp;""="",F2650&amp;""=""),"",IF(C2650&amp;""="","كود ناقص",IFERROR(INDEX('دليل الحسابات'!$B$6:$B$205,MATCH(C2650,'دليل الحسابات'!$A$6:$A$205,0)),"كود غير موجود")))</f>
        <v/>
      </c>
      <c r="H2650" s="6">
        <f>IF(AND(C2650&amp;""="",E2650&amp;""="",F2650&amp;""=""),"",IF(AND(E2650&amp;""&lt;&gt;"",F2650&amp;""&lt;&gt;""),"خطأ: مدين ودائن معًا",IF(AND(E2650&amp;""="",F2650&amp;""=""),"سطر بلا مبلغ","")))</f>
        <v/>
      </c>
      <c r="I2650" s="19">
        <f>IF(B2650&amp;""="","",ROUND(SUMIFS($E$7:$E$3006,$B$7:$B$3006,B2650&amp;"")-SUMIFS($F$7:$F$3006,$B$7:$B$3006,B2650&amp;""),2))</f>
        <v/>
      </c>
      <c r="J2650" s="6">
        <f>IF(B2650&amp;""="",IF(AND(C2650&amp;""="",E2650&amp;""="",F2650&amp;""=""),"","رقم القيد ناقص"),IF(I2650=0,"","القيد غير متوازن"))</f>
        <v/>
      </c>
      <c r="K2650" s="21">
        <f>IF(C2650&amp;""="","",COUNTIF($C$7:C2650,C2650&amp;""))</f>
        <v/>
      </c>
      <c r="L2650" s="6">
        <f>IF(K2650="","",C2650&amp;"-"&amp;K2650)</f>
        <v/>
      </c>
      <c r="M2650" s="21">
        <f>IF(J2650&lt;&gt;"القيد غير متوازن","",IF(COUNTIF($B$7:B2650,B2650&amp;"")=1,1,""))</f>
        <v/>
      </c>
    </row>
    <row r="2651">
      <c r="A2651" s="20" t="n"/>
      <c r="B2651" s="16" t="n"/>
      <c r="C2651" s="16" t="n"/>
      <c r="D2651" s="5" t="n"/>
      <c r="E2651" s="17" t="n"/>
      <c r="F2651" s="17" t="n"/>
      <c r="G2651" s="6">
        <f>IF(AND(C2651&amp;""="",E2651&amp;""="",F2651&amp;""=""),"",IF(C2651&amp;""="","كود ناقص",IFERROR(INDEX('دليل الحسابات'!$B$6:$B$205,MATCH(C2651,'دليل الحسابات'!$A$6:$A$205,0)),"كود غير موجود")))</f>
        <v/>
      </c>
      <c r="H2651" s="6">
        <f>IF(AND(C2651&amp;""="",E2651&amp;""="",F2651&amp;""=""),"",IF(AND(E2651&amp;""&lt;&gt;"",F2651&amp;""&lt;&gt;""),"خطأ: مدين ودائن معًا",IF(AND(E2651&amp;""="",F2651&amp;""=""),"سطر بلا مبلغ","")))</f>
        <v/>
      </c>
      <c r="I2651" s="19">
        <f>IF(B2651&amp;""="","",ROUND(SUMIFS($E$7:$E$3006,$B$7:$B$3006,B2651&amp;"")-SUMIFS($F$7:$F$3006,$B$7:$B$3006,B2651&amp;""),2))</f>
        <v/>
      </c>
      <c r="J2651" s="6">
        <f>IF(B2651&amp;""="",IF(AND(C2651&amp;""="",E2651&amp;""="",F2651&amp;""=""),"","رقم القيد ناقص"),IF(I2651=0,"","القيد غير متوازن"))</f>
        <v/>
      </c>
      <c r="K2651" s="21">
        <f>IF(C2651&amp;""="","",COUNTIF($C$7:C2651,C2651&amp;""))</f>
        <v/>
      </c>
      <c r="L2651" s="6">
        <f>IF(K2651="","",C2651&amp;"-"&amp;K2651)</f>
        <v/>
      </c>
      <c r="M2651" s="21">
        <f>IF(J2651&lt;&gt;"القيد غير متوازن","",IF(COUNTIF($B$7:B2651,B2651&amp;"")=1,1,""))</f>
        <v/>
      </c>
    </row>
    <row r="2652">
      <c r="A2652" s="20" t="n"/>
      <c r="B2652" s="16" t="n"/>
      <c r="C2652" s="16" t="n"/>
      <c r="D2652" s="5" t="n"/>
      <c r="E2652" s="17" t="n"/>
      <c r="F2652" s="17" t="n"/>
      <c r="G2652" s="6">
        <f>IF(AND(C2652&amp;""="",E2652&amp;""="",F2652&amp;""=""),"",IF(C2652&amp;""="","كود ناقص",IFERROR(INDEX('دليل الحسابات'!$B$6:$B$205,MATCH(C2652,'دليل الحسابات'!$A$6:$A$205,0)),"كود غير موجود")))</f>
        <v/>
      </c>
      <c r="H2652" s="6">
        <f>IF(AND(C2652&amp;""="",E2652&amp;""="",F2652&amp;""=""),"",IF(AND(E2652&amp;""&lt;&gt;"",F2652&amp;""&lt;&gt;""),"خطأ: مدين ودائن معًا",IF(AND(E2652&amp;""="",F2652&amp;""=""),"سطر بلا مبلغ","")))</f>
        <v/>
      </c>
      <c r="I2652" s="19">
        <f>IF(B2652&amp;""="","",ROUND(SUMIFS($E$7:$E$3006,$B$7:$B$3006,B2652&amp;"")-SUMIFS($F$7:$F$3006,$B$7:$B$3006,B2652&amp;""),2))</f>
        <v/>
      </c>
      <c r="J2652" s="6">
        <f>IF(B2652&amp;""="",IF(AND(C2652&amp;""="",E2652&amp;""="",F2652&amp;""=""),"","رقم القيد ناقص"),IF(I2652=0,"","القيد غير متوازن"))</f>
        <v/>
      </c>
      <c r="K2652" s="21">
        <f>IF(C2652&amp;""="","",COUNTIF($C$7:C2652,C2652&amp;""))</f>
        <v/>
      </c>
      <c r="L2652" s="6">
        <f>IF(K2652="","",C2652&amp;"-"&amp;K2652)</f>
        <v/>
      </c>
      <c r="M2652" s="21">
        <f>IF(J2652&lt;&gt;"القيد غير متوازن","",IF(COUNTIF($B$7:B2652,B2652&amp;"")=1,1,""))</f>
        <v/>
      </c>
    </row>
    <row r="2653">
      <c r="A2653" s="20" t="n"/>
      <c r="B2653" s="16" t="n"/>
      <c r="C2653" s="16" t="n"/>
      <c r="D2653" s="5" t="n"/>
      <c r="E2653" s="17" t="n"/>
      <c r="F2653" s="17" t="n"/>
      <c r="G2653" s="6">
        <f>IF(AND(C2653&amp;""="",E2653&amp;""="",F2653&amp;""=""),"",IF(C2653&amp;""="","كود ناقص",IFERROR(INDEX('دليل الحسابات'!$B$6:$B$205,MATCH(C2653,'دليل الحسابات'!$A$6:$A$205,0)),"كود غير موجود")))</f>
        <v/>
      </c>
      <c r="H2653" s="6">
        <f>IF(AND(C2653&amp;""="",E2653&amp;""="",F2653&amp;""=""),"",IF(AND(E2653&amp;""&lt;&gt;"",F2653&amp;""&lt;&gt;""),"خطأ: مدين ودائن معًا",IF(AND(E2653&amp;""="",F2653&amp;""=""),"سطر بلا مبلغ","")))</f>
        <v/>
      </c>
      <c r="I2653" s="19">
        <f>IF(B2653&amp;""="","",ROUND(SUMIFS($E$7:$E$3006,$B$7:$B$3006,B2653&amp;"")-SUMIFS($F$7:$F$3006,$B$7:$B$3006,B2653&amp;""),2))</f>
        <v/>
      </c>
      <c r="J2653" s="6">
        <f>IF(B2653&amp;""="",IF(AND(C2653&amp;""="",E2653&amp;""="",F2653&amp;""=""),"","رقم القيد ناقص"),IF(I2653=0,"","القيد غير متوازن"))</f>
        <v/>
      </c>
      <c r="K2653" s="21">
        <f>IF(C2653&amp;""="","",COUNTIF($C$7:C2653,C2653&amp;""))</f>
        <v/>
      </c>
      <c r="L2653" s="6">
        <f>IF(K2653="","",C2653&amp;"-"&amp;K2653)</f>
        <v/>
      </c>
      <c r="M2653" s="21">
        <f>IF(J2653&lt;&gt;"القيد غير متوازن","",IF(COUNTIF($B$7:B2653,B2653&amp;"")=1,1,""))</f>
        <v/>
      </c>
    </row>
    <row r="2654">
      <c r="A2654" s="20" t="n"/>
      <c r="B2654" s="16" t="n"/>
      <c r="C2654" s="16" t="n"/>
      <c r="D2654" s="5" t="n"/>
      <c r="E2654" s="17" t="n"/>
      <c r="F2654" s="17" t="n"/>
      <c r="G2654" s="6">
        <f>IF(AND(C2654&amp;""="",E2654&amp;""="",F2654&amp;""=""),"",IF(C2654&amp;""="","كود ناقص",IFERROR(INDEX('دليل الحسابات'!$B$6:$B$205,MATCH(C2654,'دليل الحسابات'!$A$6:$A$205,0)),"كود غير موجود")))</f>
        <v/>
      </c>
      <c r="H2654" s="6">
        <f>IF(AND(C2654&amp;""="",E2654&amp;""="",F2654&amp;""=""),"",IF(AND(E2654&amp;""&lt;&gt;"",F2654&amp;""&lt;&gt;""),"خطأ: مدين ودائن معًا",IF(AND(E2654&amp;""="",F2654&amp;""=""),"سطر بلا مبلغ","")))</f>
        <v/>
      </c>
      <c r="I2654" s="19">
        <f>IF(B2654&amp;""="","",ROUND(SUMIFS($E$7:$E$3006,$B$7:$B$3006,B2654&amp;"")-SUMIFS($F$7:$F$3006,$B$7:$B$3006,B2654&amp;""),2))</f>
        <v/>
      </c>
      <c r="J2654" s="6">
        <f>IF(B2654&amp;""="",IF(AND(C2654&amp;""="",E2654&amp;""="",F2654&amp;""=""),"","رقم القيد ناقص"),IF(I2654=0,"","القيد غير متوازن"))</f>
        <v/>
      </c>
      <c r="K2654" s="21">
        <f>IF(C2654&amp;""="","",COUNTIF($C$7:C2654,C2654&amp;""))</f>
        <v/>
      </c>
      <c r="L2654" s="6">
        <f>IF(K2654="","",C2654&amp;"-"&amp;K2654)</f>
        <v/>
      </c>
      <c r="M2654" s="21">
        <f>IF(J2654&lt;&gt;"القيد غير متوازن","",IF(COUNTIF($B$7:B2654,B2654&amp;"")=1,1,""))</f>
        <v/>
      </c>
    </row>
    <row r="2655">
      <c r="A2655" s="20" t="n"/>
      <c r="B2655" s="16" t="n"/>
      <c r="C2655" s="16" t="n"/>
      <c r="D2655" s="5" t="n"/>
      <c r="E2655" s="17" t="n"/>
      <c r="F2655" s="17" t="n"/>
      <c r="G2655" s="6">
        <f>IF(AND(C2655&amp;""="",E2655&amp;""="",F2655&amp;""=""),"",IF(C2655&amp;""="","كود ناقص",IFERROR(INDEX('دليل الحسابات'!$B$6:$B$205,MATCH(C2655,'دليل الحسابات'!$A$6:$A$205,0)),"كود غير موجود")))</f>
        <v/>
      </c>
      <c r="H2655" s="6">
        <f>IF(AND(C2655&amp;""="",E2655&amp;""="",F2655&amp;""=""),"",IF(AND(E2655&amp;""&lt;&gt;"",F2655&amp;""&lt;&gt;""),"خطأ: مدين ودائن معًا",IF(AND(E2655&amp;""="",F2655&amp;""=""),"سطر بلا مبلغ","")))</f>
        <v/>
      </c>
      <c r="I2655" s="19">
        <f>IF(B2655&amp;""="","",ROUND(SUMIFS($E$7:$E$3006,$B$7:$B$3006,B2655&amp;"")-SUMIFS($F$7:$F$3006,$B$7:$B$3006,B2655&amp;""),2))</f>
        <v/>
      </c>
      <c r="J2655" s="6">
        <f>IF(B2655&amp;""="",IF(AND(C2655&amp;""="",E2655&amp;""="",F2655&amp;""=""),"","رقم القيد ناقص"),IF(I2655=0,"","القيد غير متوازن"))</f>
        <v/>
      </c>
      <c r="K2655" s="21">
        <f>IF(C2655&amp;""="","",COUNTIF($C$7:C2655,C2655&amp;""))</f>
        <v/>
      </c>
      <c r="L2655" s="6">
        <f>IF(K2655="","",C2655&amp;"-"&amp;K2655)</f>
        <v/>
      </c>
      <c r="M2655" s="21">
        <f>IF(J2655&lt;&gt;"القيد غير متوازن","",IF(COUNTIF($B$7:B2655,B2655&amp;"")=1,1,""))</f>
        <v/>
      </c>
    </row>
    <row r="2656">
      <c r="A2656" s="20" t="n"/>
      <c r="B2656" s="16" t="n"/>
      <c r="C2656" s="16" t="n"/>
      <c r="D2656" s="5" t="n"/>
      <c r="E2656" s="17" t="n"/>
      <c r="F2656" s="17" t="n"/>
      <c r="G2656" s="6">
        <f>IF(AND(C2656&amp;""="",E2656&amp;""="",F2656&amp;""=""),"",IF(C2656&amp;""="","كود ناقص",IFERROR(INDEX('دليل الحسابات'!$B$6:$B$205,MATCH(C2656,'دليل الحسابات'!$A$6:$A$205,0)),"كود غير موجود")))</f>
        <v/>
      </c>
      <c r="H2656" s="6">
        <f>IF(AND(C2656&amp;""="",E2656&amp;""="",F2656&amp;""=""),"",IF(AND(E2656&amp;""&lt;&gt;"",F2656&amp;""&lt;&gt;""),"خطأ: مدين ودائن معًا",IF(AND(E2656&amp;""="",F2656&amp;""=""),"سطر بلا مبلغ","")))</f>
        <v/>
      </c>
      <c r="I2656" s="19">
        <f>IF(B2656&amp;""="","",ROUND(SUMIFS($E$7:$E$3006,$B$7:$B$3006,B2656&amp;"")-SUMIFS($F$7:$F$3006,$B$7:$B$3006,B2656&amp;""),2))</f>
        <v/>
      </c>
      <c r="J2656" s="6">
        <f>IF(B2656&amp;""="",IF(AND(C2656&amp;""="",E2656&amp;""="",F2656&amp;""=""),"","رقم القيد ناقص"),IF(I2656=0,"","القيد غير متوازن"))</f>
        <v/>
      </c>
      <c r="K2656" s="21">
        <f>IF(C2656&amp;""="","",COUNTIF($C$7:C2656,C2656&amp;""))</f>
        <v/>
      </c>
      <c r="L2656" s="6">
        <f>IF(K2656="","",C2656&amp;"-"&amp;K2656)</f>
        <v/>
      </c>
      <c r="M2656" s="21">
        <f>IF(J2656&lt;&gt;"القيد غير متوازن","",IF(COUNTIF($B$7:B2656,B2656&amp;"")=1,1,""))</f>
        <v/>
      </c>
    </row>
    <row r="2657">
      <c r="A2657" s="20" t="n"/>
      <c r="B2657" s="16" t="n"/>
      <c r="C2657" s="16" t="n"/>
      <c r="D2657" s="5" t="n"/>
      <c r="E2657" s="17" t="n"/>
      <c r="F2657" s="17" t="n"/>
      <c r="G2657" s="6">
        <f>IF(AND(C2657&amp;""="",E2657&amp;""="",F2657&amp;""=""),"",IF(C2657&amp;""="","كود ناقص",IFERROR(INDEX('دليل الحسابات'!$B$6:$B$205,MATCH(C2657,'دليل الحسابات'!$A$6:$A$205,0)),"كود غير موجود")))</f>
        <v/>
      </c>
      <c r="H2657" s="6">
        <f>IF(AND(C2657&amp;""="",E2657&amp;""="",F2657&amp;""=""),"",IF(AND(E2657&amp;""&lt;&gt;"",F2657&amp;""&lt;&gt;""),"خطأ: مدين ودائن معًا",IF(AND(E2657&amp;""="",F2657&amp;""=""),"سطر بلا مبلغ","")))</f>
        <v/>
      </c>
      <c r="I2657" s="19">
        <f>IF(B2657&amp;""="","",ROUND(SUMIFS($E$7:$E$3006,$B$7:$B$3006,B2657&amp;"")-SUMIFS($F$7:$F$3006,$B$7:$B$3006,B2657&amp;""),2))</f>
        <v/>
      </c>
      <c r="J2657" s="6">
        <f>IF(B2657&amp;""="",IF(AND(C2657&amp;""="",E2657&amp;""="",F2657&amp;""=""),"","رقم القيد ناقص"),IF(I2657=0,"","القيد غير متوازن"))</f>
        <v/>
      </c>
      <c r="K2657" s="21">
        <f>IF(C2657&amp;""="","",COUNTIF($C$7:C2657,C2657&amp;""))</f>
        <v/>
      </c>
      <c r="L2657" s="6">
        <f>IF(K2657="","",C2657&amp;"-"&amp;K2657)</f>
        <v/>
      </c>
      <c r="M2657" s="21">
        <f>IF(J2657&lt;&gt;"القيد غير متوازن","",IF(COUNTIF($B$7:B2657,B2657&amp;"")=1,1,""))</f>
        <v/>
      </c>
    </row>
    <row r="2658">
      <c r="A2658" s="20" t="n"/>
      <c r="B2658" s="16" t="n"/>
      <c r="C2658" s="16" t="n"/>
      <c r="D2658" s="5" t="n"/>
      <c r="E2658" s="17" t="n"/>
      <c r="F2658" s="17" t="n"/>
      <c r="G2658" s="6">
        <f>IF(AND(C2658&amp;""="",E2658&amp;""="",F2658&amp;""=""),"",IF(C2658&amp;""="","كود ناقص",IFERROR(INDEX('دليل الحسابات'!$B$6:$B$205,MATCH(C2658,'دليل الحسابات'!$A$6:$A$205,0)),"كود غير موجود")))</f>
        <v/>
      </c>
      <c r="H2658" s="6">
        <f>IF(AND(C2658&amp;""="",E2658&amp;""="",F2658&amp;""=""),"",IF(AND(E2658&amp;""&lt;&gt;"",F2658&amp;""&lt;&gt;""),"خطأ: مدين ودائن معًا",IF(AND(E2658&amp;""="",F2658&amp;""=""),"سطر بلا مبلغ","")))</f>
        <v/>
      </c>
      <c r="I2658" s="19">
        <f>IF(B2658&amp;""="","",ROUND(SUMIFS($E$7:$E$3006,$B$7:$B$3006,B2658&amp;"")-SUMIFS($F$7:$F$3006,$B$7:$B$3006,B2658&amp;""),2))</f>
        <v/>
      </c>
      <c r="J2658" s="6">
        <f>IF(B2658&amp;""="",IF(AND(C2658&amp;""="",E2658&amp;""="",F2658&amp;""=""),"","رقم القيد ناقص"),IF(I2658=0,"","القيد غير متوازن"))</f>
        <v/>
      </c>
      <c r="K2658" s="21">
        <f>IF(C2658&amp;""="","",COUNTIF($C$7:C2658,C2658&amp;""))</f>
        <v/>
      </c>
      <c r="L2658" s="6">
        <f>IF(K2658="","",C2658&amp;"-"&amp;K2658)</f>
        <v/>
      </c>
      <c r="M2658" s="21">
        <f>IF(J2658&lt;&gt;"القيد غير متوازن","",IF(COUNTIF($B$7:B2658,B2658&amp;"")=1,1,""))</f>
        <v/>
      </c>
    </row>
    <row r="2659">
      <c r="A2659" s="20" t="n"/>
      <c r="B2659" s="16" t="n"/>
      <c r="C2659" s="16" t="n"/>
      <c r="D2659" s="5" t="n"/>
      <c r="E2659" s="17" t="n"/>
      <c r="F2659" s="17" t="n"/>
      <c r="G2659" s="6">
        <f>IF(AND(C2659&amp;""="",E2659&amp;""="",F2659&amp;""=""),"",IF(C2659&amp;""="","كود ناقص",IFERROR(INDEX('دليل الحسابات'!$B$6:$B$205,MATCH(C2659,'دليل الحسابات'!$A$6:$A$205,0)),"كود غير موجود")))</f>
        <v/>
      </c>
      <c r="H2659" s="6">
        <f>IF(AND(C2659&amp;""="",E2659&amp;""="",F2659&amp;""=""),"",IF(AND(E2659&amp;""&lt;&gt;"",F2659&amp;""&lt;&gt;""),"خطأ: مدين ودائن معًا",IF(AND(E2659&amp;""="",F2659&amp;""=""),"سطر بلا مبلغ","")))</f>
        <v/>
      </c>
      <c r="I2659" s="19">
        <f>IF(B2659&amp;""="","",ROUND(SUMIFS($E$7:$E$3006,$B$7:$B$3006,B2659&amp;"")-SUMIFS($F$7:$F$3006,$B$7:$B$3006,B2659&amp;""),2))</f>
        <v/>
      </c>
      <c r="J2659" s="6">
        <f>IF(B2659&amp;""="",IF(AND(C2659&amp;""="",E2659&amp;""="",F2659&amp;""=""),"","رقم القيد ناقص"),IF(I2659=0,"","القيد غير متوازن"))</f>
        <v/>
      </c>
      <c r="K2659" s="21">
        <f>IF(C2659&amp;""="","",COUNTIF($C$7:C2659,C2659&amp;""))</f>
        <v/>
      </c>
      <c r="L2659" s="6">
        <f>IF(K2659="","",C2659&amp;"-"&amp;K2659)</f>
        <v/>
      </c>
      <c r="M2659" s="21">
        <f>IF(J2659&lt;&gt;"القيد غير متوازن","",IF(COUNTIF($B$7:B2659,B2659&amp;"")=1,1,""))</f>
        <v/>
      </c>
    </row>
    <row r="2660">
      <c r="A2660" s="20" t="n"/>
      <c r="B2660" s="16" t="n"/>
      <c r="C2660" s="16" t="n"/>
      <c r="D2660" s="5" t="n"/>
      <c r="E2660" s="17" t="n"/>
      <c r="F2660" s="17" t="n"/>
      <c r="G2660" s="6">
        <f>IF(AND(C2660&amp;""="",E2660&amp;""="",F2660&amp;""=""),"",IF(C2660&amp;""="","كود ناقص",IFERROR(INDEX('دليل الحسابات'!$B$6:$B$205,MATCH(C2660,'دليل الحسابات'!$A$6:$A$205,0)),"كود غير موجود")))</f>
        <v/>
      </c>
      <c r="H2660" s="6">
        <f>IF(AND(C2660&amp;""="",E2660&amp;""="",F2660&amp;""=""),"",IF(AND(E2660&amp;""&lt;&gt;"",F2660&amp;""&lt;&gt;""),"خطأ: مدين ودائن معًا",IF(AND(E2660&amp;""="",F2660&amp;""=""),"سطر بلا مبلغ","")))</f>
        <v/>
      </c>
      <c r="I2660" s="19">
        <f>IF(B2660&amp;""="","",ROUND(SUMIFS($E$7:$E$3006,$B$7:$B$3006,B2660&amp;"")-SUMIFS($F$7:$F$3006,$B$7:$B$3006,B2660&amp;""),2))</f>
        <v/>
      </c>
      <c r="J2660" s="6">
        <f>IF(B2660&amp;""="",IF(AND(C2660&amp;""="",E2660&amp;""="",F2660&amp;""=""),"","رقم القيد ناقص"),IF(I2660=0,"","القيد غير متوازن"))</f>
        <v/>
      </c>
      <c r="K2660" s="21">
        <f>IF(C2660&amp;""="","",COUNTIF($C$7:C2660,C2660&amp;""))</f>
        <v/>
      </c>
      <c r="L2660" s="6">
        <f>IF(K2660="","",C2660&amp;"-"&amp;K2660)</f>
        <v/>
      </c>
      <c r="M2660" s="21">
        <f>IF(J2660&lt;&gt;"القيد غير متوازن","",IF(COUNTIF($B$7:B2660,B2660&amp;"")=1,1,""))</f>
        <v/>
      </c>
    </row>
    <row r="2661">
      <c r="A2661" s="20" t="n"/>
      <c r="B2661" s="16" t="n"/>
      <c r="C2661" s="16" t="n"/>
      <c r="D2661" s="5" t="n"/>
      <c r="E2661" s="17" t="n"/>
      <c r="F2661" s="17" t="n"/>
      <c r="G2661" s="6">
        <f>IF(AND(C2661&amp;""="",E2661&amp;""="",F2661&amp;""=""),"",IF(C2661&amp;""="","كود ناقص",IFERROR(INDEX('دليل الحسابات'!$B$6:$B$205,MATCH(C2661,'دليل الحسابات'!$A$6:$A$205,0)),"كود غير موجود")))</f>
        <v/>
      </c>
      <c r="H2661" s="6">
        <f>IF(AND(C2661&amp;""="",E2661&amp;""="",F2661&amp;""=""),"",IF(AND(E2661&amp;""&lt;&gt;"",F2661&amp;""&lt;&gt;""),"خطأ: مدين ودائن معًا",IF(AND(E2661&amp;""="",F2661&amp;""=""),"سطر بلا مبلغ","")))</f>
        <v/>
      </c>
      <c r="I2661" s="19">
        <f>IF(B2661&amp;""="","",ROUND(SUMIFS($E$7:$E$3006,$B$7:$B$3006,B2661&amp;"")-SUMIFS($F$7:$F$3006,$B$7:$B$3006,B2661&amp;""),2))</f>
        <v/>
      </c>
      <c r="J2661" s="6">
        <f>IF(B2661&amp;""="",IF(AND(C2661&amp;""="",E2661&amp;""="",F2661&amp;""=""),"","رقم القيد ناقص"),IF(I2661=0,"","القيد غير متوازن"))</f>
        <v/>
      </c>
      <c r="K2661" s="21">
        <f>IF(C2661&amp;""="","",COUNTIF($C$7:C2661,C2661&amp;""))</f>
        <v/>
      </c>
      <c r="L2661" s="6">
        <f>IF(K2661="","",C2661&amp;"-"&amp;K2661)</f>
        <v/>
      </c>
      <c r="M2661" s="21">
        <f>IF(J2661&lt;&gt;"القيد غير متوازن","",IF(COUNTIF($B$7:B2661,B2661&amp;"")=1,1,""))</f>
        <v/>
      </c>
    </row>
    <row r="2662">
      <c r="A2662" s="20" t="n"/>
      <c r="B2662" s="16" t="n"/>
      <c r="C2662" s="16" t="n"/>
      <c r="D2662" s="5" t="n"/>
      <c r="E2662" s="17" t="n"/>
      <c r="F2662" s="17" t="n"/>
      <c r="G2662" s="6">
        <f>IF(AND(C2662&amp;""="",E2662&amp;""="",F2662&amp;""=""),"",IF(C2662&amp;""="","كود ناقص",IFERROR(INDEX('دليل الحسابات'!$B$6:$B$205,MATCH(C2662,'دليل الحسابات'!$A$6:$A$205,0)),"كود غير موجود")))</f>
        <v/>
      </c>
      <c r="H2662" s="6">
        <f>IF(AND(C2662&amp;""="",E2662&amp;""="",F2662&amp;""=""),"",IF(AND(E2662&amp;""&lt;&gt;"",F2662&amp;""&lt;&gt;""),"خطأ: مدين ودائن معًا",IF(AND(E2662&amp;""="",F2662&amp;""=""),"سطر بلا مبلغ","")))</f>
        <v/>
      </c>
      <c r="I2662" s="19">
        <f>IF(B2662&amp;""="","",ROUND(SUMIFS($E$7:$E$3006,$B$7:$B$3006,B2662&amp;"")-SUMIFS($F$7:$F$3006,$B$7:$B$3006,B2662&amp;""),2))</f>
        <v/>
      </c>
      <c r="J2662" s="6">
        <f>IF(B2662&amp;""="",IF(AND(C2662&amp;""="",E2662&amp;""="",F2662&amp;""=""),"","رقم القيد ناقص"),IF(I2662=0,"","القيد غير متوازن"))</f>
        <v/>
      </c>
      <c r="K2662" s="21">
        <f>IF(C2662&amp;""="","",COUNTIF($C$7:C2662,C2662&amp;""))</f>
        <v/>
      </c>
      <c r="L2662" s="6">
        <f>IF(K2662="","",C2662&amp;"-"&amp;K2662)</f>
        <v/>
      </c>
      <c r="M2662" s="21">
        <f>IF(J2662&lt;&gt;"القيد غير متوازن","",IF(COUNTIF($B$7:B2662,B2662&amp;"")=1,1,""))</f>
        <v/>
      </c>
    </row>
    <row r="2663">
      <c r="A2663" s="20" t="n"/>
      <c r="B2663" s="16" t="n"/>
      <c r="C2663" s="16" t="n"/>
      <c r="D2663" s="5" t="n"/>
      <c r="E2663" s="17" t="n"/>
      <c r="F2663" s="17" t="n"/>
      <c r="G2663" s="6">
        <f>IF(AND(C2663&amp;""="",E2663&amp;""="",F2663&amp;""=""),"",IF(C2663&amp;""="","كود ناقص",IFERROR(INDEX('دليل الحسابات'!$B$6:$B$205,MATCH(C2663,'دليل الحسابات'!$A$6:$A$205,0)),"كود غير موجود")))</f>
        <v/>
      </c>
      <c r="H2663" s="6">
        <f>IF(AND(C2663&amp;""="",E2663&amp;""="",F2663&amp;""=""),"",IF(AND(E2663&amp;""&lt;&gt;"",F2663&amp;""&lt;&gt;""),"خطأ: مدين ودائن معًا",IF(AND(E2663&amp;""="",F2663&amp;""=""),"سطر بلا مبلغ","")))</f>
        <v/>
      </c>
      <c r="I2663" s="19">
        <f>IF(B2663&amp;""="","",ROUND(SUMIFS($E$7:$E$3006,$B$7:$B$3006,B2663&amp;"")-SUMIFS($F$7:$F$3006,$B$7:$B$3006,B2663&amp;""),2))</f>
        <v/>
      </c>
      <c r="J2663" s="6">
        <f>IF(B2663&amp;""="",IF(AND(C2663&amp;""="",E2663&amp;""="",F2663&amp;""=""),"","رقم القيد ناقص"),IF(I2663=0,"","القيد غير متوازن"))</f>
        <v/>
      </c>
      <c r="K2663" s="21">
        <f>IF(C2663&amp;""="","",COUNTIF($C$7:C2663,C2663&amp;""))</f>
        <v/>
      </c>
      <c r="L2663" s="6">
        <f>IF(K2663="","",C2663&amp;"-"&amp;K2663)</f>
        <v/>
      </c>
      <c r="M2663" s="21">
        <f>IF(J2663&lt;&gt;"القيد غير متوازن","",IF(COUNTIF($B$7:B2663,B2663&amp;"")=1,1,""))</f>
        <v/>
      </c>
    </row>
    <row r="2664">
      <c r="A2664" s="20" t="n"/>
      <c r="B2664" s="16" t="n"/>
      <c r="C2664" s="16" t="n"/>
      <c r="D2664" s="5" t="n"/>
      <c r="E2664" s="17" t="n"/>
      <c r="F2664" s="17" t="n"/>
      <c r="G2664" s="6">
        <f>IF(AND(C2664&amp;""="",E2664&amp;""="",F2664&amp;""=""),"",IF(C2664&amp;""="","كود ناقص",IFERROR(INDEX('دليل الحسابات'!$B$6:$B$205,MATCH(C2664,'دليل الحسابات'!$A$6:$A$205,0)),"كود غير موجود")))</f>
        <v/>
      </c>
      <c r="H2664" s="6">
        <f>IF(AND(C2664&amp;""="",E2664&amp;""="",F2664&amp;""=""),"",IF(AND(E2664&amp;""&lt;&gt;"",F2664&amp;""&lt;&gt;""),"خطأ: مدين ودائن معًا",IF(AND(E2664&amp;""="",F2664&amp;""=""),"سطر بلا مبلغ","")))</f>
        <v/>
      </c>
      <c r="I2664" s="19">
        <f>IF(B2664&amp;""="","",ROUND(SUMIFS($E$7:$E$3006,$B$7:$B$3006,B2664&amp;"")-SUMIFS($F$7:$F$3006,$B$7:$B$3006,B2664&amp;""),2))</f>
        <v/>
      </c>
      <c r="J2664" s="6">
        <f>IF(B2664&amp;""="",IF(AND(C2664&amp;""="",E2664&amp;""="",F2664&amp;""=""),"","رقم القيد ناقص"),IF(I2664=0,"","القيد غير متوازن"))</f>
        <v/>
      </c>
      <c r="K2664" s="21">
        <f>IF(C2664&amp;""="","",COUNTIF($C$7:C2664,C2664&amp;""))</f>
        <v/>
      </c>
      <c r="L2664" s="6">
        <f>IF(K2664="","",C2664&amp;"-"&amp;K2664)</f>
        <v/>
      </c>
      <c r="M2664" s="21">
        <f>IF(J2664&lt;&gt;"القيد غير متوازن","",IF(COUNTIF($B$7:B2664,B2664&amp;"")=1,1,""))</f>
        <v/>
      </c>
    </row>
    <row r="2665">
      <c r="A2665" s="20" t="n"/>
      <c r="B2665" s="16" t="n"/>
      <c r="C2665" s="16" t="n"/>
      <c r="D2665" s="5" t="n"/>
      <c r="E2665" s="17" t="n"/>
      <c r="F2665" s="17" t="n"/>
      <c r="G2665" s="6">
        <f>IF(AND(C2665&amp;""="",E2665&amp;""="",F2665&amp;""=""),"",IF(C2665&amp;""="","كود ناقص",IFERROR(INDEX('دليل الحسابات'!$B$6:$B$205,MATCH(C2665,'دليل الحسابات'!$A$6:$A$205,0)),"كود غير موجود")))</f>
        <v/>
      </c>
      <c r="H2665" s="6">
        <f>IF(AND(C2665&amp;""="",E2665&amp;""="",F2665&amp;""=""),"",IF(AND(E2665&amp;""&lt;&gt;"",F2665&amp;""&lt;&gt;""),"خطأ: مدين ودائن معًا",IF(AND(E2665&amp;""="",F2665&amp;""=""),"سطر بلا مبلغ","")))</f>
        <v/>
      </c>
      <c r="I2665" s="19">
        <f>IF(B2665&amp;""="","",ROUND(SUMIFS($E$7:$E$3006,$B$7:$B$3006,B2665&amp;"")-SUMIFS($F$7:$F$3006,$B$7:$B$3006,B2665&amp;""),2))</f>
        <v/>
      </c>
      <c r="J2665" s="6">
        <f>IF(B2665&amp;""="",IF(AND(C2665&amp;""="",E2665&amp;""="",F2665&amp;""=""),"","رقم القيد ناقص"),IF(I2665=0,"","القيد غير متوازن"))</f>
        <v/>
      </c>
      <c r="K2665" s="21">
        <f>IF(C2665&amp;""="","",COUNTIF($C$7:C2665,C2665&amp;""))</f>
        <v/>
      </c>
      <c r="L2665" s="6">
        <f>IF(K2665="","",C2665&amp;"-"&amp;K2665)</f>
        <v/>
      </c>
      <c r="M2665" s="21">
        <f>IF(J2665&lt;&gt;"القيد غير متوازن","",IF(COUNTIF($B$7:B2665,B2665&amp;"")=1,1,""))</f>
        <v/>
      </c>
    </row>
    <row r="2666">
      <c r="A2666" s="20" t="n"/>
      <c r="B2666" s="16" t="n"/>
      <c r="C2666" s="16" t="n"/>
      <c r="D2666" s="5" t="n"/>
      <c r="E2666" s="17" t="n"/>
      <c r="F2666" s="17" t="n"/>
      <c r="G2666" s="6">
        <f>IF(AND(C2666&amp;""="",E2666&amp;""="",F2666&amp;""=""),"",IF(C2666&amp;""="","كود ناقص",IFERROR(INDEX('دليل الحسابات'!$B$6:$B$205,MATCH(C2666,'دليل الحسابات'!$A$6:$A$205,0)),"كود غير موجود")))</f>
        <v/>
      </c>
      <c r="H2666" s="6">
        <f>IF(AND(C2666&amp;""="",E2666&amp;""="",F2666&amp;""=""),"",IF(AND(E2666&amp;""&lt;&gt;"",F2666&amp;""&lt;&gt;""),"خطأ: مدين ودائن معًا",IF(AND(E2666&amp;""="",F2666&amp;""=""),"سطر بلا مبلغ","")))</f>
        <v/>
      </c>
      <c r="I2666" s="19">
        <f>IF(B2666&amp;""="","",ROUND(SUMIFS($E$7:$E$3006,$B$7:$B$3006,B2666&amp;"")-SUMIFS($F$7:$F$3006,$B$7:$B$3006,B2666&amp;""),2))</f>
        <v/>
      </c>
      <c r="J2666" s="6">
        <f>IF(B2666&amp;""="",IF(AND(C2666&amp;""="",E2666&amp;""="",F2666&amp;""=""),"","رقم القيد ناقص"),IF(I2666=0,"","القيد غير متوازن"))</f>
        <v/>
      </c>
      <c r="K2666" s="21">
        <f>IF(C2666&amp;""="","",COUNTIF($C$7:C2666,C2666&amp;""))</f>
        <v/>
      </c>
      <c r="L2666" s="6">
        <f>IF(K2666="","",C2666&amp;"-"&amp;K2666)</f>
        <v/>
      </c>
      <c r="M2666" s="21">
        <f>IF(J2666&lt;&gt;"القيد غير متوازن","",IF(COUNTIF($B$7:B2666,B2666&amp;"")=1,1,""))</f>
        <v/>
      </c>
    </row>
    <row r="2667">
      <c r="A2667" s="20" t="n"/>
      <c r="B2667" s="16" t="n"/>
      <c r="C2667" s="16" t="n"/>
      <c r="D2667" s="5" t="n"/>
      <c r="E2667" s="17" t="n"/>
      <c r="F2667" s="17" t="n"/>
      <c r="G2667" s="6">
        <f>IF(AND(C2667&amp;""="",E2667&amp;""="",F2667&amp;""=""),"",IF(C2667&amp;""="","كود ناقص",IFERROR(INDEX('دليل الحسابات'!$B$6:$B$205,MATCH(C2667,'دليل الحسابات'!$A$6:$A$205,0)),"كود غير موجود")))</f>
        <v/>
      </c>
      <c r="H2667" s="6">
        <f>IF(AND(C2667&amp;""="",E2667&amp;""="",F2667&amp;""=""),"",IF(AND(E2667&amp;""&lt;&gt;"",F2667&amp;""&lt;&gt;""),"خطأ: مدين ودائن معًا",IF(AND(E2667&amp;""="",F2667&amp;""=""),"سطر بلا مبلغ","")))</f>
        <v/>
      </c>
      <c r="I2667" s="19">
        <f>IF(B2667&amp;""="","",ROUND(SUMIFS($E$7:$E$3006,$B$7:$B$3006,B2667&amp;"")-SUMIFS($F$7:$F$3006,$B$7:$B$3006,B2667&amp;""),2))</f>
        <v/>
      </c>
      <c r="J2667" s="6">
        <f>IF(B2667&amp;""="",IF(AND(C2667&amp;""="",E2667&amp;""="",F2667&amp;""=""),"","رقم القيد ناقص"),IF(I2667=0,"","القيد غير متوازن"))</f>
        <v/>
      </c>
      <c r="K2667" s="21">
        <f>IF(C2667&amp;""="","",COUNTIF($C$7:C2667,C2667&amp;""))</f>
        <v/>
      </c>
      <c r="L2667" s="6">
        <f>IF(K2667="","",C2667&amp;"-"&amp;K2667)</f>
        <v/>
      </c>
      <c r="M2667" s="21">
        <f>IF(J2667&lt;&gt;"القيد غير متوازن","",IF(COUNTIF($B$7:B2667,B2667&amp;"")=1,1,""))</f>
        <v/>
      </c>
    </row>
    <row r="2668">
      <c r="A2668" s="20" t="n"/>
      <c r="B2668" s="16" t="n"/>
      <c r="C2668" s="16" t="n"/>
      <c r="D2668" s="5" t="n"/>
      <c r="E2668" s="17" t="n"/>
      <c r="F2668" s="17" t="n"/>
      <c r="G2668" s="6">
        <f>IF(AND(C2668&amp;""="",E2668&amp;""="",F2668&amp;""=""),"",IF(C2668&amp;""="","كود ناقص",IFERROR(INDEX('دليل الحسابات'!$B$6:$B$205,MATCH(C2668,'دليل الحسابات'!$A$6:$A$205,0)),"كود غير موجود")))</f>
        <v/>
      </c>
      <c r="H2668" s="6">
        <f>IF(AND(C2668&amp;""="",E2668&amp;""="",F2668&amp;""=""),"",IF(AND(E2668&amp;""&lt;&gt;"",F2668&amp;""&lt;&gt;""),"خطأ: مدين ودائن معًا",IF(AND(E2668&amp;""="",F2668&amp;""=""),"سطر بلا مبلغ","")))</f>
        <v/>
      </c>
      <c r="I2668" s="19">
        <f>IF(B2668&amp;""="","",ROUND(SUMIFS($E$7:$E$3006,$B$7:$B$3006,B2668&amp;"")-SUMIFS($F$7:$F$3006,$B$7:$B$3006,B2668&amp;""),2))</f>
        <v/>
      </c>
      <c r="J2668" s="6">
        <f>IF(B2668&amp;""="",IF(AND(C2668&amp;""="",E2668&amp;""="",F2668&amp;""=""),"","رقم القيد ناقص"),IF(I2668=0,"","القيد غير متوازن"))</f>
        <v/>
      </c>
      <c r="K2668" s="21">
        <f>IF(C2668&amp;""="","",COUNTIF($C$7:C2668,C2668&amp;""))</f>
        <v/>
      </c>
      <c r="L2668" s="6">
        <f>IF(K2668="","",C2668&amp;"-"&amp;K2668)</f>
        <v/>
      </c>
      <c r="M2668" s="21">
        <f>IF(J2668&lt;&gt;"القيد غير متوازن","",IF(COUNTIF($B$7:B2668,B2668&amp;"")=1,1,""))</f>
        <v/>
      </c>
    </row>
    <row r="2669">
      <c r="A2669" s="20" t="n"/>
      <c r="B2669" s="16" t="n"/>
      <c r="C2669" s="16" t="n"/>
      <c r="D2669" s="5" t="n"/>
      <c r="E2669" s="17" t="n"/>
      <c r="F2669" s="17" t="n"/>
      <c r="G2669" s="6">
        <f>IF(AND(C2669&amp;""="",E2669&amp;""="",F2669&amp;""=""),"",IF(C2669&amp;""="","كود ناقص",IFERROR(INDEX('دليل الحسابات'!$B$6:$B$205,MATCH(C2669,'دليل الحسابات'!$A$6:$A$205,0)),"كود غير موجود")))</f>
        <v/>
      </c>
      <c r="H2669" s="6">
        <f>IF(AND(C2669&amp;""="",E2669&amp;""="",F2669&amp;""=""),"",IF(AND(E2669&amp;""&lt;&gt;"",F2669&amp;""&lt;&gt;""),"خطأ: مدين ودائن معًا",IF(AND(E2669&amp;""="",F2669&amp;""=""),"سطر بلا مبلغ","")))</f>
        <v/>
      </c>
      <c r="I2669" s="19">
        <f>IF(B2669&amp;""="","",ROUND(SUMIFS($E$7:$E$3006,$B$7:$B$3006,B2669&amp;"")-SUMIFS($F$7:$F$3006,$B$7:$B$3006,B2669&amp;""),2))</f>
        <v/>
      </c>
      <c r="J2669" s="6">
        <f>IF(B2669&amp;""="",IF(AND(C2669&amp;""="",E2669&amp;""="",F2669&amp;""=""),"","رقم القيد ناقص"),IF(I2669=0,"","القيد غير متوازن"))</f>
        <v/>
      </c>
      <c r="K2669" s="21">
        <f>IF(C2669&amp;""="","",COUNTIF($C$7:C2669,C2669&amp;""))</f>
        <v/>
      </c>
      <c r="L2669" s="6">
        <f>IF(K2669="","",C2669&amp;"-"&amp;K2669)</f>
        <v/>
      </c>
      <c r="M2669" s="21">
        <f>IF(J2669&lt;&gt;"القيد غير متوازن","",IF(COUNTIF($B$7:B2669,B2669&amp;"")=1,1,""))</f>
        <v/>
      </c>
    </row>
    <row r="2670">
      <c r="A2670" s="20" t="n"/>
      <c r="B2670" s="16" t="n"/>
      <c r="C2670" s="16" t="n"/>
      <c r="D2670" s="5" t="n"/>
      <c r="E2670" s="17" t="n"/>
      <c r="F2670" s="17" t="n"/>
      <c r="G2670" s="6">
        <f>IF(AND(C2670&amp;""="",E2670&amp;""="",F2670&amp;""=""),"",IF(C2670&amp;""="","كود ناقص",IFERROR(INDEX('دليل الحسابات'!$B$6:$B$205,MATCH(C2670,'دليل الحسابات'!$A$6:$A$205,0)),"كود غير موجود")))</f>
        <v/>
      </c>
      <c r="H2670" s="6">
        <f>IF(AND(C2670&amp;""="",E2670&amp;""="",F2670&amp;""=""),"",IF(AND(E2670&amp;""&lt;&gt;"",F2670&amp;""&lt;&gt;""),"خطأ: مدين ودائن معًا",IF(AND(E2670&amp;""="",F2670&amp;""=""),"سطر بلا مبلغ","")))</f>
        <v/>
      </c>
      <c r="I2670" s="19">
        <f>IF(B2670&amp;""="","",ROUND(SUMIFS($E$7:$E$3006,$B$7:$B$3006,B2670&amp;"")-SUMIFS($F$7:$F$3006,$B$7:$B$3006,B2670&amp;""),2))</f>
        <v/>
      </c>
      <c r="J2670" s="6">
        <f>IF(B2670&amp;""="",IF(AND(C2670&amp;""="",E2670&amp;""="",F2670&amp;""=""),"","رقم القيد ناقص"),IF(I2670=0,"","القيد غير متوازن"))</f>
        <v/>
      </c>
      <c r="K2670" s="21">
        <f>IF(C2670&amp;""="","",COUNTIF($C$7:C2670,C2670&amp;""))</f>
        <v/>
      </c>
      <c r="L2670" s="6">
        <f>IF(K2670="","",C2670&amp;"-"&amp;K2670)</f>
        <v/>
      </c>
      <c r="M2670" s="21">
        <f>IF(J2670&lt;&gt;"القيد غير متوازن","",IF(COUNTIF($B$7:B2670,B2670&amp;"")=1,1,""))</f>
        <v/>
      </c>
    </row>
    <row r="2671">
      <c r="A2671" s="20" t="n"/>
      <c r="B2671" s="16" t="n"/>
      <c r="C2671" s="16" t="n"/>
      <c r="D2671" s="5" t="n"/>
      <c r="E2671" s="17" t="n"/>
      <c r="F2671" s="17" t="n"/>
      <c r="G2671" s="6">
        <f>IF(AND(C2671&amp;""="",E2671&amp;""="",F2671&amp;""=""),"",IF(C2671&amp;""="","كود ناقص",IFERROR(INDEX('دليل الحسابات'!$B$6:$B$205,MATCH(C2671,'دليل الحسابات'!$A$6:$A$205,0)),"كود غير موجود")))</f>
        <v/>
      </c>
      <c r="H2671" s="6">
        <f>IF(AND(C2671&amp;""="",E2671&amp;""="",F2671&amp;""=""),"",IF(AND(E2671&amp;""&lt;&gt;"",F2671&amp;""&lt;&gt;""),"خطأ: مدين ودائن معًا",IF(AND(E2671&amp;""="",F2671&amp;""=""),"سطر بلا مبلغ","")))</f>
        <v/>
      </c>
      <c r="I2671" s="19">
        <f>IF(B2671&amp;""="","",ROUND(SUMIFS($E$7:$E$3006,$B$7:$B$3006,B2671&amp;"")-SUMIFS($F$7:$F$3006,$B$7:$B$3006,B2671&amp;""),2))</f>
        <v/>
      </c>
      <c r="J2671" s="6">
        <f>IF(B2671&amp;""="",IF(AND(C2671&amp;""="",E2671&amp;""="",F2671&amp;""=""),"","رقم القيد ناقص"),IF(I2671=0,"","القيد غير متوازن"))</f>
        <v/>
      </c>
      <c r="K2671" s="21">
        <f>IF(C2671&amp;""="","",COUNTIF($C$7:C2671,C2671&amp;""))</f>
        <v/>
      </c>
      <c r="L2671" s="6">
        <f>IF(K2671="","",C2671&amp;"-"&amp;K2671)</f>
        <v/>
      </c>
      <c r="M2671" s="21">
        <f>IF(J2671&lt;&gt;"القيد غير متوازن","",IF(COUNTIF($B$7:B2671,B2671&amp;"")=1,1,""))</f>
        <v/>
      </c>
    </row>
    <row r="2672">
      <c r="A2672" s="20" t="n"/>
      <c r="B2672" s="16" t="n"/>
      <c r="C2672" s="16" t="n"/>
      <c r="D2672" s="5" t="n"/>
      <c r="E2672" s="17" t="n"/>
      <c r="F2672" s="17" t="n"/>
      <c r="G2672" s="6">
        <f>IF(AND(C2672&amp;""="",E2672&amp;""="",F2672&amp;""=""),"",IF(C2672&amp;""="","كود ناقص",IFERROR(INDEX('دليل الحسابات'!$B$6:$B$205,MATCH(C2672,'دليل الحسابات'!$A$6:$A$205,0)),"كود غير موجود")))</f>
        <v/>
      </c>
      <c r="H2672" s="6">
        <f>IF(AND(C2672&amp;""="",E2672&amp;""="",F2672&amp;""=""),"",IF(AND(E2672&amp;""&lt;&gt;"",F2672&amp;""&lt;&gt;""),"خطأ: مدين ودائن معًا",IF(AND(E2672&amp;""="",F2672&amp;""=""),"سطر بلا مبلغ","")))</f>
        <v/>
      </c>
      <c r="I2672" s="19">
        <f>IF(B2672&amp;""="","",ROUND(SUMIFS($E$7:$E$3006,$B$7:$B$3006,B2672&amp;"")-SUMIFS($F$7:$F$3006,$B$7:$B$3006,B2672&amp;""),2))</f>
        <v/>
      </c>
      <c r="J2672" s="6">
        <f>IF(B2672&amp;""="",IF(AND(C2672&amp;""="",E2672&amp;""="",F2672&amp;""=""),"","رقم القيد ناقص"),IF(I2672=0,"","القيد غير متوازن"))</f>
        <v/>
      </c>
      <c r="K2672" s="21">
        <f>IF(C2672&amp;""="","",COUNTIF($C$7:C2672,C2672&amp;""))</f>
        <v/>
      </c>
      <c r="L2672" s="6">
        <f>IF(K2672="","",C2672&amp;"-"&amp;K2672)</f>
        <v/>
      </c>
      <c r="M2672" s="21">
        <f>IF(J2672&lt;&gt;"القيد غير متوازن","",IF(COUNTIF($B$7:B2672,B2672&amp;"")=1,1,""))</f>
        <v/>
      </c>
    </row>
    <row r="2673">
      <c r="A2673" s="20" t="n"/>
      <c r="B2673" s="16" t="n"/>
      <c r="C2673" s="16" t="n"/>
      <c r="D2673" s="5" t="n"/>
      <c r="E2673" s="17" t="n"/>
      <c r="F2673" s="17" t="n"/>
      <c r="G2673" s="6">
        <f>IF(AND(C2673&amp;""="",E2673&amp;""="",F2673&amp;""=""),"",IF(C2673&amp;""="","كود ناقص",IFERROR(INDEX('دليل الحسابات'!$B$6:$B$205,MATCH(C2673,'دليل الحسابات'!$A$6:$A$205,0)),"كود غير موجود")))</f>
        <v/>
      </c>
      <c r="H2673" s="6">
        <f>IF(AND(C2673&amp;""="",E2673&amp;""="",F2673&amp;""=""),"",IF(AND(E2673&amp;""&lt;&gt;"",F2673&amp;""&lt;&gt;""),"خطأ: مدين ودائن معًا",IF(AND(E2673&amp;""="",F2673&amp;""=""),"سطر بلا مبلغ","")))</f>
        <v/>
      </c>
      <c r="I2673" s="19">
        <f>IF(B2673&amp;""="","",ROUND(SUMIFS($E$7:$E$3006,$B$7:$B$3006,B2673&amp;"")-SUMIFS($F$7:$F$3006,$B$7:$B$3006,B2673&amp;""),2))</f>
        <v/>
      </c>
      <c r="J2673" s="6">
        <f>IF(B2673&amp;""="",IF(AND(C2673&amp;""="",E2673&amp;""="",F2673&amp;""=""),"","رقم القيد ناقص"),IF(I2673=0,"","القيد غير متوازن"))</f>
        <v/>
      </c>
      <c r="K2673" s="21">
        <f>IF(C2673&amp;""="","",COUNTIF($C$7:C2673,C2673&amp;""))</f>
        <v/>
      </c>
      <c r="L2673" s="6">
        <f>IF(K2673="","",C2673&amp;"-"&amp;K2673)</f>
        <v/>
      </c>
      <c r="M2673" s="21">
        <f>IF(J2673&lt;&gt;"القيد غير متوازن","",IF(COUNTIF($B$7:B2673,B2673&amp;"")=1,1,""))</f>
        <v/>
      </c>
    </row>
    <row r="2674">
      <c r="A2674" s="20" t="n"/>
      <c r="B2674" s="16" t="n"/>
      <c r="C2674" s="16" t="n"/>
      <c r="D2674" s="5" t="n"/>
      <c r="E2674" s="17" t="n"/>
      <c r="F2674" s="17" t="n"/>
      <c r="G2674" s="6">
        <f>IF(AND(C2674&amp;""="",E2674&amp;""="",F2674&amp;""=""),"",IF(C2674&amp;""="","كود ناقص",IFERROR(INDEX('دليل الحسابات'!$B$6:$B$205,MATCH(C2674,'دليل الحسابات'!$A$6:$A$205,0)),"كود غير موجود")))</f>
        <v/>
      </c>
      <c r="H2674" s="6">
        <f>IF(AND(C2674&amp;""="",E2674&amp;""="",F2674&amp;""=""),"",IF(AND(E2674&amp;""&lt;&gt;"",F2674&amp;""&lt;&gt;""),"خطأ: مدين ودائن معًا",IF(AND(E2674&amp;""="",F2674&amp;""=""),"سطر بلا مبلغ","")))</f>
        <v/>
      </c>
      <c r="I2674" s="19">
        <f>IF(B2674&amp;""="","",ROUND(SUMIFS($E$7:$E$3006,$B$7:$B$3006,B2674&amp;"")-SUMIFS($F$7:$F$3006,$B$7:$B$3006,B2674&amp;""),2))</f>
        <v/>
      </c>
      <c r="J2674" s="6">
        <f>IF(B2674&amp;""="",IF(AND(C2674&amp;""="",E2674&amp;""="",F2674&amp;""=""),"","رقم القيد ناقص"),IF(I2674=0,"","القيد غير متوازن"))</f>
        <v/>
      </c>
      <c r="K2674" s="21">
        <f>IF(C2674&amp;""="","",COUNTIF($C$7:C2674,C2674&amp;""))</f>
        <v/>
      </c>
      <c r="L2674" s="6">
        <f>IF(K2674="","",C2674&amp;"-"&amp;K2674)</f>
        <v/>
      </c>
      <c r="M2674" s="21">
        <f>IF(J2674&lt;&gt;"القيد غير متوازن","",IF(COUNTIF($B$7:B2674,B2674&amp;"")=1,1,""))</f>
        <v/>
      </c>
    </row>
    <row r="2675">
      <c r="A2675" s="20" t="n"/>
      <c r="B2675" s="16" t="n"/>
      <c r="C2675" s="16" t="n"/>
      <c r="D2675" s="5" t="n"/>
      <c r="E2675" s="17" t="n"/>
      <c r="F2675" s="17" t="n"/>
      <c r="G2675" s="6">
        <f>IF(AND(C2675&amp;""="",E2675&amp;""="",F2675&amp;""=""),"",IF(C2675&amp;""="","كود ناقص",IFERROR(INDEX('دليل الحسابات'!$B$6:$B$205,MATCH(C2675,'دليل الحسابات'!$A$6:$A$205,0)),"كود غير موجود")))</f>
        <v/>
      </c>
      <c r="H2675" s="6">
        <f>IF(AND(C2675&amp;""="",E2675&amp;""="",F2675&amp;""=""),"",IF(AND(E2675&amp;""&lt;&gt;"",F2675&amp;""&lt;&gt;""),"خطأ: مدين ودائن معًا",IF(AND(E2675&amp;""="",F2675&amp;""=""),"سطر بلا مبلغ","")))</f>
        <v/>
      </c>
      <c r="I2675" s="19">
        <f>IF(B2675&amp;""="","",ROUND(SUMIFS($E$7:$E$3006,$B$7:$B$3006,B2675&amp;"")-SUMIFS($F$7:$F$3006,$B$7:$B$3006,B2675&amp;""),2))</f>
        <v/>
      </c>
      <c r="J2675" s="6">
        <f>IF(B2675&amp;""="",IF(AND(C2675&amp;""="",E2675&amp;""="",F2675&amp;""=""),"","رقم القيد ناقص"),IF(I2675=0,"","القيد غير متوازن"))</f>
        <v/>
      </c>
      <c r="K2675" s="21">
        <f>IF(C2675&amp;""="","",COUNTIF($C$7:C2675,C2675&amp;""))</f>
        <v/>
      </c>
      <c r="L2675" s="6">
        <f>IF(K2675="","",C2675&amp;"-"&amp;K2675)</f>
        <v/>
      </c>
      <c r="M2675" s="21">
        <f>IF(J2675&lt;&gt;"القيد غير متوازن","",IF(COUNTIF($B$7:B2675,B2675&amp;"")=1,1,""))</f>
        <v/>
      </c>
    </row>
    <row r="2676">
      <c r="A2676" s="20" t="n"/>
      <c r="B2676" s="16" t="n"/>
      <c r="C2676" s="16" t="n"/>
      <c r="D2676" s="5" t="n"/>
      <c r="E2676" s="17" t="n"/>
      <c r="F2676" s="17" t="n"/>
      <c r="G2676" s="6">
        <f>IF(AND(C2676&amp;""="",E2676&amp;""="",F2676&amp;""=""),"",IF(C2676&amp;""="","كود ناقص",IFERROR(INDEX('دليل الحسابات'!$B$6:$B$205,MATCH(C2676,'دليل الحسابات'!$A$6:$A$205,0)),"كود غير موجود")))</f>
        <v/>
      </c>
      <c r="H2676" s="6">
        <f>IF(AND(C2676&amp;""="",E2676&amp;""="",F2676&amp;""=""),"",IF(AND(E2676&amp;""&lt;&gt;"",F2676&amp;""&lt;&gt;""),"خطأ: مدين ودائن معًا",IF(AND(E2676&amp;""="",F2676&amp;""=""),"سطر بلا مبلغ","")))</f>
        <v/>
      </c>
      <c r="I2676" s="19">
        <f>IF(B2676&amp;""="","",ROUND(SUMIFS($E$7:$E$3006,$B$7:$B$3006,B2676&amp;"")-SUMIFS($F$7:$F$3006,$B$7:$B$3006,B2676&amp;""),2))</f>
        <v/>
      </c>
      <c r="J2676" s="6">
        <f>IF(B2676&amp;""="",IF(AND(C2676&amp;""="",E2676&amp;""="",F2676&amp;""=""),"","رقم القيد ناقص"),IF(I2676=0,"","القيد غير متوازن"))</f>
        <v/>
      </c>
      <c r="K2676" s="21">
        <f>IF(C2676&amp;""="","",COUNTIF($C$7:C2676,C2676&amp;""))</f>
        <v/>
      </c>
      <c r="L2676" s="6">
        <f>IF(K2676="","",C2676&amp;"-"&amp;K2676)</f>
        <v/>
      </c>
      <c r="M2676" s="21">
        <f>IF(J2676&lt;&gt;"القيد غير متوازن","",IF(COUNTIF($B$7:B2676,B2676&amp;"")=1,1,""))</f>
        <v/>
      </c>
    </row>
    <row r="2677">
      <c r="A2677" s="20" t="n"/>
      <c r="B2677" s="16" t="n"/>
      <c r="C2677" s="16" t="n"/>
      <c r="D2677" s="5" t="n"/>
      <c r="E2677" s="17" t="n"/>
      <c r="F2677" s="17" t="n"/>
      <c r="G2677" s="6">
        <f>IF(AND(C2677&amp;""="",E2677&amp;""="",F2677&amp;""=""),"",IF(C2677&amp;""="","كود ناقص",IFERROR(INDEX('دليل الحسابات'!$B$6:$B$205,MATCH(C2677,'دليل الحسابات'!$A$6:$A$205,0)),"كود غير موجود")))</f>
        <v/>
      </c>
      <c r="H2677" s="6">
        <f>IF(AND(C2677&amp;""="",E2677&amp;""="",F2677&amp;""=""),"",IF(AND(E2677&amp;""&lt;&gt;"",F2677&amp;""&lt;&gt;""),"خطأ: مدين ودائن معًا",IF(AND(E2677&amp;""="",F2677&amp;""=""),"سطر بلا مبلغ","")))</f>
        <v/>
      </c>
      <c r="I2677" s="19">
        <f>IF(B2677&amp;""="","",ROUND(SUMIFS($E$7:$E$3006,$B$7:$B$3006,B2677&amp;"")-SUMIFS($F$7:$F$3006,$B$7:$B$3006,B2677&amp;""),2))</f>
        <v/>
      </c>
      <c r="J2677" s="6">
        <f>IF(B2677&amp;""="",IF(AND(C2677&amp;""="",E2677&amp;""="",F2677&amp;""=""),"","رقم القيد ناقص"),IF(I2677=0,"","القيد غير متوازن"))</f>
        <v/>
      </c>
      <c r="K2677" s="21">
        <f>IF(C2677&amp;""="","",COUNTIF($C$7:C2677,C2677&amp;""))</f>
        <v/>
      </c>
      <c r="L2677" s="6">
        <f>IF(K2677="","",C2677&amp;"-"&amp;K2677)</f>
        <v/>
      </c>
      <c r="M2677" s="21">
        <f>IF(J2677&lt;&gt;"القيد غير متوازن","",IF(COUNTIF($B$7:B2677,B2677&amp;"")=1,1,""))</f>
        <v/>
      </c>
    </row>
    <row r="2678">
      <c r="A2678" s="20" t="n"/>
      <c r="B2678" s="16" t="n"/>
      <c r="C2678" s="16" t="n"/>
      <c r="D2678" s="5" t="n"/>
      <c r="E2678" s="17" t="n"/>
      <c r="F2678" s="17" t="n"/>
      <c r="G2678" s="6">
        <f>IF(AND(C2678&amp;""="",E2678&amp;""="",F2678&amp;""=""),"",IF(C2678&amp;""="","كود ناقص",IFERROR(INDEX('دليل الحسابات'!$B$6:$B$205,MATCH(C2678,'دليل الحسابات'!$A$6:$A$205,0)),"كود غير موجود")))</f>
        <v/>
      </c>
      <c r="H2678" s="6">
        <f>IF(AND(C2678&amp;""="",E2678&amp;""="",F2678&amp;""=""),"",IF(AND(E2678&amp;""&lt;&gt;"",F2678&amp;""&lt;&gt;""),"خطأ: مدين ودائن معًا",IF(AND(E2678&amp;""="",F2678&amp;""=""),"سطر بلا مبلغ","")))</f>
        <v/>
      </c>
      <c r="I2678" s="19">
        <f>IF(B2678&amp;""="","",ROUND(SUMIFS($E$7:$E$3006,$B$7:$B$3006,B2678&amp;"")-SUMIFS($F$7:$F$3006,$B$7:$B$3006,B2678&amp;""),2))</f>
        <v/>
      </c>
      <c r="J2678" s="6">
        <f>IF(B2678&amp;""="",IF(AND(C2678&amp;""="",E2678&amp;""="",F2678&amp;""=""),"","رقم القيد ناقص"),IF(I2678=0,"","القيد غير متوازن"))</f>
        <v/>
      </c>
      <c r="K2678" s="21">
        <f>IF(C2678&amp;""="","",COUNTIF($C$7:C2678,C2678&amp;""))</f>
        <v/>
      </c>
      <c r="L2678" s="6">
        <f>IF(K2678="","",C2678&amp;"-"&amp;K2678)</f>
        <v/>
      </c>
      <c r="M2678" s="21">
        <f>IF(J2678&lt;&gt;"القيد غير متوازن","",IF(COUNTIF($B$7:B2678,B2678&amp;"")=1,1,""))</f>
        <v/>
      </c>
    </row>
    <row r="2679">
      <c r="A2679" s="20" t="n"/>
      <c r="B2679" s="16" t="n"/>
      <c r="C2679" s="16" t="n"/>
      <c r="D2679" s="5" t="n"/>
      <c r="E2679" s="17" t="n"/>
      <c r="F2679" s="17" t="n"/>
      <c r="G2679" s="6">
        <f>IF(AND(C2679&amp;""="",E2679&amp;""="",F2679&amp;""=""),"",IF(C2679&amp;""="","كود ناقص",IFERROR(INDEX('دليل الحسابات'!$B$6:$B$205,MATCH(C2679,'دليل الحسابات'!$A$6:$A$205,0)),"كود غير موجود")))</f>
        <v/>
      </c>
      <c r="H2679" s="6">
        <f>IF(AND(C2679&amp;""="",E2679&amp;""="",F2679&amp;""=""),"",IF(AND(E2679&amp;""&lt;&gt;"",F2679&amp;""&lt;&gt;""),"خطأ: مدين ودائن معًا",IF(AND(E2679&amp;""="",F2679&amp;""=""),"سطر بلا مبلغ","")))</f>
        <v/>
      </c>
      <c r="I2679" s="19">
        <f>IF(B2679&amp;""="","",ROUND(SUMIFS($E$7:$E$3006,$B$7:$B$3006,B2679&amp;"")-SUMIFS($F$7:$F$3006,$B$7:$B$3006,B2679&amp;""),2))</f>
        <v/>
      </c>
      <c r="J2679" s="6">
        <f>IF(B2679&amp;""="",IF(AND(C2679&amp;""="",E2679&amp;""="",F2679&amp;""=""),"","رقم القيد ناقص"),IF(I2679=0,"","القيد غير متوازن"))</f>
        <v/>
      </c>
      <c r="K2679" s="21">
        <f>IF(C2679&amp;""="","",COUNTIF($C$7:C2679,C2679&amp;""))</f>
        <v/>
      </c>
      <c r="L2679" s="6">
        <f>IF(K2679="","",C2679&amp;"-"&amp;K2679)</f>
        <v/>
      </c>
      <c r="M2679" s="21">
        <f>IF(J2679&lt;&gt;"القيد غير متوازن","",IF(COUNTIF($B$7:B2679,B2679&amp;"")=1,1,""))</f>
        <v/>
      </c>
    </row>
    <row r="2680">
      <c r="A2680" s="20" t="n"/>
      <c r="B2680" s="16" t="n"/>
      <c r="C2680" s="16" t="n"/>
      <c r="D2680" s="5" t="n"/>
      <c r="E2680" s="17" t="n"/>
      <c r="F2680" s="17" t="n"/>
      <c r="G2680" s="6">
        <f>IF(AND(C2680&amp;""="",E2680&amp;""="",F2680&amp;""=""),"",IF(C2680&amp;""="","كود ناقص",IFERROR(INDEX('دليل الحسابات'!$B$6:$B$205,MATCH(C2680,'دليل الحسابات'!$A$6:$A$205,0)),"كود غير موجود")))</f>
        <v/>
      </c>
      <c r="H2680" s="6">
        <f>IF(AND(C2680&amp;""="",E2680&amp;""="",F2680&amp;""=""),"",IF(AND(E2680&amp;""&lt;&gt;"",F2680&amp;""&lt;&gt;""),"خطأ: مدين ودائن معًا",IF(AND(E2680&amp;""="",F2680&amp;""=""),"سطر بلا مبلغ","")))</f>
        <v/>
      </c>
      <c r="I2680" s="19">
        <f>IF(B2680&amp;""="","",ROUND(SUMIFS($E$7:$E$3006,$B$7:$B$3006,B2680&amp;"")-SUMIFS($F$7:$F$3006,$B$7:$B$3006,B2680&amp;""),2))</f>
        <v/>
      </c>
      <c r="J2680" s="6">
        <f>IF(B2680&amp;""="",IF(AND(C2680&amp;""="",E2680&amp;""="",F2680&amp;""=""),"","رقم القيد ناقص"),IF(I2680=0,"","القيد غير متوازن"))</f>
        <v/>
      </c>
      <c r="K2680" s="21">
        <f>IF(C2680&amp;""="","",COUNTIF($C$7:C2680,C2680&amp;""))</f>
        <v/>
      </c>
      <c r="L2680" s="6">
        <f>IF(K2680="","",C2680&amp;"-"&amp;K2680)</f>
        <v/>
      </c>
      <c r="M2680" s="21">
        <f>IF(J2680&lt;&gt;"القيد غير متوازن","",IF(COUNTIF($B$7:B2680,B2680&amp;"")=1,1,""))</f>
        <v/>
      </c>
    </row>
    <row r="2681">
      <c r="A2681" s="20" t="n"/>
      <c r="B2681" s="16" t="n"/>
      <c r="C2681" s="16" t="n"/>
      <c r="D2681" s="5" t="n"/>
      <c r="E2681" s="17" t="n"/>
      <c r="F2681" s="17" t="n"/>
      <c r="G2681" s="6">
        <f>IF(AND(C2681&amp;""="",E2681&amp;""="",F2681&amp;""=""),"",IF(C2681&amp;""="","كود ناقص",IFERROR(INDEX('دليل الحسابات'!$B$6:$B$205,MATCH(C2681,'دليل الحسابات'!$A$6:$A$205,0)),"كود غير موجود")))</f>
        <v/>
      </c>
      <c r="H2681" s="6">
        <f>IF(AND(C2681&amp;""="",E2681&amp;""="",F2681&amp;""=""),"",IF(AND(E2681&amp;""&lt;&gt;"",F2681&amp;""&lt;&gt;""),"خطأ: مدين ودائن معًا",IF(AND(E2681&amp;""="",F2681&amp;""=""),"سطر بلا مبلغ","")))</f>
        <v/>
      </c>
      <c r="I2681" s="19">
        <f>IF(B2681&amp;""="","",ROUND(SUMIFS($E$7:$E$3006,$B$7:$B$3006,B2681&amp;"")-SUMIFS($F$7:$F$3006,$B$7:$B$3006,B2681&amp;""),2))</f>
        <v/>
      </c>
      <c r="J2681" s="6">
        <f>IF(B2681&amp;""="",IF(AND(C2681&amp;""="",E2681&amp;""="",F2681&amp;""=""),"","رقم القيد ناقص"),IF(I2681=0,"","القيد غير متوازن"))</f>
        <v/>
      </c>
      <c r="K2681" s="21">
        <f>IF(C2681&amp;""="","",COUNTIF($C$7:C2681,C2681&amp;""))</f>
        <v/>
      </c>
      <c r="L2681" s="6">
        <f>IF(K2681="","",C2681&amp;"-"&amp;K2681)</f>
        <v/>
      </c>
      <c r="M2681" s="21">
        <f>IF(J2681&lt;&gt;"القيد غير متوازن","",IF(COUNTIF($B$7:B2681,B2681&amp;"")=1,1,""))</f>
        <v/>
      </c>
    </row>
    <row r="2682">
      <c r="A2682" s="20" t="n"/>
      <c r="B2682" s="16" t="n"/>
      <c r="C2682" s="16" t="n"/>
      <c r="D2682" s="5" t="n"/>
      <c r="E2682" s="17" t="n"/>
      <c r="F2682" s="17" t="n"/>
      <c r="G2682" s="6">
        <f>IF(AND(C2682&amp;""="",E2682&amp;""="",F2682&amp;""=""),"",IF(C2682&amp;""="","كود ناقص",IFERROR(INDEX('دليل الحسابات'!$B$6:$B$205,MATCH(C2682,'دليل الحسابات'!$A$6:$A$205,0)),"كود غير موجود")))</f>
        <v/>
      </c>
      <c r="H2682" s="6">
        <f>IF(AND(C2682&amp;""="",E2682&amp;""="",F2682&amp;""=""),"",IF(AND(E2682&amp;""&lt;&gt;"",F2682&amp;""&lt;&gt;""),"خطأ: مدين ودائن معًا",IF(AND(E2682&amp;""="",F2682&amp;""=""),"سطر بلا مبلغ","")))</f>
        <v/>
      </c>
      <c r="I2682" s="19">
        <f>IF(B2682&amp;""="","",ROUND(SUMIFS($E$7:$E$3006,$B$7:$B$3006,B2682&amp;"")-SUMIFS($F$7:$F$3006,$B$7:$B$3006,B2682&amp;""),2))</f>
        <v/>
      </c>
      <c r="J2682" s="6">
        <f>IF(B2682&amp;""="",IF(AND(C2682&amp;""="",E2682&amp;""="",F2682&amp;""=""),"","رقم القيد ناقص"),IF(I2682=0,"","القيد غير متوازن"))</f>
        <v/>
      </c>
      <c r="K2682" s="21">
        <f>IF(C2682&amp;""="","",COUNTIF($C$7:C2682,C2682&amp;""))</f>
        <v/>
      </c>
      <c r="L2682" s="6">
        <f>IF(K2682="","",C2682&amp;"-"&amp;K2682)</f>
        <v/>
      </c>
      <c r="M2682" s="21">
        <f>IF(J2682&lt;&gt;"القيد غير متوازن","",IF(COUNTIF($B$7:B2682,B2682&amp;"")=1,1,""))</f>
        <v/>
      </c>
    </row>
    <row r="2683">
      <c r="A2683" s="20" t="n"/>
      <c r="B2683" s="16" t="n"/>
      <c r="C2683" s="16" t="n"/>
      <c r="D2683" s="5" t="n"/>
      <c r="E2683" s="17" t="n"/>
      <c r="F2683" s="17" t="n"/>
      <c r="G2683" s="6">
        <f>IF(AND(C2683&amp;""="",E2683&amp;""="",F2683&amp;""=""),"",IF(C2683&amp;""="","كود ناقص",IFERROR(INDEX('دليل الحسابات'!$B$6:$B$205,MATCH(C2683,'دليل الحسابات'!$A$6:$A$205,0)),"كود غير موجود")))</f>
        <v/>
      </c>
      <c r="H2683" s="6">
        <f>IF(AND(C2683&amp;""="",E2683&amp;""="",F2683&amp;""=""),"",IF(AND(E2683&amp;""&lt;&gt;"",F2683&amp;""&lt;&gt;""),"خطأ: مدين ودائن معًا",IF(AND(E2683&amp;""="",F2683&amp;""=""),"سطر بلا مبلغ","")))</f>
        <v/>
      </c>
      <c r="I2683" s="19">
        <f>IF(B2683&amp;""="","",ROUND(SUMIFS($E$7:$E$3006,$B$7:$B$3006,B2683&amp;"")-SUMIFS($F$7:$F$3006,$B$7:$B$3006,B2683&amp;""),2))</f>
        <v/>
      </c>
      <c r="J2683" s="6">
        <f>IF(B2683&amp;""="",IF(AND(C2683&amp;""="",E2683&amp;""="",F2683&amp;""=""),"","رقم القيد ناقص"),IF(I2683=0,"","القيد غير متوازن"))</f>
        <v/>
      </c>
      <c r="K2683" s="21">
        <f>IF(C2683&amp;""="","",COUNTIF($C$7:C2683,C2683&amp;""))</f>
        <v/>
      </c>
      <c r="L2683" s="6">
        <f>IF(K2683="","",C2683&amp;"-"&amp;K2683)</f>
        <v/>
      </c>
      <c r="M2683" s="21">
        <f>IF(J2683&lt;&gt;"القيد غير متوازن","",IF(COUNTIF($B$7:B2683,B2683&amp;"")=1,1,""))</f>
        <v/>
      </c>
    </row>
    <row r="2684">
      <c r="A2684" s="20" t="n"/>
      <c r="B2684" s="16" t="n"/>
      <c r="C2684" s="16" t="n"/>
      <c r="D2684" s="5" t="n"/>
      <c r="E2684" s="17" t="n"/>
      <c r="F2684" s="17" t="n"/>
      <c r="G2684" s="6">
        <f>IF(AND(C2684&amp;""="",E2684&amp;""="",F2684&amp;""=""),"",IF(C2684&amp;""="","كود ناقص",IFERROR(INDEX('دليل الحسابات'!$B$6:$B$205,MATCH(C2684,'دليل الحسابات'!$A$6:$A$205,0)),"كود غير موجود")))</f>
        <v/>
      </c>
      <c r="H2684" s="6">
        <f>IF(AND(C2684&amp;""="",E2684&amp;""="",F2684&amp;""=""),"",IF(AND(E2684&amp;""&lt;&gt;"",F2684&amp;""&lt;&gt;""),"خطأ: مدين ودائن معًا",IF(AND(E2684&amp;""="",F2684&amp;""=""),"سطر بلا مبلغ","")))</f>
        <v/>
      </c>
      <c r="I2684" s="19">
        <f>IF(B2684&amp;""="","",ROUND(SUMIFS($E$7:$E$3006,$B$7:$B$3006,B2684&amp;"")-SUMIFS($F$7:$F$3006,$B$7:$B$3006,B2684&amp;""),2))</f>
        <v/>
      </c>
      <c r="J2684" s="6">
        <f>IF(B2684&amp;""="",IF(AND(C2684&amp;""="",E2684&amp;""="",F2684&amp;""=""),"","رقم القيد ناقص"),IF(I2684=0,"","القيد غير متوازن"))</f>
        <v/>
      </c>
      <c r="K2684" s="21">
        <f>IF(C2684&amp;""="","",COUNTIF($C$7:C2684,C2684&amp;""))</f>
        <v/>
      </c>
      <c r="L2684" s="6">
        <f>IF(K2684="","",C2684&amp;"-"&amp;K2684)</f>
        <v/>
      </c>
      <c r="M2684" s="21">
        <f>IF(J2684&lt;&gt;"القيد غير متوازن","",IF(COUNTIF($B$7:B2684,B2684&amp;"")=1,1,""))</f>
        <v/>
      </c>
    </row>
    <row r="2685">
      <c r="A2685" s="20" t="n"/>
      <c r="B2685" s="16" t="n"/>
      <c r="C2685" s="16" t="n"/>
      <c r="D2685" s="5" t="n"/>
      <c r="E2685" s="17" t="n"/>
      <c r="F2685" s="17" t="n"/>
      <c r="G2685" s="6">
        <f>IF(AND(C2685&amp;""="",E2685&amp;""="",F2685&amp;""=""),"",IF(C2685&amp;""="","كود ناقص",IFERROR(INDEX('دليل الحسابات'!$B$6:$B$205,MATCH(C2685,'دليل الحسابات'!$A$6:$A$205,0)),"كود غير موجود")))</f>
        <v/>
      </c>
      <c r="H2685" s="6">
        <f>IF(AND(C2685&amp;""="",E2685&amp;""="",F2685&amp;""=""),"",IF(AND(E2685&amp;""&lt;&gt;"",F2685&amp;""&lt;&gt;""),"خطأ: مدين ودائن معًا",IF(AND(E2685&amp;""="",F2685&amp;""=""),"سطر بلا مبلغ","")))</f>
        <v/>
      </c>
      <c r="I2685" s="19">
        <f>IF(B2685&amp;""="","",ROUND(SUMIFS($E$7:$E$3006,$B$7:$B$3006,B2685&amp;"")-SUMIFS($F$7:$F$3006,$B$7:$B$3006,B2685&amp;""),2))</f>
        <v/>
      </c>
      <c r="J2685" s="6">
        <f>IF(B2685&amp;""="",IF(AND(C2685&amp;""="",E2685&amp;""="",F2685&amp;""=""),"","رقم القيد ناقص"),IF(I2685=0,"","القيد غير متوازن"))</f>
        <v/>
      </c>
      <c r="K2685" s="21">
        <f>IF(C2685&amp;""="","",COUNTIF($C$7:C2685,C2685&amp;""))</f>
        <v/>
      </c>
      <c r="L2685" s="6">
        <f>IF(K2685="","",C2685&amp;"-"&amp;K2685)</f>
        <v/>
      </c>
      <c r="M2685" s="21">
        <f>IF(J2685&lt;&gt;"القيد غير متوازن","",IF(COUNTIF($B$7:B2685,B2685&amp;"")=1,1,""))</f>
        <v/>
      </c>
    </row>
    <row r="2686">
      <c r="A2686" s="20" t="n"/>
      <c r="B2686" s="16" t="n"/>
      <c r="C2686" s="16" t="n"/>
      <c r="D2686" s="5" t="n"/>
      <c r="E2686" s="17" t="n"/>
      <c r="F2686" s="17" t="n"/>
      <c r="G2686" s="6">
        <f>IF(AND(C2686&amp;""="",E2686&amp;""="",F2686&amp;""=""),"",IF(C2686&amp;""="","كود ناقص",IFERROR(INDEX('دليل الحسابات'!$B$6:$B$205,MATCH(C2686,'دليل الحسابات'!$A$6:$A$205,0)),"كود غير موجود")))</f>
        <v/>
      </c>
      <c r="H2686" s="6">
        <f>IF(AND(C2686&amp;""="",E2686&amp;""="",F2686&amp;""=""),"",IF(AND(E2686&amp;""&lt;&gt;"",F2686&amp;""&lt;&gt;""),"خطأ: مدين ودائن معًا",IF(AND(E2686&amp;""="",F2686&amp;""=""),"سطر بلا مبلغ","")))</f>
        <v/>
      </c>
      <c r="I2686" s="19">
        <f>IF(B2686&amp;""="","",ROUND(SUMIFS($E$7:$E$3006,$B$7:$B$3006,B2686&amp;"")-SUMIFS($F$7:$F$3006,$B$7:$B$3006,B2686&amp;""),2))</f>
        <v/>
      </c>
      <c r="J2686" s="6">
        <f>IF(B2686&amp;""="",IF(AND(C2686&amp;""="",E2686&amp;""="",F2686&amp;""=""),"","رقم القيد ناقص"),IF(I2686=0,"","القيد غير متوازن"))</f>
        <v/>
      </c>
      <c r="K2686" s="21">
        <f>IF(C2686&amp;""="","",COUNTIF($C$7:C2686,C2686&amp;""))</f>
        <v/>
      </c>
      <c r="L2686" s="6">
        <f>IF(K2686="","",C2686&amp;"-"&amp;K2686)</f>
        <v/>
      </c>
      <c r="M2686" s="21">
        <f>IF(J2686&lt;&gt;"القيد غير متوازن","",IF(COUNTIF($B$7:B2686,B2686&amp;"")=1,1,""))</f>
        <v/>
      </c>
    </row>
    <row r="2687">
      <c r="A2687" s="20" t="n"/>
      <c r="B2687" s="16" t="n"/>
      <c r="C2687" s="16" t="n"/>
      <c r="D2687" s="5" t="n"/>
      <c r="E2687" s="17" t="n"/>
      <c r="F2687" s="17" t="n"/>
      <c r="G2687" s="6">
        <f>IF(AND(C2687&amp;""="",E2687&amp;""="",F2687&amp;""=""),"",IF(C2687&amp;""="","كود ناقص",IFERROR(INDEX('دليل الحسابات'!$B$6:$B$205,MATCH(C2687,'دليل الحسابات'!$A$6:$A$205,0)),"كود غير موجود")))</f>
        <v/>
      </c>
      <c r="H2687" s="6">
        <f>IF(AND(C2687&amp;""="",E2687&amp;""="",F2687&amp;""=""),"",IF(AND(E2687&amp;""&lt;&gt;"",F2687&amp;""&lt;&gt;""),"خطأ: مدين ودائن معًا",IF(AND(E2687&amp;""="",F2687&amp;""=""),"سطر بلا مبلغ","")))</f>
        <v/>
      </c>
      <c r="I2687" s="19">
        <f>IF(B2687&amp;""="","",ROUND(SUMIFS($E$7:$E$3006,$B$7:$B$3006,B2687&amp;"")-SUMIFS($F$7:$F$3006,$B$7:$B$3006,B2687&amp;""),2))</f>
        <v/>
      </c>
      <c r="J2687" s="6">
        <f>IF(B2687&amp;""="",IF(AND(C2687&amp;""="",E2687&amp;""="",F2687&amp;""=""),"","رقم القيد ناقص"),IF(I2687=0,"","القيد غير متوازن"))</f>
        <v/>
      </c>
      <c r="K2687" s="21">
        <f>IF(C2687&amp;""="","",COUNTIF($C$7:C2687,C2687&amp;""))</f>
        <v/>
      </c>
      <c r="L2687" s="6">
        <f>IF(K2687="","",C2687&amp;"-"&amp;K2687)</f>
        <v/>
      </c>
      <c r="M2687" s="21">
        <f>IF(J2687&lt;&gt;"القيد غير متوازن","",IF(COUNTIF($B$7:B2687,B2687&amp;"")=1,1,""))</f>
        <v/>
      </c>
    </row>
    <row r="2688">
      <c r="A2688" s="20" t="n"/>
      <c r="B2688" s="16" t="n"/>
      <c r="C2688" s="16" t="n"/>
      <c r="D2688" s="5" t="n"/>
      <c r="E2688" s="17" t="n"/>
      <c r="F2688" s="17" t="n"/>
      <c r="G2688" s="6">
        <f>IF(AND(C2688&amp;""="",E2688&amp;""="",F2688&amp;""=""),"",IF(C2688&amp;""="","كود ناقص",IFERROR(INDEX('دليل الحسابات'!$B$6:$B$205,MATCH(C2688,'دليل الحسابات'!$A$6:$A$205,0)),"كود غير موجود")))</f>
        <v/>
      </c>
      <c r="H2688" s="6">
        <f>IF(AND(C2688&amp;""="",E2688&amp;""="",F2688&amp;""=""),"",IF(AND(E2688&amp;""&lt;&gt;"",F2688&amp;""&lt;&gt;""),"خطأ: مدين ودائن معًا",IF(AND(E2688&amp;""="",F2688&amp;""=""),"سطر بلا مبلغ","")))</f>
        <v/>
      </c>
      <c r="I2688" s="19">
        <f>IF(B2688&amp;""="","",ROUND(SUMIFS($E$7:$E$3006,$B$7:$B$3006,B2688&amp;"")-SUMIFS($F$7:$F$3006,$B$7:$B$3006,B2688&amp;""),2))</f>
        <v/>
      </c>
      <c r="J2688" s="6">
        <f>IF(B2688&amp;""="",IF(AND(C2688&amp;""="",E2688&amp;""="",F2688&amp;""=""),"","رقم القيد ناقص"),IF(I2688=0,"","القيد غير متوازن"))</f>
        <v/>
      </c>
      <c r="K2688" s="21">
        <f>IF(C2688&amp;""="","",COUNTIF($C$7:C2688,C2688&amp;""))</f>
        <v/>
      </c>
      <c r="L2688" s="6">
        <f>IF(K2688="","",C2688&amp;"-"&amp;K2688)</f>
        <v/>
      </c>
      <c r="M2688" s="21">
        <f>IF(J2688&lt;&gt;"القيد غير متوازن","",IF(COUNTIF($B$7:B2688,B2688&amp;"")=1,1,""))</f>
        <v/>
      </c>
    </row>
    <row r="2689">
      <c r="A2689" s="20" t="n"/>
      <c r="B2689" s="16" t="n"/>
      <c r="C2689" s="16" t="n"/>
      <c r="D2689" s="5" t="n"/>
      <c r="E2689" s="17" t="n"/>
      <c r="F2689" s="17" t="n"/>
      <c r="G2689" s="6">
        <f>IF(AND(C2689&amp;""="",E2689&amp;""="",F2689&amp;""=""),"",IF(C2689&amp;""="","كود ناقص",IFERROR(INDEX('دليل الحسابات'!$B$6:$B$205,MATCH(C2689,'دليل الحسابات'!$A$6:$A$205,0)),"كود غير موجود")))</f>
        <v/>
      </c>
      <c r="H2689" s="6">
        <f>IF(AND(C2689&amp;""="",E2689&amp;""="",F2689&amp;""=""),"",IF(AND(E2689&amp;""&lt;&gt;"",F2689&amp;""&lt;&gt;""),"خطأ: مدين ودائن معًا",IF(AND(E2689&amp;""="",F2689&amp;""=""),"سطر بلا مبلغ","")))</f>
        <v/>
      </c>
      <c r="I2689" s="19">
        <f>IF(B2689&amp;""="","",ROUND(SUMIFS($E$7:$E$3006,$B$7:$B$3006,B2689&amp;"")-SUMIFS($F$7:$F$3006,$B$7:$B$3006,B2689&amp;""),2))</f>
        <v/>
      </c>
      <c r="J2689" s="6">
        <f>IF(B2689&amp;""="",IF(AND(C2689&amp;""="",E2689&amp;""="",F2689&amp;""=""),"","رقم القيد ناقص"),IF(I2689=0,"","القيد غير متوازن"))</f>
        <v/>
      </c>
      <c r="K2689" s="21">
        <f>IF(C2689&amp;""="","",COUNTIF($C$7:C2689,C2689&amp;""))</f>
        <v/>
      </c>
      <c r="L2689" s="6">
        <f>IF(K2689="","",C2689&amp;"-"&amp;K2689)</f>
        <v/>
      </c>
      <c r="M2689" s="21">
        <f>IF(J2689&lt;&gt;"القيد غير متوازن","",IF(COUNTIF($B$7:B2689,B2689&amp;"")=1,1,""))</f>
        <v/>
      </c>
    </row>
    <row r="2690">
      <c r="A2690" s="20" t="n"/>
      <c r="B2690" s="16" t="n"/>
      <c r="C2690" s="16" t="n"/>
      <c r="D2690" s="5" t="n"/>
      <c r="E2690" s="17" t="n"/>
      <c r="F2690" s="17" t="n"/>
      <c r="G2690" s="6">
        <f>IF(AND(C2690&amp;""="",E2690&amp;""="",F2690&amp;""=""),"",IF(C2690&amp;""="","كود ناقص",IFERROR(INDEX('دليل الحسابات'!$B$6:$B$205,MATCH(C2690,'دليل الحسابات'!$A$6:$A$205,0)),"كود غير موجود")))</f>
        <v/>
      </c>
      <c r="H2690" s="6">
        <f>IF(AND(C2690&amp;""="",E2690&amp;""="",F2690&amp;""=""),"",IF(AND(E2690&amp;""&lt;&gt;"",F2690&amp;""&lt;&gt;""),"خطأ: مدين ودائن معًا",IF(AND(E2690&amp;""="",F2690&amp;""=""),"سطر بلا مبلغ","")))</f>
        <v/>
      </c>
      <c r="I2690" s="19">
        <f>IF(B2690&amp;""="","",ROUND(SUMIFS($E$7:$E$3006,$B$7:$B$3006,B2690&amp;"")-SUMIFS($F$7:$F$3006,$B$7:$B$3006,B2690&amp;""),2))</f>
        <v/>
      </c>
      <c r="J2690" s="6">
        <f>IF(B2690&amp;""="",IF(AND(C2690&amp;""="",E2690&amp;""="",F2690&amp;""=""),"","رقم القيد ناقص"),IF(I2690=0,"","القيد غير متوازن"))</f>
        <v/>
      </c>
      <c r="K2690" s="21">
        <f>IF(C2690&amp;""="","",COUNTIF($C$7:C2690,C2690&amp;""))</f>
        <v/>
      </c>
      <c r="L2690" s="6">
        <f>IF(K2690="","",C2690&amp;"-"&amp;K2690)</f>
        <v/>
      </c>
      <c r="M2690" s="21">
        <f>IF(J2690&lt;&gt;"القيد غير متوازن","",IF(COUNTIF($B$7:B2690,B2690&amp;"")=1,1,""))</f>
        <v/>
      </c>
    </row>
    <row r="2691">
      <c r="A2691" s="20" t="n"/>
      <c r="B2691" s="16" t="n"/>
      <c r="C2691" s="16" t="n"/>
      <c r="D2691" s="5" t="n"/>
      <c r="E2691" s="17" t="n"/>
      <c r="F2691" s="17" t="n"/>
      <c r="G2691" s="6">
        <f>IF(AND(C2691&amp;""="",E2691&amp;""="",F2691&amp;""=""),"",IF(C2691&amp;""="","كود ناقص",IFERROR(INDEX('دليل الحسابات'!$B$6:$B$205,MATCH(C2691,'دليل الحسابات'!$A$6:$A$205,0)),"كود غير موجود")))</f>
        <v/>
      </c>
      <c r="H2691" s="6">
        <f>IF(AND(C2691&amp;""="",E2691&amp;""="",F2691&amp;""=""),"",IF(AND(E2691&amp;""&lt;&gt;"",F2691&amp;""&lt;&gt;""),"خطأ: مدين ودائن معًا",IF(AND(E2691&amp;""="",F2691&amp;""=""),"سطر بلا مبلغ","")))</f>
        <v/>
      </c>
      <c r="I2691" s="19">
        <f>IF(B2691&amp;""="","",ROUND(SUMIFS($E$7:$E$3006,$B$7:$B$3006,B2691&amp;"")-SUMIFS($F$7:$F$3006,$B$7:$B$3006,B2691&amp;""),2))</f>
        <v/>
      </c>
      <c r="J2691" s="6">
        <f>IF(B2691&amp;""="",IF(AND(C2691&amp;""="",E2691&amp;""="",F2691&amp;""=""),"","رقم القيد ناقص"),IF(I2691=0,"","القيد غير متوازن"))</f>
        <v/>
      </c>
      <c r="K2691" s="21">
        <f>IF(C2691&amp;""="","",COUNTIF($C$7:C2691,C2691&amp;""))</f>
        <v/>
      </c>
      <c r="L2691" s="6">
        <f>IF(K2691="","",C2691&amp;"-"&amp;K2691)</f>
        <v/>
      </c>
      <c r="M2691" s="21">
        <f>IF(J2691&lt;&gt;"القيد غير متوازن","",IF(COUNTIF($B$7:B2691,B2691&amp;"")=1,1,""))</f>
        <v/>
      </c>
    </row>
    <row r="2692">
      <c r="A2692" s="20" t="n"/>
      <c r="B2692" s="16" t="n"/>
      <c r="C2692" s="16" t="n"/>
      <c r="D2692" s="5" t="n"/>
      <c r="E2692" s="17" t="n"/>
      <c r="F2692" s="17" t="n"/>
      <c r="G2692" s="6">
        <f>IF(AND(C2692&amp;""="",E2692&amp;""="",F2692&amp;""=""),"",IF(C2692&amp;""="","كود ناقص",IFERROR(INDEX('دليل الحسابات'!$B$6:$B$205,MATCH(C2692,'دليل الحسابات'!$A$6:$A$205,0)),"كود غير موجود")))</f>
        <v/>
      </c>
      <c r="H2692" s="6">
        <f>IF(AND(C2692&amp;""="",E2692&amp;""="",F2692&amp;""=""),"",IF(AND(E2692&amp;""&lt;&gt;"",F2692&amp;""&lt;&gt;""),"خطأ: مدين ودائن معًا",IF(AND(E2692&amp;""="",F2692&amp;""=""),"سطر بلا مبلغ","")))</f>
        <v/>
      </c>
      <c r="I2692" s="19">
        <f>IF(B2692&amp;""="","",ROUND(SUMIFS($E$7:$E$3006,$B$7:$B$3006,B2692&amp;"")-SUMIFS($F$7:$F$3006,$B$7:$B$3006,B2692&amp;""),2))</f>
        <v/>
      </c>
      <c r="J2692" s="6">
        <f>IF(B2692&amp;""="",IF(AND(C2692&amp;""="",E2692&amp;""="",F2692&amp;""=""),"","رقم القيد ناقص"),IF(I2692=0,"","القيد غير متوازن"))</f>
        <v/>
      </c>
      <c r="K2692" s="21">
        <f>IF(C2692&amp;""="","",COUNTIF($C$7:C2692,C2692&amp;""))</f>
        <v/>
      </c>
      <c r="L2692" s="6">
        <f>IF(K2692="","",C2692&amp;"-"&amp;K2692)</f>
        <v/>
      </c>
      <c r="M2692" s="21">
        <f>IF(J2692&lt;&gt;"القيد غير متوازن","",IF(COUNTIF($B$7:B2692,B2692&amp;"")=1,1,""))</f>
        <v/>
      </c>
    </row>
    <row r="2693">
      <c r="A2693" s="20" t="n"/>
      <c r="B2693" s="16" t="n"/>
      <c r="C2693" s="16" t="n"/>
      <c r="D2693" s="5" t="n"/>
      <c r="E2693" s="17" t="n"/>
      <c r="F2693" s="17" t="n"/>
      <c r="G2693" s="6">
        <f>IF(AND(C2693&amp;""="",E2693&amp;""="",F2693&amp;""=""),"",IF(C2693&amp;""="","كود ناقص",IFERROR(INDEX('دليل الحسابات'!$B$6:$B$205,MATCH(C2693,'دليل الحسابات'!$A$6:$A$205,0)),"كود غير موجود")))</f>
        <v/>
      </c>
      <c r="H2693" s="6">
        <f>IF(AND(C2693&amp;""="",E2693&amp;""="",F2693&amp;""=""),"",IF(AND(E2693&amp;""&lt;&gt;"",F2693&amp;""&lt;&gt;""),"خطأ: مدين ودائن معًا",IF(AND(E2693&amp;""="",F2693&amp;""=""),"سطر بلا مبلغ","")))</f>
        <v/>
      </c>
      <c r="I2693" s="19">
        <f>IF(B2693&amp;""="","",ROUND(SUMIFS($E$7:$E$3006,$B$7:$B$3006,B2693&amp;"")-SUMIFS($F$7:$F$3006,$B$7:$B$3006,B2693&amp;""),2))</f>
        <v/>
      </c>
      <c r="J2693" s="6">
        <f>IF(B2693&amp;""="",IF(AND(C2693&amp;""="",E2693&amp;""="",F2693&amp;""=""),"","رقم القيد ناقص"),IF(I2693=0,"","القيد غير متوازن"))</f>
        <v/>
      </c>
      <c r="K2693" s="21">
        <f>IF(C2693&amp;""="","",COUNTIF($C$7:C2693,C2693&amp;""))</f>
        <v/>
      </c>
      <c r="L2693" s="6">
        <f>IF(K2693="","",C2693&amp;"-"&amp;K2693)</f>
        <v/>
      </c>
      <c r="M2693" s="21">
        <f>IF(J2693&lt;&gt;"القيد غير متوازن","",IF(COUNTIF($B$7:B2693,B2693&amp;"")=1,1,""))</f>
        <v/>
      </c>
    </row>
    <row r="2694">
      <c r="A2694" s="20" t="n"/>
      <c r="B2694" s="16" t="n"/>
      <c r="C2694" s="16" t="n"/>
      <c r="D2694" s="5" t="n"/>
      <c r="E2694" s="17" t="n"/>
      <c r="F2694" s="17" t="n"/>
      <c r="G2694" s="6">
        <f>IF(AND(C2694&amp;""="",E2694&amp;""="",F2694&amp;""=""),"",IF(C2694&amp;""="","كود ناقص",IFERROR(INDEX('دليل الحسابات'!$B$6:$B$205,MATCH(C2694,'دليل الحسابات'!$A$6:$A$205,0)),"كود غير موجود")))</f>
        <v/>
      </c>
      <c r="H2694" s="6">
        <f>IF(AND(C2694&amp;""="",E2694&amp;""="",F2694&amp;""=""),"",IF(AND(E2694&amp;""&lt;&gt;"",F2694&amp;""&lt;&gt;""),"خطأ: مدين ودائن معًا",IF(AND(E2694&amp;""="",F2694&amp;""=""),"سطر بلا مبلغ","")))</f>
        <v/>
      </c>
      <c r="I2694" s="19">
        <f>IF(B2694&amp;""="","",ROUND(SUMIFS($E$7:$E$3006,$B$7:$B$3006,B2694&amp;"")-SUMIFS($F$7:$F$3006,$B$7:$B$3006,B2694&amp;""),2))</f>
        <v/>
      </c>
      <c r="J2694" s="6">
        <f>IF(B2694&amp;""="",IF(AND(C2694&amp;""="",E2694&amp;""="",F2694&amp;""=""),"","رقم القيد ناقص"),IF(I2694=0,"","القيد غير متوازن"))</f>
        <v/>
      </c>
      <c r="K2694" s="21">
        <f>IF(C2694&amp;""="","",COUNTIF($C$7:C2694,C2694&amp;""))</f>
        <v/>
      </c>
      <c r="L2694" s="6">
        <f>IF(K2694="","",C2694&amp;"-"&amp;K2694)</f>
        <v/>
      </c>
      <c r="M2694" s="21">
        <f>IF(J2694&lt;&gt;"القيد غير متوازن","",IF(COUNTIF($B$7:B2694,B2694&amp;"")=1,1,""))</f>
        <v/>
      </c>
    </row>
    <row r="2695">
      <c r="A2695" s="20" t="n"/>
      <c r="B2695" s="16" t="n"/>
      <c r="C2695" s="16" t="n"/>
      <c r="D2695" s="5" t="n"/>
      <c r="E2695" s="17" t="n"/>
      <c r="F2695" s="17" t="n"/>
      <c r="G2695" s="6">
        <f>IF(AND(C2695&amp;""="",E2695&amp;""="",F2695&amp;""=""),"",IF(C2695&amp;""="","كود ناقص",IFERROR(INDEX('دليل الحسابات'!$B$6:$B$205,MATCH(C2695,'دليل الحسابات'!$A$6:$A$205,0)),"كود غير موجود")))</f>
        <v/>
      </c>
      <c r="H2695" s="6">
        <f>IF(AND(C2695&amp;""="",E2695&amp;""="",F2695&amp;""=""),"",IF(AND(E2695&amp;""&lt;&gt;"",F2695&amp;""&lt;&gt;""),"خطأ: مدين ودائن معًا",IF(AND(E2695&amp;""="",F2695&amp;""=""),"سطر بلا مبلغ","")))</f>
        <v/>
      </c>
      <c r="I2695" s="19">
        <f>IF(B2695&amp;""="","",ROUND(SUMIFS($E$7:$E$3006,$B$7:$B$3006,B2695&amp;"")-SUMIFS($F$7:$F$3006,$B$7:$B$3006,B2695&amp;""),2))</f>
        <v/>
      </c>
      <c r="J2695" s="6">
        <f>IF(B2695&amp;""="",IF(AND(C2695&amp;""="",E2695&amp;""="",F2695&amp;""=""),"","رقم القيد ناقص"),IF(I2695=0,"","القيد غير متوازن"))</f>
        <v/>
      </c>
      <c r="K2695" s="21">
        <f>IF(C2695&amp;""="","",COUNTIF($C$7:C2695,C2695&amp;""))</f>
        <v/>
      </c>
      <c r="L2695" s="6">
        <f>IF(K2695="","",C2695&amp;"-"&amp;K2695)</f>
        <v/>
      </c>
      <c r="M2695" s="21">
        <f>IF(J2695&lt;&gt;"القيد غير متوازن","",IF(COUNTIF($B$7:B2695,B2695&amp;"")=1,1,""))</f>
        <v/>
      </c>
    </row>
    <row r="2696">
      <c r="A2696" s="20" t="n"/>
      <c r="B2696" s="16" t="n"/>
      <c r="C2696" s="16" t="n"/>
      <c r="D2696" s="5" t="n"/>
      <c r="E2696" s="17" t="n"/>
      <c r="F2696" s="17" t="n"/>
      <c r="G2696" s="6">
        <f>IF(AND(C2696&amp;""="",E2696&amp;""="",F2696&amp;""=""),"",IF(C2696&amp;""="","كود ناقص",IFERROR(INDEX('دليل الحسابات'!$B$6:$B$205,MATCH(C2696,'دليل الحسابات'!$A$6:$A$205,0)),"كود غير موجود")))</f>
        <v/>
      </c>
      <c r="H2696" s="6">
        <f>IF(AND(C2696&amp;""="",E2696&amp;""="",F2696&amp;""=""),"",IF(AND(E2696&amp;""&lt;&gt;"",F2696&amp;""&lt;&gt;""),"خطأ: مدين ودائن معًا",IF(AND(E2696&amp;""="",F2696&amp;""=""),"سطر بلا مبلغ","")))</f>
        <v/>
      </c>
      <c r="I2696" s="19">
        <f>IF(B2696&amp;""="","",ROUND(SUMIFS($E$7:$E$3006,$B$7:$B$3006,B2696&amp;"")-SUMIFS($F$7:$F$3006,$B$7:$B$3006,B2696&amp;""),2))</f>
        <v/>
      </c>
      <c r="J2696" s="6">
        <f>IF(B2696&amp;""="",IF(AND(C2696&amp;""="",E2696&amp;""="",F2696&amp;""=""),"","رقم القيد ناقص"),IF(I2696=0,"","القيد غير متوازن"))</f>
        <v/>
      </c>
      <c r="K2696" s="21">
        <f>IF(C2696&amp;""="","",COUNTIF($C$7:C2696,C2696&amp;""))</f>
        <v/>
      </c>
      <c r="L2696" s="6">
        <f>IF(K2696="","",C2696&amp;"-"&amp;K2696)</f>
        <v/>
      </c>
      <c r="M2696" s="21">
        <f>IF(J2696&lt;&gt;"القيد غير متوازن","",IF(COUNTIF($B$7:B2696,B2696&amp;"")=1,1,""))</f>
        <v/>
      </c>
    </row>
    <row r="2697">
      <c r="A2697" s="20" t="n"/>
      <c r="B2697" s="16" t="n"/>
      <c r="C2697" s="16" t="n"/>
      <c r="D2697" s="5" t="n"/>
      <c r="E2697" s="17" t="n"/>
      <c r="F2697" s="17" t="n"/>
      <c r="G2697" s="6">
        <f>IF(AND(C2697&amp;""="",E2697&amp;""="",F2697&amp;""=""),"",IF(C2697&amp;""="","كود ناقص",IFERROR(INDEX('دليل الحسابات'!$B$6:$B$205,MATCH(C2697,'دليل الحسابات'!$A$6:$A$205,0)),"كود غير موجود")))</f>
        <v/>
      </c>
      <c r="H2697" s="6">
        <f>IF(AND(C2697&amp;""="",E2697&amp;""="",F2697&amp;""=""),"",IF(AND(E2697&amp;""&lt;&gt;"",F2697&amp;""&lt;&gt;""),"خطأ: مدين ودائن معًا",IF(AND(E2697&amp;""="",F2697&amp;""=""),"سطر بلا مبلغ","")))</f>
        <v/>
      </c>
      <c r="I2697" s="19">
        <f>IF(B2697&amp;""="","",ROUND(SUMIFS($E$7:$E$3006,$B$7:$B$3006,B2697&amp;"")-SUMIFS($F$7:$F$3006,$B$7:$B$3006,B2697&amp;""),2))</f>
        <v/>
      </c>
      <c r="J2697" s="6">
        <f>IF(B2697&amp;""="",IF(AND(C2697&amp;""="",E2697&amp;""="",F2697&amp;""=""),"","رقم القيد ناقص"),IF(I2697=0,"","القيد غير متوازن"))</f>
        <v/>
      </c>
      <c r="K2697" s="21">
        <f>IF(C2697&amp;""="","",COUNTIF($C$7:C2697,C2697&amp;""))</f>
        <v/>
      </c>
      <c r="L2697" s="6">
        <f>IF(K2697="","",C2697&amp;"-"&amp;K2697)</f>
        <v/>
      </c>
      <c r="M2697" s="21">
        <f>IF(J2697&lt;&gt;"القيد غير متوازن","",IF(COUNTIF($B$7:B2697,B2697&amp;"")=1,1,""))</f>
        <v/>
      </c>
    </row>
    <row r="2698">
      <c r="A2698" s="20" t="n"/>
      <c r="B2698" s="16" t="n"/>
      <c r="C2698" s="16" t="n"/>
      <c r="D2698" s="5" t="n"/>
      <c r="E2698" s="17" t="n"/>
      <c r="F2698" s="17" t="n"/>
      <c r="G2698" s="6">
        <f>IF(AND(C2698&amp;""="",E2698&amp;""="",F2698&amp;""=""),"",IF(C2698&amp;""="","كود ناقص",IFERROR(INDEX('دليل الحسابات'!$B$6:$B$205,MATCH(C2698,'دليل الحسابات'!$A$6:$A$205,0)),"كود غير موجود")))</f>
        <v/>
      </c>
      <c r="H2698" s="6">
        <f>IF(AND(C2698&amp;""="",E2698&amp;""="",F2698&amp;""=""),"",IF(AND(E2698&amp;""&lt;&gt;"",F2698&amp;""&lt;&gt;""),"خطأ: مدين ودائن معًا",IF(AND(E2698&amp;""="",F2698&amp;""=""),"سطر بلا مبلغ","")))</f>
        <v/>
      </c>
      <c r="I2698" s="19">
        <f>IF(B2698&amp;""="","",ROUND(SUMIFS($E$7:$E$3006,$B$7:$B$3006,B2698&amp;"")-SUMIFS($F$7:$F$3006,$B$7:$B$3006,B2698&amp;""),2))</f>
        <v/>
      </c>
      <c r="J2698" s="6">
        <f>IF(B2698&amp;""="",IF(AND(C2698&amp;""="",E2698&amp;""="",F2698&amp;""=""),"","رقم القيد ناقص"),IF(I2698=0,"","القيد غير متوازن"))</f>
        <v/>
      </c>
      <c r="K2698" s="21">
        <f>IF(C2698&amp;""="","",COUNTIF($C$7:C2698,C2698&amp;""))</f>
        <v/>
      </c>
      <c r="L2698" s="6">
        <f>IF(K2698="","",C2698&amp;"-"&amp;K2698)</f>
        <v/>
      </c>
      <c r="M2698" s="21">
        <f>IF(J2698&lt;&gt;"القيد غير متوازن","",IF(COUNTIF($B$7:B2698,B2698&amp;"")=1,1,""))</f>
        <v/>
      </c>
    </row>
    <row r="2699">
      <c r="A2699" s="20" t="n"/>
      <c r="B2699" s="16" t="n"/>
      <c r="C2699" s="16" t="n"/>
      <c r="D2699" s="5" t="n"/>
      <c r="E2699" s="17" t="n"/>
      <c r="F2699" s="17" t="n"/>
      <c r="G2699" s="6">
        <f>IF(AND(C2699&amp;""="",E2699&amp;""="",F2699&amp;""=""),"",IF(C2699&amp;""="","كود ناقص",IFERROR(INDEX('دليل الحسابات'!$B$6:$B$205,MATCH(C2699,'دليل الحسابات'!$A$6:$A$205,0)),"كود غير موجود")))</f>
        <v/>
      </c>
      <c r="H2699" s="6">
        <f>IF(AND(C2699&amp;""="",E2699&amp;""="",F2699&amp;""=""),"",IF(AND(E2699&amp;""&lt;&gt;"",F2699&amp;""&lt;&gt;""),"خطأ: مدين ودائن معًا",IF(AND(E2699&amp;""="",F2699&amp;""=""),"سطر بلا مبلغ","")))</f>
        <v/>
      </c>
      <c r="I2699" s="19">
        <f>IF(B2699&amp;""="","",ROUND(SUMIFS($E$7:$E$3006,$B$7:$B$3006,B2699&amp;"")-SUMIFS($F$7:$F$3006,$B$7:$B$3006,B2699&amp;""),2))</f>
        <v/>
      </c>
      <c r="J2699" s="6">
        <f>IF(B2699&amp;""="",IF(AND(C2699&amp;""="",E2699&amp;""="",F2699&amp;""=""),"","رقم القيد ناقص"),IF(I2699=0,"","القيد غير متوازن"))</f>
        <v/>
      </c>
      <c r="K2699" s="21">
        <f>IF(C2699&amp;""="","",COUNTIF($C$7:C2699,C2699&amp;""))</f>
        <v/>
      </c>
      <c r="L2699" s="6">
        <f>IF(K2699="","",C2699&amp;"-"&amp;K2699)</f>
        <v/>
      </c>
      <c r="M2699" s="21">
        <f>IF(J2699&lt;&gt;"القيد غير متوازن","",IF(COUNTIF($B$7:B2699,B2699&amp;"")=1,1,""))</f>
        <v/>
      </c>
    </row>
    <row r="2700">
      <c r="A2700" s="20" t="n"/>
      <c r="B2700" s="16" t="n"/>
      <c r="C2700" s="16" t="n"/>
      <c r="D2700" s="5" t="n"/>
      <c r="E2700" s="17" t="n"/>
      <c r="F2700" s="17" t="n"/>
      <c r="G2700" s="6">
        <f>IF(AND(C2700&amp;""="",E2700&amp;""="",F2700&amp;""=""),"",IF(C2700&amp;""="","كود ناقص",IFERROR(INDEX('دليل الحسابات'!$B$6:$B$205,MATCH(C2700,'دليل الحسابات'!$A$6:$A$205,0)),"كود غير موجود")))</f>
        <v/>
      </c>
      <c r="H2700" s="6">
        <f>IF(AND(C2700&amp;""="",E2700&amp;""="",F2700&amp;""=""),"",IF(AND(E2700&amp;""&lt;&gt;"",F2700&amp;""&lt;&gt;""),"خطأ: مدين ودائن معًا",IF(AND(E2700&amp;""="",F2700&amp;""=""),"سطر بلا مبلغ","")))</f>
        <v/>
      </c>
      <c r="I2700" s="19">
        <f>IF(B2700&amp;""="","",ROUND(SUMIFS($E$7:$E$3006,$B$7:$B$3006,B2700&amp;"")-SUMIFS($F$7:$F$3006,$B$7:$B$3006,B2700&amp;""),2))</f>
        <v/>
      </c>
      <c r="J2700" s="6">
        <f>IF(B2700&amp;""="",IF(AND(C2700&amp;""="",E2700&amp;""="",F2700&amp;""=""),"","رقم القيد ناقص"),IF(I2700=0,"","القيد غير متوازن"))</f>
        <v/>
      </c>
      <c r="K2700" s="21">
        <f>IF(C2700&amp;""="","",COUNTIF($C$7:C2700,C2700&amp;""))</f>
        <v/>
      </c>
      <c r="L2700" s="6">
        <f>IF(K2700="","",C2700&amp;"-"&amp;K2700)</f>
        <v/>
      </c>
      <c r="M2700" s="21">
        <f>IF(J2700&lt;&gt;"القيد غير متوازن","",IF(COUNTIF($B$7:B2700,B2700&amp;"")=1,1,""))</f>
        <v/>
      </c>
    </row>
    <row r="2701">
      <c r="A2701" s="20" t="n"/>
      <c r="B2701" s="16" t="n"/>
      <c r="C2701" s="16" t="n"/>
      <c r="D2701" s="5" t="n"/>
      <c r="E2701" s="17" t="n"/>
      <c r="F2701" s="17" t="n"/>
      <c r="G2701" s="6">
        <f>IF(AND(C2701&amp;""="",E2701&amp;""="",F2701&amp;""=""),"",IF(C2701&amp;""="","كود ناقص",IFERROR(INDEX('دليل الحسابات'!$B$6:$B$205,MATCH(C2701,'دليل الحسابات'!$A$6:$A$205,0)),"كود غير موجود")))</f>
        <v/>
      </c>
      <c r="H2701" s="6">
        <f>IF(AND(C2701&amp;""="",E2701&amp;""="",F2701&amp;""=""),"",IF(AND(E2701&amp;""&lt;&gt;"",F2701&amp;""&lt;&gt;""),"خطأ: مدين ودائن معًا",IF(AND(E2701&amp;""="",F2701&amp;""=""),"سطر بلا مبلغ","")))</f>
        <v/>
      </c>
      <c r="I2701" s="19">
        <f>IF(B2701&amp;""="","",ROUND(SUMIFS($E$7:$E$3006,$B$7:$B$3006,B2701&amp;"")-SUMIFS($F$7:$F$3006,$B$7:$B$3006,B2701&amp;""),2))</f>
        <v/>
      </c>
      <c r="J2701" s="6">
        <f>IF(B2701&amp;""="",IF(AND(C2701&amp;""="",E2701&amp;""="",F2701&amp;""=""),"","رقم القيد ناقص"),IF(I2701=0,"","القيد غير متوازن"))</f>
        <v/>
      </c>
      <c r="K2701" s="21">
        <f>IF(C2701&amp;""="","",COUNTIF($C$7:C2701,C2701&amp;""))</f>
        <v/>
      </c>
      <c r="L2701" s="6">
        <f>IF(K2701="","",C2701&amp;"-"&amp;K2701)</f>
        <v/>
      </c>
      <c r="M2701" s="21">
        <f>IF(J2701&lt;&gt;"القيد غير متوازن","",IF(COUNTIF($B$7:B2701,B2701&amp;"")=1,1,""))</f>
        <v/>
      </c>
    </row>
    <row r="2702">
      <c r="A2702" s="20" t="n"/>
      <c r="B2702" s="16" t="n"/>
      <c r="C2702" s="16" t="n"/>
      <c r="D2702" s="5" t="n"/>
      <c r="E2702" s="17" t="n"/>
      <c r="F2702" s="17" t="n"/>
      <c r="G2702" s="6">
        <f>IF(AND(C2702&amp;""="",E2702&amp;""="",F2702&amp;""=""),"",IF(C2702&amp;""="","كود ناقص",IFERROR(INDEX('دليل الحسابات'!$B$6:$B$205,MATCH(C2702,'دليل الحسابات'!$A$6:$A$205,0)),"كود غير موجود")))</f>
        <v/>
      </c>
      <c r="H2702" s="6">
        <f>IF(AND(C2702&amp;""="",E2702&amp;""="",F2702&amp;""=""),"",IF(AND(E2702&amp;""&lt;&gt;"",F2702&amp;""&lt;&gt;""),"خطأ: مدين ودائن معًا",IF(AND(E2702&amp;""="",F2702&amp;""=""),"سطر بلا مبلغ","")))</f>
        <v/>
      </c>
      <c r="I2702" s="19">
        <f>IF(B2702&amp;""="","",ROUND(SUMIFS($E$7:$E$3006,$B$7:$B$3006,B2702&amp;"")-SUMIFS($F$7:$F$3006,$B$7:$B$3006,B2702&amp;""),2))</f>
        <v/>
      </c>
      <c r="J2702" s="6">
        <f>IF(B2702&amp;""="",IF(AND(C2702&amp;""="",E2702&amp;""="",F2702&amp;""=""),"","رقم القيد ناقص"),IF(I2702=0,"","القيد غير متوازن"))</f>
        <v/>
      </c>
      <c r="K2702" s="21">
        <f>IF(C2702&amp;""="","",COUNTIF($C$7:C2702,C2702&amp;""))</f>
        <v/>
      </c>
      <c r="L2702" s="6">
        <f>IF(K2702="","",C2702&amp;"-"&amp;K2702)</f>
        <v/>
      </c>
      <c r="M2702" s="21">
        <f>IF(J2702&lt;&gt;"القيد غير متوازن","",IF(COUNTIF($B$7:B2702,B2702&amp;"")=1,1,""))</f>
        <v/>
      </c>
    </row>
    <row r="2703">
      <c r="A2703" s="20" t="n"/>
      <c r="B2703" s="16" t="n"/>
      <c r="C2703" s="16" t="n"/>
      <c r="D2703" s="5" t="n"/>
      <c r="E2703" s="17" t="n"/>
      <c r="F2703" s="17" t="n"/>
      <c r="G2703" s="6">
        <f>IF(AND(C2703&amp;""="",E2703&amp;""="",F2703&amp;""=""),"",IF(C2703&amp;""="","كود ناقص",IFERROR(INDEX('دليل الحسابات'!$B$6:$B$205,MATCH(C2703,'دليل الحسابات'!$A$6:$A$205,0)),"كود غير موجود")))</f>
        <v/>
      </c>
      <c r="H2703" s="6">
        <f>IF(AND(C2703&amp;""="",E2703&amp;""="",F2703&amp;""=""),"",IF(AND(E2703&amp;""&lt;&gt;"",F2703&amp;""&lt;&gt;""),"خطأ: مدين ودائن معًا",IF(AND(E2703&amp;""="",F2703&amp;""=""),"سطر بلا مبلغ","")))</f>
        <v/>
      </c>
      <c r="I2703" s="19">
        <f>IF(B2703&amp;""="","",ROUND(SUMIFS($E$7:$E$3006,$B$7:$B$3006,B2703&amp;"")-SUMIFS($F$7:$F$3006,$B$7:$B$3006,B2703&amp;""),2))</f>
        <v/>
      </c>
      <c r="J2703" s="6">
        <f>IF(B2703&amp;""="",IF(AND(C2703&amp;""="",E2703&amp;""="",F2703&amp;""=""),"","رقم القيد ناقص"),IF(I2703=0,"","القيد غير متوازن"))</f>
        <v/>
      </c>
      <c r="K2703" s="21">
        <f>IF(C2703&amp;""="","",COUNTIF($C$7:C2703,C2703&amp;""))</f>
        <v/>
      </c>
      <c r="L2703" s="6">
        <f>IF(K2703="","",C2703&amp;"-"&amp;K2703)</f>
        <v/>
      </c>
      <c r="M2703" s="21">
        <f>IF(J2703&lt;&gt;"القيد غير متوازن","",IF(COUNTIF($B$7:B2703,B2703&amp;"")=1,1,""))</f>
        <v/>
      </c>
    </row>
    <row r="2704">
      <c r="A2704" s="20" t="n"/>
      <c r="B2704" s="16" t="n"/>
      <c r="C2704" s="16" t="n"/>
      <c r="D2704" s="5" t="n"/>
      <c r="E2704" s="17" t="n"/>
      <c r="F2704" s="17" t="n"/>
      <c r="G2704" s="6">
        <f>IF(AND(C2704&amp;""="",E2704&amp;""="",F2704&amp;""=""),"",IF(C2704&amp;""="","كود ناقص",IFERROR(INDEX('دليل الحسابات'!$B$6:$B$205,MATCH(C2704,'دليل الحسابات'!$A$6:$A$205,0)),"كود غير موجود")))</f>
        <v/>
      </c>
      <c r="H2704" s="6">
        <f>IF(AND(C2704&amp;""="",E2704&amp;""="",F2704&amp;""=""),"",IF(AND(E2704&amp;""&lt;&gt;"",F2704&amp;""&lt;&gt;""),"خطأ: مدين ودائن معًا",IF(AND(E2704&amp;""="",F2704&amp;""=""),"سطر بلا مبلغ","")))</f>
        <v/>
      </c>
      <c r="I2704" s="19">
        <f>IF(B2704&amp;""="","",ROUND(SUMIFS($E$7:$E$3006,$B$7:$B$3006,B2704&amp;"")-SUMIFS($F$7:$F$3006,$B$7:$B$3006,B2704&amp;""),2))</f>
        <v/>
      </c>
      <c r="J2704" s="6">
        <f>IF(B2704&amp;""="",IF(AND(C2704&amp;""="",E2704&amp;""="",F2704&amp;""=""),"","رقم القيد ناقص"),IF(I2704=0,"","القيد غير متوازن"))</f>
        <v/>
      </c>
      <c r="K2704" s="21">
        <f>IF(C2704&amp;""="","",COUNTIF($C$7:C2704,C2704&amp;""))</f>
        <v/>
      </c>
      <c r="L2704" s="6">
        <f>IF(K2704="","",C2704&amp;"-"&amp;K2704)</f>
        <v/>
      </c>
      <c r="M2704" s="21">
        <f>IF(J2704&lt;&gt;"القيد غير متوازن","",IF(COUNTIF($B$7:B2704,B2704&amp;"")=1,1,""))</f>
        <v/>
      </c>
    </row>
    <row r="2705">
      <c r="A2705" s="20" t="n"/>
      <c r="B2705" s="16" t="n"/>
      <c r="C2705" s="16" t="n"/>
      <c r="D2705" s="5" t="n"/>
      <c r="E2705" s="17" t="n"/>
      <c r="F2705" s="17" t="n"/>
      <c r="G2705" s="6">
        <f>IF(AND(C2705&amp;""="",E2705&amp;""="",F2705&amp;""=""),"",IF(C2705&amp;""="","كود ناقص",IFERROR(INDEX('دليل الحسابات'!$B$6:$B$205,MATCH(C2705,'دليل الحسابات'!$A$6:$A$205,0)),"كود غير موجود")))</f>
        <v/>
      </c>
      <c r="H2705" s="6">
        <f>IF(AND(C2705&amp;""="",E2705&amp;""="",F2705&amp;""=""),"",IF(AND(E2705&amp;""&lt;&gt;"",F2705&amp;""&lt;&gt;""),"خطأ: مدين ودائن معًا",IF(AND(E2705&amp;""="",F2705&amp;""=""),"سطر بلا مبلغ","")))</f>
        <v/>
      </c>
      <c r="I2705" s="19">
        <f>IF(B2705&amp;""="","",ROUND(SUMIFS($E$7:$E$3006,$B$7:$B$3006,B2705&amp;"")-SUMIFS($F$7:$F$3006,$B$7:$B$3006,B2705&amp;""),2))</f>
        <v/>
      </c>
      <c r="J2705" s="6">
        <f>IF(B2705&amp;""="",IF(AND(C2705&amp;""="",E2705&amp;""="",F2705&amp;""=""),"","رقم القيد ناقص"),IF(I2705=0,"","القيد غير متوازن"))</f>
        <v/>
      </c>
      <c r="K2705" s="21">
        <f>IF(C2705&amp;""="","",COUNTIF($C$7:C2705,C2705&amp;""))</f>
        <v/>
      </c>
      <c r="L2705" s="6">
        <f>IF(K2705="","",C2705&amp;"-"&amp;K2705)</f>
        <v/>
      </c>
      <c r="M2705" s="21">
        <f>IF(J2705&lt;&gt;"القيد غير متوازن","",IF(COUNTIF($B$7:B2705,B2705&amp;"")=1,1,""))</f>
        <v/>
      </c>
    </row>
    <row r="2706">
      <c r="A2706" s="20" t="n"/>
      <c r="B2706" s="16" t="n"/>
      <c r="C2706" s="16" t="n"/>
      <c r="D2706" s="5" t="n"/>
      <c r="E2706" s="17" t="n"/>
      <c r="F2706" s="17" t="n"/>
      <c r="G2706" s="6">
        <f>IF(AND(C2706&amp;""="",E2706&amp;""="",F2706&amp;""=""),"",IF(C2706&amp;""="","كود ناقص",IFERROR(INDEX('دليل الحسابات'!$B$6:$B$205,MATCH(C2706,'دليل الحسابات'!$A$6:$A$205,0)),"كود غير موجود")))</f>
        <v/>
      </c>
      <c r="H2706" s="6">
        <f>IF(AND(C2706&amp;""="",E2706&amp;""="",F2706&amp;""=""),"",IF(AND(E2706&amp;""&lt;&gt;"",F2706&amp;""&lt;&gt;""),"خطأ: مدين ودائن معًا",IF(AND(E2706&amp;""="",F2706&amp;""=""),"سطر بلا مبلغ","")))</f>
        <v/>
      </c>
      <c r="I2706" s="19">
        <f>IF(B2706&amp;""="","",ROUND(SUMIFS($E$7:$E$3006,$B$7:$B$3006,B2706&amp;"")-SUMIFS($F$7:$F$3006,$B$7:$B$3006,B2706&amp;""),2))</f>
        <v/>
      </c>
      <c r="J2706" s="6">
        <f>IF(B2706&amp;""="",IF(AND(C2706&amp;""="",E2706&amp;""="",F2706&amp;""=""),"","رقم القيد ناقص"),IF(I2706=0,"","القيد غير متوازن"))</f>
        <v/>
      </c>
      <c r="K2706" s="21">
        <f>IF(C2706&amp;""="","",COUNTIF($C$7:C2706,C2706&amp;""))</f>
        <v/>
      </c>
      <c r="L2706" s="6">
        <f>IF(K2706="","",C2706&amp;"-"&amp;K2706)</f>
        <v/>
      </c>
      <c r="M2706" s="21">
        <f>IF(J2706&lt;&gt;"القيد غير متوازن","",IF(COUNTIF($B$7:B2706,B2706&amp;"")=1,1,""))</f>
        <v/>
      </c>
    </row>
    <row r="2707">
      <c r="A2707" s="20" t="n"/>
      <c r="B2707" s="16" t="n"/>
      <c r="C2707" s="16" t="n"/>
      <c r="D2707" s="5" t="n"/>
      <c r="E2707" s="17" t="n"/>
      <c r="F2707" s="17" t="n"/>
      <c r="G2707" s="6">
        <f>IF(AND(C2707&amp;""="",E2707&amp;""="",F2707&amp;""=""),"",IF(C2707&amp;""="","كود ناقص",IFERROR(INDEX('دليل الحسابات'!$B$6:$B$205,MATCH(C2707,'دليل الحسابات'!$A$6:$A$205,0)),"كود غير موجود")))</f>
        <v/>
      </c>
      <c r="H2707" s="6">
        <f>IF(AND(C2707&amp;""="",E2707&amp;""="",F2707&amp;""=""),"",IF(AND(E2707&amp;""&lt;&gt;"",F2707&amp;""&lt;&gt;""),"خطأ: مدين ودائن معًا",IF(AND(E2707&amp;""="",F2707&amp;""=""),"سطر بلا مبلغ","")))</f>
        <v/>
      </c>
      <c r="I2707" s="19">
        <f>IF(B2707&amp;""="","",ROUND(SUMIFS($E$7:$E$3006,$B$7:$B$3006,B2707&amp;"")-SUMIFS($F$7:$F$3006,$B$7:$B$3006,B2707&amp;""),2))</f>
        <v/>
      </c>
      <c r="J2707" s="6">
        <f>IF(B2707&amp;""="",IF(AND(C2707&amp;""="",E2707&amp;""="",F2707&amp;""=""),"","رقم القيد ناقص"),IF(I2707=0,"","القيد غير متوازن"))</f>
        <v/>
      </c>
      <c r="K2707" s="21">
        <f>IF(C2707&amp;""="","",COUNTIF($C$7:C2707,C2707&amp;""))</f>
        <v/>
      </c>
      <c r="L2707" s="6">
        <f>IF(K2707="","",C2707&amp;"-"&amp;K2707)</f>
        <v/>
      </c>
      <c r="M2707" s="21">
        <f>IF(J2707&lt;&gt;"القيد غير متوازن","",IF(COUNTIF($B$7:B2707,B2707&amp;"")=1,1,""))</f>
        <v/>
      </c>
    </row>
    <row r="2708">
      <c r="A2708" s="20" t="n"/>
      <c r="B2708" s="16" t="n"/>
      <c r="C2708" s="16" t="n"/>
      <c r="D2708" s="5" t="n"/>
      <c r="E2708" s="17" t="n"/>
      <c r="F2708" s="17" t="n"/>
      <c r="G2708" s="6">
        <f>IF(AND(C2708&amp;""="",E2708&amp;""="",F2708&amp;""=""),"",IF(C2708&amp;""="","كود ناقص",IFERROR(INDEX('دليل الحسابات'!$B$6:$B$205,MATCH(C2708,'دليل الحسابات'!$A$6:$A$205,0)),"كود غير موجود")))</f>
        <v/>
      </c>
      <c r="H2708" s="6">
        <f>IF(AND(C2708&amp;""="",E2708&amp;""="",F2708&amp;""=""),"",IF(AND(E2708&amp;""&lt;&gt;"",F2708&amp;""&lt;&gt;""),"خطأ: مدين ودائن معًا",IF(AND(E2708&amp;""="",F2708&amp;""=""),"سطر بلا مبلغ","")))</f>
        <v/>
      </c>
      <c r="I2708" s="19">
        <f>IF(B2708&amp;""="","",ROUND(SUMIFS($E$7:$E$3006,$B$7:$B$3006,B2708&amp;"")-SUMIFS($F$7:$F$3006,$B$7:$B$3006,B2708&amp;""),2))</f>
        <v/>
      </c>
      <c r="J2708" s="6">
        <f>IF(B2708&amp;""="",IF(AND(C2708&amp;""="",E2708&amp;""="",F2708&amp;""=""),"","رقم القيد ناقص"),IF(I2708=0,"","القيد غير متوازن"))</f>
        <v/>
      </c>
      <c r="K2708" s="21">
        <f>IF(C2708&amp;""="","",COUNTIF($C$7:C2708,C2708&amp;""))</f>
        <v/>
      </c>
      <c r="L2708" s="6">
        <f>IF(K2708="","",C2708&amp;"-"&amp;K2708)</f>
        <v/>
      </c>
      <c r="M2708" s="21">
        <f>IF(J2708&lt;&gt;"القيد غير متوازن","",IF(COUNTIF($B$7:B2708,B2708&amp;"")=1,1,""))</f>
        <v/>
      </c>
    </row>
    <row r="2709">
      <c r="A2709" s="20" t="n"/>
      <c r="B2709" s="16" t="n"/>
      <c r="C2709" s="16" t="n"/>
      <c r="D2709" s="5" t="n"/>
      <c r="E2709" s="17" t="n"/>
      <c r="F2709" s="17" t="n"/>
      <c r="G2709" s="6">
        <f>IF(AND(C2709&amp;""="",E2709&amp;""="",F2709&amp;""=""),"",IF(C2709&amp;""="","كود ناقص",IFERROR(INDEX('دليل الحسابات'!$B$6:$B$205,MATCH(C2709,'دليل الحسابات'!$A$6:$A$205,0)),"كود غير موجود")))</f>
        <v/>
      </c>
      <c r="H2709" s="6">
        <f>IF(AND(C2709&amp;""="",E2709&amp;""="",F2709&amp;""=""),"",IF(AND(E2709&amp;""&lt;&gt;"",F2709&amp;""&lt;&gt;""),"خطأ: مدين ودائن معًا",IF(AND(E2709&amp;""="",F2709&amp;""=""),"سطر بلا مبلغ","")))</f>
        <v/>
      </c>
      <c r="I2709" s="19">
        <f>IF(B2709&amp;""="","",ROUND(SUMIFS($E$7:$E$3006,$B$7:$B$3006,B2709&amp;"")-SUMIFS($F$7:$F$3006,$B$7:$B$3006,B2709&amp;""),2))</f>
        <v/>
      </c>
      <c r="J2709" s="6">
        <f>IF(B2709&amp;""="",IF(AND(C2709&amp;""="",E2709&amp;""="",F2709&amp;""=""),"","رقم القيد ناقص"),IF(I2709=0,"","القيد غير متوازن"))</f>
        <v/>
      </c>
      <c r="K2709" s="21">
        <f>IF(C2709&amp;""="","",COUNTIF($C$7:C2709,C2709&amp;""))</f>
        <v/>
      </c>
      <c r="L2709" s="6">
        <f>IF(K2709="","",C2709&amp;"-"&amp;K2709)</f>
        <v/>
      </c>
      <c r="M2709" s="21">
        <f>IF(J2709&lt;&gt;"القيد غير متوازن","",IF(COUNTIF($B$7:B2709,B2709&amp;"")=1,1,""))</f>
        <v/>
      </c>
    </row>
    <row r="2710">
      <c r="A2710" s="20" t="n"/>
      <c r="B2710" s="16" t="n"/>
      <c r="C2710" s="16" t="n"/>
      <c r="D2710" s="5" t="n"/>
      <c r="E2710" s="17" t="n"/>
      <c r="F2710" s="17" t="n"/>
      <c r="G2710" s="6">
        <f>IF(AND(C2710&amp;""="",E2710&amp;""="",F2710&amp;""=""),"",IF(C2710&amp;""="","كود ناقص",IFERROR(INDEX('دليل الحسابات'!$B$6:$B$205,MATCH(C2710,'دليل الحسابات'!$A$6:$A$205,0)),"كود غير موجود")))</f>
        <v/>
      </c>
      <c r="H2710" s="6">
        <f>IF(AND(C2710&amp;""="",E2710&amp;""="",F2710&amp;""=""),"",IF(AND(E2710&amp;""&lt;&gt;"",F2710&amp;""&lt;&gt;""),"خطأ: مدين ودائن معًا",IF(AND(E2710&amp;""="",F2710&amp;""=""),"سطر بلا مبلغ","")))</f>
        <v/>
      </c>
      <c r="I2710" s="19">
        <f>IF(B2710&amp;""="","",ROUND(SUMIFS($E$7:$E$3006,$B$7:$B$3006,B2710&amp;"")-SUMIFS($F$7:$F$3006,$B$7:$B$3006,B2710&amp;""),2))</f>
        <v/>
      </c>
      <c r="J2710" s="6">
        <f>IF(B2710&amp;""="",IF(AND(C2710&amp;""="",E2710&amp;""="",F2710&amp;""=""),"","رقم القيد ناقص"),IF(I2710=0,"","القيد غير متوازن"))</f>
        <v/>
      </c>
      <c r="K2710" s="21">
        <f>IF(C2710&amp;""="","",COUNTIF($C$7:C2710,C2710&amp;""))</f>
        <v/>
      </c>
      <c r="L2710" s="6">
        <f>IF(K2710="","",C2710&amp;"-"&amp;K2710)</f>
        <v/>
      </c>
      <c r="M2710" s="21">
        <f>IF(J2710&lt;&gt;"القيد غير متوازن","",IF(COUNTIF($B$7:B2710,B2710&amp;"")=1,1,""))</f>
        <v/>
      </c>
    </row>
    <row r="2711">
      <c r="A2711" s="20" t="n"/>
      <c r="B2711" s="16" t="n"/>
      <c r="C2711" s="16" t="n"/>
      <c r="D2711" s="5" t="n"/>
      <c r="E2711" s="17" t="n"/>
      <c r="F2711" s="17" t="n"/>
      <c r="G2711" s="6">
        <f>IF(AND(C2711&amp;""="",E2711&amp;""="",F2711&amp;""=""),"",IF(C2711&amp;""="","كود ناقص",IFERROR(INDEX('دليل الحسابات'!$B$6:$B$205,MATCH(C2711,'دليل الحسابات'!$A$6:$A$205,0)),"كود غير موجود")))</f>
        <v/>
      </c>
      <c r="H2711" s="6">
        <f>IF(AND(C2711&amp;""="",E2711&amp;""="",F2711&amp;""=""),"",IF(AND(E2711&amp;""&lt;&gt;"",F2711&amp;""&lt;&gt;""),"خطأ: مدين ودائن معًا",IF(AND(E2711&amp;""="",F2711&amp;""=""),"سطر بلا مبلغ","")))</f>
        <v/>
      </c>
      <c r="I2711" s="19">
        <f>IF(B2711&amp;""="","",ROUND(SUMIFS($E$7:$E$3006,$B$7:$B$3006,B2711&amp;"")-SUMIFS($F$7:$F$3006,$B$7:$B$3006,B2711&amp;""),2))</f>
        <v/>
      </c>
      <c r="J2711" s="6">
        <f>IF(B2711&amp;""="",IF(AND(C2711&amp;""="",E2711&amp;""="",F2711&amp;""=""),"","رقم القيد ناقص"),IF(I2711=0,"","القيد غير متوازن"))</f>
        <v/>
      </c>
      <c r="K2711" s="21">
        <f>IF(C2711&amp;""="","",COUNTIF($C$7:C2711,C2711&amp;""))</f>
        <v/>
      </c>
      <c r="L2711" s="6">
        <f>IF(K2711="","",C2711&amp;"-"&amp;K2711)</f>
        <v/>
      </c>
      <c r="M2711" s="21">
        <f>IF(J2711&lt;&gt;"القيد غير متوازن","",IF(COUNTIF($B$7:B2711,B2711&amp;"")=1,1,""))</f>
        <v/>
      </c>
    </row>
    <row r="2712">
      <c r="A2712" s="20" t="n"/>
      <c r="B2712" s="16" t="n"/>
      <c r="C2712" s="16" t="n"/>
      <c r="D2712" s="5" t="n"/>
      <c r="E2712" s="17" t="n"/>
      <c r="F2712" s="17" t="n"/>
      <c r="G2712" s="6">
        <f>IF(AND(C2712&amp;""="",E2712&amp;""="",F2712&amp;""=""),"",IF(C2712&amp;""="","كود ناقص",IFERROR(INDEX('دليل الحسابات'!$B$6:$B$205,MATCH(C2712,'دليل الحسابات'!$A$6:$A$205,0)),"كود غير موجود")))</f>
        <v/>
      </c>
      <c r="H2712" s="6">
        <f>IF(AND(C2712&amp;""="",E2712&amp;""="",F2712&amp;""=""),"",IF(AND(E2712&amp;""&lt;&gt;"",F2712&amp;""&lt;&gt;""),"خطأ: مدين ودائن معًا",IF(AND(E2712&amp;""="",F2712&amp;""=""),"سطر بلا مبلغ","")))</f>
        <v/>
      </c>
      <c r="I2712" s="19">
        <f>IF(B2712&amp;""="","",ROUND(SUMIFS($E$7:$E$3006,$B$7:$B$3006,B2712&amp;"")-SUMIFS($F$7:$F$3006,$B$7:$B$3006,B2712&amp;""),2))</f>
        <v/>
      </c>
      <c r="J2712" s="6">
        <f>IF(B2712&amp;""="",IF(AND(C2712&amp;""="",E2712&amp;""="",F2712&amp;""=""),"","رقم القيد ناقص"),IF(I2712=0,"","القيد غير متوازن"))</f>
        <v/>
      </c>
      <c r="K2712" s="21">
        <f>IF(C2712&amp;""="","",COUNTIF($C$7:C2712,C2712&amp;""))</f>
        <v/>
      </c>
      <c r="L2712" s="6">
        <f>IF(K2712="","",C2712&amp;"-"&amp;K2712)</f>
        <v/>
      </c>
      <c r="M2712" s="21">
        <f>IF(J2712&lt;&gt;"القيد غير متوازن","",IF(COUNTIF($B$7:B2712,B2712&amp;"")=1,1,""))</f>
        <v/>
      </c>
    </row>
    <row r="2713">
      <c r="A2713" s="20" t="n"/>
      <c r="B2713" s="16" t="n"/>
      <c r="C2713" s="16" t="n"/>
      <c r="D2713" s="5" t="n"/>
      <c r="E2713" s="17" t="n"/>
      <c r="F2713" s="17" t="n"/>
      <c r="G2713" s="6">
        <f>IF(AND(C2713&amp;""="",E2713&amp;""="",F2713&amp;""=""),"",IF(C2713&amp;""="","كود ناقص",IFERROR(INDEX('دليل الحسابات'!$B$6:$B$205,MATCH(C2713,'دليل الحسابات'!$A$6:$A$205,0)),"كود غير موجود")))</f>
        <v/>
      </c>
      <c r="H2713" s="6">
        <f>IF(AND(C2713&amp;""="",E2713&amp;""="",F2713&amp;""=""),"",IF(AND(E2713&amp;""&lt;&gt;"",F2713&amp;""&lt;&gt;""),"خطأ: مدين ودائن معًا",IF(AND(E2713&amp;""="",F2713&amp;""=""),"سطر بلا مبلغ","")))</f>
        <v/>
      </c>
      <c r="I2713" s="19">
        <f>IF(B2713&amp;""="","",ROUND(SUMIFS($E$7:$E$3006,$B$7:$B$3006,B2713&amp;"")-SUMIFS($F$7:$F$3006,$B$7:$B$3006,B2713&amp;""),2))</f>
        <v/>
      </c>
      <c r="J2713" s="6">
        <f>IF(B2713&amp;""="",IF(AND(C2713&amp;""="",E2713&amp;""="",F2713&amp;""=""),"","رقم القيد ناقص"),IF(I2713=0,"","القيد غير متوازن"))</f>
        <v/>
      </c>
      <c r="K2713" s="21">
        <f>IF(C2713&amp;""="","",COUNTIF($C$7:C2713,C2713&amp;""))</f>
        <v/>
      </c>
      <c r="L2713" s="6">
        <f>IF(K2713="","",C2713&amp;"-"&amp;K2713)</f>
        <v/>
      </c>
      <c r="M2713" s="21">
        <f>IF(J2713&lt;&gt;"القيد غير متوازن","",IF(COUNTIF($B$7:B2713,B2713&amp;"")=1,1,""))</f>
        <v/>
      </c>
    </row>
    <row r="2714">
      <c r="A2714" s="20" t="n"/>
      <c r="B2714" s="16" t="n"/>
      <c r="C2714" s="16" t="n"/>
      <c r="D2714" s="5" t="n"/>
      <c r="E2714" s="17" t="n"/>
      <c r="F2714" s="17" t="n"/>
      <c r="G2714" s="6">
        <f>IF(AND(C2714&amp;""="",E2714&amp;""="",F2714&amp;""=""),"",IF(C2714&amp;""="","كود ناقص",IFERROR(INDEX('دليل الحسابات'!$B$6:$B$205,MATCH(C2714,'دليل الحسابات'!$A$6:$A$205,0)),"كود غير موجود")))</f>
        <v/>
      </c>
      <c r="H2714" s="6">
        <f>IF(AND(C2714&amp;""="",E2714&amp;""="",F2714&amp;""=""),"",IF(AND(E2714&amp;""&lt;&gt;"",F2714&amp;""&lt;&gt;""),"خطأ: مدين ودائن معًا",IF(AND(E2714&amp;""="",F2714&amp;""=""),"سطر بلا مبلغ","")))</f>
        <v/>
      </c>
      <c r="I2714" s="19">
        <f>IF(B2714&amp;""="","",ROUND(SUMIFS($E$7:$E$3006,$B$7:$B$3006,B2714&amp;"")-SUMIFS($F$7:$F$3006,$B$7:$B$3006,B2714&amp;""),2))</f>
        <v/>
      </c>
      <c r="J2714" s="6">
        <f>IF(B2714&amp;""="",IF(AND(C2714&amp;""="",E2714&amp;""="",F2714&amp;""=""),"","رقم القيد ناقص"),IF(I2714=0,"","القيد غير متوازن"))</f>
        <v/>
      </c>
      <c r="K2714" s="21">
        <f>IF(C2714&amp;""="","",COUNTIF($C$7:C2714,C2714&amp;""))</f>
        <v/>
      </c>
      <c r="L2714" s="6">
        <f>IF(K2714="","",C2714&amp;"-"&amp;K2714)</f>
        <v/>
      </c>
      <c r="M2714" s="21">
        <f>IF(J2714&lt;&gt;"القيد غير متوازن","",IF(COUNTIF($B$7:B2714,B2714&amp;"")=1,1,""))</f>
        <v/>
      </c>
    </row>
    <row r="2715">
      <c r="A2715" s="20" t="n"/>
      <c r="B2715" s="16" t="n"/>
      <c r="C2715" s="16" t="n"/>
      <c r="D2715" s="5" t="n"/>
      <c r="E2715" s="17" t="n"/>
      <c r="F2715" s="17" t="n"/>
      <c r="G2715" s="6">
        <f>IF(AND(C2715&amp;""="",E2715&amp;""="",F2715&amp;""=""),"",IF(C2715&amp;""="","كود ناقص",IFERROR(INDEX('دليل الحسابات'!$B$6:$B$205,MATCH(C2715,'دليل الحسابات'!$A$6:$A$205,0)),"كود غير موجود")))</f>
        <v/>
      </c>
      <c r="H2715" s="6">
        <f>IF(AND(C2715&amp;""="",E2715&amp;""="",F2715&amp;""=""),"",IF(AND(E2715&amp;""&lt;&gt;"",F2715&amp;""&lt;&gt;""),"خطأ: مدين ودائن معًا",IF(AND(E2715&amp;""="",F2715&amp;""=""),"سطر بلا مبلغ","")))</f>
        <v/>
      </c>
      <c r="I2715" s="19">
        <f>IF(B2715&amp;""="","",ROUND(SUMIFS($E$7:$E$3006,$B$7:$B$3006,B2715&amp;"")-SUMIFS($F$7:$F$3006,$B$7:$B$3006,B2715&amp;""),2))</f>
        <v/>
      </c>
      <c r="J2715" s="6">
        <f>IF(B2715&amp;""="",IF(AND(C2715&amp;""="",E2715&amp;""="",F2715&amp;""=""),"","رقم القيد ناقص"),IF(I2715=0,"","القيد غير متوازن"))</f>
        <v/>
      </c>
      <c r="K2715" s="21">
        <f>IF(C2715&amp;""="","",COUNTIF($C$7:C2715,C2715&amp;""))</f>
        <v/>
      </c>
      <c r="L2715" s="6">
        <f>IF(K2715="","",C2715&amp;"-"&amp;K2715)</f>
        <v/>
      </c>
      <c r="M2715" s="21">
        <f>IF(J2715&lt;&gt;"القيد غير متوازن","",IF(COUNTIF($B$7:B2715,B2715&amp;"")=1,1,""))</f>
        <v/>
      </c>
    </row>
    <row r="2716">
      <c r="A2716" s="20" t="n"/>
      <c r="B2716" s="16" t="n"/>
      <c r="C2716" s="16" t="n"/>
      <c r="D2716" s="5" t="n"/>
      <c r="E2716" s="17" t="n"/>
      <c r="F2716" s="17" t="n"/>
      <c r="G2716" s="6">
        <f>IF(AND(C2716&amp;""="",E2716&amp;""="",F2716&amp;""=""),"",IF(C2716&amp;""="","كود ناقص",IFERROR(INDEX('دليل الحسابات'!$B$6:$B$205,MATCH(C2716,'دليل الحسابات'!$A$6:$A$205,0)),"كود غير موجود")))</f>
        <v/>
      </c>
      <c r="H2716" s="6">
        <f>IF(AND(C2716&amp;""="",E2716&amp;""="",F2716&amp;""=""),"",IF(AND(E2716&amp;""&lt;&gt;"",F2716&amp;""&lt;&gt;""),"خطأ: مدين ودائن معًا",IF(AND(E2716&amp;""="",F2716&amp;""=""),"سطر بلا مبلغ","")))</f>
        <v/>
      </c>
      <c r="I2716" s="19">
        <f>IF(B2716&amp;""="","",ROUND(SUMIFS($E$7:$E$3006,$B$7:$B$3006,B2716&amp;"")-SUMIFS($F$7:$F$3006,$B$7:$B$3006,B2716&amp;""),2))</f>
        <v/>
      </c>
      <c r="J2716" s="6">
        <f>IF(B2716&amp;""="",IF(AND(C2716&amp;""="",E2716&amp;""="",F2716&amp;""=""),"","رقم القيد ناقص"),IF(I2716=0,"","القيد غير متوازن"))</f>
        <v/>
      </c>
      <c r="K2716" s="21">
        <f>IF(C2716&amp;""="","",COUNTIF($C$7:C2716,C2716&amp;""))</f>
        <v/>
      </c>
      <c r="L2716" s="6">
        <f>IF(K2716="","",C2716&amp;"-"&amp;K2716)</f>
        <v/>
      </c>
      <c r="M2716" s="21">
        <f>IF(J2716&lt;&gt;"القيد غير متوازن","",IF(COUNTIF($B$7:B2716,B2716&amp;"")=1,1,""))</f>
        <v/>
      </c>
    </row>
    <row r="2717">
      <c r="A2717" s="20" t="n"/>
      <c r="B2717" s="16" t="n"/>
      <c r="C2717" s="16" t="n"/>
      <c r="D2717" s="5" t="n"/>
      <c r="E2717" s="17" t="n"/>
      <c r="F2717" s="17" t="n"/>
      <c r="G2717" s="6">
        <f>IF(AND(C2717&amp;""="",E2717&amp;""="",F2717&amp;""=""),"",IF(C2717&amp;""="","كود ناقص",IFERROR(INDEX('دليل الحسابات'!$B$6:$B$205,MATCH(C2717,'دليل الحسابات'!$A$6:$A$205,0)),"كود غير موجود")))</f>
        <v/>
      </c>
      <c r="H2717" s="6">
        <f>IF(AND(C2717&amp;""="",E2717&amp;""="",F2717&amp;""=""),"",IF(AND(E2717&amp;""&lt;&gt;"",F2717&amp;""&lt;&gt;""),"خطأ: مدين ودائن معًا",IF(AND(E2717&amp;""="",F2717&amp;""=""),"سطر بلا مبلغ","")))</f>
        <v/>
      </c>
      <c r="I2717" s="19">
        <f>IF(B2717&amp;""="","",ROUND(SUMIFS($E$7:$E$3006,$B$7:$B$3006,B2717&amp;"")-SUMIFS($F$7:$F$3006,$B$7:$B$3006,B2717&amp;""),2))</f>
        <v/>
      </c>
      <c r="J2717" s="6">
        <f>IF(B2717&amp;""="",IF(AND(C2717&amp;""="",E2717&amp;""="",F2717&amp;""=""),"","رقم القيد ناقص"),IF(I2717=0,"","القيد غير متوازن"))</f>
        <v/>
      </c>
      <c r="K2717" s="21">
        <f>IF(C2717&amp;""="","",COUNTIF($C$7:C2717,C2717&amp;""))</f>
        <v/>
      </c>
      <c r="L2717" s="6">
        <f>IF(K2717="","",C2717&amp;"-"&amp;K2717)</f>
        <v/>
      </c>
      <c r="M2717" s="21">
        <f>IF(J2717&lt;&gt;"القيد غير متوازن","",IF(COUNTIF($B$7:B2717,B2717&amp;"")=1,1,""))</f>
        <v/>
      </c>
    </row>
    <row r="2718">
      <c r="A2718" s="20" t="n"/>
      <c r="B2718" s="16" t="n"/>
      <c r="C2718" s="16" t="n"/>
      <c r="D2718" s="5" t="n"/>
      <c r="E2718" s="17" t="n"/>
      <c r="F2718" s="17" t="n"/>
      <c r="G2718" s="6">
        <f>IF(AND(C2718&amp;""="",E2718&amp;""="",F2718&amp;""=""),"",IF(C2718&amp;""="","كود ناقص",IFERROR(INDEX('دليل الحسابات'!$B$6:$B$205,MATCH(C2718,'دليل الحسابات'!$A$6:$A$205,0)),"كود غير موجود")))</f>
        <v/>
      </c>
      <c r="H2718" s="6">
        <f>IF(AND(C2718&amp;""="",E2718&amp;""="",F2718&amp;""=""),"",IF(AND(E2718&amp;""&lt;&gt;"",F2718&amp;""&lt;&gt;""),"خطأ: مدين ودائن معًا",IF(AND(E2718&amp;""="",F2718&amp;""=""),"سطر بلا مبلغ","")))</f>
        <v/>
      </c>
      <c r="I2718" s="19">
        <f>IF(B2718&amp;""="","",ROUND(SUMIFS($E$7:$E$3006,$B$7:$B$3006,B2718&amp;"")-SUMIFS($F$7:$F$3006,$B$7:$B$3006,B2718&amp;""),2))</f>
        <v/>
      </c>
      <c r="J2718" s="6">
        <f>IF(B2718&amp;""="",IF(AND(C2718&amp;""="",E2718&amp;""="",F2718&amp;""=""),"","رقم القيد ناقص"),IF(I2718=0,"","القيد غير متوازن"))</f>
        <v/>
      </c>
      <c r="K2718" s="21">
        <f>IF(C2718&amp;""="","",COUNTIF($C$7:C2718,C2718&amp;""))</f>
        <v/>
      </c>
      <c r="L2718" s="6">
        <f>IF(K2718="","",C2718&amp;"-"&amp;K2718)</f>
        <v/>
      </c>
      <c r="M2718" s="21">
        <f>IF(J2718&lt;&gt;"القيد غير متوازن","",IF(COUNTIF($B$7:B2718,B2718&amp;"")=1,1,""))</f>
        <v/>
      </c>
    </row>
    <row r="2719">
      <c r="A2719" s="20" t="n"/>
      <c r="B2719" s="16" t="n"/>
      <c r="C2719" s="16" t="n"/>
      <c r="D2719" s="5" t="n"/>
      <c r="E2719" s="17" t="n"/>
      <c r="F2719" s="17" t="n"/>
      <c r="G2719" s="6">
        <f>IF(AND(C2719&amp;""="",E2719&amp;""="",F2719&amp;""=""),"",IF(C2719&amp;""="","كود ناقص",IFERROR(INDEX('دليل الحسابات'!$B$6:$B$205,MATCH(C2719,'دليل الحسابات'!$A$6:$A$205,0)),"كود غير موجود")))</f>
        <v/>
      </c>
      <c r="H2719" s="6">
        <f>IF(AND(C2719&amp;""="",E2719&amp;""="",F2719&amp;""=""),"",IF(AND(E2719&amp;""&lt;&gt;"",F2719&amp;""&lt;&gt;""),"خطأ: مدين ودائن معًا",IF(AND(E2719&amp;""="",F2719&amp;""=""),"سطر بلا مبلغ","")))</f>
        <v/>
      </c>
      <c r="I2719" s="19">
        <f>IF(B2719&amp;""="","",ROUND(SUMIFS($E$7:$E$3006,$B$7:$B$3006,B2719&amp;"")-SUMIFS($F$7:$F$3006,$B$7:$B$3006,B2719&amp;""),2))</f>
        <v/>
      </c>
      <c r="J2719" s="6">
        <f>IF(B2719&amp;""="",IF(AND(C2719&amp;""="",E2719&amp;""="",F2719&amp;""=""),"","رقم القيد ناقص"),IF(I2719=0,"","القيد غير متوازن"))</f>
        <v/>
      </c>
      <c r="K2719" s="21">
        <f>IF(C2719&amp;""="","",COUNTIF($C$7:C2719,C2719&amp;""))</f>
        <v/>
      </c>
      <c r="L2719" s="6">
        <f>IF(K2719="","",C2719&amp;"-"&amp;K2719)</f>
        <v/>
      </c>
      <c r="M2719" s="21">
        <f>IF(J2719&lt;&gt;"القيد غير متوازن","",IF(COUNTIF($B$7:B2719,B2719&amp;"")=1,1,""))</f>
        <v/>
      </c>
    </row>
    <row r="2720">
      <c r="A2720" s="20" t="n"/>
      <c r="B2720" s="16" t="n"/>
      <c r="C2720" s="16" t="n"/>
      <c r="D2720" s="5" t="n"/>
      <c r="E2720" s="17" t="n"/>
      <c r="F2720" s="17" t="n"/>
      <c r="G2720" s="6">
        <f>IF(AND(C2720&amp;""="",E2720&amp;""="",F2720&amp;""=""),"",IF(C2720&amp;""="","كود ناقص",IFERROR(INDEX('دليل الحسابات'!$B$6:$B$205,MATCH(C2720,'دليل الحسابات'!$A$6:$A$205,0)),"كود غير موجود")))</f>
        <v/>
      </c>
      <c r="H2720" s="6">
        <f>IF(AND(C2720&amp;""="",E2720&amp;""="",F2720&amp;""=""),"",IF(AND(E2720&amp;""&lt;&gt;"",F2720&amp;""&lt;&gt;""),"خطأ: مدين ودائن معًا",IF(AND(E2720&amp;""="",F2720&amp;""=""),"سطر بلا مبلغ","")))</f>
        <v/>
      </c>
      <c r="I2720" s="19">
        <f>IF(B2720&amp;""="","",ROUND(SUMIFS($E$7:$E$3006,$B$7:$B$3006,B2720&amp;"")-SUMIFS($F$7:$F$3006,$B$7:$B$3006,B2720&amp;""),2))</f>
        <v/>
      </c>
      <c r="J2720" s="6">
        <f>IF(B2720&amp;""="",IF(AND(C2720&amp;""="",E2720&amp;""="",F2720&amp;""=""),"","رقم القيد ناقص"),IF(I2720=0,"","القيد غير متوازن"))</f>
        <v/>
      </c>
      <c r="K2720" s="21">
        <f>IF(C2720&amp;""="","",COUNTIF($C$7:C2720,C2720&amp;""))</f>
        <v/>
      </c>
      <c r="L2720" s="6">
        <f>IF(K2720="","",C2720&amp;"-"&amp;K2720)</f>
        <v/>
      </c>
      <c r="M2720" s="21">
        <f>IF(J2720&lt;&gt;"القيد غير متوازن","",IF(COUNTIF($B$7:B2720,B2720&amp;"")=1,1,""))</f>
        <v/>
      </c>
    </row>
    <row r="2721">
      <c r="A2721" s="20" t="n"/>
      <c r="B2721" s="16" t="n"/>
      <c r="C2721" s="16" t="n"/>
      <c r="D2721" s="5" t="n"/>
      <c r="E2721" s="17" t="n"/>
      <c r="F2721" s="17" t="n"/>
      <c r="G2721" s="6">
        <f>IF(AND(C2721&amp;""="",E2721&amp;""="",F2721&amp;""=""),"",IF(C2721&amp;""="","كود ناقص",IFERROR(INDEX('دليل الحسابات'!$B$6:$B$205,MATCH(C2721,'دليل الحسابات'!$A$6:$A$205,0)),"كود غير موجود")))</f>
        <v/>
      </c>
      <c r="H2721" s="6">
        <f>IF(AND(C2721&amp;""="",E2721&amp;""="",F2721&amp;""=""),"",IF(AND(E2721&amp;""&lt;&gt;"",F2721&amp;""&lt;&gt;""),"خطأ: مدين ودائن معًا",IF(AND(E2721&amp;""="",F2721&amp;""=""),"سطر بلا مبلغ","")))</f>
        <v/>
      </c>
      <c r="I2721" s="19">
        <f>IF(B2721&amp;""="","",ROUND(SUMIFS($E$7:$E$3006,$B$7:$B$3006,B2721&amp;"")-SUMIFS($F$7:$F$3006,$B$7:$B$3006,B2721&amp;""),2))</f>
        <v/>
      </c>
      <c r="J2721" s="6">
        <f>IF(B2721&amp;""="",IF(AND(C2721&amp;""="",E2721&amp;""="",F2721&amp;""=""),"","رقم القيد ناقص"),IF(I2721=0,"","القيد غير متوازن"))</f>
        <v/>
      </c>
      <c r="K2721" s="21">
        <f>IF(C2721&amp;""="","",COUNTIF($C$7:C2721,C2721&amp;""))</f>
        <v/>
      </c>
      <c r="L2721" s="6">
        <f>IF(K2721="","",C2721&amp;"-"&amp;K2721)</f>
        <v/>
      </c>
      <c r="M2721" s="21">
        <f>IF(J2721&lt;&gt;"القيد غير متوازن","",IF(COUNTIF($B$7:B2721,B2721&amp;"")=1,1,""))</f>
        <v/>
      </c>
    </row>
    <row r="2722">
      <c r="A2722" s="20" t="n"/>
      <c r="B2722" s="16" t="n"/>
      <c r="C2722" s="16" t="n"/>
      <c r="D2722" s="5" t="n"/>
      <c r="E2722" s="17" t="n"/>
      <c r="F2722" s="17" t="n"/>
      <c r="G2722" s="6">
        <f>IF(AND(C2722&amp;""="",E2722&amp;""="",F2722&amp;""=""),"",IF(C2722&amp;""="","كود ناقص",IFERROR(INDEX('دليل الحسابات'!$B$6:$B$205,MATCH(C2722,'دليل الحسابات'!$A$6:$A$205,0)),"كود غير موجود")))</f>
        <v/>
      </c>
      <c r="H2722" s="6">
        <f>IF(AND(C2722&amp;""="",E2722&amp;""="",F2722&amp;""=""),"",IF(AND(E2722&amp;""&lt;&gt;"",F2722&amp;""&lt;&gt;""),"خطأ: مدين ودائن معًا",IF(AND(E2722&amp;""="",F2722&amp;""=""),"سطر بلا مبلغ","")))</f>
        <v/>
      </c>
      <c r="I2722" s="19">
        <f>IF(B2722&amp;""="","",ROUND(SUMIFS($E$7:$E$3006,$B$7:$B$3006,B2722&amp;"")-SUMIFS($F$7:$F$3006,$B$7:$B$3006,B2722&amp;""),2))</f>
        <v/>
      </c>
      <c r="J2722" s="6">
        <f>IF(B2722&amp;""="",IF(AND(C2722&amp;""="",E2722&amp;""="",F2722&amp;""=""),"","رقم القيد ناقص"),IF(I2722=0,"","القيد غير متوازن"))</f>
        <v/>
      </c>
      <c r="K2722" s="21">
        <f>IF(C2722&amp;""="","",COUNTIF($C$7:C2722,C2722&amp;""))</f>
        <v/>
      </c>
      <c r="L2722" s="6">
        <f>IF(K2722="","",C2722&amp;"-"&amp;K2722)</f>
        <v/>
      </c>
      <c r="M2722" s="21">
        <f>IF(J2722&lt;&gt;"القيد غير متوازن","",IF(COUNTIF($B$7:B2722,B2722&amp;"")=1,1,""))</f>
        <v/>
      </c>
    </row>
    <row r="2723">
      <c r="A2723" s="20" t="n"/>
      <c r="B2723" s="16" t="n"/>
      <c r="C2723" s="16" t="n"/>
      <c r="D2723" s="5" t="n"/>
      <c r="E2723" s="17" t="n"/>
      <c r="F2723" s="17" t="n"/>
      <c r="G2723" s="6">
        <f>IF(AND(C2723&amp;""="",E2723&amp;""="",F2723&amp;""=""),"",IF(C2723&amp;""="","كود ناقص",IFERROR(INDEX('دليل الحسابات'!$B$6:$B$205,MATCH(C2723,'دليل الحسابات'!$A$6:$A$205,0)),"كود غير موجود")))</f>
        <v/>
      </c>
      <c r="H2723" s="6">
        <f>IF(AND(C2723&amp;""="",E2723&amp;""="",F2723&amp;""=""),"",IF(AND(E2723&amp;""&lt;&gt;"",F2723&amp;""&lt;&gt;""),"خطأ: مدين ودائن معًا",IF(AND(E2723&amp;""="",F2723&amp;""=""),"سطر بلا مبلغ","")))</f>
        <v/>
      </c>
      <c r="I2723" s="19">
        <f>IF(B2723&amp;""="","",ROUND(SUMIFS($E$7:$E$3006,$B$7:$B$3006,B2723&amp;"")-SUMIFS($F$7:$F$3006,$B$7:$B$3006,B2723&amp;""),2))</f>
        <v/>
      </c>
      <c r="J2723" s="6">
        <f>IF(B2723&amp;""="",IF(AND(C2723&amp;""="",E2723&amp;""="",F2723&amp;""=""),"","رقم القيد ناقص"),IF(I2723=0,"","القيد غير متوازن"))</f>
        <v/>
      </c>
      <c r="K2723" s="21">
        <f>IF(C2723&amp;""="","",COUNTIF($C$7:C2723,C2723&amp;""))</f>
        <v/>
      </c>
      <c r="L2723" s="6">
        <f>IF(K2723="","",C2723&amp;"-"&amp;K2723)</f>
        <v/>
      </c>
      <c r="M2723" s="21">
        <f>IF(J2723&lt;&gt;"القيد غير متوازن","",IF(COUNTIF($B$7:B2723,B2723&amp;"")=1,1,""))</f>
        <v/>
      </c>
    </row>
    <row r="2724">
      <c r="A2724" s="20" t="n"/>
      <c r="B2724" s="16" t="n"/>
      <c r="C2724" s="16" t="n"/>
      <c r="D2724" s="5" t="n"/>
      <c r="E2724" s="17" t="n"/>
      <c r="F2724" s="17" t="n"/>
      <c r="G2724" s="6">
        <f>IF(AND(C2724&amp;""="",E2724&amp;""="",F2724&amp;""=""),"",IF(C2724&amp;""="","كود ناقص",IFERROR(INDEX('دليل الحسابات'!$B$6:$B$205,MATCH(C2724,'دليل الحسابات'!$A$6:$A$205,0)),"كود غير موجود")))</f>
        <v/>
      </c>
      <c r="H2724" s="6">
        <f>IF(AND(C2724&amp;""="",E2724&amp;""="",F2724&amp;""=""),"",IF(AND(E2724&amp;""&lt;&gt;"",F2724&amp;""&lt;&gt;""),"خطأ: مدين ودائن معًا",IF(AND(E2724&amp;""="",F2724&amp;""=""),"سطر بلا مبلغ","")))</f>
        <v/>
      </c>
      <c r="I2724" s="19">
        <f>IF(B2724&amp;""="","",ROUND(SUMIFS($E$7:$E$3006,$B$7:$B$3006,B2724&amp;"")-SUMIFS($F$7:$F$3006,$B$7:$B$3006,B2724&amp;""),2))</f>
        <v/>
      </c>
      <c r="J2724" s="6">
        <f>IF(B2724&amp;""="",IF(AND(C2724&amp;""="",E2724&amp;""="",F2724&amp;""=""),"","رقم القيد ناقص"),IF(I2724=0,"","القيد غير متوازن"))</f>
        <v/>
      </c>
      <c r="K2724" s="21">
        <f>IF(C2724&amp;""="","",COUNTIF($C$7:C2724,C2724&amp;""))</f>
        <v/>
      </c>
      <c r="L2724" s="6">
        <f>IF(K2724="","",C2724&amp;"-"&amp;K2724)</f>
        <v/>
      </c>
      <c r="M2724" s="21">
        <f>IF(J2724&lt;&gt;"القيد غير متوازن","",IF(COUNTIF($B$7:B2724,B2724&amp;"")=1,1,""))</f>
        <v/>
      </c>
    </row>
    <row r="2725">
      <c r="A2725" s="20" t="n"/>
      <c r="B2725" s="16" t="n"/>
      <c r="C2725" s="16" t="n"/>
      <c r="D2725" s="5" t="n"/>
      <c r="E2725" s="17" t="n"/>
      <c r="F2725" s="17" t="n"/>
      <c r="G2725" s="6">
        <f>IF(AND(C2725&amp;""="",E2725&amp;""="",F2725&amp;""=""),"",IF(C2725&amp;""="","كود ناقص",IFERROR(INDEX('دليل الحسابات'!$B$6:$B$205,MATCH(C2725,'دليل الحسابات'!$A$6:$A$205,0)),"كود غير موجود")))</f>
        <v/>
      </c>
      <c r="H2725" s="6">
        <f>IF(AND(C2725&amp;""="",E2725&amp;""="",F2725&amp;""=""),"",IF(AND(E2725&amp;""&lt;&gt;"",F2725&amp;""&lt;&gt;""),"خطأ: مدين ودائن معًا",IF(AND(E2725&amp;""="",F2725&amp;""=""),"سطر بلا مبلغ","")))</f>
        <v/>
      </c>
      <c r="I2725" s="19">
        <f>IF(B2725&amp;""="","",ROUND(SUMIFS($E$7:$E$3006,$B$7:$B$3006,B2725&amp;"")-SUMIFS($F$7:$F$3006,$B$7:$B$3006,B2725&amp;""),2))</f>
        <v/>
      </c>
      <c r="J2725" s="6">
        <f>IF(B2725&amp;""="",IF(AND(C2725&amp;""="",E2725&amp;""="",F2725&amp;""=""),"","رقم القيد ناقص"),IF(I2725=0,"","القيد غير متوازن"))</f>
        <v/>
      </c>
      <c r="K2725" s="21">
        <f>IF(C2725&amp;""="","",COUNTIF($C$7:C2725,C2725&amp;""))</f>
        <v/>
      </c>
      <c r="L2725" s="6">
        <f>IF(K2725="","",C2725&amp;"-"&amp;K2725)</f>
        <v/>
      </c>
      <c r="M2725" s="21">
        <f>IF(J2725&lt;&gt;"القيد غير متوازن","",IF(COUNTIF($B$7:B2725,B2725&amp;"")=1,1,""))</f>
        <v/>
      </c>
    </row>
    <row r="2726">
      <c r="A2726" s="20" t="n"/>
      <c r="B2726" s="16" t="n"/>
      <c r="C2726" s="16" t="n"/>
      <c r="D2726" s="5" t="n"/>
      <c r="E2726" s="17" t="n"/>
      <c r="F2726" s="17" t="n"/>
      <c r="G2726" s="6">
        <f>IF(AND(C2726&amp;""="",E2726&amp;""="",F2726&amp;""=""),"",IF(C2726&amp;""="","كود ناقص",IFERROR(INDEX('دليل الحسابات'!$B$6:$B$205,MATCH(C2726,'دليل الحسابات'!$A$6:$A$205,0)),"كود غير موجود")))</f>
        <v/>
      </c>
      <c r="H2726" s="6">
        <f>IF(AND(C2726&amp;""="",E2726&amp;""="",F2726&amp;""=""),"",IF(AND(E2726&amp;""&lt;&gt;"",F2726&amp;""&lt;&gt;""),"خطأ: مدين ودائن معًا",IF(AND(E2726&amp;""="",F2726&amp;""=""),"سطر بلا مبلغ","")))</f>
        <v/>
      </c>
      <c r="I2726" s="19">
        <f>IF(B2726&amp;""="","",ROUND(SUMIFS($E$7:$E$3006,$B$7:$B$3006,B2726&amp;"")-SUMIFS($F$7:$F$3006,$B$7:$B$3006,B2726&amp;""),2))</f>
        <v/>
      </c>
      <c r="J2726" s="6">
        <f>IF(B2726&amp;""="",IF(AND(C2726&amp;""="",E2726&amp;""="",F2726&amp;""=""),"","رقم القيد ناقص"),IF(I2726=0,"","القيد غير متوازن"))</f>
        <v/>
      </c>
      <c r="K2726" s="21">
        <f>IF(C2726&amp;""="","",COUNTIF($C$7:C2726,C2726&amp;""))</f>
        <v/>
      </c>
      <c r="L2726" s="6">
        <f>IF(K2726="","",C2726&amp;"-"&amp;K2726)</f>
        <v/>
      </c>
      <c r="M2726" s="21">
        <f>IF(J2726&lt;&gt;"القيد غير متوازن","",IF(COUNTIF($B$7:B2726,B2726&amp;"")=1,1,""))</f>
        <v/>
      </c>
    </row>
    <row r="2727">
      <c r="A2727" s="20" t="n"/>
      <c r="B2727" s="16" t="n"/>
      <c r="C2727" s="16" t="n"/>
      <c r="D2727" s="5" t="n"/>
      <c r="E2727" s="17" t="n"/>
      <c r="F2727" s="17" t="n"/>
      <c r="G2727" s="6">
        <f>IF(AND(C2727&amp;""="",E2727&amp;""="",F2727&amp;""=""),"",IF(C2727&amp;""="","كود ناقص",IFERROR(INDEX('دليل الحسابات'!$B$6:$B$205,MATCH(C2727,'دليل الحسابات'!$A$6:$A$205,0)),"كود غير موجود")))</f>
        <v/>
      </c>
      <c r="H2727" s="6">
        <f>IF(AND(C2727&amp;""="",E2727&amp;""="",F2727&amp;""=""),"",IF(AND(E2727&amp;""&lt;&gt;"",F2727&amp;""&lt;&gt;""),"خطأ: مدين ودائن معًا",IF(AND(E2727&amp;""="",F2727&amp;""=""),"سطر بلا مبلغ","")))</f>
        <v/>
      </c>
      <c r="I2727" s="19">
        <f>IF(B2727&amp;""="","",ROUND(SUMIFS($E$7:$E$3006,$B$7:$B$3006,B2727&amp;"")-SUMIFS($F$7:$F$3006,$B$7:$B$3006,B2727&amp;""),2))</f>
        <v/>
      </c>
      <c r="J2727" s="6">
        <f>IF(B2727&amp;""="",IF(AND(C2727&amp;""="",E2727&amp;""="",F2727&amp;""=""),"","رقم القيد ناقص"),IF(I2727=0,"","القيد غير متوازن"))</f>
        <v/>
      </c>
      <c r="K2727" s="21">
        <f>IF(C2727&amp;""="","",COUNTIF($C$7:C2727,C2727&amp;""))</f>
        <v/>
      </c>
      <c r="L2727" s="6">
        <f>IF(K2727="","",C2727&amp;"-"&amp;K2727)</f>
        <v/>
      </c>
      <c r="M2727" s="21">
        <f>IF(J2727&lt;&gt;"القيد غير متوازن","",IF(COUNTIF($B$7:B2727,B2727&amp;"")=1,1,""))</f>
        <v/>
      </c>
    </row>
    <row r="2728">
      <c r="A2728" s="20" t="n"/>
      <c r="B2728" s="16" t="n"/>
      <c r="C2728" s="16" t="n"/>
      <c r="D2728" s="5" t="n"/>
      <c r="E2728" s="17" t="n"/>
      <c r="F2728" s="17" t="n"/>
      <c r="G2728" s="6">
        <f>IF(AND(C2728&amp;""="",E2728&amp;""="",F2728&amp;""=""),"",IF(C2728&amp;""="","كود ناقص",IFERROR(INDEX('دليل الحسابات'!$B$6:$B$205,MATCH(C2728,'دليل الحسابات'!$A$6:$A$205,0)),"كود غير موجود")))</f>
        <v/>
      </c>
      <c r="H2728" s="6">
        <f>IF(AND(C2728&amp;""="",E2728&amp;""="",F2728&amp;""=""),"",IF(AND(E2728&amp;""&lt;&gt;"",F2728&amp;""&lt;&gt;""),"خطأ: مدين ودائن معًا",IF(AND(E2728&amp;""="",F2728&amp;""=""),"سطر بلا مبلغ","")))</f>
        <v/>
      </c>
      <c r="I2728" s="19">
        <f>IF(B2728&amp;""="","",ROUND(SUMIFS($E$7:$E$3006,$B$7:$B$3006,B2728&amp;"")-SUMIFS($F$7:$F$3006,$B$7:$B$3006,B2728&amp;""),2))</f>
        <v/>
      </c>
      <c r="J2728" s="6">
        <f>IF(B2728&amp;""="",IF(AND(C2728&amp;""="",E2728&amp;""="",F2728&amp;""=""),"","رقم القيد ناقص"),IF(I2728=0,"","القيد غير متوازن"))</f>
        <v/>
      </c>
      <c r="K2728" s="21">
        <f>IF(C2728&amp;""="","",COUNTIF($C$7:C2728,C2728&amp;""))</f>
        <v/>
      </c>
      <c r="L2728" s="6">
        <f>IF(K2728="","",C2728&amp;"-"&amp;K2728)</f>
        <v/>
      </c>
      <c r="M2728" s="21">
        <f>IF(J2728&lt;&gt;"القيد غير متوازن","",IF(COUNTIF($B$7:B2728,B2728&amp;"")=1,1,""))</f>
        <v/>
      </c>
    </row>
    <row r="2729">
      <c r="A2729" s="20" t="n"/>
      <c r="B2729" s="16" t="n"/>
      <c r="C2729" s="16" t="n"/>
      <c r="D2729" s="5" t="n"/>
      <c r="E2729" s="17" t="n"/>
      <c r="F2729" s="17" t="n"/>
      <c r="G2729" s="6">
        <f>IF(AND(C2729&amp;""="",E2729&amp;""="",F2729&amp;""=""),"",IF(C2729&amp;""="","كود ناقص",IFERROR(INDEX('دليل الحسابات'!$B$6:$B$205,MATCH(C2729,'دليل الحسابات'!$A$6:$A$205,0)),"كود غير موجود")))</f>
        <v/>
      </c>
      <c r="H2729" s="6">
        <f>IF(AND(C2729&amp;""="",E2729&amp;""="",F2729&amp;""=""),"",IF(AND(E2729&amp;""&lt;&gt;"",F2729&amp;""&lt;&gt;""),"خطأ: مدين ودائن معًا",IF(AND(E2729&amp;""="",F2729&amp;""=""),"سطر بلا مبلغ","")))</f>
        <v/>
      </c>
      <c r="I2729" s="19">
        <f>IF(B2729&amp;""="","",ROUND(SUMIFS($E$7:$E$3006,$B$7:$B$3006,B2729&amp;"")-SUMIFS($F$7:$F$3006,$B$7:$B$3006,B2729&amp;""),2))</f>
        <v/>
      </c>
      <c r="J2729" s="6">
        <f>IF(B2729&amp;""="",IF(AND(C2729&amp;""="",E2729&amp;""="",F2729&amp;""=""),"","رقم القيد ناقص"),IF(I2729=0,"","القيد غير متوازن"))</f>
        <v/>
      </c>
      <c r="K2729" s="21">
        <f>IF(C2729&amp;""="","",COUNTIF($C$7:C2729,C2729&amp;""))</f>
        <v/>
      </c>
      <c r="L2729" s="6">
        <f>IF(K2729="","",C2729&amp;"-"&amp;K2729)</f>
        <v/>
      </c>
      <c r="M2729" s="21">
        <f>IF(J2729&lt;&gt;"القيد غير متوازن","",IF(COUNTIF($B$7:B2729,B2729&amp;"")=1,1,""))</f>
        <v/>
      </c>
    </row>
    <row r="2730">
      <c r="A2730" s="20" t="n"/>
      <c r="B2730" s="16" t="n"/>
      <c r="C2730" s="16" t="n"/>
      <c r="D2730" s="5" t="n"/>
      <c r="E2730" s="17" t="n"/>
      <c r="F2730" s="17" t="n"/>
      <c r="G2730" s="6">
        <f>IF(AND(C2730&amp;""="",E2730&amp;""="",F2730&amp;""=""),"",IF(C2730&amp;""="","كود ناقص",IFERROR(INDEX('دليل الحسابات'!$B$6:$B$205,MATCH(C2730,'دليل الحسابات'!$A$6:$A$205,0)),"كود غير موجود")))</f>
        <v/>
      </c>
      <c r="H2730" s="6">
        <f>IF(AND(C2730&amp;""="",E2730&amp;""="",F2730&amp;""=""),"",IF(AND(E2730&amp;""&lt;&gt;"",F2730&amp;""&lt;&gt;""),"خطأ: مدين ودائن معًا",IF(AND(E2730&amp;""="",F2730&amp;""=""),"سطر بلا مبلغ","")))</f>
        <v/>
      </c>
      <c r="I2730" s="19">
        <f>IF(B2730&amp;""="","",ROUND(SUMIFS($E$7:$E$3006,$B$7:$B$3006,B2730&amp;"")-SUMIFS($F$7:$F$3006,$B$7:$B$3006,B2730&amp;""),2))</f>
        <v/>
      </c>
      <c r="J2730" s="6">
        <f>IF(B2730&amp;""="",IF(AND(C2730&amp;""="",E2730&amp;""="",F2730&amp;""=""),"","رقم القيد ناقص"),IF(I2730=0,"","القيد غير متوازن"))</f>
        <v/>
      </c>
      <c r="K2730" s="21">
        <f>IF(C2730&amp;""="","",COUNTIF($C$7:C2730,C2730&amp;""))</f>
        <v/>
      </c>
      <c r="L2730" s="6">
        <f>IF(K2730="","",C2730&amp;"-"&amp;K2730)</f>
        <v/>
      </c>
      <c r="M2730" s="21">
        <f>IF(J2730&lt;&gt;"القيد غير متوازن","",IF(COUNTIF($B$7:B2730,B2730&amp;"")=1,1,""))</f>
        <v/>
      </c>
    </row>
    <row r="2731">
      <c r="A2731" s="20" t="n"/>
      <c r="B2731" s="16" t="n"/>
      <c r="C2731" s="16" t="n"/>
      <c r="D2731" s="5" t="n"/>
      <c r="E2731" s="17" t="n"/>
      <c r="F2731" s="17" t="n"/>
      <c r="G2731" s="6">
        <f>IF(AND(C2731&amp;""="",E2731&amp;""="",F2731&amp;""=""),"",IF(C2731&amp;""="","كود ناقص",IFERROR(INDEX('دليل الحسابات'!$B$6:$B$205,MATCH(C2731,'دليل الحسابات'!$A$6:$A$205,0)),"كود غير موجود")))</f>
        <v/>
      </c>
      <c r="H2731" s="6">
        <f>IF(AND(C2731&amp;""="",E2731&amp;""="",F2731&amp;""=""),"",IF(AND(E2731&amp;""&lt;&gt;"",F2731&amp;""&lt;&gt;""),"خطأ: مدين ودائن معًا",IF(AND(E2731&amp;""="",F2731&amp;""=""),"سطر بلا مبلغ","")))</f>
        <v/>
      </c>
      <c r="I2731" s="19">
        <f>IF(B2731&amp;""="","",ROUND(SUMIFS($E$7:$E$3006,$B$7:$B$3006,B2731&amp;"")-SUMIFS($F$7:$F$3006,$B$7:$B$3006,B2731&amp;""),2))</f>
        <v/>
      </c>
      <c r="J2731" s="6">
        <f>IF(B2731&amp;""="",IF(AND(C2731&amp;""="",E2731&amp;""="",F2731&amp;""=""),"","رقم القيد ناقص"),IF(I2731=0,"","القيد غير متوازن"))</f>
        <v/>
      </c>
      <c r="K2731" s="21">
        <f>IF(C2731&amp;""="","",COUNTIF($C$7:C2731,C2731&amp;""))</f>
        <v/>
      </c>
      <c r="L2731" s="6">
        <f>IF(K2731="","",C2731&amp;"-"&amp;K2731)</f>
        <v/>
      </c>
      <c r="M2731" s="21">
        <f>IF(J2731&lt;&gt;"القيد غير متوازن","",IF(COUNTIF($B$7:B2731,B2731&amp;"")=1,1,""))</f>
        <v/>
      </c>
    </row>
    <row r="2732">
      <c r="A2732" s="20" t="n"/>
      <c r="B2732" s="16" t="n"/>
      <c r="C2732" s="16" t="n"/>
      <c r="D2732" s="5" t="n"/>
      <c r="E2732" s="17" t="n"/>
      <c r="F2732" s="17" t="n"/>
      <c r="G2732" s="6">
        <f>IF(AND(C2732&amp;""="",E2732&amp;""="",F2732&amp;""=""),"",IF(C2732&amp;""="","كود ناقص",IFERROR(INDEX('دليل الحسابات'!$B$6:$B$205,MATCH(C2732,'دليل الحسابات'!$A$6:$A$205,0)),"كود غير موجود")))</f>
        <v/>
      </c>
      <c r="H2732" s="6">
        <f>IF(AND(C2732&amp;""="",E2732&amp;""="",F2732&amp;""=""),"",IF(AND(E2732&amp;""&lt;&gt;"",F2732&amp;""&lt;&gt;""),"خطأ: مدين ودائن معًا",IF(AND(E2732&amp;""="",F2732&amp;""=""),"سطر بلا مبلغ","")))</f>
        <v/>
      </c>
      <c r="I2732" s="19">
        <f>IF(B2732&amp;""="","",ROUND(SUMIFS($E$7:$E$3006,$B$7:$B$3006,B2732&amp;"")-SUMIFS($F$7:$F$3006,$B$7:$B$3006,B2732&amp;""),2))</f>
        <v/>
      </c>
      <c r="J2732" s="6">
        <f>IF(B2732&amp;""="",IF(AND(C2732&amp;""="",E2732&amp;""="",F2732&amp;""=""),"","رقم القيد ناقص"),IF(I2732=0,"","القيد غير متوازن"))</f>
        <v/>
      </c>
      <c r="K2732" s="21">
        <f>IF(C2732&amp;""="","",COUNTIF($C$7:C2732,C2732&amp;""))</f>
        <v/>
      </c>
      <c r="L2732" s="6">
        <f>IF(K2732="","",C2732&amp;"-"&amp;K2732)</f>
        <v/>
      </c>
      <c r="M2732" s="21">
        <f>IF(J2732&lt;&gt;"القيد غير متوازن","",IF(COUNTIF($B$7:B2732,B2732&amp;"")=1,1,""))</f>
        <v/>
      </c>
    </row>
    <row r="2733">
      <c r="A2733" s="20" t="n"/>
      <c r="B2733" s="16" t="n"/>
      <c r="C2733" s="16" t="n"/>
      <c r="D2733" s="5" t="n"/>
      <c r="E2733" s="17" t="n"/>
      <c r="F2733" s="17" t="n"/>
      <c r="G2733" s="6">
        <f>IF(AND(C2733&amp;""="",E2733&amp;""="",F2733&amp;""=""),"",IF(C2733&amp;""="","كود ناقص",IFERROR(INDEX('دليل الحسابات'!$B$6:$B$205,MATCH(C2733,'دليل الحسابات'!$A$6:$A$205,0)),"كود غير موجود")))</f>
        <v/>
      </c>
      <c r="H2733" s="6">
        <f>IF(AND(C2733&amp;""="",E2733&amp;""="",F2733&amp;""=""),"",IF(AND(E2733&amp;""&lt;&gt;"",F2733&amp;""&lt;&gt;""),"خطأ: مدين ودائن معًا",IF(AND(E2733&amp;""="",F2733&amp;""=""),"سطر بلا مبلغ","")))</f>
        <v/>
      </c>
      <c r="I2733" s="19">
        <f>IF(B2733&amp;""="","",ROUND(SUMIFS($E$7:$E$3006,$B$7:$B$3006,B2733&amp;"")-SUMIFS($F$7:$F$3006,$B$7:$B$3006,B2733&amp;""),2))</f>
        <v/>
      </c>
      <c r="J2733" s="6">
        <f>IF(B2733&amp;""="",IF(AND(C2733&amp;""="",E2733&amp;""="",F2733&amp;""=""),"","رقم القيد ناقص"),IF(I2733=0,"","القيد غير متوازن"))</f>
        <v/>
      </c>
      <c r="K2733" s="21">
        <f>IF(C2733&amp;""="","",COUNTIF($C$7:C2733,C2733&amp;""))</f>
        <v/>
      </c>
      <c r="L2733" s="6">
        <f>IF(K2733="","",C2733&amp;"-"&amp;K2733)</f>
        <v/>
      </c>
      <c r="M2733" s="21">
        <f>IF(J2733&lt;&gt;"القيد غير متوازن","",IF(COUNTIF($B$7:B2733,B2733&amp;"")=1,1,""))</f>
        <v/>
      </c>
    </row>
    <row r="2734">
      <c r="A2734" s="20" t="n"/>
      <c r="B2734" s="16" t="n"/>
      <c r="C2734" s="16" t="n"/>
      <c r="D2734" s="5" t="n"/>
      <c r="E2734" s="17" t="n"/>
      <c r="F2734" s="17" t="n"/>
      <c r="G2734" s="6">
        <f>IF(AND(C2734&amp;""="",E2734&amp;""="",F2734&amp;""=""),"",IF(C2734&amp;""="","كود ناقص",IFERROR(INDEX('دليل الحسابات'!$B$6:$B$205,MATCH(C2734,'دليل الحسابات'!$A$6:$A$205,0)),"كود غير موجود")))</f>
        <v/>
      </c>
      <c r="H2734" s="6">
        <f>IF(AND(C2734&amp;""="",E2734&amp;""="",F2734&amp;""=""),"",IF(AND(E2734&amp;""&lt;&gt;"",F2734&amp;""&lt;&gt;""),"خطأ: مدين ودائن معًا",IF(AND(E2734&amp;""="",F2734&amp;""=""),"سطر بلا مبلغ","")))</f>
        <v/>
      </c>
      <c r="I2734" s="19">
        <f>IF(B2734&amp;""="","",ROUND(SUMIFS($E$7:$E$3006,$B$7:$B$3006,B2734&amp;"")-SUMIFS($F$7:$F$3006,$B$7:$B$3006,B2734&amp;""),2))</f>
        <v/>
      </c>
      <c r="J2734" s="6">
        <f>IF(B2734&amp;""="",IF(AND(C2734&amp;""="",E2734&amp;""="",F2734&amp;""=""),"","رقم القيد ناقص"),IF(I2734=0,"","القيد غير متوازن"))</f>
        <v/>
      </c>
      <c r="K2734" s="21">
        <f>IF(C2734&amp;""="","",COUNTIF($C$7:C2734,C2734&amp;""))</f>
        <v/>
      </c>
      <c r="L2734" s="6">
        <f>IF(K2734="","",C2734&amp;"-"&amp;K2734)</f>
        <v/>
      </c>
      <c r="M2734" s="21">
        <f>IF(J2734&lt;&gt;"القيد غير متوازن","",IF(COUNTIF($B$7:B2734,B2734&amp;"")=1,1,""))</f>
        <v/>
      </c>
    </row>
    <row r="2735">
      <c r="A2735" s="20" t="n"/>
      <c r="B2735" s="16" t="n"/>
      <c r="C2735" s="16" t="n"/>
      <c r="D2735" s="5" t="n"/>
      <c r="E2735" s="17" t="n"/>
      <c r="F2735" s="17" t="n"/>
      <c r="G2735" s="6">
        <f>IF(AND(C2735&amp;""="",E2735&amp;""="",F2735&amp;""=""),"",IF(C2735&amp;""="","كود ناقص",IFERROR(INDEX('دليل الحسابات'!$B$6:$B$205,MATCH(C2735,'دليل الحسابات'!$A$6:$A$205,0)),"كود غير موجود")))</f>
        <v/>
      </c>
      <c r="H2735" s="6">
        <f>IF(AND(C2735&amp;""="",E2735&amp;""="",F2735&amp;""=""),"",IF(AND(E2735&amp;""&lt;&gt;"",F2735&amp;""&lt;&gt;""),"خطأ: مدين ودائن معًا",IF(AND(E2735&amp;""="",F2735&amp;""=""),"سطر بلا مبلغ","")))</f>
        <v/>
      </c>
      <c r="I2735" s="19">
        <f>IF(B2735&amp;""="","",ROUND(SUMIFS($E$7:$E$3006,$B$7:$B$3006,B2735&amp;"")-SUMIFS($F$7:$F$3006,$B$7:$B$3006,B2735&amp;""),2))</f>
        <v/>
      </c>
      <c r="J2735" s="6">
        <f>IF(B2735&amp;""="",IF(AND(C2735&amp;""="",E2735&amp;""="",F2735&amp;""=""),"","رقم القيد ناقص"),IF(I2735=0,"","القيد غير متوازن"))</f>
        <v/>
      </c>
      <c r="K2735" s="21">
        <f>IF(C2735&amp;""="","",COUNTIF($C$7:C2735,C2735&amp;""))</f>
        <v/>
      </c>
      <c r="L2735" s="6">
        <f>IF(K2735="","",C2735&amp;"-"&amp;K2735)</f>
        <v/>
      </c>
      <c r="M2735" s="21">
        <f>IF(J2735&lt;&gt;"القيد غير متوازن","",IF(COUNTIF($B$7:B2735,B2735&amp;"")=1,1,""))</f>
        <v/>
      </c>
    </row>
    <row r="2736">
      <c r="A2736" s="20" t="n"/>
      <c r="B2736" s="16" t="n"/>
      <c r="C2736" s="16" t="n"/>
      <c r="D2736" s="5" t="n"/>
      <c r="E2736" s="17" t="n"/>
      <c r="F2736" s="17" t="n"/>
      <c r="G2736" s="6">
        <f>IF(AND(C2736&amp;""="",E2736&amp;""="",F2736&amp;""=""),"",IF(C2736&amp;""="","كود ناقص",IFERROR(INDEX('دليل الحسابات'!$B$6:$B$205,MATCH(C2736,'دليل الحسابات'!$A$6:$A$205,0)),"كود غير موجود")))</f>
        <v/>
      </c>
      <c r="H2736" s="6">
        <f>IF(AND(C2736&amp;""="",E2736&amp;""="",F2736&amp;""=""),"",IF(AND(E2736&amp;""&lt;&gt;"",F2736&amp;""&lt;&gt;""),"خطأ: مدين ودائن معًا",IF(AND(E2736&amp;""="",F2736&amp;""=""),"سطر بلا مبلغ","")))</f>
        <v/>
      </c>
      <c r="I2736" s="19">
        <f>IF(B2736&amp;""="","",ROUND(SUMIFS($E$7:$E$3006,$B$7:$B$3006,B2736&amp;"")-SUMIFS($F$7:$F$3006,$B$7:$B$3006,B2736&amp;""),2))</f>
        <v/>
      </c>
      <c r="J2736" s="6">
        <f>IF(B2736&amp;""="",IF(AND(C2736&amp;""="",E2736&amp;""="",F2736&amp;""=""),"","رقم القيد ناقص"),IF(I2736=0,"","القيد غير متوازن"))</f>
        <v/>
      </c>
      <c r="K2736" s="21">
        <f>IF(C2736&amp;""="","",COUNTIF($C$7:C2736,C2736&amp;""))</f>
        <v/>
      </c>
      <c r="L2736" s="6">
        <f>IF(K2736="","",C2736&amp;"-"&amp;K2736)</f>
        <v/>
      </c>
      <c r="M2736" s="21">
        <f>IF(J2736&lt;&gt;"القيد غير متوازن","",IF(COUNTIF($B$7:B2736,B2736&amp;"")=1,1,""))</f>
        <v/>
      </c>
    </row>
    <row r="2737">
      <c r="A2737" s="20" t="n"/>
      <c r="B2737" s="16" t="n"/>
      <c r="C2737" s="16" t="n"/>
      <c r="D2737" s="5" t="n"/>
      <c r="E2737" s="17" t="n"/>
      <c r="F2737" s="17" t="n"/>
      <c r="G2737" s="6">
        <f>IF(AND(C2737&amp;""="",E2737&amp;""="",F2737&amp;""=""),"",IF(C2737&amp;""="","كود ناقص",IFERROR(INDEX('دليل الحسابات'!$B$6:$B$205,MATCH(C2737,'دليل الحسابات'!$A$6:$A$205,0)),"كود غير موجود")))</f>
        <v/>
      </c>
      <c r="H2737" s="6">
        <f>IF(AND(C2737&amp;""="",E2737&amp;""="",F2737&amp;""=""),"",IF(AND(E2737&amp;""&lt;&gt;"",F2737&amp;""&lt;&gt;""),"خطأ: مدين ودائن معًا",IF(AND(E2737&amp;""="",F2737&amp;""=""),"سطر بلا مبلغ","")))</f>
        <v/>
      </c>
      <c r="I2737" s="19">
        <f>IF(B2737&amp;""="","",ROUND(SUMIFS($E$7:$E$3006,$B$7:$B$3006,B2737&amp;"")-SUMIFS($F$7:$F$3006,$B$7:$B$3006,B2737&amp;""),2))</f>
        <v/>
      </c>
      <c r="J2737" s="6">
        <f>IF(B2737&amp;""="",IF(AND(C2737&amp;""="",E2737&amp;""="",F2737&amp;""=""),"","رقم القيد ناقص"),IF(I2737=0,"","القيد غير متوازن"))</f>
        <v/>
      </c>
      <c r="K2737" s="21">
        <f>IF(C2737&amp;""="","",COUNTIF($C$7:C2737,C2737&amp;""))</f>
        <v/>
      </c>
      <c r="L2737" s="6">
        <f>IF(K2737="","",C2737&amp;"-"&amp;K2737)</f>
        <v/>
      </c>
      <c r="M2737" s="21">
        <f>IF(J2737&lt;&gt;"القيد غير متوازن","",IF(COUNTIF($B$7:B2737,B2737&amp;"")=1,1,""))</f>
        <v/>
      </c>
    </row>
    <row r="2738">
      <c r="A2738" s="20" t="n"/>
      <c r="B2738" s="16" t="n"/>
      <c r="C2738" s="16" t="n"/>
      <c r="D2738" s="5" t="n"/>
      <c r="E2738" s="17" t="n"/>
      <c r="F2738" s="17" t="n"/>
      <c r="G2738" s="6">
        <f>IF(AND(C2738&amp;""="",E2738&amp;""="",F2738&amp;""=""),"",IF(C2738&amp;""="","كود ناقص",IFERROR(INDEX('دليل الحسابات'!$B$6:$B$205,MATCH(C2738,'دليل الحسابات'!$A$6:$A$205,0)),"كود غير موجود")))</f>
        <v/>
      </c>
      <c r="H2738" s="6">
        <f>IF(AND(C2738&amp;""="",E2738&amp;""="",F2738&amp;""=""),"",IF(AND(E2738&amp;""&lt;&gt;"",F2738&amp;""&lt;&gt;""),"خطأ: مدين ودائن معًا",IF(AND(E2738&amp;""="",F2738&amp;""=""),"سطر بلا مبلغ","")))</f>
        <v/>
      </c>
      <c r="I2738" s="19">
        <f>IF(B2738&amp;""="","",ROUND(SUMIFS($E$7:$E$3006,$B$7:$B$3006,B2738&amp;"")-SUMIFS($F$7:$F$3006,$B$7:$B$3006,B2738&amp;""),2))</f>
        <v/>
      </c>
      <c r="J2738" s="6">
        <f>IF(B2738&amp;""="",IF(AND(C2738&amp;""="",E2738&amp;""="",F2738&amp;""=""),"","رقم القيد ناقص"),IF(I2738=0,"","القيد غير متوازن"))</f>
        <v/>
      </c>
      <c r="K2738" s="21">
        <f>IF(C2738&amp;""="","",COUNTIF($C$7:C2738,C2738&amp;""))</f>
        <v/>
      </c>
      <c r="L2738" s="6">
        <f>IF(K2738="","",C2738&amp;"-"&amp;K2738)</f>
        <v/>
      </c>
      <c r="M2738" s="21">
        <f>IF(J2738&lt;&gt;"القيد غير متوازن","",IF(COUNTIF($B$7:B2738,B2738&amp;"")=1,1,""))</f>
        <v/>
      </c>
    </row>
    <row r="2739">
      <c r="A2739" s="20" t="n"/>
      <c r="B2739" s="16" t="n"/>
      <c r="C2739" s="16" t="n"/>
      <c r="D2739" s="5" t="n"/>
      <c r="E2739" s="17" t="n"/>
      <c r="F2739" s="17" t="n"/>
      <c r="G2739" s="6">
        <f>IF(AND(C2739&amp;""="",E2739&amp;""="",F2739&amp;""=""),"",IF(C2739&amp;""="","كود ناقص",IFERROR(INDEX('دليل الحسابات'!$B$6:$B$205,MATCH(C2739,'دليل الحسابات'!$A$6:$A$205,0)),"كود غير موجود")))</f>
        <v/>
      </c>
      <c r="H2739" s="6">
        <f>IF(AND(C2739&amp;""="",E2739&amp;""="",F2739&amp;""=""),"",IF(AND(E2739&amp;""&lt;&gt;"",F2739&amp;""&lt;&gt;""),"خطأ: مدين ودائن معًا",IF(AND(E2739&amp;""="",F2739&amp;""=""),"سطر بلا مبلغ","")))</f>
        <v/>
      </c>
      <c r="I2739" s="19">
        <f>IF(B2739&amp;""="","",ROUND(SUMIFS($E$7:$E$3006,$B$7:$B$3006,B2739&amp;"")-SUMIFS($F$7:$F$3006,$B$7:$B$3006,B2739&amp;""),2))</f>
        <v/>
      </c>
      <c r="J2739" s="6">
        <f>IF(B2739&amp;""="",IF(AND(C2739&amp;""="",E2739&amp;""="",F2739&amp;""=""),"","رقم القيد ناقص"),IF(I2739=0,"","القيد غير متوازن"))</f>
        <v/>
      </c>
      <c r="K2739" s="21">
        <f>IF(C2739&amp;""="","",COUNTIF($C$7:C2739,C2739&amp;""))</f>
        <v/>
      </c>
      <c r="L2739" s="6">
        <f>IF(K2739="","",C2739&amp;"-"&amp;K2739)</f>
        <v/>
      </c>
      <c r="M2739" s="21">
        <f>IF(J2739&lt;&gt;"القيد غير متوازن","",IF(COUNTIF($B$7:B2739,B2739&amp;"")=1,1,""))</f>
        <v/>
      </c>
    </row>
    <row r="2740">
      <c r="A2740" s="20" t="n"/>
      <c r="B2740" s="16" t="n"/>
      <c r="C2740" s="16" t="n"/>
      <c r="D2740" s="5" t="n"/>
      <c r="E2740" s="17" t="n"/>
      <c r="F2740" s="17" t="n"/>
      <c r="G2740" s="6">
        <f>IF(AND(C2740&amp;""="",E2740&amp;""="",F2740&amp;""=""),"",IF(C2740&amp;""="","كود ناقص",IFERROR(INDEX('دليل الحسابات'!$B$6:$B$205,MATCH(C2740,'دليل الحسابات'!$A$6:$A$205,0)),"كود غير موجود")))</f>
        <v/>
      </c>
      <c r="H2740" s="6">
        <f>IF(AND(C2740&amp;""="",E2740&amp;""="",F2740&amp;""=""),"",IF(AND(E2740&amp;""&lt;&gt;"",F2740&amp;""&lt;&gt;""),"خطأ: مدين ودائن معًا",IF(AND(E2740&amp;""="",F2740&amp;""=""),"سطر بلا مبلغ","")))</f>
        <v/>
      </c>
      <c r="I2740" s="19">
        <f>IF(B2740&amp;""="","",ROUND(SUMIFS($E$7:$E$3006,$B$7:$B$3006,B2740&amp;"")-SUMIFS($F$7:$F$3006,$B$7:$B$3006,B2740&amp;""),2))</f>
        <v/>
      </c>
      <c r="J2740" s="6">
        <f>IF(B2740&amp;""="",IF(AND(C2740&amp;""="",E2740&amp;""="",F2740&amp;""=""),"","رقم القيد ناقص"),IF(I2740=0,"","القيد غير متوازن"))</f>
        <v/>
      </c>
      <c r="K2740" s="21">
        <f>IF(C2740&amp;""="","",COUNTIF($C$7:C2740,C2740&amp;""))</f>
        <v/>
      </c>
      <c r="L2740" s="6">
        <f>IF(K2740="","",C2740&amp;"-"&amp;K2740)</f>
        <v/>
      </c>
      <c r="M2740" s="21">
        <f>IF(J2740&lt;&gt;"القيد غير متوازن","",IF(COUNTIF($B$7:B2740,B2740&amp;"")=1,1,""))</f>
        <v/>
      </c>
    </row>
    <row r="2741">
      <c r="A2741" s="20" t="n"/>
      <c r="B2741" s="16" t="n"/>
      <c r="C2741" s="16" t="n"/>
      <c r="D2741" s="5" t="n"/>
      <c r="E2741" s="17" t="n"/>
      <c r="F2741" s="17" t="n"/>
      <c r="G2741" s="6">
        <f>IF(AND(C2741&amp;""="",E2741&amp;""="",F2741&amp;""=""),"",IF(C2741&amp;""="","كود ناقص",IFERROR(INDEX('دليل الحسابات'!$B$6:$B$205,MATCH(C2741,'دليل الحسابات'!$A$6:$A$205,0)),"كود غير موجود")))</f>
        <v/>
      </c>
      <c r="H2741" s="6">
        <f>IF(AND(C2741&amp;""="",E2741&amp;""="",F2741&amp;""=""),"",IF(AND(E2741&amp;""&lt;&gt;"",F2741&amp;""&lt;&gt;""),"خطأ: مدين ودائن معًا",IF(AND(E2741&amp;""="",F2741&amp;""=""),"سطر بلا مبلغ","")))</f>
        <v/>
      </c>
      <c r="I2741" s="19">
        <f>IF(B2741&amp;""="","",ROUND(SUMIFS($E$7:$E$3006,$B$7:$B$3006,B2741&amp;"")-SUMIFS($F$7:$F$3006,$B$7:$B$3006,B2741&amp;""),2))</f>
        <v/>
      </c>
      <c r="J2741" s="6">
        <f>IF(B2741&amp;""="",IF(AND(C2741&amp;""="",E2741&amp;""="",F2741&amp;""=""),"","رقم القيد ناقص"),IF(I2741=0,"","القيد غير متوازن"))</f>
        <v/>
      </c>
      <c r="K2741" s="21">
        <f>IF(C2741&amp;""="","",COUNTIF($C$7:C2741,C2741&amp;""))</f>
        <v/>
      </c>
      <c r="L2741" s="6">
        <f>IF(K2741="","",C2741&amp;"-"&amp;K2741)</f>
        <v/>
      </c>
      <c r="M2741" s="21">
        <f>IF(J2741&lt;&gt;"القيد غير متوازن","",IF(COUNTIF($B$7:B2741,B2741&amp;"")=1,1,""))</f>
        <v/>
      </c>
    </row>
    <row r="2742">
      <c r="A2742" s="20" t="n"/>
      <c r="B2742" s="16" t="n"/>
      <c r="C2742" s="16" t="n"/>
      <c r="D2742" s="5" t="n"/>
      <c r="E2742" s="17" t="n"/>
      <c r="F2742" s="17" t="n"/>
      <c r="G2742" s="6">
        <f>IF(AND(C2742&amp;""="",E2742&amp;""="",F2742&amp;""=""),"",IF(C2742&amp;""="","كود ناقص",IFERROR(INDEX('دليل الحسابات'!$B$6:$B$205,MATCH(C2742,'دليل الحسابات'!$A$6:$A$205,0)),"كود غير موجود")))</f>
        <v/>
      </c>
      <c r="H2742" s="6">
        <f>IF(AND(C2742&amp;""="",E2742&amp;""="",F2742&amp;""=""),"",IF(AND(E2742&amp;""&lt;&gt;"",F2742&amp;""&lt;&gt;""),"خطأ: مدين ودائن معًا",IF(AND(E2742&amp;""="",F2742&amp;""=""),"سطر بلا مبلغ","")))</f>
        <v/>
      </c>
      <c r="I2742" s="19">
        <f>IF(B2742&amp;""="","",ROUND(SUMIFS($E$7:$E$3006,$B$7:$B$3006,B2742&amp;"")-SUMIFS($F$7:$F$3006,$B$7:$B$3006,B2742&amp;""),2))</f>
        <v/>
      </c>
      <c r="J2742" s="6">
        <f>IF(B2742&amp;""="",IF(AND(C2742&amp;""="",E2742&amp;""="",F2742&amp;""=""),"","رقم القيد ناقص"),IF(I2742=0,"","القيد غير متوازن"))</f>
        <v/>
      </c>
      <c r="K2742" s="21">
        <f>IF(C2742&amp;""="","",COUNTIF($C$7:C2742,C2742&amp;""))</f>
        <v/>
      </c>
      <c r="L2742" s="6">
        <f>IF(K2742="","",C2742&amp;"-"&amp;K2742)</f>
        <v/>
      </c>
      <c r="M2742" s="21">
        <f>IF(J2742&lt;&gt;"القيد غير متوازن","",IF(COUNTIF($B$7:B2742,B2742&amp;"")=1,1,""))</f>
        <v/>
      </c>
    </row>
    <row r="2743">
      <c r="A2743" s="20" t="n"/>
      <c r="B2743" s="16" t="n"/>
      <c r="C2743" s="16" t="n"/>
      <c r="D2743" s="5" t="n"/>
      <c r="E2743" s="17" t="n"/>
      <c r="F2743" s="17" t="n"/>
      <c r="G2743" s="6">
        <f>IF(AND(C2743&amp;""="",E2743&amp;""="",F2743&amp;""=""),"",IF(C2743&amp;""="","كود ناقص",IFERROR(INDEX('دليل الحسابات'!$B$6:$B$205,MATCH(C2743,'دليل الحسابات'!$A$6:$A$205,0)),"كود غير موجود")))</f>
        <v/>
      </c>
      <c r="H2743" s="6">
        <f>IF(AND(C2743&amp;""="",E2743&amp;""="",F2743&amp;""=""),"",IF(AND(E2743&amp;""&lt;&gt;"",F2743&amp;""&lt;&gt;""),"خطأ: مدين ودائن معًا",IF(AND(E2743&amp;""="",F2743&amp;""=""),"سطر بلا مبلغ","")))</f>
        <v/>
      </c>
      <c r="I2743" s="19">
        <f>IF(B2743&amp;""="","",ROUND(SUMIFS($E$7:$E$3006,$B$7:$B$3006,B2743&amp;"")-SUMIFS($F$7:$F$3006,$B$7:$B$3006,B2743&amp;""),2))</f>
        <v/>
      </c>
      <c r="J2743" s="6">
        <f>IF(B2743&amp;""="",IF(AND(C2743&amp;""="",E2743&amp;""="",F2743&amp;""=""),"","رقم القيد ناقص"),IF(I2743=0,"","القيد غير متوازن"))</f>
        <v/>
      </c>
      <c r="K2743" s="21">
        <f>IF(C2743&amp;""="","",COUNTIF($C$7:C2743,C2743&amp;""))</f>
        <v/>
      </c>
      <c r="L2743" s="6">
        <f>IF(K2743="","",C2743&amp;"-"&amp;K2743)</f>
        <v/>
      </c>
      <c r="M2743" s="21">
        <f>IF(J2743&lt;&gt;"القيد غير متوازن","",IF(COUNTIF($B$7:B2743,B2743&amp;"")=1,1,""))</f>
        <v/>
      </c>
    </row>
    <row r="2744">
      <c r="A2744" s="20" t="n"/>
      <c r="B2744" s="16" t="n"/>
      <c r="C2744" s="16" t="n"/>
      <c r="D2744" s="5" t="n"/>
      <c r="E2744" s="17" t="n"/>
      <c r="F2744" s="17" t="n"/>
      <c r="G2744" s="6">
        <f>IF(AND(C2744&amp;""="",E2744&amp;""="",F2744&amp;""=""),"",IF(C2744&amp;""="","كود ناقص",IFERROR(INDEX('دليل الحسابات'!$B$6:$B$205,MATCH(C2744,'دليل الحسابات'!$A$6:$A$205,0)),"كود غير موجود")))</f>
        <v/>
      </c>
      <c r="H2744" s="6">
        <f>IF(AND(C2744&amp;""="",E2744&amp;""="",F2744&amp;""=""),"",IF(AND(E2744&amp;""&lt;&gt;"",F2744&amp;""&lt;&gt;""),"خطأ: مدين ودائن معًا",IF(AND(E2744&amp;""="",F2744&amp;""=""),"سطر بلا مبلغ","")))</f>
        <v/>
      </c>
      <c r="I2744" s="19">
        <f>IF(B2744&amp;""="","",ROUND(SUMIFS($E$7:$E$3006,$B$7:$B$3006,B2744&amp;"")-SUMIFS($F$7:$F$3006,$B$7:$B$3006,B2744&amp;""),2))</f>
        <v/>
      </c>
      <c r="J2744" s="6">
        <f>IF(B2744&amp;""="",IF(AND(C2744&amp;""="",E2744&amp;""="",F2744&amp;""=""),"","رقم القيد ناقص"),IF(I2744=0,"","القيد غير متوازن"))</f>
        <v/>
      </c>
      <c r="K2744" s="21">
        <f>IF(C2744&amp;""="","",COUNTIF($C$7:C2744,C2744&amp;""))</f>
        <v/>
      </c>
      <c r="L2744" s="6">
        <f>IF(K2744="","",C2744&amp;"-"&amp;K2744)</f>
        <v/>
      </c>
      <c r="M2744" s="21">
        <f>IF(J2744&lt;&gt;"القيد غير متوازن","",IF(COUNTIF($B$7:B2744,B2744&amp;"")=1,1,""))</f>
        <v/>
      </c>
    </row>
    <row r="2745">
      <c r="A2745" s="20" t="n"/>
      <c r="B2745" s="16" t="n"/>
      <c r="C2745" s="16" t="n"/>
      <c r="D2745" s="5" t="n"/>
      <c r="E2745" s="17" t="n"/>
      <c r="F2745" s="17" t="n"/>
      <c r="G2745" s="6">
        <f>IF(AND(C2745&amp;""="",E2745&amp;""="",F2745&amp;""=""),"",IF(C2745&amp;""="","كود ناقص",IFERROR(INDEX('دليل الحسابات'!$B$6:$B$205,MATCH(C2745,'دليل الحسابات'!$A$6:$A$205,0)),"كود غير موجود")))</f>
        <v/>
      </c>
      <c r="H2745" s="6">
        <f>IF(AND(C2745&amp;""="",E2745&amp;""="",F2745&amp;""=""),"",IF(AND(E2745&amp;""&lt;&gt;"",F2745&amp;""&lt;&gt;""),"خطأ: مدين ودائن معًا",IF(AND(E2745&amp;""="",F2745&amp;""=""),"سطر بلا مبلغ","")))</f>
        <v/>
      </c>
      <c r="I2745" s="19">
        <f>IF(B2745&amp;""="","",ROUND(SUMIFS($E$7:$E$3006,$B$7:$B$3006,B2745&amp;"")-SUMIFS($F$7:$F$3006,$B$7:$B$3006,B2745&amp;""),2))</f>
        <v/>
      </c>
      <c r="J2745" s="6">
        <f>IF(B2745&amp;""="",IF(AND(C2745&amp;""="",E2745&amp;""="",F2745&amp;""=""),"","رقم القيد ناقص"),IF(I2745=0,"","القيد غير متوازن"))</f>
        <v/>
      </c>
      <c r="K2745" s="21">
        <f>IF(C2745&amp;""="","",COUNTIF($C$7:C2745,C2745&amp;""))</f>
        <v/>
      </c>
      <c r="L2745" s="6">
        <f>IF(K2745="","",C2745&amp;"-"&amp;K2745)</f>
        <v/>
      </c>
      <c r="M2745" s="21">
        <f>IF(J2745&lt;&gt;"القيد غير متوازن","",IF(COUNTIF($B$7:B2745,B2745&amp;"")=1,1,""))</f>
        <v/>
      </c>
    </row>
    <row r="2746">
      <c r="A2746" s="20" t="n"/>
      <c r="B2746" s="16" t="n"/>
      <c r="C2746" s="16" t="n"/>
      <c r="D2746" s="5" t="n"/>
      <c r="E2746" s="17" t="n"/>
      <c r="F2746" s="17" t="n"/>
      <c r="G2746" s="6">
        <f>IF(AND(C2746&amp;""="",E2746&amp;""="",F2746&amp;""=""),"",IF(C2746&amp;""="","كود ناقص",IFERROR(INDEX('دليل الحسابات'!$B$6:$B$205,MATCH(C2746,'دليل الحسابات'!$A$6:$A$205,0)),"كود غير موجود")))</f>
        <v/>
      </c>
      <c r="H2746" s="6">
        <f>IF(AND(C2746&amp;""="",E2746&amp;""="",F2746&amp;""=""),"",IF(AND(E2746&amp;""&lt;&gt;"",F2746&amp;""&lt;&gt;""),"خطأ: مدين ودائن معًا",IF(AND(E2746&amp;""="",F2746&amp;""=""),"سطر بلا مبلغ","")))</f>
        <v/>
      </c>
      <c r="I2746" s="19">
        <f>IF(B2746&amp;""="","",ROUND(SUMIFS($E$7:$E$3006,$B$7:$B$3006,B2746&amp;"")-SUMIFS($F$7:$F$3006,$B$7:$B$3006,B2746&amp;""),2))</f>
        <v/>
      </c>
      <c r="J2746" s="6">
        <f>IF(B2746&amp;""="",IF(AND(C2746&amp;""="",E2746&amp;""="",F2746&amp;""=""),"","رقم القيد ناقص"),IF(I2746=0,"","القيد غير متوازن"))</f>
        <v/>
      </c>
      <c r="K2746" s="21">
        <f>IF(C2746&amp;""="","",COUNTIF($C$7:C2746,C2746&amp;""))</f>
        <v/>
      </c>
      <c r="L2746" s="6">
        <f>IF(K2746="","",C2746&amp;"-"&amp;K2746)</f>
        <v/>
      </c>
      <c r="M2746" s="21">
        <f>IF(J2746&lt;&gt;"القيد غير متوازن","",IF(COUNTIF($B$7:B2746,B2746&amp;"")=1,1,""))</f>
        <v/>
      </c>
    </row>
    <row r="2747">
      <c r="A2747" s="20" t="n"/>
      <c r="B2747" s="16" t="n"/>
      <c r="C2747" s="16" t="n"/>
      <c r="D2747" s="5" t="n"/>
      <c r="E2747" s="17" t="n"/>
      <c r="F2747" s="17" t="n"/>
      <c r="G2747" s="6">
        <f>IF(AND(C2747&amp;""="",E2747&amp;""="",F2747&amp;""=""),"",IF(C2747&amp;""="","كود ناقص",IFERROR(INDEX('دليل الحسابات'!$B$6:$B$205,MATCH(C2747,'دليل الحسابات'!$A$6:$A$205,0)),"كود غير موجود")))</f>
        <v/>
      </c>
      <c r="H2747" s="6">
        <f>IF(AND(C2747&amp;""="",E2747&amp;""="",F2747&amp;""=""),"",IF(AND(E2747&amp;""&lt;&gt;"",F2747&amp;""&lt;&gt;""),"خطأ: مدين ودائن معًا",IF(AND(E2747&amp;""="",F2747&amp;""=""),"سطر بلا مبلغ","")))</f>
        <v/>
      </c>
      <c r="I2747" s="19">
        <f>IF(B2747&amp;""="","",ROUND(SUMIFS($E$7:$E$3006,$B$7:$B$3006,B2747&amp;"")-SUMIFS($F$7:$F$3006,$B$7:$B$3006,B2747&amp;""),2))</f>
        <v/>
      </c>
      <c r="J2747" s="6">
        <f>IF(B2747&amp;""="",IF(AND(C2747&amp;""="",E2747&amp;""="",F2747&amp;""=""),"","رقم القيد ناقص"),IF(I2747=0,"","القيد غير متوازن"))</f>
        <v/>
      </c>
      <c r="K2747" s="21">
        <f>IF(C2747&amp;""="","",COUNTIF($C$7:C2747,C2747&amp;""))</f>
        <v/>
      </c>
      <c r="L2747" s="6">
        <f>IF(K2747="","",C2747&amp;"-"&amp;K2747)</f>
        <v/>
      </c>
      <c r="M2747" s="21">
        <f>IF(J2747&lt;&gt;"القيد غير متوازن","",IF(COUNTIF($B$7:B2747,B2747&amp;"")=1,1,""))</f>
        <v/>
      </c>
    </row>
    <row r="2748">
      <c r="A2748" s="20" t="n"/>
      <c r="B2748" s="16" t="n"/>
      <c r="C2748" s="16" t="n"/>
      <c r="D2748" s="5" t="n"/>
      <c r="E2748" s="17" t="n"/>
      <c r="F2748" s="17" t="n"/>
      <c r="G2748" s="6">
        <f>IF(AND(C2748&amp;""="",E2748&amp;""="",F2748&amp;""=""),"",IF(C2748&amp;""="","كود ناقص",IFERROR(INDEX('دليل الحسابات'!$B$6:$B$205,MATCH(C2748,'دليل الحسابات'!$A$6:$A$205,0)),"كود غير موجود")))</f>
        <v/>
      </c>
      <c r="H2748" s="6">
        <f>IF(AND(C2748&amp;""="",E2748&amp;""="",F2748&amp;""=""),"",IF(AND(E2748&amp;""&lt;&gt;"",F2748&amp;""&lt;&gt;""),"خطأ: مدين ودائن معًا",IF(AND(E2748&amp;""="",F2748&amp;""=""),"سطر بلا مبلغ","")))</f>
        <v/>
      </c>
      <c r="I2748" s="19">
        <f>IF(B2748&amp;""="","",ROUND(SUMIFS($E$7:$E$3006,$B$7:$B$3006,B2748&amp;"")-SUMIFS($F$7:$F$3006,$B$7:$B$3006,B2748&amp;""),2))</f>
        <v/>
      </c>
      <c r="J2748" s="6">
        <f>IF(B2748&amp;""="",IF(AND(C2748&amp;""="",E2748&amp;""="",F2748&amp;""=""),"","رقم القيد ناقص"),IF(I2748=0,"","القيد غير متوازن"))</f>
        <v/>
      </c>
      <c r="K2748" s="21">
        <f>IF(C2748&amp;""="","",COUNTIF($C$7:C2748,C2748&amp;""))</f>
        <v/>
      </c>
      <c r="L2748" s="6">
        <f>IF(K2748="","",C2748&amp;"-"&amp;K2748)</f>
        <v/>
      </c>
      <c r="M2748" s="21">
        <f>IF(J2748&lt;&gt;"القيد غير متوازن","",IF(COUNTIF($B$7:B2748,B2748&amp;"")=1,1,""))</f>
        <v/>
      </c>
    </row>
    <row r="2749">
      <c r="A2749" s="20" t="n"/>
      <c r="B2749" s="16" t="n"/>
      <c r="C2749" s="16" t="n"/>
      <c r="D2749" s="5" t="n"/>
      <c r="E2749" s="17" t="n"/>
      <c r="F2749" s="17" t="n"/>
      <c r="G2749" s="6">
        <f>IF(AND(C2749&amp;""="",E2749&amp;""="",F2749&amp;""=""),"",IF(C2749&amp;""="","كود ناقص",IFERROR(INDEX('دليل الحسابات'!$B$6:$B$205,MATCH(C2749,'دليل الحسابات'!$A$6:$A$205,0)),"كود غير موجود")))</f>
        <v/>
      </c>
      <c r="H2749" s="6">
        <f>IF(AND(C2749&amp;""="",E2749&amp;""="",F2749&amp;""=""),"",IF(AND(E2749&amp;""&lt;&gt;"",F2749&amp;""&lt;&gt;""),"خطأ: مدين ودائن معًا",IF(AND(E2749&amp;""="",F2749&amp;""=""),"سطر بلا مبلغ","")))</f>
        <v/>
      </c>
      <c r="I2749" s="19">
        <f>IF(B2749&amp;""="","",ROUND(SUMIFS($E$7:$E$3006,$B$7:$B$3006,B2749&amp;"")-SUMIFS($F$7:$F$3006,$B$7:$B$3006,B2749&amp;""),2))</f>
        <v/>
      </c>
      <c r="J2749" s="6">
        <f>IF(B2749&amp;""="",IF(AND(C2749&amp;""="",E2749&amp;""="",F2749&amp;""=""),"","رقم القيد ناقص"),IF(I2749=0,"","القيد غير متوازن"))</f>
        <v/>
      </c>
      <c r="K2749" s="21">
        <f>IF(C2749&amp;""="","",COUNTIF($C$7:C2749,C2749&amp;""))</f>
        <v/>
      </c>
      <c r="L2749" s="6">
        <f>IF(K2749="","",C2749&amp;"-"&amp;K2749)</f>
        <v/>
      </c>
      <c r="M2749" s="21">
        <f>IF(J2749&lt;&gt;"القيد غير متوازن","",IF(COUNTIF($B$7:B2749,B2749&amp;"")=1,1,""))</f>
        <v/>
      </c>
    </row>
    <row r="2750">
      <c r="A2750" s="20" t="n"/>
      <c r="B2750" s="16" t="n"/>
      <c r="C2750" s="16" t="n"/>
      <c r="D2750" s="5" t="n"/>
      <c r="E2750" s="17" t="n"/>
      <c r="F2750" s="17" t="n"/>
      <c r="G2750" s="6">
        <f>IF(AND(C2750&amp;""="",E2750&amp;""="",F2750&amp;""=""),"",IF(C2750&amp;""="","كود ناقص",IFERROR(INDEX('دليل الحسابات'!$B$6:$B$205,MATCH(C2750,'دليل الحسابات'!$A$6:$A$205,0)),"كود غير موجود")))</f>
        <v/>
      </c>
      <c r="H2750" s="6">
        <f>IF(AND(C2750&amp;""="",E2750&amp;""="",F2750&amp;""=""),"",IF(AND(E2750&amp;""&lt;&gt;"",F2750&amp;""&lt;&gt;""),"خطأ: مدين ودائن معًا",IF(AND(E2750&amp;""="",F2750&amp;""=""),"سطر بلا مبلغ","")))</f>
        <v/>
      </c>
      <c r="I2750" s="19">
        <f>IF(B2750&amp;""="","",ROUND(SUMIFS($E$7:$E$3006,$B$7:$B$3006,B2750&amp;"")-SUMIFS($F$7:$F$3006,$B$7:$B$3006,B2750&amp;""),2))</f>
        <v/>
      </c>
      <c r="J2750" s="6">
        <f>IF(B2750&amp;""="",IF(AND(C2750&amp;""="",E2750&amp;""="",F2750&amp;""=""),"","رقم القيد ناقص"),IF(I2750=0,"","القيد غير متوازن"))</f>
        <v/>
      </c>
      <c r="K2750" s="21">
        <f>IF(C2750&amp;""="","",COUNTIF($C$7:C2750,C2750&amp;""))</f>
        <v/>
      </c>
      <c r="L2750" s="6">
        <f>IF(K2750="","",C2750&amp;"-"&amp;K2750)</f>
        <v/>
      </c>
      <c r="M2750" s="21">
        <f>IF(J2750&lt;&gt;"القيد غير متوازن","",IF(COUNTIF($B$7:B2750,B2750&amp;"")=1,1,""))</f>
        <v/>
      </c>
    </row>
    <row r="2751">
      <c r="A2751" s="20" t="n"/>
      <c r="B2751" s="16" t="n"/>
      <c r="C2751" s="16" t="n"/>
      <c r="D2751" s="5" t="n"/>
      <c r="E2751" s="17" t="n"/>
      <c r="F2751" s="17" t="n"/>
      <c r="G2751" s="6">
        <f>IF(AND(C2751&amp;""="",E2751&amp;""="",F2751&amp;""=""),"",IF(C2751&amp;""="","كود ناقص",IFERROR(INDEX('دليل الحسابات'!$B$6:$B$205,MATCH(C2751,'دليل الحسابات'!$A$6:$A$205,0)),"كود غير موجود")))</f>
        <v/>
      </c>
      <c r="H2751" s="6">
        <f>IF(AND(C2751&amp;""="",E2751&amp;""="",F2751&amp;""=""),"",IF(AND(E2751&amp;""&lt;&gt;"",F2751&amp;""&lt;&gt;""),"خطأ: مدين ودائن معًا",IF(AND(E2751&amp;""="",F2751&amp;""=""),"سطر بلا مبلغ","")))</f>
        <v/>
      </c>
      <c r="I2751" s="19">
        <f>IF(B2751&amp;""="","",ROUND(SUMIFS($E$7:$E$3006,$B$7:$B$3006,B2751&amp;"")-SUMIFS($F$7:$F$3006,$B$7:$B$3006,B2751&amp;""),2))</f>
        <v/>
      </c>
      <c r="J2751" s="6">
        <f>IF(B2751&amp;""="",IF(AND(C2751&amp;""="",E2751&amp;""="",F2751&amp;""=""),"","رقم القيد ناقص"),IF(I2751=0,"","القيد غير متوازن"))</f>
        <v/>
      </c>
      <c r="K2751" s="21">
        <f>IF(C2751&amp;""="","",COUNTIF($C$7:C2751,C2751&amp;""))</f>
        <v/>
      </c>
      <c r="L2751" s="6">
        <f>IF(K2751="","",C2751&amp;"-"&amp;K2751)</f>
        <v/>
      </c>
      <c r="M2751" s="21">
        <f>IF(J2751&lt;&gt;"القيد غير متوازن","",IF(COUNTIF($B$7:B2751,B2751&amp;"")=1,1,""))</f>
        <v/>
      </c>
    </row>
    <row r="2752">
      <c r="A2752" s="20" t="n"/>
      <c r="B2752" s="16" t="n"/>
      <c r="C2752" s="16" t="n"/>
      <c r="D2752" s="5" t="n"/>
      <c r="E2752" s="17" t="n"/>
      <c r="F2752" s="17" t="n"/>
      <c r="G2752" s="6">
        <f>IF(AND(C2752&amp;""="",E2752&amp;""="",F2752&amp;""=""),"",IF(C2752&amp;""="","كود ناقص",IFERROR(INDEX('دليل الحسابات'!$B$6:$B$205,MATCH(C2752,'دليل الحسابات'!$A$6:$A$205,0)),"كود غير موجود")))</f>
        <v/>
      </c>
      <c r="H2752" s="6">
        <f>IF(AND(C2752&amp;""="",E2752&amp;""="",F2752&amp;""=""),"",IF(AND(E2752&amp;""&lt;&gt;"",F2752&amp;""&lt;&gt;""),"خطأ: مدين ودائن معًا",IF(AND(E2752&amp;""="",F2752&amp;""=""),"سطر بلا مبلغ","")))</f>
        <v/>
      </c>
      <c r="I2752" s="19">
        <f>IF(B2752&amp;""="","",ROUND(SUMIFS($E$7:$E$3006,$B$7:$B$3006,B2752&amp;"")-SUMIFS($F$7:$F$3006,$B$7:$B$3006,B2752&amp;""),2))</f>
        <v/>
      </c>
      <c r="J2752" s="6">
        <f>IF(B2752&amp;""="",IF(AND(C2752&amp;""="",E2752&amp;""="",F2752&amp;""=""),"","رقم القيد ناقص"),IF(I2752=0,"","القيد غير متوازن"))</f>
        <v/>
      </c>
      <c r="K2752" s="21">
        <f>IF(C2752&amp;""="","",COUNTIF($C$7:C2752,C2752&amp;""))</f>
        <v/>
      </c>
      <c r="L2752" s="6">
        <f>IF(K2752="","",C2752&amp;"-"&amp;K2752)</f>
        <v/>
      </c>
      <c r="M2752" s="21">
        <f>IF(J2752&lt;&gt;"القيد غير متوازن","",IF(COUNTIF($B$7:B2752,B2752&amp;"")=1,1,""))</f>
        <v/>
      </c>
    </row>
    <row r="2753">
      <c r="A2753" s="20" t="n"/>
      <c r="B2753" s="16" t="n"/>
      <c r="C2753" s="16" t="n"/>
      <c r="D2753" s="5" t="n"/>
      <c r="E2753" s="17" t="n"/>
      <c r="F2753" s="17" t="n"/>
      <c r="G2753" s="6">
        <f>IF(AND(C2753&amp;""="",E2753&amp;""="",F2753&amp;""=""),"",IF(C2753&amp;""="","كود ناقص",IFERROR(INDEX('دليل الحسابات'!$B$6:$B$205,MATCH(C2753,'دليل الحسابات'!$A$6:$A$205,0)),"كود غير موجود")))</f>
        <v/>
      </c>
      <c r="H2753" s="6">
        <f>IF(AND(C2753&amp;""="",E2753&amp;""="",F2753&amp;""=""),"",IF(AND(E2753&amp;""&lt;&gt;"",F2753&amp;""&lt;&gt;""),"خطأ: مدين ودائن معًا",IF(AND(E2753&amp;""="",F2753&amp;""=""),"سطر بلا مبلغ","")))</f>
        <v/>
      </c>
      <c r="I2753" s="19">
        <f>IF(B2753&amp;""="","",ROUND(SUMIFS($E$7:$E$3006,$B$7:$B$3006,B2753&amp;"")-SUMIFS($F$7:$F$3006,$B$7:$B$3006,B2753&amp;""),2))</f>
        <v/>
      </c>
      <c r="J2753" s="6">
        <f>IF(B2753&amp;""="",IF(AND(C2753&amp;""="",E2753&amp;""="",F2753&amp;""=""),"","رقم القيد ناقص"),IF(I2753=0,"","القيد غير متوازن"))</f>
        <v/>
      </c>
      <c r="K2753" s="21">
        <f>IF(C2753&amp;""="","",COUNTIF($C$7:C2753,C2753&amp;""))</f>
        <v/>
      </c>
      <c r="L2753" s="6">
        <f>IF(K2753="","",C2753&amp;"-"&amp;K2753)</f>
        <v/>
      </c>
      <c r="M2753" s="21">
        <f>IF(J2753&lt;&gt;"القيد غير متوازن","",IF(COUNTIF($B$7:B2753,B2753&amp;"")=1,1,""))</f>
        <v/>
      </c>
    </row>
    <row r="2754">
      <c r="A2754" s="20" t="n"/>
      <c r="B2754" s="16" t="n"/>
      <c r="C2754" s="16" t="n"/>
      <c r="D2754" s="5" t="n"/>
      <c r="E2754" s="17" t="n"/>
      <c r="F2754" s="17" t="n"/>
      <c r="G2754" s="6">
        <f>IF(AND(C2754&amp;""="",E2754&amp;""="",F2754&amp;""=""),"",IF(C2754&amp;""="","كود ناقص",IFERROR(INDEX('دليل الحسابات'!$B$6:$B$205,MATCH(C2754,'دليل الحسابات'!$A$6:$A$205,0)),"كود غير موجود")))</f>
        <v/>
      </c>
      <c r="H2754" s="6">
        <f>IF(AND(C2754&amp;""="",E2754&amp;""="",F2754&amp;""=""),"",IF(AND(E2754&amp;""&lt;&gt;"",F2754&amp;""&lt;&gt;""),"خطأ: مدين ودائن معًا",IF(AND(E2754&amp;""="",F2754&amp;""=""),"سطر بلا مبلغ","")))</f>
        <v/>
      </c>
      <c r="I2754" s="19">
        <f>IF(B2754&amp;""="","",ROUND(SUMIFS($E$7:$E$3006,$B$7:$B$3006,B2754&amp;"")-SUMIFS($F$7:$F$3006,$B$7:$B$3006,B2754&amp;""),2))</f>
        <v/>
      </c>
      <c r="J2754" s="6">
        <f>IF(B2754&amp;""="",IF(AND(C2754&amp;""="",E2754&amp;""="",F2754&amp;""=""),"","رقم القيد ناقص"),IF(I2754=0,"","القيد غير متوازن"))</f>
        <v/>
      </c>
      <c r="K2754" s="21">
        <f>IF(C2754&amp;""="","",COUNTIF($C$7:C2754,C2754&amp;""))</f>
        <v/>
      </c>
      <c r="L2754" s="6">
        <f>IF(K2754="","",C2754&amp;"-"&amp;K2754)</f>
        <v/>
      </c>
      <c r="M2754" s="21">
        <f>IF(J2754&lt;&gt;"القيد غير متوازن","",IF(COUNTIF($B$7:B2754,B2754&amp;"")=1,1,""))</f>
        <v/>
      </c>
    </row>
    <row r="2755">
      <c r="A2755" s="20" t="n"/>
      <c r="B2755" s="16" t="n"/>
      <c r="C2755" s="16" t="n"/>
      <c r="D2755" s="5" t="n"/>
      <c r="E2755" s="17" t="n"/>
      <c r="F2755" s="17" t="n"/>
      <c r="G2755" s="6">
        <f>IF(AND(C2755&amp;""="",E2755&amp;""="",F2755&amp;""=""),"",IF(C2755&amp;""="","كود ناقص",IFERROR(INDEX('دليل الحسابات'!$B$6:$B$205,MATCH(C2755,'دليل الحسابات'!$A$6:$A$205,0)),"كود غير موجود")))</f>
        <v/>
      </c>
      <c r="H2755" s="6">
        <f>IF(AND(C2755&amp;""="",E2755&amp;""="",F2755&amp;""=""),"",IF(AND(E2755&amp;""&lt;&gt;"",F2755&amp;""&lt;&gt;""),"خطأ: مدين ودائن معًا",IF(AND(E2755&amp;""="",F2755&amp;""=""),"سطر بلا مبلغ","")))</f>
        <v/>
      </c>
      <c r="I2755" s="19">
        <f>IF(B2755&amp;""="","",ROUND(SUMIFS($E$7:$E$3006,$B$7:$B$3006,B2755&amp;"")-SUMIFS($F$7:$F$3006,$B$7:$B$3006,B2755&amp;""),2))</f>
        <v/>
      </c>
      <c r="J2755" s="6">
        <f>IF(B2755&amp;""="",IF(AND(C2755&amp;""="",E2755&amp;""="",F2755&amp;""=""),"","رقم القيد ناقص"),IF(I2755=0,"","القيد غير متوازن"))</f>
        <v/>
      </c>
      <c r="K2755" s="21">
        <f>IF(C2755&amp;""="","",COUNTIF($C$7:C2755,C2755&amp;""))</f>
        <v/>
      </c>
      <c r="L2755" s="6">
        <f>IF(K2755="","",C2755&amp;"-"&amp;K2755)</f>
        <v/>
      </c>
      <c r="M2755" s="21">
        <f>IF(J2755&lt;&gt;"القيد غير متوازن","",IF(COUNTIF($B$7:B2755,B2755&amp;"")=1,1,""))</f>
        <v/>
      </c>
    </row>
    <row r="2756">
      <c r="A2756" s="20" t="n"/>
      <c r="B2756" s="16" t="n"/>
      <c r="C2756" s="16" t="n"/>
      <c r="D2756" s="5" t="n"/>
      <c r="E2756" s="17" t="n"/>
      <c r="F2756" s="17" t="n"/>
      <c r="G2756" s="6">
        <f>IF(AND(C2756&amp;""="",E2756&amp;""="",F2756&amp;""=""),"",IF(C2756&amp;""="","كود ناقص",IFERROR(INDEX('دليل الحسابات'!$B$6:$B$205,MATCH(C2756,'دليل الحسابات'!$A$6:$A$205,0)),"كود غير موجود")))</f>
        <v/>
      </c>
      <c r="H2756" s="6">
        <f>IF(AND(C2756&amp;""="",E2756&amp;""="",F2756&amp;""=""),"",IF(AND(E2756&amp;""&lt;&gt;"",F2756&amp;""&lt;&gt;""),"خطأ: مدين ودائن معًا",IF(AND(E2756&amp;""="",F2756&amp;""=""),"سطر بلا مبلغ","")))</f>
        <v/>
      </c>
      <c r="I2756" s="19">
        <f>IF(B2756&amp;""="","",ROUND(SUMIFS($E$7:$E$3006,$B$7:$B$3006,B2756&amp;"")-SUMIFS($F$7:$F$3006,$B$7:$B$3006,B2756&amp;""),2))</f>
        <v/>
      </c>
      <c r="J2756" s="6">
        <f>IF(B2756&amp;""="",IF(AND(C2756&amp;""="",E2756&amp;""="",F2756&amp;""=""),"","رقم القيد ناقص"),IF(I2756=0,"","القيد غير متوازن"))</f>
        <v/>
      </c>
      <c r="K2756" s="21">
        <f>IF(C2756&amp;""="","",COUNTIF($C$7:C2756,C2756&amp;""))</f>
        <v/>
      </c>
      <c r="L2756" s="6">
        <f>IF(K2756="","",C2756&amp;"-"&amp;K2756)</f>
        <v/>
      </c>
      <c r="M2756" s="21">
        <f>IF(J2756&lt;&gt;"القيد غير متوازن","",IF(COUNTIF($B$7:B2756,B2756&amp;"")=1,1,""))</f>
        <v/>
      </c>
    </row>
    <row r="2757">
      <c r="A2757" s="20" t="n"/>
      <c r="B2757" s="16" t="n"/>
      <c r="C2757" s="16" t="n"/>
      <c r="D2757" s="5" t="n"/>
      <c r="E2757" s="17" t="n"/>
      <c r="F2757" s="17" t="n"/>
      <c r="G2757" s="6">
        <f>IF(AND(C2757&amp;""="",E2757&amp;""="",F2757&amp;""=""),"",IF(C2757&amp;""="","كود ناقص",IFERROR(INDEX('دليل الحسابات'!$B$6:$B$205,MATCH(C2757,'دليل الحسابات'!$A$6:$A$205,0)),"كود غير موجود")))</f>
        <v/>
      </c>
      <c r="H2757" s="6">
        <f>IF(AND(C2757&amp;""="",E2757&amp;""="",F2757&amp;""=""),"",IF(AND(E2757&amp;""&lt;&gt;"",F2757&amp;""&lt;&gt;""),"خطأ: مدين ودائن معًا",IF(AND(E2757&amp;""="",F2757&amp;""=""),"سطر بلا مبلغ","")))</f>
        <v/>
      </c>
      <c r="I2757" s="19">
        <f>IF(B2757&amp;""="","",ROUND(SUMIFS($E$7:$E$3006,$B$7:$B$3006,B2757&amp;"")-SUMIFS($F$7:$F$3006,$B$7:$B$3006,B2757&amp;""),2))</f>
        <v/>
      </c>
      <c r="J2757" s="6">
        <f>IF(B2757&amp;""="",IF(AND(C2757&amp;""="",E2757&amp;""="",F2757&amp;""=""),"","رقم القيد ناقص"),IF(I2757=0,"","القيد غير متوازن"))</f>
        <v/>
      </c>
      <c r="K2757" s="21">
        <f>IF(C2757&amp;""="","",COUNTIF($C$7:C2757,C2757&amp;""))</f>
        <v/>
      </c>
      <c r="L2757" s="6">
        <f>IF(K2757="","",C2757&amp;"-"&amp;K2757)</f>
        <v/>
      </c>
      <c r="M2757" s="21">
        <f>IF(J2757&lt;&gt;"القيد غير متوازن","",IF(COUNTIF($B$7:B2757,B2757&amp;"")=1,1,""))</f>
        <v/>
      </c>
    </row>
    <row r="2758">
      <c r="A2758" s="20" t="n"/>
      <c r="B2758" s="16" t="n"/>
      <c r="C2758" s="16" t="n"/>
      <c r="D2758" s="5" t="n"/>
      <c r="E2758" s="17" t="n"/>
      <c r="F2758" s="17" t="n"/>
      <c r="G2758" s="6">
        <f>IF(AND(C2758&amp;""="",E2758&amp;""="",F2758&amp;""=""),"",IF(C2758&amp;""="","كود ناقص",IFERROR(INDEX('دليل الحسابات'!$B$6:$B$205,MATCH(C2758,'دليل الحسابات'!$A$6:$A$205,0)),"كود غير موجود")))</f>
        <v/>
      </c>
      <c r="H2758" s="6">
        <f>IF(AND(C2758&amp;""="",E2758&amp;""="",F2758&amp;""=""),"",IF(AND(E2758&amp;""&lt;&gt;"",F2758&amp;""&lt;&gt;""),"خطأ: مدين ودائن معًا",IF(AND(E2758&amp;""="",F2758&amp;""=""),"سطر بلا مبلغ","")))</f>
        <v/>
      </c>
      <c r="I2758" s="19">
        <f>IF(B2758&amp;""="","",ROUND(SUMIFS($E$7:$E$3006,$B$7:$B$3006,B2758&amp;"")-SUMIFS($F$7:$F$3006,$B$7:$B$3006,B2758&amp;""),2))</f>
        <v/>
      </c>
      <c r="J2758" s="6">
        <f>IF(B2758&amp;""="",IF(AND(C2758&amp;""="",E2758&amp;""="",F2758&amp;""=""),"","رقم القيد ناقص"),IF(I2758=0,"","القيد غير متوازن"))</f>
        <v/>
      </c>
      <c r="K2758" s="21">
        <f>IF(C2758&amp;""="","",COUNTIF($C$7:C2758,C2758&amp;""))</f>
        <v/>
      </c>
      <c r="L2758" s="6">
        <f>IF(K2758="","",C2758&amp;"-"&amp;K2758)</f>
        <v/>
      </c>
      <c r="M2758" s="21">
        <f>IF(J2758&lt;&gt;"القيد غير متوازن","",IF(COUNTIF($B$7:B2758,B2758&amp;"")=1,1,""))</f>
        <v/>
      </c>
    </row>
    <row r="2759">
      <c r="A2759" s="20" t="n"/>
      <c r="B2759" s="16" t="n"/>
      <c r="C2759" s="16" t="n"/>
      <c r="D2759" s="5" t="n"/>
      <c r="E2759" s="17" t="n"/>
      <c r="F2759" s="17" t="n"/>
      <c r="G2759" s="6">
        <f>IF(AND(C2759&amp;""="",E2759&amp;""="",F2759&amp;""=""),"",IF(C2759&amp;""="","كود ناقص",IFERROR(INDEX('دليل الحسابات'!$B$6:$B$205,MATCH(C2759,'دليل الحسابات'!$A$6:$A$205,0)),"كود غير موجود")))</f>
        <v/>
      </c>
      <c r="H2759" s="6">
        <f>IF(AND(C2759&amp;""="",E2759&amp;""="",F2759&amp;""=""),"",IF(AND(E2759&amp;""&lt;&gt;"",F2759&amp;""&lt;&gt;""),"خطأ: مدين ودائن معًا",IF(AND(E2759&amp;""="",F2759&amp;""=""),"سطر بلا مبلغ","")))</f>
        <v/>
      </c>
      <c r="I2759" s="19">
        <f>IF(B2759&amp;""="","",ROUND(SUMIFS($E$7:$E$3006,$B$7:$B$3006,B2759&amp;"")-SUMIFS($F$7:$F$3006,$B$7:$B$3006,B2759&amp;""),2))</f>
        <v/>
      </c>
      <c r="J2759" s="6">
        <f>IF(B2759&amp;""="",IF(AND(C2759&amp;""="",E2759&amp;""="",F2759&amp;""=""),"","رقم القيد ناقص"),IF(I2759=0,"","القيد غير متوازن"))</f>
        <v/>
      </c>
      <c r="K2759" s="21">
        <f>IF(C2759&amp;""="","",COUNTIF($C$7:C2759,C2759&amp;""))</f>
        <v/>
      </c>
      <c r="L2759" s="6">
        <f>IF(K2759="","",C2759&amp;"-"&amp;K2759)</f>
        <v/>
      </c>
      <c r="M2759" s="21">
        <f>IF(J2759&lt;&gt;"القيد غير متوازن","",IF(COUNTIF($B$7:B2759,B2759&amp;"")=1,1,""))</f>
        <v/>
      </c>
    </row>
    <row r="2760">
      <c r="A2760" s="20" t="n"/>
      <c r="B2760" s="16" t="n"/>
      <c r="C2760" s="16" t="n"/>
      <c r="D2760" s="5" t="n"/>
      <c r="E2760" s="17" t="n"/>
      <c r="F2760" s="17" t="n"/>
      <c r="G2760" s="6">
        <f>IF(AND(C2760&amp;""="",E2760&amp;""="",F2760&amp;""=""),"",IF(C2760&amp;""="","كود ناقص",IFERROR(INDEX('دليل الحسابات'!$B$6:$B$205,MATCH(C2760,'دليل الحسابات'!$A$6:$A$205,0)),"كود غير موجود")))</f>
        <v/>
      </c>
      <c r="H2760" s="6">
        <f>IF(AND(C2760&amp;""="",E2760&amp;""="",F2760&amp;""=""),"",IF(AND(E2760&amp;""&lt;&gt;"",F2760&amp;""&lt;&gt;""),"خطأ: مدين ودائن معًا",IF(AND(E2760&amp;""="",F2760&amp;""=""),"سطر بلا مبلغ","")))</f>
        <v/>
      </c>
      <c r="I2760" s="19">
        <f>IF(B2760&amp;""="","",ROUND(SUMIFS($E$7:$E$3006,$B$7:$B$3006,B2760&amp;"")-SUMIFS($F$7:$F$3006,$B$7:$B$3006,B2760&amp;""),2))</f>
        <v/>
      </c>
      <c r="J2760" s="6">
        <f>IF(B2760&amp;""="",IF(AND(C2760&amp;""="",E2760&amp;""="",F2760&amp;""=""),"","رقم القيد ناقص"),IF(I2760=0,"","القيد غير متوازن"))</f>
        <v/>
      </c>
      <c r="K2760" s="21">
        <f>IF(C2760&amp;""="","",COUNTIF($C$7:C2760,C2760&amp;""))</f>
        <v/>
      </c>
      <c r="L2760" s="6">
        <f>IF(K2760="","",C2760&amp;"-"&amp;K2760)</f>
        <v/>
      </c>
      <c r="M2760" s="21">
        <f>IF(J2760&lt;&gt;"القيد غير متوازن","",IF(COUNTIF($B$7:B2760,B2760&amp;"")=1,1,""))</f>
        <v/>
      </c>
    </row>
    <row r="2761">
      <c r="A2761" s="20" t="n"/>
      <c r="B2761" s="16" t="n"/>
      <c r="C2761" s="16" t="n"/>
      <c r="D2761" s="5" t="n"/>
      <c r="E2761" s="17" t="n"/>
      <c r="F2761" s="17" t="n"/>
      <c r="G2761" s="6">
        <f>IF(AND(C2761&amp;""="",E2761&amp;""="",F2761&amp;""=""),"",IF(C2761&amp;""="","كود ناقص",IFERROR(INDEX('دليل الحسابات'!$B$6:$B$205,MATCH(C2761,'دليل الحسابات'!$A$6:$A$205,0)),"كود غير موجود")))</f>
        <v/>
      </c>
      <c r="H2761" s="6">
        <f>IF(AND(C2761&amp;""="",E2761&amp;""="",F2761&amp;""=""),"",IF(AND(E2761&amp;""&lt;&gt;"",F2761&amp;""&lt;&gt;""),"خطأ: مدين ودائن معًا",IF(AND(E2761&amp;""="",F2761&amp;""=""),"سطر بلا مبلغ","")))</f>
        <v/>
      </c>
      <c r="I2761" s="19">
        <f>IF(B2761&amp;""="","",ROUND(SUMIFS($E$7:$E$3006,$B$7:$B$3006,B2761&amp;"")-SUMIFS($F$7:$F$3006,$B$7:$B$3006,B2761&amp;""),2))</f>
        <v/>
      </c>
      <c r="J2761" s="6">
        <f>IF(B2761&amp;""="",IF(AND(C2761&amp;""="",E2761&amp;""="",F2761&amp;""=""),"","رقم القيد ناقص"),IF(I2761=0,"","القيد غير متوازن"))</f>
        <v/>
      </c>
      <c r="K2761" s="21">
        <f>IF(C2761&amp;""="","",COUNTIF($C$7:C2761,C2761&amp;""))</f>
        <v/>
      </c>
      <c r="L2761" s="6">
        <f>IF(K2761="","",C2761&amp;"-"&amp;K2761)</f>
        <v/>
      </c>
      <c r="M2761" s="21">
        <f>IF(J2761&lt;&gt;"القيد غير متوازن","",IF(COUNTIF($B$7:B2761,B2761&amp;"")=1,1,""))</f>
        <v/>
      </c>
    </row>
    <row r="2762">
      <c r="A2762" s="20" t="n"/>
      <c r="B2762" s="16" t="n"/>
      <c r="C2762" s="16" t="n"/>
      <c r="D2762" s="5" t="n"/>
      <c r="E2762" s="17" t="n"/>
      <c r="F2762" s="17" t="n"/>
      <c r="G2762" s="6">
        <f>IF(AND(C2762&amp;""="",E2762&amp;""="",F2762&amp;""=""),"",IF(C2762&amp;""="","كود ناقص",IFERROR(INDEX('دليل الحسابات'!$B$6:$B$205,MATCH(C2762,'دليل الحسابات'!$A$6:$A$205,0)),"كود غير موجود")))</f>
        <v/>
      </c>
      <c r="H2762" s="6">
        <f>IF(AND(C2762&amp;""="",E2762&amp;""="",F2762&amp;""=""),"",IF(AND(E2762&amp;""&lt;&gt;"",F2762&amp;""&lt;&gt;""),"خطأ: مدين ودائن معًا",IF(AND(E2762&amp;""="",F2762&amp;""=""),"سطر بلا مبلغ","")))</f>
        <v/>
      </c>
      <c r="I2762" s="19">
        <f>IF(B2762&amp;""="","",ROUND(SUMIFS($E$7:$E$3006,$B$7:$B$3006,B2762&amp;"")-SUMIFS($F$7:$F$3006,$B$7:$B$3006,B2762&amp;""),2))</f>
        <v/>
      </c>
      <c r="J2762" s="6">
        <f>IF(B2762&amp;""="",IF(AND(C2762&amp;""="",E2762&amp;""="",F2762&amp;""=""),"","رقم القيد ناقص"),IF(I2762=0,"","القيد غير متوازن"))</f>
        <v/>
      </c>
      <c r="K2762" s="21">
        <f>IF(C2762&amp;""="","",COUNTIF($C$7:C2762,C2762&amp;""))</f>
        <v/>
      </c>
      <c r="L2762" s="6">
        <f>IF(K2762="","",C2762&amp;"-"&amp;K2762)</f>
        <v/>
      </c>
      <c r="M2762" s="21">
        <f>IF(J2762&lt;&gt;"القيد غير متوازن","",IF(COUNTIF($B$7:B2762,B2762&amp;"")=1,1,""))</f>
        <v/>
      </c>
    </row>
    <row r="2763">
      <c r="A2763" s="20" t="n"/>
      <c r="B2763" s="16" t="n"/>
      <c r="C2763" s="16" t="n"/>
      <c r="D2763" s="5" t="n"/>
      <c r="E2763" s="17" t="n"/>
      <c r="F2763" s="17" t="n"/>
      <c r="G2763" s="6">
        <f>IF(AND(C2763&amp;""="",E2763&amp;""="",F2763&amp;""=""),"",IF(C2763&amp;""="","كود ناقص",IFERROR(INDEX('دليل الحسابات'!$B$6:$B$205,MATCH(C2763,'دليل الحسابات'!$A$6:$A$205,0)),"كود غير موجود")))</f>
        <v/>
      </c>
      <c r="H2763" s="6">
        <f>IF(AND(C2763&amp;""="",E2763&amp;""="",F2763&amp;""=""),"",IF(AND(E2763&amp;""&lt;&gt;"",F2763&amp;""&lt;&gt;""),"خطأ: مدين ودائن معًا",IF(AND(E2763&amp;""="",F2763&amp;""=""),"سطر بلا مبلغ","")))</f>
        <v/>
      </c>
      <c r="I2763" s="19">
        <f>IF(B2763&amp;""="","",ROUND(SUMIFS($E$7:$E$3006,$B$7:$B$3006,B2763&amp;"")-SUMIFS($F$7:$F$3006,$B$7:$B$3006,B2763&amp;""),2))</f>
        <v/>
      </c>
      <c r="J2763" s="6">
        <f>IF(B2763&amp;""="",IF(AND(C2763&amp;""="",E2763&amp;""="",F2763&amp;""=""),"","رقم القيد ناقص"),IF(I2763=0,"","القيد غير متوازن"))</f>
        <v/>
      </c>
      <c r="K2763" s="21">
        <f>IF(C2763&amp;""="","",COUNTIF($C$7:C2763,C2763&amp;""))</f>
        <v/>
      </c>
      <c r="L2763" s="6">
        <f>IF(K2763="","",C2763&amp;"-"&amp;K2763)</f>
        <v/>
      </c>
      <c r="M2763" s="21">
        <f>IF(J2763&lt;&gt;"القيد غير متوازن","",IF(COUNTIF($B$7:B2763,B2763&amp;"")=1,1,""))</f>
        <v/>
      </c>
    </row>
    <row r="2764">
      <c r="A2764" s="20" t="n"/>
      <c r="B2764" s="16" t="n"/>
      <c r="C2764" s="16" t="n"/>
      <c r="D2764" s="5" t="n"/>
      <c r="E2764" s="17" t="n"/>
      <c r="F2764" s="17" t="n"/>
      <c r="G2764" s="6">
        <f>IF(AND(C2764&amp;""="",E2764&amp;""="",F2764&amp;""=""),"",IF(C2764&amp;""="","كود ناقص",IFERROR(INDEX('دليل الحسابات'!$B$6:$B$205,MATCH(C2764,'دليل الحسابات'!$A$6:$A$205,0)),"كود غير موجود")))</f>
        <v/>
      </c>
      <c r="H2764" s="6">
        <f>IF(AND(C2764&amp;""="",E2764&amp;""="",F2764&amp;""=""),"",IF(AND(E2764&amp;""&lt;&gt;"",F2764&amp;""&lt;&gt;""),"خطأ: مدين ودائن معًا",IF(AND(E2764&amp;""="",F2764&amp;""=""),"سطر بلا مبلغ","")))</f>
        <v/>
      </c>
      <c r="I2764" s="19">
        <f>IF(B2764&amp;""="","",ROUND(SUMIFS($E$7:$E$3006,$B$7:$B$3006,B2764&amp;"")-SUMIFS($F$7:$F$3006,$B$7:$B$3006,B2764&amp;""),2))</f>
        <v/>
      </c>
      <c r="J2764" s="6">
        <f>IF(B2764&amp;""="",IF(AND(C2764&amp;""="",E2764&amp;""="",F2764&amp;""=""),"","رقم القيد ناقص"),IF(I2764=0,"","القيد غير متوازن"))</f>
        <v/>
      </c>
      <c r="K2764" s="21">
        <f>IF(C2764&amp;""="","",COUNTIF($C$7:C2764,C2764&amp;""))</f>
        <v/>
      </c>
      <c r="L2764" s="6">
        <f>IF(K2764="","",C2764&amp;"-"&amp;K2764)</f>
        <v/>
      </c>
      <c r="M2764" s="21">
        <f>IF(J2764&lt;&gt;"القيد غير متوازن","",IF(COUNTIF($B$7:B2764,B2764&amp;"")=1,1,""))</f>
        <v/>
      </c>
    </row>
    <row r="2765">
      <c r="A2765" s="20" t="n"/>
      <c r="B2765" s="16" t="n"/>
      <c r="C2765" s="16" t="n"/>
      <c r="D2765" s="5" t="n"/>
      <c r="E2765" s="17" t="n"/>
      <c r="F2765" s="17" t="n"/>
      <c r="G2765" s="6">
        <f>IF(AND(C2765&amp;""="",E2765&amp;""="",F2765&amp;""=""),"",IF(C2765&amp;""="","كود ناقص",IFERROR(INDEX('دليل الحسابات'!$B$6:$B$205,MATCH(C2765,'دليل الحسابات'!$A$6:$A$205,0)),"كود غير موجود")))</f>
        <v/>
      </c>
      <c r="H2765" s="6">
        <f>IF(AND(C2765&amp;""="",E2765&amp;""="",F2765&amp;""=""),"",IF(AND(E2765&amp;""&lt;&gt;"",F2765&amp;""&lt;&gt;""),"خطأ: مدين ودائن معًا",IF(AND(E2765&amp;""="",F2765&amp;""=""),"سطر بلا مبلغ","")))</f>
        <v/>
      </c>
      <c r="I2765" s="19">
        <f>IF(B2765&amp;""="","",ROUND(SUMIFS($E$7:$E$3006,$B$7:$B$3006,B2765&amp;"")-SUMIFS($F$7:$F$3006,$B$7:$B$3006,B2765&amp;""),2))</f>
        <v/>
      </c>
      <c r="J2765" s="6">
        <f>IF(B2765&amp;""="",IF(AND(C2765&amp;""="",E2765&amp;""="",F2765&amp;""=""),"","رقم القيد ناقص"),IF(I2765=0,"","القيد غير متوازن"))</f>
        <v/>
      </c>
      <c r="K2765" s="21">
        <f>IF(C2765&amp;""="","",COUNTIF($C$7:C2765,C2765&amp;""))</f>
        <v/>
      </c>
      <c r="L2765" s="6">
        <f>IF(K2765="","",C2765&amp;"-"&amp;K2765)</f>
        <v/>
      </c>
      <c r="M2765" s="21">
        <f>IF(J2765&lt;&gt;"القيد غير متوازن","",IF(COUNTIF($B$7:B2765,B2765&amp;"")=1,1,""))</f>
        <v/>
      </c>
    </row>
    <row r="2766">
      <c r="A2766" s="20" t="n"/>
      <c r="B2766" s="16" t="n"/>
      <c r="C2766" s="16" t="n"/>
      <c r="D2766" s="5" t="n"/>
      <c r="E2766" s="17" t="n"/>
      <c r="F2766" s="17" t="n"/>
      <c r="G2766" s="6">
        <f>IF(AND(C2766&amp;""="",E2766&amp;""="",F2766&amp;""=""),"",IF(C2766&amp;""="","كود ناقص",IFERROR(INDEX('دليل الحسابات'!$B$6:$B$205,MATCH(C2766,'دليل الحسابات'!$A$6:$A$205,0)),"كود غير موجود")))</f>
        <v/>
      </c>
      <c r="H2766" s="6">
        <f>IF(AND(C2766&amp;""="",E2766&amp;""="",F2766&amp;""=""),"",IF(AND(E2766&amp;""&lt;&gt;"",F2766&amp;""&lt;&gt;""),"خطأ: مدين ودائن معًا",IF(AND(E2766&amp;""="",F2766&amp;""=""),"سطر بلا مبلغ","")))</f>
        <v/>
      </c>
      <c r="I2766" s="19">
        <f>IF(B2766&amp;""="","",ROUND(SUMIFS($E$7:$E$3006,$B$7:$B$3006,B2766&amp;"")-SUMIFS($F$7:$F$3006,$B$7:$B$3006,B2766&amp;""),2))</f>
        <v/>
      </c>
      <c r="J2766" s="6">
        <f>IF(B2766&amp;""="",IF(AND(C2766&amp;""="",E2766&amp;""="",F2766&amp;""=""),"","رقم القيد ناقص"),IF(I2766=0,"","القيد غير متوازن"))</f>
        <v/>
      </c>
      <c r="K2766" s="21">
        <f>IF(C2766&amp;""="","",COUNTIF($C$7:C2766,C2766&amp;""))</f>
        <v/>
      </c>
      <c r="L2766" s="6">
        <f>IF(K2766="","",C2766&amp;"-"&amp;K2766)</f>
        <v/>
      </c>
      <c r="M2766" s="21">
        <f>IF(J2766&lt;&gt;"القيد غير متوازن","",IF(COUNTIF($B$7:B2766,B2766&amp;"")=1,1,""))</f>
        <v/>
      </c>
    </row>
    <row r="2767">
      <c r="A2767" s="20" t="n"/>
      <c r="B2767" s="16" t="n"/>
      <c r="C2767" s="16" t="n"/>
      <c r="D2767" s="5" t="n"/>
      <c r="E2767" s="17" t="n"/>
      <c r="F2767" s="17" t="n"/>
      <c r="G2767" s="6">
        <f>IF(AND(C2767&amp;""="",E2767&amp;""="",F2767&amp;""=""),"",IF(C2767&amp;""="","كود ناقص",IFERROR(INDEX('دليل الحسابات'!$B$6:$B$205,MATCH(C2767,'دليل الحسابات'!$A$6:$A$205,0)),"كود غير موجود")))</f>
        <v/>
      </c>
      <c r="H2767" s="6">
        <f>IF(AND(C2767&amp;""="",E2767&amp;""="",F2767&amp;""=""),"",IF(AND(E2767&amp;""&lt;&gt;"",F2767&amp;""&lt;&gt;""),"خطأ: مدين ودائن معًا",IF(AND(E2767&amp;""="",F2767&amp;""=""),"سطر بلا مبلغ","")))</f>
        <v/>
      </c>
      <c r="I2767" s="19">
        <f>IF(B2767&amp;""="","",ROUND(SUMIFS($E$7:$E$3006,$B$7:$B$3006,B2767&amp;"")-SUMIFS($F$7:$F$3006,$B$7:$B$3006,B2767&amp;""),2))</f>
        <v/>
      </c>
      <c r="J2767" s="6">
        <f>IF(B2767&amp;""="",IF(AND(C2767&amp;""="",E2767&amp;""="",F2767&amp;""=""),"","رقم القيد ناقص"),IF(I2767=0,"","القيد غير متوازن"))</f>
        <v/>
      </c>
      <c r="K2767" s="21">
        <f>IF(C2767&amp;""="","",COUNTIF($C$7:C2767,C2767&amp;""))</f>
        <v/>
      </c>
      <c r="L2767" s="6">
        <f>IF(K2767="","",C2767&amp;"-"&amp;K2767)</f>
        <v/>
      </c>
      <c r="M2767" s="21">
        <f>IF(J2767&lt;&gt;"القيد غير متوازن","",IF(COUNTIF($B$7:B2767,B2767&amp;"")=1,1,""))</f>
        <v/>
      </c>
    </row>
    <row r="2768">
      <c r="A2768" s="20" t="n"/>
      <c r="B2768" s="16" t="n"/>
      <c r="C2768" s="16" t="n"/>
      <c r="D2768" s="5" t="n"/>
      <c r="E2768" s="17" t="n"/>
      <c r="F2768" s="17" t="n"/>
      <c r="G2768" s="6">
        <f>IF(AND(C2768&amp;""="",E2768&amp;""="",F2768&amp;""=""),"",IF(C2768&amp;""="","كود ناقص",IFERROR(INDEX('دليل الحسابات'!$B$6:$B$205,MATCH(C2768,'دليل الحسابات'!$A$6:$A$205,0)),"كود غير موجود")))</f>
        <v/>
      </c>
      <c r="H2768" s="6">
        <f>IF(AND(C2768&amp;""="",E2768&amp;""="",F2768&amp;""=""),"",IF(AND(E2768&amp;""&lt;&gt;"",F2768&amp;""&lt;&gt;""),"خطأ: مدين ودائن معًا",IF(AND(E2768&amp;""="",F2768&amp;""=""),"سطر بلا مبلغ","")))</f>
        <v/>
      </c>
      <c r="I2768" s="19">
        <f>IF(B2768&amp;""="","",ROUND(SUMIFS($E$7:$E$3006,$B$7:$B$3006,B2768&amp;"")-SUMIFS($F$7:$F$3006,$B$7:$B$3006,B2768&amp;""),2))</f>
        <v/>
      </c>
      <c r="J2768" s="6">
        <f>IF(B2768&amp;""="",IF(AND(C2768&amp;""="",E2768&amp;""="",F2768&amp;""=""),"","رقم القيد ناقص"),IF(I2768=0,"","القيد غير متوازن"))</f>
        <v/>
      </c>
      <c r="K2768" s="21">
        <f>IF(C2768&amp;""="","",COUNTIF($C$7:C2768,C2768&amp;""))</f>
        <v/>
      </c>
      <c r="L2768" s="6">
        <f>IF(K2768="","",C2768&amp;"-"&amp;K2768)</f>
        <v/>
      </c>
      <c r="M2768" s="21">
        <f>IF(J2768&lt;&gt;"القيد غير متوازن","",IF(COUNTIF($B$7:B2768,B2768&amp;"")=1,1,""))</f>
        <v/>
      </c>
    </row>
    <row r="2769">
      <c r="A2769" s="20" t="n"/>
      <c r="B2769" s="16" t="n"/>
      <c r="C2769" s="16" t="n"/>
      <c r="D2769" s="5" t="n"/>
      <c r="E2769" s="17" t="n"/>
      <c r="F2769" s="17" t="n"/>
      <c r="G2769" s="6">
        <f>IF(AND(C2769&amp;""="",E2769&amp;""="",F2769&amp;""=""),"",IF(C2769&amp;""="","كود ناقص",IFERROR(INDEX('دليل الحسابات'!$B$6:$B$205,MATCH(C2769,'دليل الحسابات'!$A$6:$A$205,0)),"كود غير موجود")))</f>
        <v/>
      </c>
      <c r="H2769" s="6">
        <f>IF(AND(C2769&amp;""="",E2769&amp;""="",F2769&amp;""=""),"",IF(AND(E2769&amp;""&lt;&gt;"",F2769&amp;""&lt;&gt;""),"خطأ: مدين ودائن معًا",IF(AND(E2769&amp;""="",F2769&amp;""=""),"سطر بلا مبلغ","")))</f>
        <v/>
      </c>
      <c r="I2769" s="19">
        <f>IF(B2769&amp;""="","",ROUND(SUMIFS($E$7:$E$3006,$B$7:$B$3006,B2769&amp;"")-SUMIFS($F$7:$F$3006,$B$7:$B$3006,B2769&amp;""),2))</f>
        <v/>
      </c>
      <c r="J2769" s="6">
        <f>IF(B2769&amp;""="",IF(AND(C2769&amp;""="",E2769&amp;""="",F2769&amp;""=""),"","رقم القيد ناقص"),IF(I2769=0,"","القيد غير متوازن"))</f>
        <v/>
      </c>
      <c r="K2769" s="21">
        <f>IF(C2769&amp;""="","",COUNTIF($C$7:C2769,C2769&amp;""))</f>
        <v/>
      </c>
      <c r="L2769" s="6">
        <f>IF(K2769="","",C2769&amp;"-"&amp;K2769)</f>
        <v/>
      </c>
      <c r="M2769" s="21">
        <f>IF(J2769&lt;&gt;"القيد غير متوازن","",IF(COUNTIF($B$7:B2769,B2769&amp;"")=1,1,""))</f>
        <v/>
      </c>
    </row>
    <row r="2770">
      <c r="A2770" s="20" t="n"/>
      <c r="B2770" s="16" t="n"/>
      <c r="C2770" s="16" t="n"/>
      <c r="D2770" s="5" t="n"/>
      <c r="E2770" s="17" t="n"/>
      <c r="F2770" s="17" t="n"/>
      <c r="G2770" s="6">
        <f>IF(AND(C2770&amp;""="",E2770&amp;""="",F2770&amp;""=""),"",IF(C2770&amp;""="","كود ناقص",IFERROR(INDEX('دليل الحسابات'!$B$6:$B$205,MATCH(C2770,'دليل الحسابات'!$A$6:$A$205,0)),"كود غير موجود")))</f>
        <v/>
      </c>
      <c r="H2770" s="6">
        <f>IF(AND(C2770&amp;""="",E2770&amp;""="",F2770&amp;""=""),"",IF(AND(E2770&amp;""&lt;&gt;"",F2770&amp;""&lt;&gt;""),"خطأ: مدين ودائن معًا",IF(AND(E2770&amp;""="",F2770&amp;""=""),"سطر بلا مبلغ","")))</f>
        <v/>
      </c>
      <c r="I2770" s="19">
        <f>IF(B2770&amp;""="","",ROUND(SUMIFS($E$7:$E$3006,$B$7:$B$3006,B2770&amp;"")-SUMIFS($F$7:$F$3006,$B$7:$B$3006,B2770&amp;""),2))</f>
        <v/>
      </c>
      <c r="J2770" s="6">
        <f>IF(B2770&amp;""="",IF(AND(C2770&amp;""="",E2770&amp;""="",F2770&amp;""=""),"","رقم القيد ناقص"),IF(I2770=0,"","القيد غير متوازن"))</f>
        <v/>
      </c>
      <c r="K2770" s="21">
        <f>IF(C2770&amp;""="","",COUNTIF($C$7:C2770,C2770&amp;""))</f>
        <v/>
      </c>
      <c r="L2770" s="6">
        <f>IF(K2770="","",C2770&amp;"-"&amp;K2770)</f>
        <v/>
      </c>
      <c r="M2770" s="21">
        <f>IF(J2770&lt;&gt;"القيد غير متوازن","",IF(COUNTIF($B$7:B2770,B2770&amp;"")=1,1,""))</f>
        <v/>
      </c>
    </row>
    <row r="2771">
      <c r="A2771" s="20" t="n"/>
      <c r="B2771" s="16" t="n"/>
      <c r="C2771" s="16" t="n"/>
      <c r="D2771" s="5" t="n"/>
      <c r="E2771" s="17" t="n"/>
      <c r="F2771" s="17" t="n"/>
      <c r="G2771" s="6">
        <f>IF(AND(C2771&amp;""="",E2771&amp;""="",F2771&amp;""=""),"",IF(C2771&amp;""="","كود ناقص",IFERROR(INDEX('دليل الحسابات'!$B$6:$B$205,MATCH(C2771,'دليل الحسابات'!$A$6:$A$205,0)),"كود غير موجود")))</f>
        <v/>
      </c>
      <c r="H2771" s="6">
        <f>IF(AND(C2771&amp;""="",E2771&amp;""="",F2771&amp;""=""),"",IF(AND(E2771&amp;""&lt;&gt;"",F2771&amp;""&lt;&gt;""),"خطأ: مدين ودائن معًا",IF(AND(E2771&amp;""="",F2771&amp;""=""),"سطر بلا مبلغ","")))</f>
        <v/>
      </c>
      <c r="I2771" s="19">
        <f>IF(B2771&amp;""="","",ROUND(SUMIFS($E$7:$E$3006,$B$7:$B$3006,B2771&amp;"")-SUMIFS($F$7:$F$3006,$B$7:$B$3006,B2771&amp;""),2))</f>
        <v/>
      </c>
      <c r="J2771" s="6">
        <f>IF(B2771&amp;""="",IF(AND(C2771&amp;""="",E2771&amp;""="",F2771&amp;""=""),"","رقم القيد ناقص"),IF(I2771=0,"","القيد غير متوازن"))</f>
        <v/>
      </c>
      <c r="K2771" s="21">
        <f>IF(C2771&amp;""="","",COUNTIF($C$7:C2771,C2771&amp;""))</f>
        <v/>
      </c>
      <c r="L2771" s="6">
        <f>IF(K2771="","",C2771&amp;"-"&amp;K2771)</f>
        <v/>
      </c>
      <c r="M2771" s="21">
        <f>IF(J2771&lt;&gt;"القيد غير متوازن","",IF(COUNTIF($B$7:B2771,B2771&amp;"")=1,1,""))</f>
        <v/>
      </c>
    </row>
    <row r="2772">
      <c r="A2772" s="20" t="n"/>
      <c r="B2772" s="16" t="n"/>
      <c r="C2772" s="16" t="n"/>
      <c r="D2772" s="5" t="n"/>
      <c r="E2772" s="17" t="n"/>
      <c r="F2772" s="17" t="n"/>
      <c r="G2772" s="6">
        <f>IF(AND(C2772&amp;""="",E2772&amp;""="",F2772&amp;""=""),"",IF(C2772&amp;""="","كود ناقص",IFERROR(INDEX('دليل الحسابات'!$B$6:$B$205,MATCH(C2772,'دليل الحسابات'!$A$6:$A$205,0)),"كود غير موجود")))</f>
        <v/>
      </c>
      <c r="H2772" s="6">
        <f>IF(AND(C2772&amp;""="",E2772&amp;""="",F2772&amp;""=""),"",IF(AND(E2772&amp;""&lt;&gt;"",F2772&amp;""&lt;&gt;""),"خطأ: مدين ودائن معًا",IF(AND(E2772&amp;""="",F2772&amp;""=""),"سطر بلا مبلغ","")))</f>
        <v/>
      </c>
      <c r="I2772" s="19">
        <f>IF(B2772&amp;""="","",ROUND(SUMIFS($E$7:$E$3006,$B$7:$B$3006,B2772&amp;"")-SUMIFS($F$7:$F$3006,$B$7:$B$3006,B2772&amp;""),2))</f>
        <v/>
      </c>
      <c r="J2772" s="6">
        <f>IF(B2772&amp;""="",IF(AND(C2772&amp;""="",E2772&amp;""="",F2772&amp;""=""),"","رقم القيد ناقص"),IF(I2772=0,"","القيد غير متوازن"))</f>
        <v/>
      </c>
      <c r="K2772" s="21">
        <f>IF(C2772&amp;""="","",COUNTIF($C$7:C2772,C2772&amp;""))</f>
        <v/>
      </c>
      <c r="L2772" s="6">
        <f>IF(K2772="","",C2772&amp;"-"&amp;K2772)</f>
        <v/>
      </c>
      <c r="M2772" s="21">
        <f>IF(J2772&lt;&gt;"القيد غير متوازن","",IF(COUNTIF($B$7:B2772,B2772&amp;"")=1,1,""))</f>
        <v/>
      </c>
    </row>
    <row r="2773">
      <c r="A2773" s="20" t="n"/>
      <c r="B2773" s="16" t="n"/>
      <c r="C2773" s="16" t="n"/>
      <c r="D2773" s="5" t="n"/>
      <c r="E2773" s="17" t="n"/>
      <c r="F2773" s="17" t="n"/>
      <c r="G2773" s="6">
        <f>IF(AND(C2773&amp;""="",E2773&amp;""="",F2773&amp;""=""),"",IF(C2773&amp;""="","كود ناقص",IFERROR(INDEX('دليل الحسابات'!$B$6:$B$205,MATCH(C2773,'دليل الحسابات'!$A$6:$A$205,0)),"كود غير موجود")))</f>
        <v/>
      </c>
      <c r="H2773" s="6">
        <f>IF(AND(C2773&amp;""="",E2773&amp;""="",F2773&amp;""=""),"",IF(AND(E2773&amp;""&lt;&gt;"",F2773&amp;""&lt;&gt;""),"خطأ: مدين ودائن معًا",IF(AND(E2773&amp;""="",F2773&amp;""=""),"سطر بلا مبلغ","")))</f>
        <v/>
      </c>
      <c r="I2773" s="19">
        <f>IF(B2773&amp;""="","",ROUND(SUMIFS($E$7:$E$3006,$B$7:$B$3006,B2773&amp;"")-SUMIFS($F$7:$F$3006,$B$7:$B$3006,B2773&amp;""),2))</f>
        <v/>
      </c>
      <c r="J2773" s="6">
        <f>IF(B2773&amp;""="",IF(AND(C2773&amp;""="",E2773&amp;""="",F2773&amp;""=""),"","رقم القيد ناقص"),IF(I2773=0,"","القيد غير متوازن"))</f>
        <v/>
      </c>
      <c r="K2773" s="21">
        <f>IF(C2773&amp;""="","",COUNTIF($C$7:C2773,C2773&amp;""))</f>
        <v/>
      </c>
      <c r="L2773" s="6">
        <f>IF(K2773="","",C2773&amp;"-"&amp;K2773)</f>
        <v/>
      </c>
      <c r="M2773" s="21">
        <f>IF(J2773&lt;&gt;"القيد غير متوازن","",IF(COUNTIF($B$7:B2773,B2773&amp;"")=1,1,""))</f>
        <v/>
      </c>
    </row>
    <row r="2774">
      <c r="A2774" s="20" t="n"/>
      <c r="B2774" s="16" t="n"/>
      <c r="C2774" s="16" t="n"/>
      <c r="D2774" s="5" t="n"/>
      <c r="E2774" s="17" t="n"/>
      <c r="F2774" s="17" t="n"/>
      <c r="G2774" s="6">
        <f>IF(AND(C2774&amp;""="",E2774&amp;""="",F2774&amp;""=""),"",IF(C2774&amp;""="","كود ناقص",IFERROR(INDEX('دليل الحسابات'!$B$6:$B$205,MATCH(C2774,'دليل الحسابات'!$A$6:$A$205,0)),"كود غير موجود")))</f>
        <v/>
      </c>
      <c r="H2774" s="6">
        <f>IF(AND(C2774&amp;""="",E2774&amp;""="",F2774&amp;""=""),"",IF(AND(E2774&amp;""&lt;&gt;"",F2774&amp;""&lt;&gt;""),"خطأ: مدين ودائن معًا",IF(AND(E2774&amp;""="",F2774&amp;""=""),"سطر بلا مبلغ","")))</f>
        <v/>
      </c>
      <c r="I2774" s="19">
        <f>IF(B2774&amp;""="","",ROUND(SUMIFS($E$7:$E$3006,$B$7:$B$3006,B2774&amp;"")-SUMIFS($F$7:$F$3006,$B$7:$B$3006,B2774&amp;""),2))</f>
        <v/>
      </c>
      <c r="J2774" s="6">
        <f>IF(B2774&amp;""="",IF(AND(C2774&amp;""="",E2774&amp;""="",F2774&amp;""=""),"","رقم القيد ناقص"),IF(I2774=0,"","القيد غير متوازن"))</f>
        <v/>
      </c>
      <c r="K2774" s="21">
        <f>IF(C2774&amp;""="","",COUNTIF($C$7:C2774,C2774&amp;""))</f>
        <v/>
      </c>
      <c r="L2774" s="6">
        <f>IF(K2774="","",C2774&amp;"-"&amp;K2774)</f>
        <v/>
      </c>
      <c r="M2774" s="21">
        <f>IF(J2774&lt;&gt;"القيد غير متوازن","",IF(COUNTIF($B$7:B2774,B2774&amp;"")=1,1,""))</f>
        <v/>
      </c>
    </row>
    <row r="2775">
      <c r="A2775" s="20" t="n"/>
      <c r="B2775" s="16" t="n"/>
      <c r="C2775" s="16" t="n"/>
      <c r="D2775" s="5" t="n"/>
      <c r="E2775" s="17" t="n"/>
      <c r="F2775" s="17" t="n"/>
      <c r="G2775" s="6">
        <f>IF(AND(C2775&amp;""="",E2775&amp;""="",F2775&amp;""=""),"",IF(C2775&amp;""="","كود ناقص",IFERROR(INDEX('دليل الحسابات'!$B$6:$B$205,MATCH(C2775,'دليل الحسابات'!$A$6:$A$205,0)),"كود غير موجود")))</f>
        <v/>
      </c>
      <c r="H2775" s="6">
        <f>IF(AND(C2775&amp;""="",E2775&amp;""="",F2775&amp;""=""),"",IF(AND(E2775&amp;""&lt;&gt;"",F2775&amp;""&lt;&gt;""),"خطأ: مدين ودائن معًا",IF(AND(E2775&amp;""="",F2775&amp;""=""),"سطر بلا مبلغ","")))</f>
        <v/>
      </c>
      <c r="I2775" s="19">
        <f>IF(B2775&amp;""="","",ROUND(SUMIFS($E$7:$E$3006,$B$7:$B$3006,B2775&amp;"")-SUMIFS($F$7:$F$3006,$B$7:$B$3006,B2775&amp;""),2))</f>
        <v/>
      </c>
      <c r="J2775" s="6">
        <f>IF(B2775&amp;""="",IF(AND(C2775&amp;""="",E2775&amp;""="",F2775&amp;""=""),"","رقم القيد ناقص"),IF(I2775=0,"","القيد غير متوازن"))</f>
        <v/>
      </c>
      <c r="K2775" s="21">
        <f>IF(C2775&amp;""="","",COUNTIF($C$7:C2775,C2775&amp;""))</f>
        <v/>
      </c>
      <c r="L2775" s="6">
        <f>IF(K2775="","",C2775&amp;"-"&amp;K2775)</f>
        <v/>
      </c>
      <c r="M2775" s="21">
        <f>IF(J2775&lt;&gt;"القيد غير متوازن","",IF(COUNTIF($B$7:B2775,B2775&amp;"")=1,1,""))</f>
        <v/>
      </c>
    </row>
    <row r="2776">
      <c r="A2776" s="20" t="n"/>
      <c r="B2776" s="16" t="n"/>
      <c r="C2776" s="16" t="n"/>
      <c r="D2776" s="5" t="n"/>
      <c r="E2776" s="17" t="n"/>
      <c r="F2776" s="17" t="n"/>
      <c r="G2776" s="6">
        <f>IF(AND(C2776&amp;""="",E2776&amp;""="",F2776&amp;""=""),"",IF(C2776&amp;""="","كود ناقص",IFERROR(INDEX('دليل الحسابات'!$B$6:$B$205,MATCH(C2776,'دليل الحسابات'!$A$6:$A$205,0)),"كود غير موجود")))</f>
        <v/>
      </c>
      <c r="H2776" s="6">
        <f>IF(AND(C2776&amp;""="",E2776&amp;""="",F2776&amp;""=""),"",IF(AND(E2776&amp;""&lt;&gt;"",F2776&amp;""&lt;&gt;""),"خطأ: مدين ودائن معًا",IF(AND(E2776&amp;""="",F2776&amp;""=""),"سطر بلا مبلغ","")))</f>
        <v/>
      </c>
      <c r="I2776" s="19">
        <f>IF(B2776&amp;""="","",ROUND(SUMIFS($E$7:$E$3006,$B$7:$B$3006,B2776&amp;"")-SUMIFS($F$7:$F$3006,$B$7:$B$3006,B2776&amp;""),2))</f>
        <v/>
      </c>
      <c r="J2776" s="6">
        <f>IF(B2776&amp;""="",IF(AND(C2776&amp;""="",E2776&amp;""="",F2776&amp;""=""),"","رقم القيد ناقص"),IF(I2776=0,"","القيد غير متوازن"))</f>
        <v/>
      </c>
      <c r="K2776" s="21">
        <f>IF(C2776&amp;""="","",COUNTIF($C$7:C2776,C2776&amp;""))</f>
        <v/>
      </c>
      <c r="L2776" s="6">
        <f>IF(K2776="","",C2776&amp;"-"&amp;K2776)</f>
        <v/>
      </c>
      <c r="M2776" s="21">
        <f>IF(J2776&lt;&gt;"القيد غير متوازن","",IF(COUNTIF($B$7:B2776,B2776&amp;"")=1,1,""))</f>
        <v/>
      </c>
    </row>
    <row r="2777">
      <c r="A2777" s="20" t="n"/>
      <c r="B2777" s="16" t="n"/>
      <c r="C2777" s="16" t="n"/>
      <c r="D2777" s="5" t="n"/>
      <c r="E2777" s="17" t="n"/>
      <c r="F2777" s="17" t="n"/>
      <c r="G2777" s="6">
        <f>IF(AND(C2777&amp;""="",E2777&amp;""="",F2777&amp;""=""),"",IF(C2777&amp;""="","كود ناقص",IFERROR(INDEX('دليل الحسابات'!$B$6:$B$205,MATCH(C2777,'دليل الحسابات'!$A$6:$A$205,0)),"كود غير موجود")))</f>
        <v/>
      </c>
      <c r="H2777" s="6">
        <f>IF(AND(C2777&amp;""="",E2777&amp;""="",F2777&amp;""=""),"",IF(AND(E2777&amp;""&lt;&gt;"",F2777&amp;""&lt;&gt;""),"خطأ: مدين ودائن معًا",IF(AND(E2777&amp;""="",F2777&amp;""=""),"سطر بلا مبلغ","")))</f>
        <v/>
      </c>
      <c r="I2777" s="19">
        <f>IF(B2777&amp;""="","",ROUND(SUMIFS($E$7:$E$3006,$B$7:$B$3006,B2777&amp;"")-SUMIFS($F$7:$F$3006,$B$7:$B$3006,B2777&amp;""),2))</f>
        <v/>
      </c>
      <c r="J2777" s="6">
        <f>IF(B2777&amp;""="",IF(AND(C2777&amp;""="",E2777&amp;""="",F2777&amp;""=""),"","رقم القيد ناقص"),IF(I2777=0,"","القيد غير متوازن"))</f>
        <v/>
      </c>
      <c r="K2777" s="21">
        <f>IF(C2777&amp;""="","",COUNTIF($C$7:C2777,C2777&amp;""))</f>
        <v/>
      </c>
      <c r="L2777" s="6">
        <f>IF(K2777="","",C2777&amp;"-"&amp;K2777)</f>
        <v/>
      </c>
      <c r="M2777" s="21">
        <f>IF(J2777&lt;&gt;"القيد غير متوازن","",IF(COUNTIF($B$7:B2777,B2777&amp;"")=1,1,""))</f>
        <v/>
      </c>
    </row>
    <row r="2778">
      <c r="A2778" s="20" t="n"/>
      <c r="B2778" s="16" t="n"/>
      <c r="C2778" s="16" t="n"/>
      <c r="D2778" s="5" t="n"/>
      <c r="E2778" s="17" t="n"/>
      <c r="F2778" s="17" t="n"/>
      <c r="G2778" s="6">
        <f>IF(AND(C2778&amp;""="",E2778&amp;""="",F2778&amp;""=""),"",IF(C2778&amp;""="","كود ناقص",IFERROR(INDEX('دليل الحسابات'!$B$6:$B$205,MATCH(C2778,'دليل الحسابات'!$A$6:$A$205,0)),"كود غير موجود")))</f>
        <v/>
      </c>
      <c r="H2778" s="6">
        <f>IF(AND(C2778&amp;""="",E2778&amp;""="",F2778&amp;""=""),"",IF(AND(E2778&amp;""&lt;&gt;"",F2778&amp;""&lt;&gt;""),"خطأ: مدين ودائن معًا",IF(AND(E2778&amp;""="",F2778&amp;""=""),"سطر بلا مبلغ","")))</f>
        <v/>
      </c>
      <c r="I2778" s="19">
        <f>IF(B2778&amp;""="","",ROUND(SUMIFS($E$7:$E$3006,$B$7:$B$3006,B2778&amp;"")-SUMIFS($F$7:$F$3006,$B$7:$B$3006,B2778&amp;""),2))</f>
        <v/>
      </c>
      <c r="J2778" s="6">
        <f>IF(B2778&amp;""="",IF(AND(C2778&amp;""="",E2778&amp;""="",F2778&amp;""=""),"","رقم القيد ناقص"),IF(I2778=0,"","القيد غير متوازن"))</f>
        <v/>
      </c>
      <c r="K2778" s="21">
        <f>IF(C2778&amp;""="","",COUNTIF($C$7:C2778,C2778&amp;""))</f>
        <v/>
      </c>
      <c r="L2778" s="6">
        <f>IF(K2778="","",C2778&amp;"-"&amp;K2778)</f>
        <v/>
      </c>
      <c r="M2778" s="21">
        <f>IF(J2778&lt;&gt;"القيد غير متوازن","",IF(COUNTIF($B$7:B2778,B2778&amp;"")=1,1,""))</f>
        <v/>
      </c>
    </row>
    <row r="2779">
      <c r="A2779" s="20" t="n"/>
      <c r="B2779" s="16" t="n"/>
      <c r="C2779" s="16" t="n"/>
      <c r="D2779" s="5" t="n"/>
      <c r="E2779" s="17" t="n"/>
      <c r="F2779" s="17" t="n"/>
      <c r="G2779" s="6">
        <f>IF(AND(C2779&amp;""="",E2779&amp;""="",F2779&amp;""=""),"",IF(C2779&amp;""="","كود ناقص",IFERROR(INDEX('دليل الحسابات'!$B$6:$B$205,MATCH(C2779,'دليل الحسابات'!$A$6:$A$205,0)),"كود غير موجود")))</f>
        <v/>
      </c>
      <c r="H2779" s="6">
        <f>IF(AND(C2779&amp;""="",E2779&amp;""="",F2779&amp;""=""),"",IF(AND(E2779&amp;""&lt;&gt;"",F2779&amp;""&lt;&gt;""),"خطأ: مدين ودائن معًا",IF(AND(E2779&amp;""="",F2779&amp;""=""),"سطر بلا مبلغ","")))</f>
        <v/>
      </c>
      <c r="I2779" s="19">
        <f>IF(B2779&amp;""="","",ROUND(SUMIFS($E$7:$E$3006,$B$7:$B$3006,B2779&amp;"")-SUMIFS($F$7:$F$3006,$B$7:$B$3006,B2779&amp;""),2))</f>
        <v/>
      </c>
      <c r="J2779" s="6">
        <f>IF(B2779&amp;""="",IF(AND(C2779&amp;""="",E2779&amp;""="",F2779&amp;""=""),"","رقم القيد ناقص"),IF(I2779=0,"","القيد غير متوازن"))</f>
        <v/>
      </c>
      <c r="K2779" s="21">
        <f>IF(C2779&amp;""="","",COUNTIF($C$7:C2779,C2779&amp;""))</f>
        <v/>
      </c>
      <c r="L2779" s="6">
        <f>IF(K2779="","",C2779&amp;"-"&amp;K2779)</f>
        <v/>
      </c>
      <c r="M2779" s="21">
        <f>IF(J2779&lt;&gt;"القيد غير متوازن","",IF(COUNTIF($B$7:B2779,B2779&amp;"")=1,1,""))</f>
        <v/>
      </c>
    </row>
    <row r="2780">
      <c r="A2780" s="20" t="n"/>
      <c r="B2780" s="16" t="n"/>
      <c r="C2780" s="16" t="n"/>
      <c r="D2780" s="5" t="n"/>
      <c r="E2780" s="17" t="n"/>
      <c r="F2780" s="17" t="n"/>
      <c r="G2780" s="6">
        <f>IF(AND(C2780&amp;""="",E2780&amp;""="",F2780&amp;""=""),"",IF(C2780&amp;""="","كود ناقص",IFERROR(INDEX('دليل الحسابات'!$B$6:$B$205,MATCH(C2780,'دليل الحسابات'!$A$6:$A$205,0)),"كود غير موجود")))</f>
        <v/>
      </c>
      <c r="H2780" s="6">
        <f>IF(AND(C2780&amp;""="",E2780&amp;""="",F2780&amp;""=""),"",IF(AND(E2780&amp;""&lt;&gt;"",F2780&amp;""&lt;&gt;""),"خطأ: مدين ودائن معًا",IF(AND(E2780&amp;""="",F2780&amp;""=""),"سطر بلا مبلغ","")))</f>
        <v/>
      </c>
      <c r="I2780" s="19">
        <f>IF(B2780&amp;""="","",ROUND(SUMIFS($E$7:$E$3006,$B$7:$B$3006,B2780&amp;"")-SUMIFS($F$7:$F$3006,$B$7:$B$3006,B2780&amp;""),2))</f>
        <v/>
      </c>
      <c r="J2780" s="6">
        <f>IF(B2780&amp;""="",IF(AND(C2780&amp;""="",E2780&amp;""="",F2780&amp;""=""),"","رقم القيد ناقص"),IF(I2780=0,"","القيد غير متوازن"))</f>
        <v/>
      </c>
      <c r="K2780" s="21">
        <f>IF(C2780&amp;""="","",COUNTIF($C$7:C2780,C2780&amp;""))</f>
        <v/>
      </c>
      <c r="L2780" s="6">
        <f>IF(K2780="","",C2780&amp;"-"&amp;K2780)</f>
        <v/>
      </c>
      <c r="M2780" s="21">
        <f>IF(J2780&lt;&gt;"القيد غير متوازن","",IF(COUNTIF($B$7:B2780,B2780&amp;"")=1,1,""))</f>
        <v/>
      </c>
    </row>
    <row r="2781">
      <c r="A2781" s="20" t="n"/>
      <c r="B2781" s="16" t="n"/>
      <c r="C2781" s="16" t="n"/>
      <c r="D2781" s="5" t="n"/>
      <c r="E2781" s="17" t="n"/>
      <c r="F2781" s="17" t="n"/>
      <c r="G2781" s="6">
        <f>IF(AND(C2781&amp;""="",E2781&amp;""="",F2781&amp;""=""),"",IF(C2781&amp;""="","كود ناقص",IFERROR(INDEX('دليل الحسابات'!$B$6:$B$205,MATCH(C2781,'دليل الحسابات'!$A$6:$A$205,0)),"كود غير موجود")))</f>
        <v/>
      </c>
      <c r="H2781" s="6">
        <f>IF(AND(C2781&amp;""="",E2781&amp;""="",F2781&amp;""=""),"",IF(AND(E2781&amp;""&lt;&gt;"",F2781&amp;""&lt;&gt;""),"خطأ: مدين ودائن معًا",IF(AND(E2781&amp;""="",F2781&amp;""=""),"سطر بلا مبلغ","")))</f>
        <v/>
      </c>
      <c r="I2781" s="19">
        <f>IF(B2781&amp;""="","",ROUND(SUMIFS($E$7:$E$3006,$B$7:$B$3006,B2781&amp;"")-SUMIFS($F$7:$F$3006,$B$7:$B$3006,B2781&amp;""),2))</f>
        <v/>
      </c>
      <c r="J2781" s="6">
        <f>IF(B2781&amp;""="",IF(AND(C2781&amp;""="",E2781&amp;""="",F2781&amp;""=""),"","رقم القيد ناقص"),IF(I2781=0,"","القيد غير متوازن"))</f>
        <v/>
      </c>
      <c r="K2781" s="21">
        <f>IF(C2781&amp;""="","",COUNTIF($C$7:C2781,C2781&amp;""))</f>
        <v/>
      </c>
      <c r="L2781" s="6">
        <f>IF(K2781="","",C2781&amp;"-"&amp;K2781)</f>
        <v/>
      </c>
      <c r="M2781" s="21">
        <f>IF(J2781&lt;&gt;"القيد غير متوازن","",IF(COUNTIF($B$7:B2781,B2781&amp;"")=1,1,""))</f>
        <v/>
      </c>
    </row>
    <row r="2782">
      <c r="A2782" s="20" t="n"/>
      <c r="B2782" s="16" t="n"/>
      <c r="C2782" s="16" t="n"/>
      <c r="D2782" s="5" t="n"/>
      <c r="E2782" s="17" t="n"/>
      <c r="F2782" s="17" t="n"/>
      <c r="G2782" s="6">
        <f>IF(AND(C2782&amp;""="",E2782&amp;""="",F2782&amp;""=""),"",IF(C2782&amp;""="","كود ناقص",IFERROR(INDEX('دليل الحسابات'!$B$6:$B$205,MATCH(C2782,'دليل الحسابات'!$A$6:$A$205,0)),"كود غير موجود")))</f>
        <v/>
      </c>
      <c r="H2782" s="6">
        <f>IF(AND(C2782&amp;""="",E2782&amp;""="",F2782&amp;""=""),"",IF(AND(E2782&amp;""&lt;&gt;"",F2782&amp;""&lt;&gt;""),"خطأ: مدين ودائن معًا",IF(AND(E2782&amp;""="",F2782&amp;""=""),"سطر بلا مبلغ","")))</f>
        <v/>
      </c>
      <c r="I2782" s="19">
        <f>IF(B2782&amp;""="","",ROUND(SUMIFS($E$7:$E$3006,$B$7:$B$3006,B2782&amp;"")-SUMIFS($F$7:$F$3006,$B$7:$B$3006,B2782&amp;""),2))</f>
        <v/>
      </c>
      <c r="J2782" s="6">
        <f>IF(B2782&amp;""="",IF(AND(C2782&amp;""="",E2782&amp;""="",F2782&amp;""=""),"","رقم القيد ناقص"),IF(I2782=0,"","القيد غير متوازن"))</f>
        <v/>
      </c>
      <c r="K2782" s="21">
        <f>IF(C2782&amp;""="","",COUNTIF($C$7:C2782,C2782&amp;""))</f>
        <v/>
      </c>
      <c r="L2782" s="6">
        <f>IF(K2782="","",C2782&amp;"-"&amp;K2782)</f>
        <v/>
      </c>
      <c r="M2782" s="21">
        <f>IF(J2782&lt;&gt;"القيد غير متوازن","",IF(COUNTIF($B$7:B2782,B2782&amp;"")=1,1,""))</f>
        <v/>
      </c>
    </row>
    <row r="2783">
      <c r="A2783" s="20" t="n"/>
      <c r="B2783" s="16" t="n"/>
      <c r="C2783" s="16" t="n"/>
      <c r="D2783" s="5" t="n"/>
      <c r="E2783" s="17" t="n"/>
      <c r="F2783" s="17" t="n"/>
      <c r="G2783" s="6">
        <f>IF(AND(C2783&amp;""="",E2783&amp;""="",F2783&amp;""=""),"",IF(C2783&amp;""="","كود ناقص",IFERROR(INDEX('دليل الحسابات'!$B$6:$B$205,MATCH(C2783,'دليل الحسابات'!$A$6:$A$205,0)),"كود غير موجود")))</f>
        <v/>
      </c>
      <c r="H2783" s="6">
        <f>IF(AND(C2783&amp;""="",E2783&amp;""="",F2783&amp;""=""),"",IF(AND(E2783&amp;""&lt;&gt;"",F2783&amp;""&lt;&gt;""),"خطأ: مدين ودائن معًا",IF(AND(E2783&amp;""="",F2783&amp;""=""),"سطر بلا مبلغ","")))</f>
        <v/>
      </c>
      <c r="I2783" s="19">
        <f>IF(B2783&amp;""="","",ROUND(SUMIFS($E$7:$E$3006,$B$7:$B$3006,B2783&amp;"")-SUMIFS($F$7:$F$3006,$B$7:$B$3006,B2783&amp;""),2))</f>
        <v/>
      </c>
      <c r="J2783" s="6">
        <f>IF(B2783&amp;""="",IF(AND(C2783&amp;""="",E2783&amp;""="",F2783&amp;""=""),"","رقم القيد ناقص"),IF(I2783=0,"","القيد غير متوازن"))</f>
        <v/>
      </c>
      <c r="K2783" s="21">
        <f>IF(C2783&amp;""="","",COUNTIF($C$7:C2783,C2783&amp;""))</f>
        <v/>
      </c>
      <c r="L2783" s="6">
        <f>IF(K2783="","",C2783&amp;"-"&amp;K2783)</f>
        <v/>
      </c>
      <c r="M2783" s="21">
        <f>IF(J2783&lt;&gt;"القيد غير متوازن","",IF(COUNTIF($B$7:B2783,B2783&amp;"")=1,1,""))</f>
        <v/>
      </c>
    </row>
    <row r="2784">
      <c r="A2784" s="20" t="n"/>
      <c r="B2784" s="16" t="n"/>
      <c r="C2784" s="16" t="n"/>
      <c r="D2784" s="5" t="n"/>
      <c r="E2784" s="17" t="n"/>
      <c r="F2784" s="17" t="n"/>
      <c r="G2784" s="6">
        <f>IF(AND(C2784&amp;""="",E2784&amp;""="",F2784&amp;""=""),"",IF(C2784&amp;""="","كود ناقص",IFERROR(INDEX('دليل الحسابات'!$B$6:$B$205,MATCH(C2784,'دليل الحسابات'!$A$6:$A$205,0)),"كود غير موجود")))</f>
        <v/>
      </c>
      <c r="H2784" s="6">
        <f>IF(AND(C2784&amp;""="",E2784&amp;""="",F2784&amp;""=""),"",IF(AND(E2784&amp;""&lt;&gt;"",F2784&amp;""&lt;&gt;""),"خطأ: مدين ودائن معًا",IF(AND(E2784&amp;""="",F2784&amp;""=""),"سطر بلا مبلغ","")))</f>
        <v/>
      </c>
      <c r="I2784" s="19">
        <f>IF(B2784&amp;""="","",ROUND(SUMIFS($E$7:$E$3006,$B$7:$B$3006,B2784&amp;"")-SUMIFS($F$7:$F$3006,$B$7:$B$3006,B2784&amp;""),2))</f>
        <v/>
      </c>
      <c r="J2784" s="6">
        <f>IF(B2784&amp;""="",IF(AND(C2784&amp;""="",E2784&amp;""="",F2784&amp;""=""),"","رقم القيد ناقص"),IF(I2784=0,"","القيد غير متوازن"))</f>
        <v/>
      </c>
      <c r="K2784" s="21">
        <f>IF(C2784&amp;""="","",COUNTIF($C$7:C2784,C2784&amp;""))</f>
        <v/>
      </c>
      <c r="L2784" s="6">
        <f>IF(K2784="","",C2784&amp;"-"&amp;K2784)</f>
        <v/>
      </c>
      <c r="M2784" s="21">
        <f>IF(J2784&lt;&gt;"القيد غير متوازن","",IF(COUNTIF($B$7:B2784,B2784&amp;"")=1,1,""))</f>
        <v/>
      </c>
    </row>
    <row r="2785">
      <c r="A2785" s="20" t="n"/>
      <c r="B2785" s="16" t="n"/>
      <c r="C2785" s="16" t="n"/>
      <c r="D2785" s="5" t="n"/>
      <c r="E2785" s="17" t="n"/>
      <c r="F2785" s="17" t="n"/>
      <c r="G2785" s="6">
        <f>IF(AND(C2785&amp;""="",E2785&amp;""="",F2785&amp;""=""),"",IF(C2785&amp;""="","كود ناقص",IFERROR(INDEX('دليل الحسابات'!$B$6:$B$205,MATCH(C2785,'دليل الحسابات'!$A$6:$A$205,0)),"كود غير موجود")))</f>
        <v/>
      </c>
      <c r="H2785" s="6">
        <f>IF(AND(C2785&amp;""="",E2785&amp;""="",F2785&amp;""=""),"",IF(AND(E2785&amp;""&lt;&gt;"",F2785&amp;""&lt;&gt;""),"خطأ: مدين ودائن معًا",IF(AND(E2785&amp;""="",F2785&amp;""=""),"سطر بلا مبلغ","")))</f>
        <v/>
      </c>
      <c r="I2785" s="19">
        <f>IF(B2785&amp;""="","",ROUND(SUMIFS($E$7:$E$3006,$B$7:$B$3006,B2785&amp;"")-SUMIFS($F$7:$F$3006,$B$7:$B$3006,B2785&amp;""),2))</f>
        <v/>
      </c>
      <c r="J2785" s="6">
        <f>IF(B2785&amp;""="",IF(AND(C2785&amp;""="",E2785&amp;""="",F2785&amp;""=""),"","رقم القيد ناقص"),IF(I2785=0,"","القيد غير متوازن"))</f>
        <v/>
      </c>
      <c r="K2785" s="21">
        <f>IF(C2785&amp;""="","",COUNTIF($C$7:C2785,C2785&amp;""))</f>
        <v/>
      </c>
      <c r="L2785" s="6">
        <f>IF(K2785="","",C2785&amp;"-"&amp;K2785)</f>
        <v/>
      </c>
      <c r="M2785" s="21">
        <f>IF(J2785&lt;&gt;"القيد غير متوازن","",IF(COUNTIF($B$7:B2785,B2785&amp;"")=1,1,""))</f>
        <v/>
      </c>
    </row>
    <row r="2786">
      <c r="A2786" s="20" t="n"/>
      <c r="B2786" s="16" t="n"/>
      <c r="C2786" s="16" t="n"/>
      <c r="D2786" s="5" t="n"/>
      <c r="E2786" s="17" t="n"/>
      <c r="F2786" s="17" t="n"/>
      <c r="G2786" s="6">
        <f>IF(AND(C2786&amp;""="",E2786&amp;""="",F2786&amp;""=""),"",IF(C2786&amp;""="","كود ناقص",IFERROR(INDEX('دليل الحسابات'!$B$6:$B$205,MATCH(C2786,'دليل الحسابات'!$A$6:$A$205,0)),"كود غير موجود")))</f>
        <v/>
      </c>
      <c r="H2786" s="6">
        <f>IF(AND(C2786&amp;""="",E2786&amp;""="",F2786&amp;""=""),"",IF(AND(E2786&amp;""&lt;&gt;"",F2786&amp;""&lt;&gt;""),"خطأ: مدين ودائن معًا",IF(AND(E2786&amp;""="",F2786&amp;""=""),"سطر بلا مبلغ","")))</f>
        <v/>
      </c>
      <c r="I2786" s="19">
        <f>IF(B2786&amp;""="","",ROUND(SUMIFS($E$7:$E$3006,$B$7:$B$3006,B2786&amp;"")-SUMIFS($F$7:$F$3006,$B$7:$B$3006,B2786&amp;""),2))</f>
        <v/>
      </c>
      <c r="J2786" s="6">
        <f>IF(B2786&amp;""="",IF(AND(C2786&amp;""="",E2786&amp;""="",F2786&amp;""=""),"","رقم القيد ناقص"),IF(I2786=0,"","القيد غير متوازن"))</f>
        <v/>
      </c>
      <c r="K2786" s="21">
        <f>IF(C2786&amp;""="","",COUNTIF($C$7:C2786,C2786&amp;""))</f>
        <v/>
      </c>
      <c r="L2786" s="6">
        <f>IF(K2786="","",C2786&amp;"-"&amp;K2786)</f>
        <v/>
      </c>
      <c r="M2786" s="21">
        <f>IF(J2786&lt;&gt;"القيد غير متوازن","",IF(COUNTIF($B$7:B2786,B2786&amp;"")=1,1,""))</f>
        <v/>
      </c>
    </row>
    <row r="2787">
      <c r="A2787" s="20" t="n"/>
      <c r="B2787" s="16" t="n"/>
      <c r="C2787" s="16" t="n"/>
      <c r="D2787" s="5" t="n"/>
      <c r="E2787" s="17" t="n"/>
      <c r="F2787" s="17" t="n"/>
      <c r="G2787" s="6">
        <f>IF(AND(C2787&amp;""="",E2787&amp;""="",F2787&amp;""=""),"",IF(C2787&amp;""="","كود ناقص",IFERROR(INDEX('دليل الحسابات'!$B$6:$B$205,MATCH(C2787,'دليل الحسابات'!$A$6:$A$205,0)),"كود غير موجود")))</f>
        <v/>
      </c>
      <c r="H2787" s="6">
        <f>IF(AND(C2787&amp;""="",E2787&amp;""="",F2787&amp;""=""),"",IF(AND(E2787&amp;""&lt;&gt;"",F2787&amp;""&lt;&gt;""),"خطأ: مدين ودائن معًا",IF(AND(E2787&amp;""="",F2787&amp;""=""),"سطر بلا مبلغ","")))</f>
        <v/>
      </c>
      <c r="I2787" s="19">
        <f>IF(B2787&amp;""="","",ROUND(SUMIFS($E$7:$E$3006,$B$7:$B$3006,B2787&amp;"")-SUMIFS($F$7:$F$3006,$B$7:$B$3006,B2787&amp;""),2))</f>
        <v/>
      </c>
      <c r="J2787" s="6">
        <f>IF(B2787&amp;""="",IF(AND(C2787&amp;""="",E2787&amp;""="",F2787&amp;""=""),"","رقم القيد ناقص"),IF(I2787=0,"","القيد غير متوازن"))</f>
        <v/>
      </c>
      <c r="K2787" s="21">
        <f>IF(C2787&amp;""="","",COUNTIF($C$7:C2787,C2787&amp;""))</f>
        <v/>
      </c>
      <c r="L2787" s="6">
        <f>IF(K2787="","",C2787&amp;"-"&amp;K2787)</f>
        <v/>
      </c>
      <c r="M2787" s="21">
        <f>IF(J2787&lt;&gt;"القيد غير متوازن","",IF(COUNTIF($B$7:B2787,B2787&amp;"")=1,1,""))</f>
        <v/>
      </c>
    </row>
    <row r="2788">
      <c r="A2788" s="20" t="n"/>
      <c r="B2788" s="16" t="n"/>
      <c r="C2788" s="16" t="n"/>
      <c r="D2788" s="5" t="n"/>
      <c r="E2788" s="17" t="n"/>
      <c r="F2788" s="17" t="n"/>
      <c r="G2788" s="6">
        <f>IF(AND(C2788&amp;""="",E2788&amp;""="",F2788&amp;""=""),"",IF(C2788&amp;""="","كود ناقص",IFERROR(INDEX('دليل الحسابات'!$B$6:$B$205,MATCH(C2788,'دليل الحسابات'!$A$6:$A$205,0)),"كود غير موجود")))</f>
        <v/>
      </c>
      <c r="H2788" s="6">
        <f>IF(AND(C2788&amp;""="",E2788&amp;""="",F2788&amp;""=""),"",IF(AND(E2788&amp;""&lt;&gt;"",F2788&amp;""&lt;&gt;""),"خطأ: مدين ودائن معًا",IF(AND(E2788&amp;""="",F2788&amp;""=""),"سطر بلا مبلغ","")))</f>
        <v/>
      </c>
      <c r="I2788" s="19">
        <f>IF(B2788&amp;""="","",ROUND(SUMIFS($E$7:$E$3006,$B$7:$B$3006,B2788&amp;"")-SUMIFS($F$7:$F$3006,$B$7:$B$3006,B2788&amp;""),2))</f>
        <v/>
      </c>
      <c r="J2788" s="6">
        <f>IF(B2788&amp;""="",IF(AND(C2788&amp;""="",E2788&amp;""="",F2788&amp;""=""),"","رقم القيد ناقص"),IF(I2788=0,"","القيد غير متوازن"))</f>
        <v/>
      </c>
      <c r="K2788" s="21">
        <f>IF(C2788&amp;""="","",COUNTIF($C$7:C2788,C2788&amp;""))</f>
        <v/>
      </c>
      <c r="L2788" s="6">
        <f>IF(K2788="","",C2788&amp;"-"&amp;K2788)</f>
        <v/>
      </c>
      <c r="M2788" s="21">
        <f>IF(J2788&lt;&gt;"القيد غير متوازن","",IF(COUNTIF($B$7:B2788,B2788&amp;"")=1,1,""))</f>
        <v/>
      </c>
    </row>
    <row r="2789">
      <c r="A2789" s="20" t="n"/>
      <c r="B2789" s="16" t="n"/>
      <c r="C2789" s="16" t="n"/>
      <c r="D2789" s="5" t="n"/>
      <c r="E2789" s="17" t="n"/>
      <c r="F2789" s="17" t="n"/>
      <c r="G2789" s="6">
        <f>IF(AND(C2789&amp;""="",E2789&amp;""="",F2789&amp;""=""),"",IF(C2789&amp;""="","كود ناقص",IFERROR(INDEX('دليل الحسابات'!$B$6:$B$205,MATCH(C2789,'دليل الحسابات'!$A$6:$A$205,0)),"كود غير موجود")))</f>
        <v/>
      </c>
      <c r="H2789" s="6">
        <f>IF(AND(C2789&amp;""="",E2789&amp;""="",F2789&amp;""=""),"",IF(AND(E2789&amp;""&lt;&gt;"",F2789&amp;""&lt;&gt;""),"خطأ: مدين ودائن معًا",IF(AND(E2789&amp;""="",F2789&amp;""=""),"سطر بلا مبلغ","")))</f>
        <v/>
      </c>
      <c r="I2789" s="19">
        <f>IF(B2789&amp;""="","",ROUND(SUMIFS($E$7:$E$3006,$B$7:$B$3006,B2789&amp;"")-SUMIFS($F$7:$F$3006,$B$7:$B$3006,B2789&amp;""),2))</f>
        <v/>
      </c>
      <c r="J2789" s="6">
        <f>IF(B2789&amp;""="",IF(AND(C2789&amp;""="",E2789&amp;""="",F2789&amp;""=""),"","رقم القيد ناقص"),IF(I2789=0,"","القيد غير متوازن"))</f>
        <v/>
      </c>
      <c r="K2789" s="21">
        <f>IF(C2789&amp;""="","",COUNTIF($C$7:C2789,C2789&amp;""))</f>
        <v/>
      </c>
      <c r="L2789" s="6">
        <f>IF(K2789="","",C2789&amp;"-"&amp;K2789)</f>
        <v/>
      </c>
      <c r="M2789" s="21">
        <f>IF(J2789&lt;&gt;"القيد غير متوازن","",IF(COUNTIF($B$7:B2789,B2789&amp;"")=1,1,""))</f>
        <v/>
      </c>
    </row>
    <row r="2790">
      <c r="A2790" s="20" t="n"/>
      <c r="B2790" s="16" t="n"/>
      <c r="C2790" s="16" t="n"/>
      <c r="D2790" s="5" t="n"/>
      <c r="E2790" s="17" t="n"/>
      <c r="F2790" s="17" t="n"/>
      <c r="G2790" s="6">
        <f>IF(AND(C2790&amp;""="",E2790&amp;""="",F2790&amp;""=""),"",IF(C2790&amp;""="","كود ناقص",IFERROR(INDEX('دليل الحسابات'!$B$6:$B$205,MATCH(C2790,'دليل الحسابات'!$A$6:$A$205,0)),"كود غير موجود")))</f>
        <v/>
      </c>
      <c r="H2790" s="6">
        <f>IF(AND(C2790&amp;""="",E2790&amp;""="",F2790&amp;""=""),"",IF(AND(E2790&amp;""&lt;&gt;"",F2790&amp;""&lt;&gt;""),"خطأ: مدين ودائن معًا",IF(AND(E2790&amp;""="",F2790&amp;""=""),"سطر بلا مبلغ","")))</f>
        <v/>
      </c>
      <c r="I2790" s="19">
        <f>IF(B2790&amp;""="","",ROUND(SUMIFS($E$7:$E$3006,$B$7:$B$3006,B2790&amp;"")-SUMIFS($F$7:$F$3006,$B$7:$B$3006,B2790&amp;""),2))</f>
        <v/>
      </c>
      <c r="J2790" s="6">
        <f>IF(B2790&amp;""="",IF(AND(C2790&amp;""="",E2790&amp;""="",F2790&amp;""=""),"","رقم القيد ناقص"),IF(I2790=0,"","القيد غير متوازن"))</f>
        <v/>
      </c>
      <c r="K2790" s="21">
        <f>IF(C2790&amp;""="","",COUNTIF($C$7:C2790,C2790&amp;""))</f>
        <v/>
      </c>
      <c r="L2790" s="6">
        <f>IF(K2790="","",C2790&amp;"-"&amp;K2790)</f>
        <v/>
      </c>
      <c r="M2790" s="21">
        <f>IF(J2790&lt;&gt;"القيد غير متوازن","",IF(COUNTIF($B$7:B2790,B2790&amp;"")=1,1,""))</f>
        <v/>
      </c>
    </row>
    <row r="2791">
      <c r="A2791" s="20" t="n"/>
      <c r="B2791" s="16" t="n"/>
      <c r="C2791" s="16" t="n"/>
      <c r="D2791" s="5" t="n"/>
      <c r="E2791" s="17" t="n"/>
      <c r="F2791" s="17" t="n"/>
      <c r="G2791" s="6">
        <f>IF(AND(C2791&amp;""="",E2791&amp;""="",F2791&amp;""=""),"",IF(C2791&amp;""="","كود ناقص",IFERROR(INDEX('دليل الحسابات'!$B$6:$B$205,MATCH(C2791,'دليل الحسابات'!$A$6:$A$205,0)),"كود غير موجود")))</f>
        <v/>
      </c>
      <c r="H2791" s="6">
        <f>IF(AND(C2791&amp;""="",E2791&amp;""="",F2791&amp;""=""),"",IF(AND(E2791&amp;""&lt;&gt;"",F2791&amp;""&lt;&gt;""),"خطأ: مدين ودائن معًا",IF(AND(E2791&amp;""="",F2791&amp;""=""),"سطر بلا مبلغ","")))</f>
        <v/>
      </c>
      <c r="I2791" s="19">
        <f>IF(B2791&amp;""="","",ROUND(SUMIFS($E$7:$E$3006,$B$7:$B$3006,B2791&amp;"")-SUMIFS($F$7:$F$3006,$B$7:$B$3006,B2791&amp;""),2))</f>
        <v/>
      </c>
      <c r="J2791" s="6">
        <f>IF(B2791&amp;""="",IF(AND(C2791&amp;""="",E2791&amp;""="",F2791&amp;""=""),"","رقم القيد ناقص"),IF(I2791=0,"","القيد غير متوازن"))</f>
        <v/>
      </c>
      <c r="K2791" s="21">
        <f>IF(C2791&amp;""="","",COUNTIF($C$7:C2791,C2791&amp;""))</f>
        <v/>
      </c>
      <c r="L2791" s="6">
        <f>IF(K2791="","",C2791&amp;"-"&amp;K2791)</f>
        <v/>
      </c>
      <c r="M2791" s="21">
        <f>IF(J2791&lt;&gt;"القيد غير متوازن","",IF(COUNTIF($B$7:B2791,B2791&amp;"")=1,1,""))</f>
        <v/>
      </c>
    </row>
    <row r="2792">
      <c r="A2792" s="20" t="n"/>
      <c r="B2792" s="16" t="n"/>
      <c r="C2792" s="16" t="n"/>
      <c r="D2792" s="5" t="n"/>
      <c r="E2792" s="17" t="n"/>
      <c r="F2792" s="17" t="n"/>
      <c r="G2792" s="6">
        <f>IF(AND(C2792&amp;""="",E2792&amp;""="",F2792&amp;""=""),"",IF(C2792&amp;""="","كود ناقص",IFERROR(INDEX('دليل الحسابات'!$B$6:$B$205,MATCH(C2792,'دليل الحسابات'!$A$6:$A$205,0)),"كود غير موجود")))</f>
        <v/>
      </c>
      <c r="H2792" s="6">
        <f>IF(AND(C2792&amp;""="",E2792&amp;""="",F2792&amp;""=""),"",IF(AND(E2792&amp;""&lt;&gt;"",F2792&amp;""&lt;&gt;""),"خطأ: مدين ودائن معًا",IF(AND(E2792&amp;""="",F2792&amp;""=""),"سطر بلا مبلغ","")))</f>
        <v/>
      </c>
      <c r="I2792" s="19">
        <f>IF(B2792&amp;""="","",ROUND(SUMIFS($E$7:$E$3006,$B$7:$B$3006,B2792&amp;"")-SUMIFS($F$7:$F$3006,$B$7:$B$3006,B2792&amp;""),2))</f>
        <v/>
      </c>
      <c r="J2792" s="6">
        <f>IF(B2792&amp;""="",IF(AND(C2792&amp;""="",E2792&amp;""="",F2792&amp;""=""),"","رقم القيد ناقص"),IF(I2792=0,"","القيد غير متوازن"))</f>
        <v/>
      </c>
      <c r="K2792" s="21">
        <f>IF(C2792&amp;""="","",COUNTIF($C$7:C2792,C2792&amp;""))</f>
        <v/>
      </c>
      <c r="L2792" s="6">
        <f>IF(K2792="","",C2792&amp;"-"&amp;K2792)</f>
        <v/>
      </c>
      <c r="M2792" s="21">
        <f>IF(J2792&lt;&gt;"القيد غير متوازن","",IF(COUNTIF($B$7:B2792,B2792&amp;"")=1,1,""))</f>
        <v/>
      </c>
    </row>
    <row r="2793">
      <c r="A2793" s="20" t="n"/>
      <c r="B2793" s="16" t="n"/>
      <c r="C2793" s="16" t="n"/>
      <c r="D2793" s="5" t="n"/>
      <c r="E2793" s="17" t="n"/>
      <c r="F2793" s="17" t="n"/>
      <c r="G2793" s="6">
        <f>IF(AND(C2793&amp;""="",E2793&amp;""="",F2793&amp;""=""),"",IF(C2793&amp;""="","كود ناقص",IFERROR(INDEX('دليل الحسابات'!$B$6:$B$205,MATCH(C2793,'دليل الحسابات'!$A$6:$A$205,0)),"كود غير موجود")))</f>
        <v/>
      </c>
      <c r="H2793" s="6">
        <f>IF(AND(C2793&amp;""="",E2793&amp;""="",F2793&amp;""=""),"",IF(AND(E2793&amp;""&lt;&gt;"",F2793&amp;""&lt;&gt;""),"خطأ: مدين ودائن معًا",IF(AND(E2793&amp;""="",F2793&amp;""=""),"سطر بلا مبلغ","")))</f>
        <v/>
      </c>
      <c r="I2793" s="19">
        <f>IF(B2793&amp;""="","",ROUND(SUMIFS($E$7:$E$3006,$B$7:$B$3006,B2793&amp;"")-SUMIFS($F$7:$F$3006,$B$7:$B$3006,B2793&amp;""),2))</f>
        <v/>
      </c>
      <c r="J2793" s="6">
        <f>IF(B2793&amp;""="",IF(AND(C2793&amp;""="",E2793&amp;""="",F2793&amp;""=""),"","رقم القيد ناقص"),IF(I2793=0,"","القيد غير متوازن"))</f>
        <v/>
      </c>
      <c r="K2793" s="21">
        <f>IF(C2793&amp;""="","",COUNTIF($C$7:C2793,C2793&amp;""))</f>
        <v/>
      </c>
      <c r="L2793" s="6">
        <f>IF(K2793="","",C2793&amp;"-"&amp;K2793)</f>
        <v/>
      </c>
      <c r="M2793" s="21">
        <f>IF(J2793&lt;&gt;"القيد غير متوازن","",IF(COUNTIF($B$7:B2793,B2793&amp;"")=1,1,""))</f>
        <v/>
      </c>
    </row>
    <row r="2794">
      <c r="A2794" s="20" t="n"/>
      <c r="B2794" s="16" t="n"/>
      <c r="C2794" s="16" t="n"/>
      <c r="D2794" s="5" t="n"/>
      <c r="E2794" s="17" t="n"/>
      <c r="F2794" s="17" t="n"/>
      <c r="G2794" s="6">
        <f>IF(AND(C2794&amp;""="",E2794&amp;""="",F2794&amp;""=""),"",IF(C2794&amp;""="","كود ناقص",IFERROR(INDEX('دليل الحسابات'!$B$6:$B$205,MATCH(C2794,'دليل الحسابات'!$A$6:$A$205,0)),"كود غير موجود")))</f>
        <v/>
      </c>
      <c r="H2794" s="6">
        <f>IF(AND(C2794&amp;""="",E2794&amp;""="",F2794&amp;""=""),"",IF(AND(E2794&amp;""&lt;&gt;"",F2794&amp;""&lt;&gt;""),"خطأ: مدين ودائن معًا",IF(AND(E2794&amp;""="",F2794&amp;""=""),"سطر بلا مبلغ","")))</f>
        <v/>
      </c>
      <c r="I2794" s="19">
        <f>IF(B2794&amp;""="","",ROUND(SUMIFS($E$7:$E$3006,$B$7:$B$3006,B2794&amp;"")-SUMIFS($F$7:$F$3006,$B$7:$B$3006,B2794&amp;""),2))</f>
        <v/>
      </c>
      <c r="J2794" s="6">
        <f>IF(B2794&amp;""="",IF(AND(C2794&amp;""="",E2794&amp;""="",F2794&amp;""=""),"","رقم القيد ناقص"),IF(I2794=0,"","القيد غير متوازن"))</f>
        <v/>
      </c>
      <c r="K2794" s="21">
        <f>IF(C2794&amp;""="","",COUNTIF($C$7:C2794,C2794&amp;""))</f>
        <v/>
      </c>
      <c r="L2794" s="6">
        <f>IF(K2794="","",C2794&amp;"-"&amp;K2794)</f>
        <v/>
      </c>
      <c r="M2794" s="21">
        <f>IF(J2794&lt;&gt;"القيد غير متوازن","",IF(COUNTIF($B$7:B2794,B2794&amp;"")=1,1,""))</f>
        <v/>
      </c>
    </row>
    <row r="2795">
      <c r="A2795" s="20" t="n"/>
      <c r="B2795" s="16" t="n"/>
      <c r="C2795" s="16" t="n"/>
      <c r="D2795" s="5" t="n"/>
      <c r="E2795" s="17" t="n"/>
      <c r="F2795" s="17" t="n"/>
      <c r="G2795" s="6">
        <f>IF(AND(C2795&amp;""="",E2795&amp;""="",F2795&amp;""=""),"",IF(C2795&amp;""="","كود ناقص",IFERROR(INDEX('دليل الحسابات'!$B$6:$B$205,MATCH(C2795,'دليل الحسابات'!$A$6:$A$205,0)),"كود غير موجود")))</f>
        <v/>
      </c>
      <c r="H2795" s="6">
        <f>IF(AND(C2795&amp;""="",E2795&amp;""="",F2795&amp;""=""),"",IF(AND(E2795&amp;""&lt;&gt;"",F2795&amp;""&lt;&gt;""),"خطأ: مدين ودائن معًا",IF(AND(E2795&amp;""="",F2795&amp;""=""),"سطر بلا مبلغ","")))</f>
        <v/>
      </c>
      <c r="I2795" s="19">
        <f>IF(B2795&amp;""="","",ROUND(SUMIFS($E$7:$E$3006,$B$7:$B$3006,B2795&amp;"")-SUMIFS($F$7:$F$3006,$B$7:$B$3006,B2795&amp;""),2))</f>
        <v/>
      </c>
      <c r="J2795" s="6">
        <f>IF(B2795&amp;""="",IF(AND(C2795&amp;""="",E2795&amp;""="",F2795&amp;""=""),"","رقم القيد ناقص"),IF(I2795=0,"","القيد غير متوازن"))</f>
        <v/>
      </c>
      <c r="K2795" s="21">
        <f>IF(C2795&amp;""="","",COUNTIF($C$7:C2795,C2795&amp;""))</f>
        <v/>
      </c>
      <c r="L2795" s="6">
        <f>IF(K2795="","",C2795&amp;"-"&amp;K2795)</f>
        <v/>
      </c>
      <c r="M2795" s="21">
        <f>IF(J2795&lt;&gt;"القيد غير متوازن","",IF(COUNTIF($B$7:B2795,B2795&amp;"")=1,1,""))</f>
        <v/>
      </c>
    </row>
    <row r="2796">
      <c r="A2796" s="20" t="n"/>
      <c r="B2796" s="16" t="n"/>
      <c r="C2796" s="16" t="n"/>
      <c r="D2796" s="5" t="n"/>
      <c r="E2796" s="17" t="n"/>
      <c r="F2796" s="17" t="n"/>
      <c r="G2796" s="6">
        <f>IF(AND(C2796&amp;""="",E2796&amp;""="",F2796&amp;""=""),"",IF(C2796&amp;""="","كود ناقص",IFERROR(INDEX('دليل الحسابات'!$B$6:$B$205,MATCH(C2796,'دليل الحسابات'!$A$6:$A$205,0)),"كود غير موجود")))</f>
        <v/>
      </c>
      <c r="H2796" s="6">
        <f>IF(AND(C2796&amp;""="",E2796&amp;""="",F2796&amp;""=""),"",IF(AND(E2796&amp;""&lt;&gt;"",F2796&amp;""&lt;&gt;""),"خطأ: مدين ودائن معًا",IF(AND(E2796&amp;""="",F2796&amp;""=""),"سطر بلا مبلغ","")))</f>
        <v/>
      </c>
      <c r="I2796" s="19">
        <f>IF(B2796&amp;""="","",ROUND(SUMIFS($E$7:$E$3006,$B$7:$B$3006,B2796&amp;"")-SUMIFS($F$7:$F$3006,$B$7:$B$3006,B2796&amp;""),2))</f>
        <v/>
      </c>
      <c r="J2796" s="6">
        <f>IF(B2796&amp;""="",IF(AND(C2796&amp;""="",E2796&amp;""="",F2796&amp;""=""),"","رقم القيد ناقص"),IF(I2796=0,"","القيد غير متوازن"))</f>
        <v/>
      </c>
      <c r="K2796" s="21">
        <f>IF(C2796&amp;""="","",COUNTIF($C$7:C2796,C2796&amp;""))</f>
        <v/>
      </c>
      <c r="L2796" s="6">
        <f>IF(K2796="","",C2796&amp;"-"&amp;K2796)</f>
        <v/>
      </c>
      <c r="M2796" s="21">
        <f>IF(J2796&lt;&gt;"القيد غير متوازن","",IF(COUNTIF($B$7:B2796,B2796&amp;"")=1,1,""))</f>
        <v/>
      </c>
    </row>
    <row r="2797">
      <c r="A2797" s="20" t="n"/>
      <c r="B2797" s="16" t="n"/>
      <c r="C2797" s="16" t="n"/>
      <c r="D2797" s="5" t="n"/>
      <c r="E2797" s="17" t="n"/>
      <c r="F2797" s="17" t="n"/>
      <c r="G2797" s="6">
        <f>IF(AND(C2797&amp;""="",E2797&amp;""="",F2797&amp;""=""),"",IF(C2797&amp;""="","كود ناقص",IFERROR(INDEX('دليل الحسابات'!$B$6:$B$205,MATCH(C2797,'دليل الحسابات'!$A$6:$A$205,0)),"كود غير موجود")))</f>
        <v/>
      </c>
      <c r="H2797" s="6">
        <f>IF(AND(C2797&amp;""="",E2797&amp;""="",F2797&amp;""=""),"",IF(AND(E2797&amp;""&lt;&gt;"",F2797&amp;""&lt;&gt;""),"خطأ: مدين ودائن معًا",IF(AND(E2797&amp;""="",F2797&amp;""=""),"سطر بلا مبلغ","")))</f>
        <v/>
      </c>
      <c r="I2797" s="19">
        <f>IF(B2797&amp;""="","",ROUND(SUMIFS($E$7:$E$3006,$B$7:$B$3006,B2797&amp;"")-SUMIFS($F$7:$F$3006,$B$7:$B$3006,B2797&amp;""),2))</f>
        <v/>
      </c>
      <c r="J2797" s="6">
        <f>IF(B2797&amp;""="",IF(AND(C2797&amp;""="",E2797&amp;""="",F2797&amp;""=""),"","رقم القيد ناقص"),IF(I2797=0,"","القيد غير متوازن"))</f>
        <v/>
      </c>
      <c r="K2797" s="21">
        <f>IF(C2797&amp;""="","",COUNTIF($C$7:C2797,C2797&amp;""))</f>
        <v/>
      </c>
      <c r="L2797" s="6">
        <f>IF(K2797="","",C2797&amp;"-"&amp;K2797)</f>
        <v/>
      </c>
      <c r="M2797" s="21">
        <f>IF(J2797&lt;&gt;"القيد غير متوازن","",IF(COUNTIF($B$7:B2797,B2797&amp;"")=1,1,""))</f>
        <v/>
      </c>
    </row>
    <row r="2798">
      <c r="A2798" s="20" t="n"/>
      <c r="B2798" s="16" t="n"/>
      <c r="C2798" s="16" t="n"/>
      <c r="D2798" s="5" t="n"/>
      <c r="E2798" s="17" t="n"/>
      <c r="F2798" s="17" t="n"/>
      <c r="G2798" s="6">
        <f>IF(AND(C2798&amp;""="",E2798&amp;""="",F2798&amp;""=""),"",IF(C2798&amp;""="","كود ناقص",IFERROR(INDEX('دليل الحسابات'!$B$6:$B$205,MATCH(C2798,'دليل الحسابات'!$A$6:$A$205,0)),"كود غير موجود")))</f>
        <v/>
      </c>
      <c r="H2798" s="6">
        <f>IF(AND(C2798&amp;""="",E2798&amp;""="",F2798&amp;""=""),"",IF(AND(E2798&amp;""&lt;&gt;"",F2798&amp;""&lt;&gt;""),"خطأ: مدين ودائن معًا",IF(AND(E2798&amp;""="",F2798&amp;""=""),"سطر بلا مبلغ","")))</f>
        <v/>
      </c>
      <c r="I2798" s="19">
        <f>IF(B2798&amp;""="","",ROUND(SUMIFS($E$7:$E$3006,$B$7:$B$3006,B2798&amp;"")-SUMIFS($F$7:$F$3006,$B$7:$B$3006,B2798&amp;""),2))</f>
        <v/>
      </c>
      <c r="J2798" s="6">
        <f>IF(B2798&amp;""="",IF(AND(C2798&amp;""="",E2798&amp;""="",F2798&amp;""=""),"","رقم القيد ناقص"),IF(I2798=0,"","القيد غير متوازن"))</f>
        <v/>
      </c>
      <c r="K2798" s="21">
        <f>IF(C2798&amp;""="","",COUNTIF($C$7:C2798,C2798&amp;""))</f>
        <v/>
      </c>
      <c r="L2798" s="6">
        <f>IF(K2798="","",C2798&amp;"-"&amp;K2798)</f>
        <v/>
      </c>
      <c r="M2798" s="21">
        <f>IF(J2798&lt;&gt;"القيد غير متوازن","",IF(COUNTIF($B$7:B2798,B2798&amp;"")=1,1,""))</f>
        <v/>
      </c>
    </row>
    <row r="2799">
      <c r="A2799" s="20" t="n"/>
      <c r="B2799" s="16" t="n"/>
      <c r="C2799" s="16" t="n"/>
      <c r="D2799" s="5" t="n"/>
      <c r="E2799" s="17" t="n"/>
      <c r="F2799" s="17" t="n"/>
      <c r="G2799" s="6">
        <f>IF(AND(C2799&amp;""="",E2799&amp;""="",F2799&amp;""=""),"",IF(C2799&amp;""="","كود ناقص",IFERROR(INDEX('دليل الحسابات'!$B$6:$B$205,MATCH(C2799,'دليل الحسابات'!$A$6:$A$205,0)),"كود غير موجود")))</f>
        <v/>
      </c>
      <c r="H2799" s="6">
        <f>IF(AND(C2799&amp;""="",E2799&amp;""="",F2799&amp;""=""),"",IF(AND(E2799&amp;""&lt;&gt;"",F2799&amp;""&lt;&gt;""),"خطأ: مدين ودائن معًا",IF(AND(E2799&amp;""="",F2799&amp;""=""),"سطر بلا مبلغ","")))</f>
        <v/>
      </c>
      <c r="I2799" s="19">
        <f>IF(B2799&amp;""="","",ROUND(SUMIFS($E$7:$E$3006,$B$7:$B$3006,B2799&amp;"")-SUMIFS($F$7:$F$3006,$B$7:$B$3006,B2799&amp;""),2))</f>
        <v/>
      </c>
      <c r="J2799" s="6">
        <f>IF(B2799&amp;""="",IF(AND(C2799&amp;""="",E2799&amp;""="",F2799&amp;""=""),"","رقم القيد ناقص"),IF(I2799=0,"","القيد غير متوازن"))</f>
        <v/>
      </c>
      <c r="K2799" s="21">
        <f>IF(C2799&amp;""="","",COUNTIF($C$7:C2799,C2799&amp;""))</f>
        <v/>
      </c>
      <c r="L2799" s="6">
        <f>IF(K2799="","",C2799&amp;"-"&amp;K2799)</f>
        <v/>
      </c>
      <c r="M2799" s="21">
        <f>IF(J2799&lt;&gt;"القيد غير متوازن","",IF(COUNTIF($B$7:B2799,B2799&amp;"")=1,1,""))</f>
        <v/>
      </c>
    </row>
    <row r="2800">
      <c r="A2800" s="20" t="n"/>
      <c r="B2800" s="16" t="n"/>
      <c r="C2800" s="16" t="n"/>
      <c r="D2800" s="5" t="n"/>
      <c r="E2800" s="17" t="n"/>
      <c r="F2800" s="17" t="n"/>
      <c r="G2800" s="6">
        <f>IF(AND(C2800&amp;""="",E2800&amp;""="",F2800&amp;""=""),"",IF(C2800&amp;""="","كود ناقص",IFERROR(INDEX('دليل الحسابات'!$B$6:$B$205,MATCH(C2800,'دليل الحسابات'!$A$6:$A$205,0)),"كود غير موجود")))</f>
        <v/>
      </c>
      <c r="H2800" s="6">
        <f>IF(AND(C2800&amp;""="",E2800&amp;""="",F2800&amp;""=""),"",IF(AND(E2800&amp;""&lt;&gt;"",F2800&amp;""&lt;&gt;""),"خطأ: مدين ودائن معًا",IF(AND(E2800&amp;""="",F2800&amp;""=""),"سطر بلا مبلغ","")))</f>
        <v/>
      </c>
      <c r="I2800" s="19">
        <f>IF(B2800&amp;""="","",ROUND(SUMIFS($E$7:$E$3006,$B$7:$B$3006,B2800&amp;"")-SUMIFS($F$7:$F$3006,$B$7:$B$3006,B2800&amp;""),2))</f>
        <v/>
      </c>
      <c r="J2800" s="6">
        <f>IF(B2800&amp;""="",IF(AND(C2800&amp;""="",E2800&amp;""="",F2800&amp;""=""),"","رقم القيد ناقص"),IF(I2800=0,"","القيد غير متوازن"))</f>
        <v/>
      </c>
      <c r="K2800" s="21">
        <f>IF(C2800&amp;""="","",COUNTIF($C$7:C2800,C2800&amp;""))</f>
        <v/>
      </c>
      <c r="L2800" s="6">
        <f>IF(K2800="","",C2800&amp;"-"&amp;K2800)</f>
        <v/>
      </c>
      <c r="M2800" s="21">
        <f>IF(J2800&lt;&gt;"القيد غير متوازن","",IF(COUNTIF($B$7:B2800,B2800&amp;"")=1,1,""))</f>
        <v/>
      </c>
    </row>
    <row r="2801">
      <c r="A2801" s="20" t="n"/>
      <c r="B2801" s="16" t="n"/>
      <c r="C2801" s="16" t="n"/>
      <c r="D2801" s="5" t="n"/>
      <c r="E2801" s="17" t="n"/>
      <c r="F2801" s="17" t="n"/>
      <c r="G2801" s="6">
        <f>IF(AND(C2801&amp;""="",E2801&amp;""="",F2801&amp;""=""),"",IF(C2801&amp;""="","كود ناقص",IFERROR(INDEX('دليل الحسابات'!$B$6:$B$205,MATCH(C2801,'دليل الحسابات'!$A$6:$A$205,0)),"كود غير موجود")))</f>
        <v/>
      </c>
      <c r="H2801" s="6">
        <f>IF(AND(C2801&amp;""="",E2801&amp;""="",F2801&amp;""=""),"",IF(AND(E2801&amp;""&lt;&gt;"",F2801&amp;""&lt;&gt;""),"خطأ: مدين ودائن معًا",IF(AND(E2801&amp;""="",F2801&amp;""=""),"سطر بلا مبلغ","")))</f>
        <v/>
      </c>
      <c r="I2801" s="19">
        <f>IF(B2801&amp;""="","",ROUND(SUMIFS($E$7:$E$3006,$B$7:$B$3006,B2801&amp;"")-SUMIFS($F$7:$F$3006,$B$7:$B$3006,B2801&amp;""),2))</f>
        <v/>
      </c>
      <c r="J2801" s="6">
        <f>IF(B2801&amp;""="",IF(AND(C2801&amp;""="",E2801&amp;""="",F2801&amp;""=""),"","رقم القيد ناقص"),IF(I2801=0,"","القيد غير متوازن"))</f>
        <v/>
      </c>
      <c r="K2801" s="21">
        <f>IF(C2801&amp;""="","",COUNTIF($C$7:C2801,C2801&amp;""))</f>
        <v/>
      </c>
      <c r="L2801" s="6">
        <f>IF(K2801="","",C2801&amp;"-"&amp;K2801)</f>
        <v/>
      </c>
      <c r="M2801" s="21">
        <f>IF(J2801&lt;&gt;"القيد غير متوازن","",IF(COUNTIF($B$7:B2801,B2801&amp;"")=1,1,""))</f>
        <v/>
      </c>
    </row>
    <row r="2802">
      <c r="A2802" s="20" t="n"/>
      <c r="B2802" s="16" t="n"/>
      <c r="C2802" s="16" t="n"/>
      <c r="D2802" s="5" t="n"/>
      <c r="E2802" s="17" t="n"/>
      <c r="F2802" s="17" t="n"/>
      <c r="G2802" s="6">
        <f>IF(AND(C2802&amp;""="",E2802&amp;""="",F2802&amp;""=""),"",IF(C2802&amp;""="","كود ناقص",IFERROR(INDEX('دليل الحسابات'!$B$6:$B$205,MATCH(C2802,'دليل الحسابات'!$A$6:$A$205,0)),"كود غير موجود")))</f>
        <v/>
      </c>
      <c r="H2802" s="6">
        <f>IF(AND(C2802&amp;""="",E2802&amp;""="",F2802&amp;""=""),"",IF(AND(E2802&amp;""&lt;&gt;"",F2802&amp;""&lt;&gt;""),"خطأ: مدين ودائن معًا",IF(AND(E2802&amp;""="",F2802&amp;""=""),"سطر بلا مبلغ","")))</f>
        <v/>
      </c>
      <c r="I2802" s="19">
        <f>IF(B2802&amp;""="","",ROUND(SUMIFS($E$7:$E$3006,$B$7:$B$3006,B2802&amp;"")-SUMIFS($F$7:$F$3006,$B$7:$B$3006,B2802&amp;""),2))</f>
        <v/>
      </c>
      <c r="J2802" s="6">
        <f>IF(B2802&amp;""="",IF(AND(C2802&amp;""="",E2802&amp;""="",F2802&amp;""=""),"","رقم القيد ناقص"),IF(I2802=0,"","القيد غير متوازن"))</f>
        <v/>
      </c>
      <c r="K2802" s="21">
        <f>IF(C2802&amp;""="","",COUNTIF($C$7:C2802,C2802&amp;""))</f>
        <v/>
      </c>
      <c r="L2802" s="6">
        <f>IF(K2802="","",C2802&amp;"-"&amp;K2802)</f>
        <v/>
      </c>
      <c r="M2802" s="21">
        <f>IF(J2802&lt;&gt;"القيد غير متوازن","",IF(COUNTIF($B$7:B2802,B2802&amp;"")=1,1,""))</f>
        <v/>
      </c>
    </row>
    <row r="2803">
      <c r="A2803" s="20" t="n"/>
      <c r="B2803" s="16" t="n"/>
      <c r="C2803" s="16" t="n"/>
      <c r="D2803" s="5" t="n"/>
      <c r="E2803" s="17" t="n"/>
      <c r="F2803" s="17" t="n"/>
      <c r="G2803" s="6">
        <f>IF(AND(C2803&amp;""="",E2803&amp;""="",F2803&amp;""=""),"",IF(C2803&amp;""="","كود ناقص",IFERROR(INDEX('دليل الحسابات'!$B$6:$B$205,MATCH(C2803,'دليل الحسابات'!$A$6:$A$205,0)),"كود غير موجود")))</f>
        <v/>
      </c>
      <c r="H2803" s="6">
        <f>IF(AND(C2803&amp;""="",E2803&amp;""="",F2803&amp;""=""),"",IF(AND(E2803&amp;""&lt;&gt;"",F2803&amp;""&lt;&gt;""),"خطأ: مدين ودائن معًا",IF(AND(E2803&amp;""="",F2803&amp;""=""),"سطر بلا مبلغ","")))</f>
        <v/>
      </c>
      <c r="I2803" s="19">
        <f>IF(B2803&amp;""="","",ROUND(SUMIFS($E$7:$E$3006,$B$7:$B$3006,B2803&amp;"")-SUMIFS($F$7:$F$3006,$B$7:$B$3006,B2803&amp;""),2))</f>
        <v/>
      </c>
      <c r="J2803" s="6">
        <f>IF(B2803&amp;""="",IF(AND(C2803&amp;""="",E2803&amp;""="",F2803&amp;""=""),"","رقم القيد ناقص"),IF(I2803=0,"","القيد غير متوازن"))</f>
        <v/>
      </c>
      <c r="K2803" s="21">
        <f>IF(C2803&amp;""="","",COUNTIF($C$7:C2803,C2803&amp;""))</f>
        <v/>
      </c>
      <c r="L2803" s="6">
        <f>IF(K2803="","",C2803&amp;"-"&amp;K2803)</f>
        <v/>
      </c>
      <c r="M2803" s="21">
        <f>IF(J2803&lt;&gt;"القيد غير متوازن","",IF(COUNTIF($B$7:B2803,B2803&amp;"")=1,1,""))</f>
        <v/>
      </c>
    </row>
    <row r="2804">
      <c r="A2804" s="20" t="n"/>
      <c r="B2804" s="16" t="n"/>
      <c r="C2804" s="16" t="n"/>
      <c r="D2804" s="5" t="n"/>
      <c r="E2804" s="17" t="n"/>
      <c r="F2804" s="17" t="n"/>
      <c r="G2804" s="6">
        <f>IF(AND(C2804&amp;""="",E2804&amp;""="",F2804&amp;""=""),"",IF(C2804&amp;""="","كود ناقص",IFERROR(INDEX('دليل الحسابات'!$B$6:$B$205,MATCH(C2804,'دليل الحسابات'!$A$6:$A$205,0)),"كود غير موجود")))</f>
        <v/>
      </c>
      <c r="H2804" s="6">
        <f>IF(AND(C2804&amp;""="",E2804&amp;""="",F2804&amp;""=""),"",IF(AND(E2804&amp;""&lt;&gt;"",F2804&amp;""&lt;&gt;""),"خطأ: مدين ودائن معًا",IF(AND(E2804&amp;""="",F2804&amp;""=""),"سطر بلا مبلغ","")))</f>
        <v/>
      </c>
      <c r="I2804" s="19">
        <f>IF(B2804&amp;""="","",ROUND(SUMIFS($E$7:$E$3006,$B$7:$B$3006,B2804&amp;"")-SUMIFS($F$7:$F$3006,$B$7:$B$3006,B2804&amp;""),2))</f>
        <v/>
      </c>
      <c r="J2804" s="6">
        <f>IF(B2804&amp;""="",IF(AND(C2804&amp;""="",E2804&amp;""="",F2804&amp;""=""),"","رقم القيد ناقص"),IF(I2804=0,"","القيد غير متوازن"))</f>
        <v/>
      </c>
      <c r="K2804" s="21">
        <f>IF(C2804&amp;""="","",COUNTIF($C$7:C2804,C2804&amp;""))</f>
        <v/>
      </c>
      <c r="L2804" s="6">
        <f>IF(K2804="","",C2804&amp;"-"&amp;K2804)</f>
        <v/>
      </c>
      <c r="M2804" s="21">
        <f>IF(J2804&lt;&gt;"القيد غير متوازن","",IF(COUNTIF($B$7:B2804,B2804&amp;"")=1,1,""))</f>
        <v/>
      </c>
    </row>
    <row r="2805">
      <c r="A2805" s="20" t="n"/>
      <c r="B2805" s="16" t="n"/>
      <c r="C2805" s="16" t="n"/>
      <c r="D2805" s="5" t="n"/>
      <c r="E2805" s="17" t="n"/>
      <c r="F2805" s="17" t="n"/>
      <c r="G2805" s="6">
        <f>IF(AND(C2805&amp;""="",E2805&amp;""="",F2805&amp;""=""),"",IF(C2805&amp;""="","كود ناقص",IFERROR(INDEX('دليل الحسابات'!$B$6:$B$205,MATCH(C2805,'دليل الحسابات'!$A$6:$A$205,0)),"كود غير موجود")))</f>
        <v/>
      </c>
      <c r="H2805" s="6">
        <f>IF(AND(C2805&amp;""="",E2805&amp;""="",F2805&amp;""=""),"",IF(AND(E2805&amp;""&lt;&gt;"",F2805&amp;""&lt;&gt;""),"خطأ: مدين ودائن معًا",IF(AND(E2805&amp;""="",F2805&amp;""=""),"سطر بلا مبلغ","")))</f>
        <v/>
      </c>
      <c r="I2805" s="19">
        <f>IF(B2805&amp;""="","",ROUND(SUMIFS($E$7:$E$3006,$B$7:$B$3006,B2805&amp;"")-SUMIFS($F$7:$F$3006,$B$7:$B$3006,B2805&amp;""),2))</f>
        <v/>
      </c>
      <c r="J2805" s="6">
        <f>IF(B2805&amp;""="",IF(AND(C2805&amp;""="",E2805&amp;""="",F2805&amp;""=""),"","رقم القيد ناقص"),IF(I2805=0,"","القيد غير متوازن"))</f>
        <v/>
      </c>
      <c r="K2805" s="21">
        <f>IF(C2805&amp;""="","",COUNTIF($C$7:C2805,C2805&amp;""))</f>
        <v/>
      </c>
      <c r="L2805" s="6">
        <f>IF(K2805="","",C2805&amp;"-"&amp;K2805)</f>
        <v/>
      </c>
      <c r="M2805" s="21">
        <f>IF(J2805&lt;&gt;"القيد غير متوازن","",IF(COUNTIF($B$7:B2805,B2805&amp;"")=1,1,""))</f>
        <v/>
      </c>
    </row>
    <row r="2806">
      <c r="A2806" s="20" t="n"/>
      <c r="B2806" s="16" t="n"/>
      <c r="C2806" s="16" t="n"/>
      <c r="D2806" s="5" t="n"/>
      <c r="E2806" s="17" t="n"/>
      <c r="F2806" s="17" t="n"/>
      <c r="G2806" s="6">
        <f>IF(AND(C2806&amp;""="",E2806&amp;""="",F2806&amp;""=""),"",IF(C2806&amp;""="","كود ناقص",IFERROR(INDEX('دليل الحسابات'!$B$6:$B$205,MATCH(C2806,'دليل الحسابات'!$A$6:$A$205,0)),"كود غير موجود")))</f>
        <v/>
      </c>
      <c r="H2806" s="6">
        <f>IF(AND(C2806&amp;""="",E2806&amp;""="",F2806&amp;""=""),"",IF(AND(E2806&amp;""&lt;&gt;"",F2806&amp;""&lt;&gt;""),"خطأ: مدين ودائن معًا",IF(AND(E2806&amp;""="",F2806&amp;""=""),"سطر بلا مبلغ","")))</f>
        <v/>
      </c>
      <c r="I2806" s="19">
        <f>IF(B2806&amp;""="","",ROUND(SUMIFS($E$7:$E$3006,$B$7:$B$3006,B2806&amp;"")-SUMIFS($F$7:$F$3006,$B$7:$B$3006,B2806&amp;""),2))</f>
        <v/>
      </c>
      <c r="J2806" s="6">
        <f>IF(B2806&amp;""="",IF(AND(C2806&amp;""="",E2806&amp;""="",F2806&amp;""=""),"","رقم القيد ناقص"),IF(I2806=0,"","القيد غير متوازن"))</f>
        <v/>
      </c>
      <c r="K2806" s="21">
        <f>IF(C2806&amp;""="","",COUNTIF($C$7:C2806,C2806&amp;""))</f>
        <v/>
      </c>
      <c r="L2806" s="6">
        <f>IF(K2806="","",C2806&amp;"-"&amp;K2806)</f>
        <v/>
      </c>
      <c r="M2806" s="21">
        <f>IF(J2806&lt;&gt;"القيد غير متوازن","",IF(COUNTIF($B$7:B2806,B2806&amp;"")=1,1,""))</f>
        <v/>
      </c>
    </row>
    <row r="2807">
      <c r="A2807" s="20" t="n"/>
      <c r="B2807" s="16" t="n"/>
      <c r="C2807" s="16" t="n"/>
      <c r="D2807" s="5" t="n"/>
      <c r="E2807" s="17" t="n"/>
      <c r="F2807" s="17" t="n"/>
      <c r="G2807" s="6">
        <f>IF(AND(C2807&amp;""="",E2807&amp;""="",F2807&amp;""=""),"",IF(C2807&amp;""="","كود ناقص",IFERROR(INDEX('دليل الحسابات'!$B$6:$B$205,MATCH(C2807,'دليل الحسابات'!$A$6:$A$205,0)),"كود غير موجود")))</f>
        <v/>
      </c>
      <c r="H2807" s="6">
        <f>IF(AND(C2807&amp;""="",E2807&amp;""="",F2807&amp;""=""),"",IF(AND(E2807&amp;""&lt;&gt;"",F2807&amp;""&lt;&gt;""),"خطأ: مدين ودائن معًا",IF(AND(E2807&amp;""="",F2807&amp;""=""),"سطر بلا مبلغ","")))</f>
        <v/>
      </c>
      <c r="I2807" s="19">
        <f>IF(B2807&amp;""="","",ROUND(SUMIFS($E$7:$E$3006,$B$7:$B$3006,B2807&amp;"")-SUMIFS($F$7:$F$3006,$B$7:$B$3006,B2807&amp;""),2))</f>
        <v/>
      </c>
      <c r="J2807" s="6">
        <f>IF(B2807&amp;""="",IF(AND(C2807&amp;""="",E2807&amp;""="",F2807&amp;""=""),"","رقم القيد ناقص"),IF(I2807=0,"","القيد غير متوازن"))</f>
        <v/>
      </c>
      <c r="K2807" s="21">
        <f>IF(C2807&amp;""="","",COUNTIF($C$7:C2807,C2807&amp;""))</f>
        <v/>
      </c>
      <c r="L2807" s="6">
        <f>IF(K2807="","",C2807&amp;"-"&amp;K2807)</f>
        <v/>
      </c>
      <c r="M2807" s="21">
        <f>IF(J2807&lt;&gt;"القيد غير متوازن","",IF(COUNTIF($B$7:B2807,B2807&amp;"")=1,1,""))</f>
        <v/>
      </c>
    </row>
    <row r="2808">
      <c r="A2808" s="20" t="n"/>
      <c r="B2808" s="16" t="n"/>
      <c r="C2808" s="16" t="n"/>
      <c r="D2808" s="5" t="n"/>
      <c r="E2808" s="17" t="n"/>
      <c r="F2808" s="17" t="n"/>
      <c r="G2808" s="6">
        <f>IF(AND(C2808&amp;""="",E2808&amp;""="",F2808&amp;""=""),"",IF(C2808&amp;""="","كود ناقص",IFERROR(INDEX('دليل الحسابات'!$B$6:$B$205,MATCH(C2808,'دليل الحسابات'!$A$6:$A$205,0)),"كود غير موجود")))</f>
        <v/>
      </c>
      <c r="H2808" s="6">
        <f>IF(AND(C2808&amp;""="",E2808&amp;""="",F2808&amp;""=""),"",IF(AND(E2808&amp;""&lt;&gt;"",F2808&amp;""&lt;&gt;""),"خطأ: مدين ودائن معًا",IF(AND(E2808&amp;""="",F2808&amp;""=""),"سطر بلا مبلغ","")))</f>
        <v/>
      </c>
      <c r="I2808" s="19">
        <f>IF(B2808&amp;""="","",ROUND(SUMIFS($E$7:$E$3006,$B$7:$B$3006,B2808&amp;"")-SUMIFS($F$7:$F$3006,$B$7:$B$3006,B2808&amp;""),2))</f>
        <v/>
      </c>
      <c r="J2808" s="6">
        <f>IF(B2808&amp;""="",IF(AND(C2808&amp;""="",E2808&amp;""="",F2808&amp;""=""),"","رقم القيد ناقص"),IF(I2808=0,"","القيد غير متوازن"))</f>
        <v/>
      </c>
      <c r="K2808" s="21">
        <f>IF(C2808&amp;""="","",COUNTIF($C$7:C2808,C2808&amp;""))</f>
        <v/>
      </c>
      <c r="L2808" s="6">
        <f>IF(K2808="","",C2808&amp;"-"&amp;K2808)</f>
        <v/>
      </c>
      <c r="M2808" s="21">
        <f>IF(J2808&lt;&gt;"القيد غير متوازن","",IF(COUNTIF($B$7:B2808,B2808&amp;"")=1,1,""))</f>
        <v/>
      </c>
    </row>
    <row r="2809">
      <c r="A2809" s="20" t="n"/>
      <c r="B2809" s="16" t="n"/>
      <c r="C2809" s="16" t="n"/>
      <c r="D2809" s="5" t="n"/>
      <c r="E2809" s="17" t="n"/>
      <c r="F2809" s="17" t="n"/>
      <c r="G2809" s="6">
        <f>IF(AND(C2809&amp;""="",E2809&amp;""="",F2809&amp;""=""),"",IF(C2809&amp;""="","كود ناقص",IFERROR(INDEX('دليل الحسابات'!$B$6:$B$205,MATCH(C2809,'دليل الحسابات'!$A$6:$A$205,0)),"كود غير موجود")))</f>
        <v/>
      </c>
      <c r="H2809" s="6">
        <f>IF(AND(C2809&amp;""="",E2809&amp;""="",F2809&amp;""=""),"",IF(AND(E2809&amp;""&lt;&gt;"",F2809&amp;""&lt;&gt;""),"خطأ: مدين ودائن معًا",IF(AND(E2809&amp;""="",F2809&amp;""=""),"سطر بلا مبلغ","")))</f>
        <v/>
      </c>
      <c r="I2809" s="19">
        <f>IF(B2809&amp;""="","",ROUND(SUMIFS($E$7:$E$3006,$B$7:$B$3006,B2809&amp;"")-SUMIFS($F$7:$F$3006,$B$7:$B$3006,B2809&amp;""),2))</f>
        <v/>
      </c>
      <c r="J2809" s="6">
        <f>IF(B2809&amp;""="",IF(AND(C2809&amp;""="",E2809&amp;""="",F2809&amp;""=""),"","رقم القيد ناقص"),IF(I2809=0,"","القيد غير متوازن"))</f>
        <v/>
      </c>
      <c r="K2809" s="21">
        <f>IF(C2809&amp;""="","",COUNTIF($C$7:C2809,C2809&amp;""))</f>
        <v/>
      </c>
      <c r="L2809" s="6">
        <f>IF(K2809="","",C2809&amp;"-"&amp;K2809)</f>
        <v/>
      </c>
      <c r="M2809" s="21">
        <f>IF(J2809&lt;&gt;"القيد غير متوازن","",IF(COUNTIF($B$7:B2809,B2809&amp;"")=1,1,""))</f>
        <v/>
      </c>
    </row>
    <row r="2810">
      <c r="A2810" s="20" t="n"/>
      <c r="B2810" s="16" t="n"/>
      <c r="C2810" s="16" t="n"/>
      <c r="D2810" s="5" t="n"/>
      <c r="E2810" s="17" t="n"/>
      <c r="F2810" s="17" t="n"/>
      <c r="G2810" s="6">
        <f>IF(AND(C2810&amp;""="",E2810&amp;""="",F2810&amp;""=""),"",IF(C2810&amp;""="","كود ناقص",IFERROR(INDEX('دليل الحسابات'!$B$6:$B$205,MATCH(C2810,'دليل الحسابات'!$A$6:$A$205,0)),"كود غير موجود")))</f>
        <v/>
      </c>
      <c r="H2810" s="6">
        <f>IF(AND(C2810&amp;""="",E2810&amp;""="",F2810&amp;""=""),"",IF(AND(E2810&amp;""&lt;&gt;"",F2810&amp;""&lt;&gt;""),"خطأ: مدين ودائن معًا",IF(AND(E2810&amp;""="",F2810&amp;""=""),"سطر بلا مبلغ","")))</f>
        <v/>
      </c>
      <c r="I2810" s="19">
        <f>IF(B2810&amp;""="","",ROUND(SUMIFS($E$7:$E$3006,$B$7:$B$3006,B2810&amp;"")-SUMIFS($F$7:$F$3006,$B$7:$B$3006,B2810&amp;""),2))</f>
        <v/>
      </c>
      <c r="J2810" s="6">
        <f>IF(B2810&amp;""="",IF(AND(C2810&amp;""="",E2810&amp;""="",F2810&amp;""=""),"","رقم القيد ناقص"),IF(I2810=0,"","القيد غير متوازن"))</f>
        <v/>
      </c>
      <c r="K2810" s="21">
        <f>IF(C2810&amp;""="","",COUNTIF($C$7:C2810,C2810&amp;""))</f>
        <v/>
      </c>
      <c r="L2810" s="6">
        <f>IF(K2810="","",C2810&amp;"-"&amp;K2810)</f>
        <v/>
      </c>
      <c r="M2810" s="21">
        <f>IF(J2810&lt;&gt;"القيد غير متوازن","",IF(COUNTIF($B$7:B2810,B2810&amp;"")=1,1,""))</f>
        <v/>
      </c>
    </row>
    <row r="2811">
      <c r="A2811" s="20" t="n"/>
      <c r="B2811" s="16" t="n"/>
      <c r="C2811" s="16" t="n"/>
      <c r="D2811" s="5" t="n"/>
      <c r="E2811" s="17" t="n"/>
      <c r="F2811" s="17" t="n"/>
      <c r="G2811" s="6">
        <f>IF(AND(C2811&amp;""="",E2811&amp;""="",F2811&amp;""=""),"",IF(C2811&amp;""="","كود ناقص",IFERROR(INDEX('دليل الحسابات'!$B$6:$B$205,MATCH(C2811,'دليل الحسابات'!$A$6:$A$205,0)),"كود غير موجود")))</f>
        <v/>
      </c>
      <c r="H2811" s="6">
        <f>IF(AND(C2811&amp;""="",E2811&amp;""="",F2811&amp;""=""),"",IF(AND(E2811&amp;""&lt;&gt;"",F2811&amp;""&lt;&gt;""),"خطأ: مدين ودائن معًا",IF(AND(E2811&amp;""="",F2811&amp;""=""),"سطر بلا مبلغ","")))</f>
        <v/>
      </c>
      <c r="I2811" s="19">
        <f>IF(B2811&amp;""="","",ROUND(SUMIFS($E$7:$E$3006,$B$7:$B$3006,B2811&amp;"")-SUMIFS($F$7:$F$3006,$B$7:$B$3006,B2811&amp;""),2))</f>
        <v/>
      </c>
      <c r="J2811" s="6">
        <f>IF(B2811&amp;""="",IF(AND(C2811&amp;""="",E2811&amp;""="",F2811&amp;""=""),"","رقم القيد ناقص"),IF(I2811=0,"","القيد غير متوازن"))</f>
        <v/>
      </c>
      <c r="K2811" s="21">
        <f>IF(C2811&amp;""="","",COUNTIF($C$7:C2811,C2811&amp;""))</f>
        <v/>
      </c>
      <c r="L2811" s="6">
        <f>IF(K2811="","",C2811&amp;"-"&amp;K2811)</f>
        <v/>
      </c>
      <c r="M2811" s="21">
        <f>IF(J2811&lt;&gt;"القيد غير متوازن","",IF(COUNTIF($B$7:B2811,B2811&amp;"")=1,1,""))</f>
        <v/>
      </c>
    </row>
    <row r="2812">
      <c r="A2812" s="20" t="n"/>
      <c r="B2812" s="16" t="n"/>
      <c r="C2812" s="16" t="n"/>
      <c r="D2812" s="5" t="n"/>
      <c r="E2812" s="17" t="n"/>
      <c r="F2812" s="17" t="n"/>
      <c r="G2812" s="6">
        <f>IF(AND(C2812&amp;""="",E2812&amp;""="",F2812&amp;""=""),"",IF(C2812&amp;""="","كود ناقص",IFERROR(INDEX('دليل الحسابات'!$B$6:$B$205,MATCH(C2812,'دليل الحسابات'!$A$6:$A$205,0)),"كود غير موجود")))</f>
        <v/>
      </c>
      <c r="H2812" s="6">
        <f>IF(AND(C2812&amp;""="",E2812&amp;""="",F2812&amp;""=""),"",IF(AND(E2812&amp;""&lt;&gt;"",F2812&amp;""&lt;&gt;""),"خطأ: مدين ودائن معًا",IF(AND(E2812&amp;""="",F2812&amp;""=""),"سطر بلا مبلغ","")))</f>
        <v/>
      </c>
      <c r="I2812" s="19">
        <f>IF(B2812&amp;""="","",ROUND(SUMIFS($E$7:$E$3006,$B$7:$B$3006,B2812&amp;"")-SUMIFS($F$7:$F$3006,$B$7:$B$3006,B2812&amp;""),2))</f>
        <v/>
      </c>
      <c r="J2812" s="6">
        <f>IF(B2812&amp;""="",IF(AND(C2812&amp;""="",E2812&amp;""="",F2812&amp;""=""),"","رقم القيد ناقص"),IF(I2812=0,"","القيد غير متوازن"))</f>
        <v/>
      </c>
      <c r="K2812" s="21">
        <f>IF(C2812&amp;""="","",COUNTIF($C$7:C2812,C2812&amp;""))</f>
        <v/>
      </c>
      <c r="L2812" s="6">
        <f>IF(K2812="","",C2812&amp;"-"&amp;K2812)</f>
        <v/>
      </c>
      <c r="M2812" s="21">
        <f>IF(J2812&lt;&gt;"القيد غير متوازن","",IF(COUNTIF($B$7:B2812,B2812&amp;"")=1,1,""))</f>
        <v/>
      </c>
    </row>
    <row r="2813">
      <c r="A2813" s="20" t="n"/>
      <c r="B2813" s="16" t="n"/>
      <c r="C2813" s="16" t="n"/>
      <c r="D2813" s="5" t="n"/>
      <c r="E2813" s="17" t="n"/>
      <c r="F2813" s="17" t="n"/>
      <c r="G2813" s="6">
        <f>IF(AND(C2813&amp;""="",E2813&amp;""="",F2813&amp;""=""),"",IF(C2813&amp;""="","كود ناقص",IFERROR(INDEX('دليل الحسابات'!$B$6:$B$205,MATCH(C2813,'دليل الحسابات'!$A$6:$A$205,0)),"كود غير موجود")))</f>
        <v/>
      </c>
      <c r="H2813" s="6">
        <f>IF(AND(C2813&amp;""="",E2813&amp;""="",F2813&amp;""=""),"",IF(AND(E2813&amp;""&lt;&gt;"",F2813&amp;""&lt;&gt;""),"خطأ: مدين ودائن معًا",IF(AND(E2813&amp;""="",F2813&amp;""=""),"سطر بلا مبلغ","")))</f>
        <v/>
      </c>
      <c r="I2813" s="19">
        <f>IF(B2813&amp;""="","",ROUND(SUMIFS($E$7:$E$3006,$B$7:$B$3006,B2813&amp;"")-SUMIFS($F$7:$F$3006,$B$7:$B$3006,B2813&amp;""),2))</f>
        <v/>
      </c>
      <c r="J2813" s="6">
        <f>IF(B2813&amp;""="",IF(AND(C2813&amp;""="",E2813&amp;""="",F2813&amp;""=""),"","رقم القيد ناقص"),IF(I2813=0,"","القيد غير متوازن"))</f>
        <v/>
      </c>
      <c r="K2813" s="21">
        <f>IF(C2813&amp;""="","",COUNTIF($C$7:C2813,C2813&amp;""))</f>
        <v/>
      </c>
      <c r="L2813" s="6">
        <f>IF(K2813="","",C2813&amp;"-"&amp;K2813)</f>
        <v/>
      </c>
      <c r="M2813" s="21">
        <f>IF(J2813&lt;&gt;"القيد غير متوازن","",IF(COUNTIF($B$7:B2813,B2813&amp;"")=1,1,""))</f>
        <v/>
      </c>
    </row>
    <row r="2814">
      <c r="A2814" s="20" t="n"/>
      <c r="B2814" s="16" t="n"/>
      <c r="C2814" s="16" t="n"/>
      <c r="D2814" s="5" t="n"/>
      <c r="E2814" s="17" t="n"/>
      <c r="F2814" s="17" t="n"/>
      <c r="G2814" s="6">
        <f>IF(AND(C2814&amp;""="",E2814&amp;""="",F2814&amp;""=""),"",IF(C2814&amp;""="","كود ناقص",IFERROR(INDEX('دليل الحسابات'!$B$6:$B$205,MATCH(C2814,'دليل الحسابات'!$A$6:$A$205,0)),"كود غير موجود")))</f>
        <v/>
      </c>
      <c r="H2814" s="6">
        <f>IF(AND(C2814&amp;""="",E2814&amp;""="",F2814&amp;""=""),"",IF(AND(E2814&amp;""&lt;&gt;"",F2814&amp;""&lt;&gt;""),"خطأ: مدين ودائن معًا",IF(AND(E2814&amp;""="",F2814&amp;""=""),"سطر بلا مبلغ","")))</f>
        <v/>
      </c>
      <c r="I2814" s="19">
        <f>IF(B2814&amp;""="","",ROUND(SUMIFS($E$7:$E$3006,$B$7:$B$3006,B2814&amp;"")-SUMIFS($F$7:$F$3006,$B$7:$B$3006,B2814&amp;""),2))</f>
        <v/>
      </c>
      <c r="J2814" s="6">
        <f>IF(B2814&amp;""="",IF(AND(C2814&amp;""="",E2814&amp;""="",F2814&amp;""=""),"","رقم القيد ناقص"),IF(I2814=0,"","القيد غير متوازن"))</f>
        <v/>
      </c>
      <c r="K2814" s="21">
        <f>IF(C2814&amp;""="","",COUNTIF($C$7:C2814,C2814&amp;""))</f>
        <v/>
      </c>
      <c r="L2814" s="6">
        <f>IF(K2814="","",C2814&amp;"-"&amp;K2814)</f>
        <v/>
      </c>
      <c r="M2814" s="21">
        <f>IF(J2814&lt;&gt;"القيد غير متوازن","",IF(COUNTIF($B$7:B2814,B2814&amp;"")=1,1,""))</f>
        <v/>
      </c>
    </row>
    <row r="2815">
      <c r="A2815" s="20" t="n"/>
      <c r="B2815" s="16" t="n"/>
      <c r="C2815" s="16" t="n"/>
      <c r="D2815" s="5" t="n"/>
      <c r="E2815" s="17" t="n"/>
      <c r="F2815" s="17" t="n"/>
      <c r="G2815" s="6">
        <f>IF(AND(C2815&amp;""="",E2815&amp;""="",F2815&amp;""=""),"",IF(C2815&amp;""="","كود ناقص",IFERROR(INDEX('دليل الحسابات'!$B$6:$B$205,MATCH(C2815,'دليل الحسابات'!$A$6:$A$205,0)),"كود غير موجود")))</f>
        <v/>
      </c>
      <c r="H2815" s="6">
        <f>IF(AND(C2815&amp;""="",E2815&amp;""="",F2815&amp;""=""),"",IF(AND(E2815&amp;""&lt;&gt;"",F2815&amp;""&lt;&gt;""),"خطأ: مدين ودائن معًا",IF(AND(E2815&amp;""="",F2815&amp;""=""),"سطر بلا مبلغ","")))</f>
        <v/>
      </c>
      <c r="I2815" s="19">
        <f>IF(B2815&amp;""="","",ROUND(SUMIFS($E$7:$E$3006,$B$7:$B$3006,B2815&amp;"")-SUMIFS($F$7:$F$3006,$B$7:$B$3006,B2815&amp;""),2))</f>
        <v/>
      </c>
      <c r="J2815" s="6">
        <f>IF(B2815&amp;""="",IF(AND(C2815&amp;""="",E2815&amp;""="",F2815&amp;""=""),"","رقم القيد ناقص"),IF(I2815=0,"","القيد غير متوازن"))</f>
        <v/>
      </c>
      <c r="K2815" s="21">
        <f>IF(C2815&amp;""="","",COUNTIF($C$7:C2815,C2815&amp;""))</f>
        <v/>
      </c>
      <c r="L2815" s="6">
        <f>IF(K2815="","",C2815&amp;"-"&amp;K2815)</f>
        <v/>
      </c>
      <c r="M2815" s="21">
        <f>IF(J2815&lt;&gt;"القيد غير متوازن","",IF(COUNTIF($B$7:B2815,B2815&amp;"")=1,1,""))</f>
        <v/>
      </c>
    </row>
    <row r="2816">
      <c r="A2816" s="20" t="n"/>
      <c r="B2816" s="16" t="n"/>
      <c r="C2816" s="16" t="n"/>
      <c r="D2816" s="5" t="n"/>
      <c r="E2816" s="17" t="n"/>
      <c r="F2816" s="17" t="n"/>
      <c r="G2816" s="6">
        <f>IF(AND(C2816&amp;""="",E2816&amp;""="",F2816&amp;""=""),"",IF(C2816&amp;""="","كود ناقص",IFERROR(INDEX('دليل الحسابات'!$B$6:$B$205,MATCH(C2816,'دليل الحسابات'!$A$6:$A$205,0)),"كود غير موجود")))</f>
        <v/>
      </c>
      <c r="H2816" s="6">
        <f>IF(AND(C2816&amp;""="",E2816&amp;""="",F2816&amp;""=""),"",IF(AND(E2816&amp;""&lt;&gt;"",F2816&amp;""&lt;&gt;""),"خطأ: مدين ودائن معًا",IF(AND(E2816&amp;""="",F2816&amp;""=""),"سطر بلا مبلغ","")))</f>
        <v/>
      </c>
      <c r="I2816" s="19">
        <f>IF(B2816&amp;""="","",ROUND(SUMIFS($E$7:$E$3006,$B$7:$B$3006,B2816&amp;"")-SUMIFS($F$7:$F$3006,$B$7:$B$3006,B2816&amp;""),2))</f>
        <v/>
      </c>
      <c r="J2816" s="6">
        <f>IF(B2816&amp;""="",IF(AND(C2816&amp;""="",E2816&amp;""="",F2816&amp;""=""),"","رقم القيد ناقص"),IF(I2816=0,"","القيد غير متوازن"))</f>
        <v/>
      </c>
      <c r="K2816" s="21">
        <f>IF(C2816&amp;""="","",COUNTIF($C$7:C2816,C2816&amp;""))</f>
        <v/>
      </c>
      <c r="L2816" s="6">
        <f>IF(K2816="","",C2816&amp;"-"&amp;K2816)</f>
        <v/>
      </c>
      <c r="M2816" s="21">
        <f>IF(J2816&lt;&gt;"القيد غير متوازن","",IF(COUNTIF($B$7:B2816,B2816&amp;"")=1,1,""))</f>
        <v/>
      </c>
    </row>
    <row r="2817">
      <c r="A2817" s="20" t="n"/>
      <c r="B2817" s="16" t="n"/>
      <c r="C2817" s="16" t="n"/>
      <c r="D2817" s="5" t="n"/>
      <c r="E2817" s="17" t="n"/>
      <c r="F2817" s="17" t="n"/>
      <c r="G2817" s="6">
        <f>IF(AND(C2817&amp;""="",E2817&amp;""="",F2817&amp;""=""),"",IF(C2817&amp;""="","كود ناقص",IFERROR(INDEX('دليل الحسابات'!$B$6:$B$205,MATCH(C2817,'دليل الحسابات'!$A$6:$A$205,0)),"كود غير موجود")))</f>
        <v/>
      </c>
      <c r="H2817" s="6">
        <f>IF(AND(C2817&amp;""="",E2817&amp;""="",F2817&amp;""=""),"",IF(AND(E2817&amp;""&lt;&gt;"",F2817&amp;""&lt;&gt;""),"خطأ: مدين ودائن معًا",IF(AND(E2817&amp;""="",F2817&amp;""=""),"سطر بلا مبلغ","")))</f>
        <v/>
      </c>
      <c r="I2817" s="19">
        <f>IF(B2817&amp;""="","",ROUND(SUMIFS($E$7:$E$3006,$B$7:$B$3006,B2817&amp;"")-SUMIFS($F$7:$F$3006,$B$7:$B$3006,B2817&amp;""),2))</f>
        <v/>
      </c>
      <c r="J2817" s="6">
        <f>IF(B2817&amp;""="",IF(AND(C2817&amp;""="",E2817&amp;""="",F2817&amp;""=""),"","رقم القيد ناقص"),IF(I2817=0,"","القيد غير متوازن"))</f>
        <v/>
      </c>
      <c r="K2817" s="21">
        <f>IF(C2817&amp;""="","",COUNTIF($C$7:C2817,C2817&amp;""))</f>
        <v/>
      </c>
      <c r="L2817" s="6">
        <f>IF(K2817="","",C2817&amp;"-"&amp;K2817)</f>
        <v/>
      </c>
      <c r="M2817" s="21">
        <f>IF(J2817&lt;&gt;"القيد غير متوازن","",IF(COUNTIF($B$7:B2817,B2817&amp;"")=1,1,""))</f>
        <v/>
      </c>
    </row>
    <row r="2818">
      <c r="A2818" s="20" t="n"/>
      <c r="B2818" s="16" t="n"/>
      <c r="C2818" s="16" t="n"/>
      <c r="D2818" s="5" t="n"/>
      <c r="E2818" s="17" t="n"/>
      <c r="F2818" s="17" t="n"/>
      <c r="G2818" s="6">
        <f>IF(AND(C2818&amp;""="",E2818&amp;""="",F2818&amp;""=""),"",IF(C2818&amp;""="","كود ناقص",IFERROR(INDEX('دليل الحسابات'!$B$6:$B$205,MATCH(C2818,'دليل الحسابات'!$A$6:$A$205,0)),"كود غير موجود")))</f>
        <v/>
      </c>
      <c r="H2818" s="6">
        <f>IF(AND(C2818&amp;""="",E2818&amp;""="",F2818&amp;""=""),"",IF(AND(E2818&amp;""&lt;&gt;"",F2818&amp;""&lt;&gt;""),"خطأ: مدين ودائن معًا",IF(AND(E2818&amp;""="",F2818&amp;""=""),"سطر بلا مبلغ","")))</f>
        <v/>
      </c>
      <c r="I2818" s="19">
        <f>IF(B2818&amp;""="","",ROUND(SUMIFS($E$7:$E$3006,$B$7:$B$3006,B2818&amp;"")-SUMIFS($F$7:$F$3006,$B$7:$B$3006,B2818&amp;""),2))</f>
        <v/>
      </c>
      <c r="J2818" s="6">
        <f>IF(B2818&amp;""="",IF(AND(C2818&amp;""="",E2818&amp;""="",F2818&amp;""=""),"","رقم القيد ناقص"),IF(I2818=0,"","القيد غير متوازن"))</f>
        <v/>
      </c>
      <c r="K2818" s="21">
        <f>IF(C2818&amp;""="","",COUNTIF($C$7:C2818,C2818&amp;""))</f>
        <v/>
      </c>
      <c r="L2818" s="6">
        <f>IF(K2818="","",C2818&amp;"-"&amp;K2818)</f>
        <v/>
      </c>
      <c r="M2818" s="21">
        <f>IF(J2818&lt;&gt;"القيد غير متوازن","",IF(COUNTIF($B$7:B2818,B2818&amp;"")=1,1,""))</f>
        <v/>
      </c>
    </row>
    <row r="2819">
      <c r="A2819" s="20" t="n"/>
      <c r="B2819" s="16" t="n"/>
      <c r="C2819" s="16" t="n"/>
      <c r="D2819" s="5" t="n"/>
      <c r="E2819" s="17" t="n"/>
      <c r="F2819" s="17" t="n"/>
      <c r="G2819" s="6">
        <f>IF(AND(C2819&amp;""="",E2819&amp;""="",F2819&amp;""=""),"",IF(C2819&amp;""="","كود ناقص",IFERROR(INDEX('دليل الحسابات'!$B$6:$B$205,MATCH(C2819,'دليل الحسابات'!$A$6:$A$205,0)),"كود غير موجود")))</f>
        <v/>
      </c>
      <c r="H2819" s="6">
        <f>IF(AND(C2819&amp;""="",E2819&amp;""="",F2819&amp;""=""),"",IF(AND(E2819&amp;""&lt;&gt;"",F2819&amp;""&lt;&gt;""),"خطأ: مدين ودائن معًا",IF(AND(E2819&amp;""="",F2819&amp;""=""),"سطر بلا مبلغ","")))</f>
        <v/>
      </c>
      <c r="I2819" s="19">
        <f>IF(B2819&amp;""="","",ROUND(SUMIFS($E$7:$E$3006,$B$7:$B$3006,B2819&amp;"")-SUMIFS($F$7:$F$3006,$B$7:$B$3006,B2819&amp;""),2))</f>
        <v/>
      </c>
      <c r="J2819" s="6">
        <f>IF(B2819&amp;""="",IF(AND(C2819&amp;""="",E2819&amp;""="",F2819&amp;""=""),"","رقم القيد ناقص"),IF(I2819=0,"","القيد غير متوازن"))</f>
        <v/>
      </c>
      <c r="K2819" s="21">
        <f>IF(C2819&amp;""="","",COUNTIF($C$7:C2819,C2819&amp;""))</f>
        <v/>
      </c>
      <c r="L2819" s="6">
        <f>IF(K2819="","",C2819&amp;"-"&amp;K2819)</f>
        <v/>
      </c>
      <c r="M2819" s="21">
        <f>IF(J2819&lt;&gt;"القيد غير متوازن","",IF(COUNTIF($B$7:B2819,B2819&amp;"")=1,1,""))</f>
        <v/>
      </c>
    </row>
    <row r="2820">
      <c r="A2820" s="20" t="n"/>
      <c r="B2820" s="16" t="n"/>
      <c r="C2820" s="16" t="n"/>
      <c r="D2820" s="5" t="n"/>
      <c r="E2820" s="17" t="n"/>
      <c r="F2820" s="17" t="n"/>
      <c r="G2820" s="6">
        <f>IF(AND(C2820&amp;""="",E2820&amp;""="",F2820&amp;""=""),"",IF(C2820&amp;""="","كود ناقص",IFERROR(INDEX('دليل الحسابات'!$B$6:$B$205,MATCH(C2820,'دليل الحسابات'!$A$6:$A$205,0)),"كود غير موجود")))</f>
        <v/>
      </c>
      <c r="H2820" s="6">
        <f>IF(AND(C2820&amp;""="",E2820&amp;""="",F2820&amp;""=""),"",IF(AND(E2820&amp;""&lt;&gt;"",F2820&amp;""&lt;&gt;""),"خطأ: مدين ودائن معًا",IF(AND(E2820&amp;""="",F2820&amp;""=""),"سطر بلا مبلغ","")))</f>
        <v/>
      </c>
      <c r="I2820" s="19">
        <f>IF(B2820&amp;""="","",ROUND(SUMIFS($E$7:$E$3006,$B$7:$B$3006,B2820&amp;"")-SUMIFS($F$7:$F$3006,$B$7:$B$3006,B2820&amp;""),2))</f>
        <v/>
      </c>
      <c r="J2820" s="6">
        <f>IF(B2820&amp;""="",IF(AND(C2820&amp;""="",E2820&amp;""="",F2820&amp;""=""),"","رقم القيد ناقص"),IF(I2820=0,"","القيد غير متوازن"))</f>
        <v/>
      </c>
      <c r="K2820" s="21">
        <f>IF(C2820&amp;""="","",COUNTIF($C$7:C2820,C2820&amp;""))</f>
        <v/>
      </c>
      <c r="L2820" s="6">
        <f>IF(K2820="","",C2820&amp;"-"&amp;K2820)</f>
        <v/>
      </c>
      <c r="M2820" s="21">
        <f>IF(J2820&lt;&gt;"القيد غير متوازن","",IF(COUNTIF($B$7:B2820,B2820&amp;"")=1,1,""))</f>
        <v/>
      </c>
    </row>
    <row r="2821">
      <c r="A2821" s="20" t="n"/>
      <c r="B2821" s="16" t="n"/>
      <c r="C2821" s="16" t="n"/>
      <c r="D2821" s="5" t="n"/>
      <c r="E2821" s="17" t="n"/>
      <c r="F2821" s="17" t="n"/>
      <c r="G2821" s="6">
        <f>IF(AND(C2821&amp;""="",E2821&amp;""="",F2821&amp;""=""),"",IF(C2821&amp;""="","كود ناقص",IFERROR(INDEX('دليل الحسابات'!$B$6:$B$205,MATCH(C2821,'دليل الحسابات'!$A$6:$A$205,0)),"كود غير موجود")))</f>
        <v/>
      </c>
      <c r="H2821" s="6">
        <f>IF(AND(C2821&amp;""="",E2821&amp;""="",F2821&amp;""=""),"",IF(AND(E2821&amp;""&lt;&gt;"",F2821&amp;""&lt;&gt;""),"خطأ: مدين ودائن معًا",IF(AND(E2821&amp;""="",F2821&amp;""=""),"سطر بلا مبلغ","")))</f>
        <v/>
      </c>
      <c r="I2821" s="19">
        <f>IF(B2821&amp;""="","",ROUND(SUMIFS($E$7:$E$3006,$B$7:$B$3006,B2821&amp;"")-SUMIFS($F$7:$F$3006,$B$7:$B$3006,B2821&amp;""),2))</f>
        <v/>
      </c>
      <c r="J2821" s="6">
        <f>IF(B2821&amp;""="",IF(AND(C2821&amp;""="",E2821&amp;""="",F2821&amp;""=""),"","رقم القيد ناقص"),IF(I2821=0,"","القيد غير متوازن"))</f>
        <v/>
      </c>
      <c r="K2821" s="21">
        <f>IF(C2821&amp;""="","",COUNTIF($C$7:C2821,C2821&amp;""))</f>
        <v/>
      </c>
      <c r="L2821" s="6">
        <f>IF(K2821="","",C2821&amp;"-"&amp;K2821)</f>
        <v/>
      </c>
      <c r="M2821" s="21">
        <f>IF(J2821&lt;&gt;"القيد غير متوازن","",IF(COUNTIF($B$7:B2821,B2821&amp;"")=1,1,""))</f>
        <v/>
      </c>
    </row>
    <row r="2822">
      <c r="A2822" s="20" t="n"/>
      <c r="B2822" s="16" t="n"/>
      <c r="C2822" s="16" t="n"/>
      <c r="D2822" s="5" t="n"/>
      <c r="E2822" s="17" t="n"/>
      <c r="F2822" s="17" t="n"/>
      <c r="G2822" s="6">
        <f>IF(AND(C2822&amp;""="",E2822&amp;""="",F2822&amp;""=""),"",IF(C2822&amp;""="","كود ناقص",IFERROR(INDEX('دليل الحسابات'!$B$6:$B$205,MATCH(C2822,'دليل الحسابات'!$A$6:$A$205,0)),"كود غير موجود")))</f>
        <v/>
      </c>
      <c r="H2822" s="6">
        <f>IF(AND(C2822&amp;""="",E2822&amp;""="",F2822&amp;""=""),"",IF(AND(E2822&amp;""&lt;&gt;"",F2822&amp;""&lt;&gt;""),"خطأ: مدين ودائن معًا",IF(AND(E2822&amp;""="",F2822&amp;""=""),"سطر بلا مبلغ","")))</f>
        <v/>
      </c>
      <c r="I2822" s="19">
        <f>IF(B2822&amp;""="","",ROUND(SUMIFS($E$7:$E$3006,$B$7:$B$3006,B2822&amp;"")-SUMIFS($F$7:$F$3006,$B$7:$B$3006,B2822&amp;""),2))</f>
        <v/>
      </c>
      <c r="J2822" s="6">
        <f>IF(B2822&amp;""="",IF(AND(C2822&amp;""="",E2822&amp;""="",F2822&amp;""=""),"","رقم القيد ناقص"),IF(I2822=0,"","القيد غير متوازن"))</f>
        <v/>
      </c>
      <c r="K2822" s="21">
        <f>IF(C2822&amp;""="","",COUNTIF($C$7:C2822,C2822&amp;""))</f>
        <v/>
      </c>
      <c r="L2822" s="6">
        <f>IF(K2822="","",C2822&amp;"-"&amp;K2822)</f>
        <v/>
      </c>
      <c r="M2822" s="21">
        <f>IF(J2822&lt;&gt;"القيد غير متوازن","",IF(COUNTIF($B$7:B2822,B2822&amp;"")=1,1,""))</f>
        <v/>
      </c>
    </row>
    <row r="2823">
      <c r="A2823" s="20" t="n"/>
      <c r="B2823" s="16" t="n"/>
      <c r="C2823" s="16" t="n"/>
      <c r="D2823" s="5" t="n"/>
      <c r="E2823" s="17" t="n"/>
      <c r="F2823" s="17" t="n"/>
      <c r="G2823" s="6">
        <f>IF(AND(C2823&amp;""="",E2823&amp;""="",F2823&amp;""=""),"",IF(C2823&amp;""="","كود ناقص",IFERROR(INDEX('دليل الحسابات'!$B$6:$B$205,MATCH(C2823,'دليل الحسابات'!$A$6:$A$205,0)),"كود غير موجود")))</f>
        <v/>
      </c>
      <c r="H2823" s="6">
        <f>IF(AND(C2823&amp;""="",E2823&amp;""="",F2823&amp;""=""),"",IF(AND(E2823&amp;""&lt;&gt;"",F2823&amp;""&lt;&gt;""),"خطأ: مدين ودائن معًا",IF(AND(E2823&amp;""="",F2823&amp;""=""),"سطر بلا مبلغ","")))</f>
        <v/>
      </c>
      <c r="I2823" s="19">
        <f>IF(B2823&amp;""="","",ROUND(SUMIFS($E$7:$E$3006,$B$7:$B$3006,B2823&amp;"")-SUMIFS($F$7:$F$3006,$B$7:$B$3006,B2823&amp;""),2))</f>
        <v/>
      </c>
      <c r="J2823" s="6">
        <f>IF(B2823&amp;""="",IF(AND(C2823&amp;""="",E2823&amp;""="",F2823&amp;""=""),"","رقم القيد ناقص"),IF(I2823=0,"","القيد غير متوازن"))</f>
        <v/>
      </c>
      <c r="K2823" s="21">
        <f>IF(C2823&amp;""="","",COUNTIF($C$7:C2823,C2823&amp;""))</f>
        <v/>
      </c>
      <c r="L2823" s="6">
        <f>IF(K2823="","",C2823&amp;"-"&amp;K2823)</f>
        <v/>
      </c>
      <c r="M2823" s="21">
        <f>IF(J2823&lt;&gt;"القيد غير متوازن","",IF(COUNTIF($B$7:B2823,B2823&amp;"")=1,1,""))</f>
        <v/>
      </c>
    </row>
    <row r="2824">
      <c r="A2824" s="20" t="n"/>
      <c r="B2824" s="16" t="n"/>
      <c r="C2824" s="16" t="n"/>
      <c r="D2824" s="5" t="n"/>
      <c r="E2824" s="17" t="n"/>
      <c r="F2824" s="17" t="n"/>
      <c r="G2824" s="6">
        <f>IF(AND(C2824&amp;""="",E2824&amp;""="",F2824&amp;""=""),"",IF(C2824&amp;""="","كود ناقص",IFERROR(INDEX('دليل الحسابات'!$B$6:$B$205,MATCH(C2824,'دليل الحسابات'!$A$6:$A$205,0)),"كود غير موجود")))</f>
        <v/>
      </c>
      <c r="H2824" s="6">
        <f>IF(AND(C2824&amp;""="",E2824&amp;""="",F2824&amp;""=""),"",IF(AND(E2824&amp;""&lt;&gt;"",F2824&amp;""&lt;&gt;""),"خطأ: مدين ودائن معًا",IF(AND(E2824&amp;""="",F2824&amp;""=""),"سطر بلا مبلغ","")))</f>
        <v/>
      </c>
      <c r="I2824" s="19">
        <f>IF(B2824&amp;""="","",ROUND(SUMIFS($E$7:$E$3006,$B$7:$B$3006,B2824&amp;"")-SUMIFS($F$7:$F$3006,$B$7:$B$3006,B2824&amp;""),2))</f>
        <v/>
      </c>
      <c r="J2824" s="6">
        <f>IF(B2824&amp;""="",IF(AND(C2824&amp;""="",E2824&amp;""="",F2824&amp;""=""),"","رقم القيد ناقص"),IF(I2824=0,"","القيد غير متوازن"))</f>
        <v/>
      </c>
      <c r="K2824" s="21">
        <f>IF(C2824&amp;""="","",COUNTIF($C$7:C2824,C2824&amp;""))</f>
        <v/>
      </c>
      <c r="L2824" s="6">
        <f>IF(K2824="","",C2824&amp;"-"&amp;K2824)</f>
        <v/>
      </c>
      <c r="M2824" s="21">
        <f>IF(J2824&lt;&gt;"القيد غير متوازن","",IF(COUNTIF($B$7:B2824,B2824&amp;"")=1,1,""))</f>
        <v/>
      </c>
    </row>
    <row r="2825">
      <c r="A2825" s="20" t="n"/>
      <c r="B2825" s="16" t="n"/>
      <c r="C2825" s="16" t="n"/>
      <c r="D2825" s="5" t="n"/>
      <c r="E2825" s="17" t="n"/>
      <c r="F2825" s="17" t="n"/>
      <c r="G2825" s="6">
        <f>IF(AND(C2825&amp;""="",E2825&amp;""="",F2825&amp;""=""),"",IF(C2825&amp;""="","كود ناقص",IFERROR(INDEX('دليل الحسابات'!$B$6:$B$205,MATCH(C2825,'دليل الحسابات'!$A$6:$A$205,0)),"كود غير موجود")))</f>
        <v/>
      </c>
      <c r="H2825" s="6">
        <f>IF(AND(C2825&amp;""="",E2825&amp;""="",F2825&amp;""=""),"",IF(AND(E2825&amp;""&lt;&gt;"",F2825&amp;""&lt;&gt;""),"خطأ: مدين ودائن معًا",IF(AND(E2825&amp;""="",F2825&amp;""=""),"سطر بلا مبلغ","")))</f>
        <v/>
      </c>
      <c r="I2825" s="19">
        <f>IF(B2825&amp;""="","",ROUND(SUMIFS($E$7:$E$3006,$B$7:$B$3006,B2825&amp;"")-SUMIFS($F$7:$F$3006,$B$7:$B$3006,B2825&amp;""),2))</f>
        <v/>
      </c>
      <c r="J2825" s="6">
        <f>IF(B2825&amp;""="",IF(AND(C2825&amp;""="",E2825&amp;""="",F2825&amp;""=""),"","رقم القيد ناقص"),IF(I2825=0,"","القيد غير متوازن"))</f>
        <v/>
      </c>
      <c r="K2825" s="21">
        <f>IF(C2825&amp;""="","",COUNTIF($C$7:C2825,C2825&amp;""))</f>
        <v/>
      </c>
      <c r="L2825" s="6">
        <f>IF(K2825="","",C2825&amp;"-"&amp;K2825)</f>
        <v/>
      </c>
      <c r="M2825" s="21">
        <f>IF(J2825&lt;&gt;"القيد غير متوازن","",IF(COUNTIF($B$7:B2825,B2825&amp;"")=1,1,""))</f>
        <v/>
      </c>
    </row>
    <row r="2826">
      <c r="A2826" s="20" t="n"/>
      <c r="B2826" s="16" t="n"/>
      <c r="C2826" s="16" t="n"/>
      <c r="D2826" s="5" t="n"/>
      <c r="E2826" s="17" t="n"/>
      <c r="F2826" s="17" t="n"/>
      <c r="G2826" s="6">
        <f>IF(AND(C2826&amp;""="",E2826&amp;""="",F2826&amp;""=""),"",IF(C2826&amp;""="","كود ناقص",IFERROR(INDEX('دليل الحسابات'!$B$6:$B$205,MATCH(C2826,'دليل الحسابات'!$A$6:$A$205,0)),"كود غير موجود")))</f>
        <v/>
      </c>
      <c r="H2826" s="6">
        <f>IF(AND(C2826&amp;""="",E2826&amp;""="",F2826&amp;""=""),"",IF(AND(E2826&amp;""&lt;&gt;"",F2826&amp;""&lt;&gt;""),"خطأ: مدين ودائن معًا",IF(AND(E2826&amp;""="",F2826&amp;""=""),"سطر بلا مبلغ","")))</f>
        <v/>
      </c>
      <c r="I2826" s="19">
        <f>IF(B2826&amp;""="","",ROUND(SUMIFS($E$7:$E$3006,$B$7:$B$3006,B2826&amp;"")-SUMIFS($F$7:$F$3006,$B$7:$B$3006,B2826&amp;""),2))</f>
        <v/>
      </c>
      <c r="J2826" s="6">
        <f>IF(B2826&amp;""="",IF(AND(C2826&amp;""="",E2826&amp;""="",F2826&amp;""=""),"","رقم القيد ناقص"),IF(I2826=0,"","القيد غير متوازن"))</f>
        <v/>
      </c>
      <c r="K2826" s="21">
        <f>IF(C2826&amp;""="","",COUNTIF($C$7:C2826,C2826&amp;""))</f>
        <v/>
      </c>
      <c r="L2826" s="6">
        <f>IF(K2826="","",C2826&amp;"-"&amp;K2826)</f>
        <v/>
      </c>
      <c r="M2826" s="21">
        <f>IF(J2826&lt;&gt;"القيد غير متوازن","",IF(COUNTIF($B$7:B2826,B2826&amp;"")=1,1,""))</f>
        <v/>
      </c>
    </row>
    <row r="2827">
      <c r="A2827" s="20" t="n"/>
      <c r="B2827" s="16" t="n"/>
      <c r="C2827" s="16" t="n"/>
      <c r="D2827" s="5" t="n"/>
      <c r="E2827" s="17" t="n"/>
      <c r="F2827" s="17" t="n"/>
      <c r="G2827" s="6">
        <f>IF(AND(C2827&amp;""="",E2827&amp;""="",F2827&amp;""=""),"",IF(C2827&amp;""="","كود ناقص",IFERROR(INDEX('دليل الحسابات'!$B$6:$B$205,MATCH(C2827,'دليل الحسابات'!$A$6:$A$205,0)),"كود غير موجود")))</f>
        <v/>
      </c>
      <c r="H2827" s="6">
        <f>IF(AND(C2827&amp;""="",E2827&amp;""="",F2827&amp;""=""),"",IF(AND(E2827&amp;""&lt;&gt;"",F2827&amp;""&lt;&gt;""),"خطأ: مدين ودائن معًا",IF(AND(E2827&amp;""="",F2827&amp;""=""),"سطر بلا مبلغ","")))</f>
        <v/>
      </c>
      <c r="I2827" s="19">
        <f>IF(B2827&amp;""="","",ROUND(SUMIFS($E$7:$E$3006,$B$7:$B$3006,B2827&amp;"")-SUMIFS($F$7:$F$3006,$B$7:$B$3006,B2827&amp;""),2))</f>
        <v/>
      </c>
      <c r="J2827" s="6">
        <f>IF(B2827&amp;""="",IF(AND(C2827&amp;""="",E2827&amp;""="",F2827&amp;""=""),"","رقم القيد ناقص"),IF(I2827=0,"","القيد غير متوازن"))</f>
        <v/>
      </c>
      <c r="K2827" s="21">
        <f>IF(C2827&amp;""="","",COUNTIF($C$7:C2827,C2827&amp;""))</f>
        <v/>
      </c>
      <c r="L2827" s="6">
        <f>IF(K2827="","",C2827&amp;"-"&amp;K2827)</f>
        <v/>
      </c>
      <c r="M2827" s="21">
        <f>IF(J2827&lt;&gt;"القيد غير متوازن","",IF(COUNTIF($B$7:B2827,B2827&amp;"")=1,1,""))</f>
        <v/>
      </c>
    </row>
    <row r="2828">
      <c r="A2828" s="20" t="n"/>
      <c r="B2828" s="16" t="n"/>
      <c r="C2828" s="16" t="n"/>
      <c r="D2828" s="5" t="n"/>
      <c r="E2828" s="17" t="n"/>
      <c r="F2828" s="17" t="n"/>
      <c r="G2828" s="6">
        <f>IF(AND(C2828&amp;""="",E2828&amp;""="",F2828&amp;""=""),"",IF(C2828&amp;""="","كود ناقص",IFERROR(INDEX('دليل الحسابات'!$B$6:$B$205,MATCH(C2828,'دليل الحسابات'!$A$6:$A$205,0)),"كود غير موجود")))</f>
        <v/>
      </c>
      <c r="H2828" s="6">
        <f>IF(AND(C2828&amp;""="",E2828&amp;""="",F2828&amp;""=""),"",IF(AND(E2828&amp;""&lt;&gt;"",F2828&amp;""&lt;&gt;""),"خطأ: مدين ودائن معًا",IF(AND(E2828&amp;""="",F2828&amp;""=""),"سطر بلا مبلغ","")))</f>
        <v/>
      </c>
      <c r="I2828" s="19">
        <f>IF(B2828&amp;""="","",ROUND(SUMIFS($E$7:$E$3006,$B$7:$B$3006,B2828&amp;"")-SUMIFS($F$7:$F$3006,$B$7:$B$3006,B2828&amp;""),2))</f>
        <v/>
      </c>
      <c r="J2828" s="6">
        <f>IF(B2828&amp;""="",IF(AND(C2828&amp;""="",E2828&amp;""="",F2828&amp;""=""),"","رقم القيد ناقص"),IF(I2828=0,"","القيد غير متوازن"))</f>
        <v/>
      </c>
      <c r="K2828" s="21">
        <f>IF(C2828&amp;""="","",COUNTIF($C$7:C2828,C2828&amp;""))</f>
        <v/>
      </c>
      <c r="L2828" s="6">
        <f>IF(K2828="","",C2828&amp;"-"&amp;K2828)</f>
        <v/>
      </c>
      <c r="M2828" s="21">
        <f>IF(J2828&lt;&gt;"القيد غير متوازن","",IF(COUNTIF($B$7:B2828,B2828&amp;"")=1,1,""))</f>
        <v/>
      </c>
    </row>
    <row r="2829">
      <c r="A2829" s="20" t="n"/>
      <c r="B2829" s="16" t="n"/>
      <c r="C2829" s="16" t="n"/>
      <c r="D2829" s="5" t="n"/>
      <c r="E2829" s="17" t="n"/>
      <c r="F2829" s="17" t="n"/>
      <c r="G2829" s="6">
        <f>IF(AND(C2829&amp;""="",E2829&amp;""="",F2829&amp;""=""),"",IF(C2829&amp;""="","كود ناقص",IFERROR(INDEX('دليل الحسابات'!$B$6:$B$205,MATCH(C2829,'دليل الحسابات'!$A$6:$A$205,0)),"كود غير موجود")))</f>
        <v/>
      </c>
      <c r="H2829" s="6">
        <f>IF(AND(C2829&amp;""="",E2829&amp;""="",F2829&amp;""=""),"",IF(AND(E2829&amp;""&lt;&gt;"",F2829&amp;""&lt;&gt;""),"خطأ: مدين ودائن معًا",IF(AND(E2829&amp;""="",F2829&amp;""=""),"سطر بلا مبلغ","")))</f>
        <v/>
      </c>
      <c r="I2829" s="19">
        <f>IF(B2829&amp;""="","",ROUND(SUMIFS($E$7:$E$3006,$B$7:$B$3006,B2829&amp;"")-SUMIFS($F$7:$F$3006,$B$7:$B$3006,B2829&amp;""),2))</f>
        <v/>
      </c>
      <c r="J2829" s="6">
        <f>IF(B2829&amp;""="",IF(AND(C2829&amp;""="",E2829&amp;""="",F2829&amp;""=""),"","رقم القيد ناقص"),IF(I2829=0,"","القيد غير متوازن"))</f>
        <v/>
      </c>
      <c r="K2829" s="21">
        <f>IF(C2829&amp;""="","",COUNTIF($C$7:C2829,C2829&amp;""))</f>
        <v/>
      </c>
      <c r="L2829" s="6">
        <f>IF(K2829="","",C2829&amp;"-"&amp;K2829)</f>
        <v/>
      </c>
      <c r="M2829" s="21">
        <f>IF(J2829&lt;&gt;"القيد غير متوازن","",IF(COUNTIF($B$7:B2829,B2829&amp;"")=1,1,""))</f>
        <v/>
      </c>
    </row>
    <row r="2830">
      <c r="A2830" s="20" t="n"/>
      <c r="B2830" s="16" t="n"/>
      <c r="C2830" s="16" t="n"/>
      <c r="D2830" s="5" t="n"/>
      <c r="E2830" s="17" t="n"/>
      <c r="F2830" s="17" t="n"/>
      <c r="G2830" s="6">
        <f>IF(AND(C2830&amp;""="",E2830&amp;""="",F2830&amp;""=""),"",IF(C2830&amp;""="","كود ناقص",IFERROR(INDEX('دليل الحسابات'!$B$6:$B$205,MATCH(C2830,'دليل الحسابات'!$A$6:$A$205,0)),"كود غير موجود")))</f>
        <v/>
      </c>
      <c r="H2830" s="6">
        <f>IF(AND(C2830&amp;""="",E2830&amp;""="",F2830&amp;""=""),"",IF(AND(E2830&amp;""&lt;&gt;"",F2830&amp;""&lt;&gt;""),"خطأ: مدين ودائن معًا",IF(AND(E2830&amp;""="",F2830&amp;""=""),"سطر بلا مبلغ","")))</f>
        <v/>
      </c>
      <c r="I2830" s="19">
        <f>IF(B2830&amp;""="","",ROUND(SUMIFS($E$7:$E$3006,$B$7:$B$3006,B2830&amp;"")-SUMIFS($F$7:$F$3006,$B$7:$B$3006,B2830&amp;""),2))</f>
        <v/>
      </c>
      <c r="J2830" s="6">
        <f>IF(B2830&amp;""="",IF(AND(C2830&amp;""="",E2830&amp;""="",F2830&amp;""=""),"","رقم القيد ناقص"),IF(I2830=0,"","القيد غير متوازن"))</f>
        <v/>
      </c>
      <c r="K2830" s="21">
        <f>IF(C2830&amp;""="","",COUNTIF($C$7:C2830,C2830&amp;""))</f>
        <v/>
      </c>
      <c r="L2830" s="6">
        <f>IF(K2830="","",C2830&amp;"-"&amp;K2830)</f>
        <v/>
      </c>
      <c r="M2830" s="21">
        <f>IF(J2830&lt;&gt;"القيد غير متوازن","",IF(COUNTIF($B$7:B2830,B2830&amp;"")=1,1,""))</f>
        <v/>
      </c>
    </row>
    <row r="2831">
      <c r="A2831" s="20" t="n"/>
      <c r="B2831" s="16" t="n"/>
      <c r="C2831" s="16" t="n"/>
      <c r="D2831" s="5" t="n"/>
      <c r="E2831" s="17" t="n"/>
      <c r="F2831" s="17" t="n"/>
      <c r="G2831" s="6">
        <f>IF(AND(C2831&amp;""="",E2831&amp;""="",F2831&amp;""=""),"",IF(C2831&amp;""="","كود ناقص",IFERROR(INDEX('دليل الحسابات'!$B$6:$B$205,MATCH(C2831,'دليل الحسابات'!$A$6:$A$205,0)),"كود غير موجود")))</f>
        <v/>
      </c>
      <c r="H2831" s="6">
        <f>IF(AND(C2831&amp;""="",E2831&amp;""="",F2831&amp;""=""),"",IF(AND(E2831&amp;""&lt;&gt;"",F2831&amp;""&lt;&gt;""),"خطأ: مدين ودائن معًا",IF(AND(E2831&amp;""="",F2831&amp;""=""),"سطر بلا مبلغ","")))</f>
        <v/>
      </c>
      <c r="I2831" s="19">
        <f>IF(B2831&amp;""="","",ROUND(SUMIFS($E$7:$E$3006,$B$7:$B$3006,B2831&amp;"")-SUMIFS($F$7:$F$3006,$B$7:$B$3006,B2831&amp;""),2))</f>
        <v/>
      </c>
      <c r="J2831" s="6">
        <f>IF(B2831&amp;""="",IF(AND(C2831&amp;""="",E2831&amp;""="",F2831&amp;""=""),"","رقم القيد ناقص"),IF(I2831=0,"","القيد غير متوازن"))</f>
        <v/>
      </c>
      <c r="K2831" s="21">
        <f>IF(C2831&amp;""="","",COUNTIF($C$7:C2831,C2831&amp;""))</f>
        <v/>
      </c>
      <c r="L2831" s="6">
        <f>IF(K2831="","",C2831&amp;"-"&amp;K2831)</f>
        <v/>
      </c>
      <c r="M2831" s="21">
        <f>IF(J2831&lt;&gt;"القيد غير متوازن","",IF(COUNTIF($B$7:B2831,B2831&amp;"")=1,1,""))</f>
        <v/>
      </c>
    </row>
    <row r="2832">
      <c r="A2832" s="20" t="n"/>
      <c r="B2832" s="16" t="n"/>
      <c r="C2832" s="16" t="n"/>
      <c r="D2832" s="5" t="n"/>
      <c r="E2832" s="17" t="n"/>
      <c r="F2832" s="17" t="n"/>
      <c r="G2832" s="6">
        <f>IF(AND(C2832&amp;""="",E2832&amp;""="",F2832&amp;""=""),"",IF(C2832&amp;""="","كود ناقص",IFERROR(INDEX('دليل الحسابات'!$B$6:$B$205,MATCH(C2832,'دليل الحسابات'!$A$6:$A$205,0)),"كود غير موجود")))</f>
        <v/>
      </c>
      <c r="H2832" s="6">
        <f>IF(AND(C2832&amp;""="",E2832&amp;""="",F2832&amp;""=""),"",IF(AND(E2832&amp;""&lt;&gt;"",F2832&amp;""&lt;&gt;""),"خطأ: مدين ودائن معًا",IF(AND(E2832&amp;""="",F2832&amp;""=""),"سطر بلا مبلغ","")))</f>
        <v/>
      </c>
      <c r="I2832" s="19">
        <f>IF(B2832&amp;""="","",ROUND(SUMIFS($E$7:$E$3006,$B$7:$B$3006,B2832&amp;"")-SUMIFS($F$7:$F$3006,$B$7:$B$3006,B2832&amp;""),2))</f>
        <v/>
      </c>
      <c r="J2832" s="6">
        <f>IF(B2832&amp;""="",IF(AND(C2832&amp;""="",E2832&amp;""="",F2832&amp;""=""),"","رقم القيد ناقص"),IF(I2832=0,"","القيد غير متوازن"))</f>
        <v/>
      </c>
      <c r="K2832" s="21">
        <f>IF(C2832&amp;""="","",COUNTIF($C$7:C2832,C2832&amp;""))</f>
        <v/>
      </c>
      <c r="L2832" s="6">
        <f>IF(K2832="","",C2832&amp;"-"&amp;K2832)</f>
        <v/>
      </c>
      <c r="M2832" s="21">
        <f>IF(J2832&lt;&gt;"القيد غير متوازن","",IF(COUNTIF($B$7:B2832,B2832&amp;"")=1,1,""))</f>
        <v/>
      </c>
    </row>
    <row r="2833">
      <c r="A2833" s="20" t="n"/>
      <c r="B2833" s="16" t="n"/>
      <c r="C2833" s="16" t="n"/>
      <c r="D2833" s="5" t="n"/>
      <c r="E2833" s="17" t="n"/>
      <c r="F2833" s="17" t="n"/>
      <c r="G2833" s="6">
        <f>IF(AND(C2833&amp;""="",E2833&amp;""="",F2833&amp;""=""),"",IF(C2833&amp;""="","كود ناقص",IFERROR(INDEX('دليل الحسابات'!$B$6:$B$205,MATCH(C2833,'دليل الحسابات'!$A$6:$A$205,0)),"كود غير موجود")))</f>
        <v/>
      </c>
      <c r="H2833" s="6">
        <f>IF(AND(C2833&amp;""="",E2833&amp;""="",F2833&amp;""=""),"",IF(AND(E2833&amp;""&lt;&gt;"",F2833&amp;""&lt;&gt;""),"خطأ: مدين ودائن معًا",IF(AND(E2833&amp;""="",F2833&amp;""=""),"سطر بلا مبلغ","")))</f>
        <v/>
      </c>
      <c r="I2833" s="19">
        <f>IF(B2833&amp;""="","",ROUND(SUMIFS($E$7:$E$3006,$B$7:$B$3006,B2833&amp;"")-SUMIFS($F$7:$F$3006,$B$7:$B$3006,B2833&amp;""),2))</f>
        <v/>
      </c>
      <c r="J2833" s="6">
        <f>IF(B2833&amp;""="",IF(AND(C2833&amp;""="",E2833&amp;""="",F2833&amp;""=""),"","رقم القيد ناقص"),IF(I2833=0,"","القيد غير متوازن"))</f>
        <v/>
      </c>
      <c r="K2833" s="21">
        <f>IF(C2833&amp;""="","",COUNTIF($C$7:C2833,C2833&amp;""))</f>
        <v/>
      </c>
      <c r="L2833" s="6">
        <f>IF(K2833="","",C2833&amp;"-"&amp;K2833)</f>
        <v/>
      </c>
      <c r="M2833" s="21">
        <f>IF(J2833&lt;&gt;"القيد غير متوازن","",IF(COUNTIF($B$7:B2833,B2833&amp;"")=1,1,""))</f>
        <v/>
      </c>
    </row>
    <row r="2834">
      <c r="A2834" s="20" t="n"/>
      <c r="B2834" s="16" t="n"/>
      <c r="C2834" s="16" t="n"/>
      <c r="D2834" s="5" t="n"/>
      <c r="E2834" s="17" t="n"/>
      <c r="F2834" s="17" t="n"/>
      <c r="G2834" s="6">
        <f>IF(AND(C2834&amp;""="",E2834&amp;""="",F2834&amp;""=""),"",IF(C2834&amp;""="","كود ناقص",IFERROR(INDEX('دليل الحسابات'!$B$6:$B$205,MATCH(C2834,'دليل الحسابات'!$A$6:$A$205,0)),"كود غير موجود")))</f>
        <v/>
      </c>
      <c r="H2834" s="6">
        <f>IF(AND(C2834&amp;""="",E2834&amp;""="",F2834&amp;""=""),"",IF(AND(E2834&amp;""&lt;&gt;"",F2834&amp;""&lt;&gt;""),"خطأ: مدين ودائن معًا",IF(AND(E2834&amp;""="",F2834&amp;""=""),"سطر بلا مبلغ","")))</f>
        <v/>
      </c>
      <c r="I2834" s="19">
        <f>IF(B2834&amp;""="","",ROUND(SUMIFS($E$7:$E$3006,$B$7:$B$3006,B2834&amp;"")-SUMIFS($F$7:$F$3006,$B$7:$B$3006,B2834&amp;""),2))</f>
        <v/>
      </c>
      <c r="J2834" s="6">
        <f>IF(B2834&amp;""="",IF(AND(C2834&amp;""="",E2834&amp;""="",F2834&amp;""=""),"","رقم القيد ناقص"),IF(I2834=0,"","القيد غير متوازن"))</f>
        <v/>
      </c>
      <c r="K2834" s="21">
        <f>IF(C2834&amp;""="","",COUNTIF($C$7:C2834,C2834&amp;""))</f>
        <v/>
      </c>
      <c r="L2834" s="6">
        <f>IF(K2834="","",C2834&amp;"-"&amp;K2834)</f>
        <v/>
      </c>
      <c r="M2834" s="21">
        <f>IF(J2834&lt;&gt;"القيد غير متوازن","",IF(COUNTIF($B$7:B2834,B2834&amp;"")=1,1,""))</f>
        <v/>
      </c>
    </row>
    <row r="2835">
      <c r="A2835" s="20" t="n"/>
      <c r="B2835" s="16" t="n"/>
      <c r="C2835" s="16" t="n"/>
      <c r="D2835" s="5" t="n"/>
      <c r="E2835" s="17" t="n"/>
      <c r="F2835" s="17" t="n"/>
      <c r="G2835" s="6">
        <f>IF(AND(C2835&amp;""="",E2835&amp;""="",F2835&amp;""=""),"",IF(C2835&amp;""="","كود ناقص",IFERROR(INDEX('دليل الحسابات'!$B$6:$B$205,MATCH(C2835,'دليل الحسابات'!$A$6:$A$205,0)),"كود غير موجود")))</f>
        <v/>
      </c>
      <c r="H2835" s="6">
        <f>IF(AND(C2835&amp;""="",E2835&amp;""="",F2835&amp;""=""),"",IF(AND(E2835&amp;""&lt;&gt;"",F2835&amp;""&lt;&gt;""),"خطأ: مدين ودائن معًا",IF(AND(E2835&amp;""="",F2835&amp;""=""),"سطر بلا مبلغ","")))</f>
        <v/>
      </c>
      <c r="I2835" s="19">
        <f>IF(B2835&amp;""="","",ROUND(SUMIFS($E$7:$E$3006,$B$7:$B$3006,B2835&amp;"")-SUMIFS($F$7:$F$3006,$B$7:$B$3006,B2835&amp;""),2))</f>
        <v/>
      </c>
      <c r="J2835" s="6">
        <f>IF(B2835&amp;""="",IF(AND(C2835&amp;""="",E2835&amp;""="",F2835&amp;""=""),"","رقم القيد ناقص"),IF(I2835=0,"","القيد غير متوازن"))</f>
        <v/>
      </c>
      <c r="K2835" s="21">
        <f>IF(C2835&amp;""="","",COUNTIF($C$7:C2835,C2835&amp;""))</f>
        <v/>
      </c>
      <c r="L2835" s="6">
        <f>IF(K2835="","",C2835&amp;"-"&amp;K2835)</f>
        <v/>
      </c>
      <c r="M2835" s="21">
        <f>IF(J2835&lt;&gt;"القيد غير متوازن","",IF(COUNTIF($B$7:B2835,B2835&amp;"")=1,1,""))</f>
        <v/>
      </c>
    </row>
    <row r="2836">
      <c r="A2836" s="20" t="n"/>
      <c r="B2836" s="16" t="n"/>
      <c r="C2836" s="16" t="n"/>
      <c r="D2836" s="5" t="n"/>
      <c r="E2836" s="17" t="n"/>
      <c r="F2836" s="17" t="n"/>
      <c r="G2836" s="6">
        <f>IF(AND(C2836&amp;""="",E2836&amp;""="",F2836&amp;""=""),"",IF(C2836&amp;""="","كود ناقص",IFERROR(INDEX('دليل الحسابات'!$B$6:$B$205,MATCH(C2836,'دليل الحسابات'!$A$6:$A$205,0)),"كود غير موجود")))</f>
        <v/>
      </c>
      <c r="H2836" s="6">
        <f>IF(AND(C2836&amp;""="",E2836&amp;""="",F2836&amp;""=""),"",IF(AND(E2836&amp;""&lt;&gt;"",F2836&amp;""&lt;&gt;""),"خطأ: مدين ودائن معًا",IF(AND(E2836&amp;""="",F2836&amp;""=""),"سطر بلا مبلغ","")))</f>
        <v/>
      </c>
      <c r="I2836" s="19">
        <f>IF(B2836&amp;""="","",ROUND(SUMIFS($E$7:$E$3006,$B$7:$B$3006,B2836&amp;"")-SUMIFS($F$7:$F$3006,$B$7:$B$3006,B2836&amp;""),2))</f>
        <v/>
      </c>
      <c r="J2836" s="6">
        <f>IF(B2836&amp;""="",IF(AND(C2836&amp;""="",E2836&amp;""="",F2836&amp;""=""),"","رقم القيد ناقص"),IF(I2836=0,"","القيد غير متوازن"))</f>
        <v/>
      </c>
      <c r="K2836" s="21">
        <f>IF(C2836&amp;""="","",COUNTIF($C$7:C2836,C2836&amp;""))</f>
        <v/>
      </c>
      <c r="L2836" s="6">
        <f>IF(K2836="","",C2836&amp;"-"&amp;K2836)</f>
        <v/>
      </c>
      <c r="M2836" s="21">
        <f>IF(J2836&lt;&gt;"القيد غير متوازن","",IF(COUNTIF($B$7:B2836,B2836&amp;"")=1,1,""))</f>
        <v/>
      </c>
    </row>
    <row r="2837">
      <c r="A2837" s="20" t="n"/>
      <c r="B2837" s="16" t="n"/>
      <c r="C2837" s="16" t="n"/>
      <c r="D2837" s="5" t="n"/>
      <c r="E2837" s="17" t="n"/>
      <c r="F2837" s="17" t="n"/>
      <c r="G2837" s="6">
        <f>IF(AND(C2837&amp;""="",E2837&amp;""="",F2837&amp;""=""),"",IF(C2837&amp;""="","كود ناقص",IFERROR(INDEX('دليل الحسابات'!$B$6:$B$205,MATCH(C2837,'دليل الحسابات'!$A$6:$A$205,0)),"كود غير موجود")))</f>
        <v/>
      </c>
      <c r="H2837" s="6">
        <f>IF(AND(C2837&amp;""="",E2837&amp;""="",F2837&amp;""=""),"",IF(AND(E2837&amp;""&lt;&gt;"",F2837&amp;""&lt;&gt;""),"خطأ: مدين ودائن معًا",IF(AND(E2837&amp;""="",F2837&amp;""=""),"سطر بلا مبلغ","")))</f>
        <v/>
      </c>
      <c r="I2837" s="19">
        <f>IF(B2837&amp;""="","",ROUND(SUMIFS($E$7:$E$3006,$B$7:$B$3006,B2837&amp;"")-SUMIFS($F$7:$F$3006,$B$7:$B$3006,B2837&amp;""),2))</f>
        <v/>
      </c>
      <c r="J2837" s="6">
        <f>IF(B2837&amp;""="",IF(AND(C2837&amp;""="",E2837&amp;""="",F2837&amp;""=""),"","رقم القيد ناقص"),IF(I2837=0,"","القيد غير متوازن"))</f>
        <v/>
      </c>
      <c r="K2837" s="21">
        <f>IF(C2837&amp;""="","",COUNTIF($C$7:C2837,C2837&amp;""))</f>
        <v/>
      </c>
      <c r="L2837" s="6">
        <f>IF(K2837="","",C2837&amp;"-"&amp;K2837)</f>
        <v/>
      </c>
      <c r="M2837" s="21">
        <f>IF(J2837&lt;&gt;"القيد غير متوازن","",IF(COUNTIF($B$7:B2837,B2837&amp;"")=1,1,""))</f>
        <v/>
      </c>
    </row>
    <row r="2838">
      <c r="A2838" s="20" t="n"/>
      <c r="B2838" s="16" t="n"/>
      <c r="C2838" s="16" t="n"/>
      <c r="D2838" s="5" t="n"/>
      <c r="E2838" s="17" t="n"/>
      <c r="F2838" s="17" t="n"/>
      <c r="G2838" s="6">
        <f>IF(AND(C2838&amp;""="",E2838&amp;""="",F2838&amp;""=""),"",IF(C2838&amp;""="","كود ناقص",IFERROR(INDEX('دليل الحسابات'!$B$6:$B$205,MATCH(C2838,'دليل الحسابات'!$A$6:$A$205,0)),"كود غير موجود")))</f>
        <v/>
      </c>
      <c r="H2838" s="6">
        <f>IF(AND(C2838&amp;""="",E2838&amp;""="",F2838&amp;""=""),"",IF(AND(E2838&amp;""&lt;&gt;"",F2838&amp;""&lt;&gt;""),"خطأ: مدين ودائن معًا",IF(AND(E2838&amp;""="",F2838&amp;""=""),"سطر بلا مبلغ","")))</f>
        <v/>
      </c>
      <c r="I2838" s="19">
        <f>IF(B2838&amp;""="","",ROUND(SUMIFS($E$7:$E$3006,$B$7:$B$3006,B2838&amp;"")-SUMIFS($F$7:$F$3006,$B$7:$B$3006,B2838&amp;""),2))</f>
        <v/>
      </c>
      <c r="J2838" s="6">
        <f>IF(B2838&amp;""="",IF(AND(C2838&amp;""="",E2838&amp;""="",F2838&amp;""=""),"","رقم القيد ناقص"),IF(I2838=0,"","القيد غير متوازن"))</f>
        <v/>
      </c>
      <c r="K2838" s="21">
        <f>IF(C2838&amp;""="","",COUNTIF($C$7:C2838,C2838&amp;""))</f>
        <v/>
      </c>
      <c r="L2838" s="6">
        <f>IF(K2838="","",C2838&amp;"-"&amp;K2838)</f>
        <v/>
      </c>
      <c r="M2838" s="21">
        <f>IF(J2838&lt;&gt;"القيد غير متوازن","",IF(COUNTIF($B$7:B2838,B2838&amp;"")=1,1,""))</f>
        <v/>
      </c>
    </row>
    <row r="2839">
      <c r="A2839" s="20" t="n"/>
      <c r="B2839" s="16" t="n"/>
      <c r="C2839" s="16" t="n"/>
      <c r="D2839" s="5" t="n"/>
      <c r="E2839" s="17" t="n"/>
      <c r="F2839" s="17" t="n"/>
      <c r="G2839" s="6">
        <f>IF(AND(C2839&amp;""="",E2839&amp;""="",F2839&amp;""=""),"",IF(C2839&amp;""="","كود ناقص",IFERROR(INDEX('دليل الحسابات'!$B$6:$B$205,MATCH(C2839,'دليل الحسابات'!$A$6:$A$205,0)),"كود غير موجود")))</f>
        <v/>
      </c>
      <c r="H2839" s="6">
        <f>IF(AND(C2839&amp;""="",E2839&amp;""="",F2839&amp;""=""),"",IF(AND(E2839&amp;""&lt;&gt;"",F2839&amp;""&lt;&gt;""),"خطأ: مدين ودائن معًا",IF(AND(E2839&amp;""="",F2839&amp;""=""),"سطر بلا مبلغ","")))</f>
        <v/>
      </c>
      <c r="I2839" s="19">
        <f>IF(B2839&amp;""="","",ROUND(SUMIFS($E$7:$E$3006,$B$7:$B$3006,B2839&amp;"")-SUMIFS($F$7:$F$3006,$B$7:$B$3006,B2839&amp;""),2))</f>
        <v/>
      </c>
      <c r="J2839" s="6">
        <f>IF(B2839&amp;""="",IF(AND(C2839&amp;""="",E2839&amp;""="",F2839&amp;""=""),"","رقم القيد ناقص"),IF(I2839=0,"","القيد غير متوازن"))</f>
        <v/>
      </c>
      <c r="K2839" s="21">
        <f>IF(C2839&amp;""="","",COUNTIF($C$7:C2839,C2839&amp;""))</f>
        <v/>
      </c>
      <c r="L2839" s="6">
        <f>IF(K2839="","",C2839&amp;"-"&amp;K2839)</f>
        <v/>
      </c>
      <c r="M2839" s="21">
        <f>IF(J2839&lt;&gt;"القيد غير متوازن","",IF(COUNTIF($B$7:B2839,B2839&amp;"")=1,1,""))</f>
        <v/>
      </c>
    </row>
    <row r="2840">
      <c r="A2840" s="20" t="n"/>
      <c r="B2840" s="16" t="n"/>
      <c r="C2840" s="16" t="n"/>
      <c r="D2840" s="5" t="n"/>
      <c r="E2840" s="17" t="n"/>
      <c r="F2840" s="17" t="n"/>
      <c r="G2840" s="6">
        <f>IF(AND(C2840&amp;""="",E2840&amp;""="",F2840&amp;""=""),"",IF(C2840&amp;""="","كود ناقص",IFERROR(INDEX('دليل الحسابات'!$B$6:$B$205,MATCH(C2840,'دليل الحسابات'!$A$6:$A$205,0)),"كود غير موجود")))</f>
        <v/>
      </c>
      <c r="H2840" s="6">
        <f>IF(AND(C2840&amp;""="",E2840&amp;""="",F2840&amp;""=""),"",IF(AND(E2840&amp;""&lt;&gt;"",F2840&amp;""&lt;&gt;""),"خطأ: مدين ودائن معًا",IF(AND(E2840&amp;""="",F2840&amp;""=""),"سطر بلا مبلغ","")))</f>
        <v/>
      </c>
      <c r="I2840" s="19">
        <f>IF(B2840&amp;""="","",ROUND(SUMIFS($E$7:$E$3006,$B$7:$B$3006,B2840&amp;"")-SUMIFS($F$7:$F$3006,$B$7:$B$3006,B2840&amp;""),2))</f>
        <v/>
      </c>
      <c r="J2840" s="6">
        <f>IF(B2840&amp;""="",IF(AND(C2840&amp;""="",E2840&amp;""="",F2840&amp;""=""),"","رقم القيد ناقص"),IF(I2840=0,"","القيد غير متوازن"))</f>
        <v/>
      </c>
      <c r="K2840" s="21">
        <f>IF(C2840&amp;""="","",COUNTIF($C$7:C2840,C2840&amp;""))</f>
        <v/>
      </c>
      <c r="L2840" s="6">
        <f>IF(K2840="","",C2840&amp;"-"&amp;K2840)</f>
        <v/>
      </c>
      <c r="M2840" s="21">
        <f>IF(J2840&lt;&gt;"القيد غير متوازن","",IF(COUNTIF($B$7:B2840,B2840&amp;"")=1,1,""))</f>
        <v/>
      </c>
    </row>
    <row r="2841">
      <c r="A2841" s="20" t="n"/>
      <c r="B2841" s="16" t="n"/>
      <c r="C2841" s="16" t="n"/>
      <c r="D2841" s="5" t="n"/>
      <c r="E2841" s="17" t="n"/>
      <c r="F2841" s="17" t="n"/>
      <c r="G2841" s="6">
        <f>IF(AND(C2841&amp;""="",E2841&amp;""="",F2841&amp;""=""),"",IF(C2841&amp;""="","كود ناقص",IFERROR(INDEX('دليل الحسابات'!$B$6:$B$205,MATCH(C2841,'دليل الحسابات'!$A$6:$A$205,0)),"كود غير موجود")))</f>
        <v/>
      </c>
      <c r="H2841" s="6">
        <f>IF(AND(C2841&amp;""="",E2841&amp;""="",F2841&amp;""=""),"",IF(AND(E2841&amp;""&lt;&gt;"",F2841&amp;""&lt;&gt;""),"خطأ: مدين ودائن معًا",IF(AND(E2841&amp;""="",F2841&amp;""=""),"سطر بلا مبلغ","")))</f>
        <v/>
      </c>
      <c r="I2841" s="19">
        <f>IF(B2841&amp;""="","",ROUND(SUMIFS($E$7:$E$3006,$B$7:$B$3006,B2841&amp;"")-SUMIFS($F$7:$F$3006,$B$7:$B$3006,B2841&amp;""),2))</f>
        <v/>
      </c>
      <c r="J2841" s="6">
        <f>IF(B2841&amp;""="",IF(AND(C2841&amp;""="",E2841&amp;""="",F2841&amp;""=""),"","رقم القيد ناقص"),IF(I2841=0,"","القيد غير متوازن"))</f>
        <v/>
      </c>
      <c r="K2841" s="21">
        <f>IF(C2841&amp;""="","",COUNTIF($C$7:C2841,C2841&amp;""))</f>
        <v/>
      </c>
      <c r="L2841" s="6">
        <f>IF(K2841="","",C2841&amp;"-"&amp;K2841)</f>
        <v/>
      </c>
      <c r="M2841" s="21">
        <f>IF(J2841&lt;&gt;"القيد غير متوازن","",IF(COUNTIF($B$7:B2841,B2841&amp;"")=1,1,""))</f>
        <v/>
      </c>
    </row>
    <row r="2842">
      <c r="A2842" s="20" t="n"/>
      <c r="B2842" s="16" t="n"/>
      <c r="C2842" s="16" t="n"/>
      <c r="D2842" s="5" t="n"/>
      <c r="E2842" s="17" t="n"/>
      <c r="F2842" s="17" t="n"/>
      <c r="G2842" s="6">
        <f>IF(AND(C2842&amp;""="",E2842&amp;""="",F2842&amp;""=""),"",IF(C2842&amp;""="","كود ناقص",IFERROR(INDEX('دليل الحسابات'!$B$6:$B$205,MATCH(C2842,'دليل الحسابات'!$A$6:$A$205,0)),"كود غير موجود")))</f>
        <v/>
      </c>
      <c r="H2842" s="6">
        <f>IF(AND(C2842&amp;""="",E2842&amp;""="",F2842&amp;""=""),"",IF(AND(E2842&amp;""&lt;&gt;"",F2842&amp;""&lt;&gt;""),"خطأ: مدين ودائن معًا",IF(AND(E2842&amp;""="",F2842&amp;""=""),"سطر بلا مبلغ","")))</f>
        <v/>
      </c>
      <c r="I2842" s="19">
        <f>IF(B2842&amp;""="","",ROUND(SUMIFS($E$7:$E$3006,$B$7:$B$3006,B2842&amp;"")-SUMIFS($F$7:$F$3006,$B$7:$B$3006,B2842&amp;""),2))</f>
        <v/>
      </c>
      <c r="J2842" s="6">
        <f>IF(B2842&amp;""="",IF(AND(C2842&amp;""="",E2842&amp;""="",F2842&amp;""=""),"","رقم القيد ناقص"),IF(I2842=0,"","القيد غير متوازن"))</f>
        <v/>
      </c>
      <c r="K2842" s="21">
        <f>IF(C2842&amp;""="","",COUNTIF($C$7:C2842,C2842&amp;""))</f>
        <v/>
      </c>
      <c r="L2842" s="6">
        <f>IF(K2842="","",C2842&amp;"-"&amp;K2842)</f>
        <v/>
      </c>
      <c r="M2842" s="21">
        <f>IF(J2842&lt;&gt;"القيد غير متوازن","",IF(COUNTIF($B$7:B2842,B2842&amp;"")=1,1,""))</f>
        <v/>
      </c>
    </row>
    <row r="2843">
      <c r="A2843" s="20" t="n"/>
      <c r="B2843" s="16" t="n"/>
      <c r="C2843" s="16" t="n"/>
      <c r="D2843" s="5" t="n"/>
      <c r="E2843" s="17" t="n"/>
      <c r="F2843" s="17" t="n"/>
      <c r="G2843" s="6">
        <f>IF(AND(C2843&amp;""="",E2843&amp;""="",F2843&amp;""=""),"",IF(C2843&amp;""="","كود ناقص",IFERROR(INDEX('دليل الحسابات'!$B$6:$B$205,MATCH(C2843,'دليل الحسابات'!$A$6:$A$205,0)),"كود غير موجود")))</f>
        <v/>
      </c>
      <c r="H2843" s="6">
        <f>IF(AND(C2843&amp;""="",E2843&amp;""="",F2843&amp;""=""),"",IF(AND(E2843&amp;""&lt;&gt;"",F2843&amp;""&lt;&gt;""),"خطأ: مدين ودائن معًا",IF(AND(E2843&amp;""="",F2843&amp;""=""),"سطر بلا مبلغ","")))</f>
        <v/>
      </c>
      <c r="I2843" s="19">
        <f>IF(B2843&amp;""="","",ROUND(SUMIFS($E$7:$E$3006,$B$7:$B$3006,B2843&amp;"")-SUMIFS($F$7:$F$3006,$B$7:$B$3006,B2843&amp;""),2))</f>
        <v/>
      </c>
      <c r="J2843" s="6">
        <f>IF(B2843&amp;""="",IF(AND(C2843&amp;""="",E2843&amp;""="",F2843&amp;""=""),"","رقم القيد ناقص"),IF(I2843=0,"","القيد غير متوازن"))</f>
        <v/>
      </c>
      <c r="K2843" s="21">
        <f>IF(C2843&amp;""="","",COUNTIF($C$7:C2843,C2843&amp;""))</f>
        <v/>
      </c>
      <c r="L2843" s="6">
        <f>IF(K2843="","",C2843&amp;"-"&amp;K2843)</f>
        <v/>
      </c>
      <c r="M2843" s="21">
        <f>IF(J2843&lt;&gt;"القيد غير متوازن","",IF(COUNTIF($B$7:B2843,B2843&amp;"")=1,1,""))</f>
        <v/>
      </c>
    </row>
    <row r="2844">
      <c r="A2844" s="20" t="n"/>
      <c r="B2844" s="16" t="n"/>
      <c r="C2844" s="16" t="n"/>
      <c r="D2844" s="5" t="n"/>
      <c r="E2844" s="17" t="n"/>
      <c r="F2844" s="17" t="n"/>
      <c r="G2844" s="6">
        <f>IF(AND(C2844&amp;""="",E2844&amp;""="",F2844&amp;""=""),"",IF(C2844&amp;""="","كود ناقص",IFERROR(INDEX('دليل الحسابات'!$B$6:$B$205,MATCH(C2844,'دليل الحسابات'!$A$6:$A$205,0)),"كود غير موجود")))</f>
        <v/>
      </c>
      <c r="H2844" s="6">
        <f>IF(AND(C2844&amp;""="",E2844&amp;""="",F2844&amp;""=""),"",IF(AND(E2844&amp;""&lt;&gt;"",F2844&amp;""&lt;&gt;""),"خطأ: مدين ودائن معًا",IF(AND(E2844&amp;""="",F2844&amp;""=""),"سطر بلا مبلغ","")))</f>
        <v/>
      </c>
      <c r="I2844" s="19">
        <f>IF(B2844&amp;""="","",ROUND(SUMIFS($E$7:$E$3006,$B$7:$B$3006,B2844&amp;"")-SUMIFS($F$7:$F$3006,$B$7:$B$3006,B2844&amp;""),2))</f>
        <v/>
      </c>
      <c r="J2844" s="6">
        <f>IF(B2844&amp;""="",IF(AND(C2844&amp;""="",E2844&amp;""="",F2844&amp;""=""),"","رقم القيد ناقص"),IF(I2844=0,"","القيد غير متوازن"))</f>
        <v/>
      </c>
      <c r="K2844" s="21">
        <f>IF(C2844&amp;""="","",COUNTIF($C$7:C2844,C2844&amp;""))</f>
        <v/>
      </c>
      <c r="L2844" s="6">
        <f>IF(K2844="","",C2844&amp;"-"&amp;K2844)</f>
        <v/>
      </c>
      <c r="M2844" s="21">
        <f>IF(J2844&lt;&gt;"القيد غير متوازن","",IF(COUNTIF($B$7:B2844,B2844&amp;"")=1,1,""))</f>
        <v/>
      </c>
    </row>
    <row r="2845">
      <c r="A2845" s="20" t="n"/>
      <c r="B2845" s="16" t="n"/>
      <c r="C2845" s="16" t="n"/>
      <c r="D2845" s="5" t="n"/>
      <c r="E2845" s="17" t="n"/>
      <c r="F2845" s="17" t="n"/>
      <c r="G2845" s="6">
        <f>IF(AND(C2845&amp;""="",E2845&amp;""="",F2845&amp;""=""),"",IF(C2845&amp;""="","كود ناقص",IFERROR(INDEX('دليل الحسابات'!$B$6:$B$205,MATCH(C2845,'دليل الحسابات'!$A$6:$A$205,0)),"كود غير موجود")))</f>
        <v/>
      </c>
      <c r="H2845" s="6">
        <f>IF(AND(C2845&amp;""="",E2845&amp;""="",F2845&amp;""=""),"",IF(AND(E2845&amp;""&lt;&gt;"",F2845&amp;""&lt;&gt;""),"خطأ: مدين ودائن معًا",IF(AND(E2845&amp;""="",F2845&amp;""=""),"سطر بلا مبلغ","")))</f>
        <v/>
      </c>
      <c r="I2845" s="19">
        <f>IF(B2845&amp;""="","",ROUND(SUMIFS($E$7:$E$3006,$B$7:$B$3006,B2845&amp;"")-SUMIFS($F$7:$F$3006,$B$7:$B$3006,B2845&amp;""),2))</f>
        <v/>
      </c>
      <c r="J2845" s="6">
        <f>IF(B2845&amp;""="",IF(AND(C2845&amp;""="",E2845&amp;""="",F2845&amp;""=""),"","رقم القيد ناقص"),IF(I2845=0,"","القيد غير متوازن"))</f>
        <v/>
      </c>
      <c r="K2845" s="21">
        <f>IF(C2845&amp;""="","",COUNTIF($C$7:C2845,C2845&amp;""))</f>
        <v/>
      </c>
      <c r="L2845" s="6">
        <f>IF(K2845="","",C2845&amp;"-"&amp;K2845)</f>
        <v/>
      </c>
      <c r="M2845" s="21">
        <f>IF(J2845&lt;&gt;"القيد غير متوازن","",IF(COUNTIF($B$7:B2845,B2845&amp;"")=1,1,""))</f>
        <v/>
      </c>
    </row>
    <row r="2846">
      <c r="A2846" s="20" t="n"/>
      <c r="B2846" s="16" t="n"/>
      <c r="C2846" s="16" t="n"/>
      <c r="D2846" s="5" t="n"/>
      <c r="E2846" s="17" t="n"/>
      <c r="F2846" s="17" t="n"/>
      <c r="G2846" s="6">
        <f>IF(AND(C2846&amp;""="",E2846&amp;""="",F2846&amp;""=""),"",IF(C2846&amp;""="","كود ناقص",IFERROR(INDEX('دليل الحسابات'!$B$6:$B$205,MATCH(C2846,'دليل الحسابات'!$A$6:$A$205,0)),"كود غير موجود")))</f>
        <v/>
      </c>
      <c r="H2846" s="6">
        <f>IF(AND(C2846&amp;""="",E2846&amp;""="",F2846&amp;""=""),"",IF(AND(E2846&amp;""&lt;&gt;"",F2846&amp;""&lt;&gt;""),"خطأ: مدين ودائن معًا",IF(AND(E2846&amp;""="",F2846&amp;""=""),"سطر بلا مبلغ","")))</f>
        <v/>
      </c>
      <c r="I2846" s="19">
        <f>IF(B2846&amp;""="","",ROUND(SUMIFS($E$7:$E$3006,$B$7:$B$3006,B2846&amp;"")-SUMIFS($F$7:$F$3006,$B$7:$B$3006,B2846&amp;""),2))</f>
        <v/>
      </c>
      <c r="J2846" s="6">
        <f>IF(B2846&amp;""="",IF(AND(C2846&amp;""="",E2846&amp;""="",F2846&amp;""=""),"","رقم القيد ناقص"),IF(I2846=0,"","القيد غير متوازن"))</f>
        <v/>
      </c>
      <c r="K2846" s="21">
        <f>IF(C2846&amp;""="","",COUNTIF($C$7:C2846,C2846&amp;""))</f>
        <v/>
      </c>
      <c r="L2846" s="6">
        <f>IF(K2846="","",C2846&amp;"-"&amp;K2846)</f>
        <v/>
      </c>
      <c r="M2846" s="21">
        <f>IF(J2846&lt;&gt;"القيد غير متوازن","",IF(COUNTIF($B$7:B2846,B2846&amp;"")=1,1,""))</f>
        <v/>
      </c>
    </row>
    <row r="2847">
      <c r="A2847" s="20" t="n"/>
      <c r="B2847" s="16" t="n"/>
      <c r="C2847" s="16" t="n"/>
      <c r="D2847" s="5" t="n"/>
      <c r="E2847" s="17" t="n"/>
      <c r="F2847" s="17" t="n"/>
      <c r="G2847" s="6">
        <f>IF(AND(C2847&amp;""="",E2847&amp;""="",F2847&amp;""=""),"",IF(C2847&amp;""="","كود ناقص",IFERROR(INDEX('دليل الحسابات'!$B$6:$B$205,MATCH(C2847,'دليل الحسابات'!$A$6:$A$205,0)),"كود غير موجود")))</f>
        <v/>
      </c>
      <c r="H2847" s="6">
        <f>IF(AND(C2847&amp;""="",E2847&amp;""="",F2847&amp;""=""),"",IF(AND(E2847&amp;""&lt;&gt;"",F2847&amp;""&lt;&gt;""),"خطأ: مدين ودائن معًا",IF(AND(E2847&amp;""="",F2847&amp;""=""),"سطر بلا مبلغ","")))</f>
        <v/>
      </c>
      <c r="I2847" s="19">
        <f>IF(B2847&amp;""="","",ROUND(SUMIFS($E$7:$E$3006,$B$7:$B$3006,B2847&amp;"")-SUMIFS($F$7:$F$3006,$B$7:$B$3006,B2847&amp;""),2))</f>
        <v/>
      </c>
      <c r="J2847" s="6">
        <f>IF(B2847&amp;""="",IF(AND(C2847&amp;""="",E2847&amp;""="",F2847&amp;""=""),"","رقم القيد ناقص"),IF(I2847=0,"","القيد غير متوازن"))</f>
        <v/>
      </c>
      <c r="K2847" s="21">
        <f>IF(C2847&amp;""="","",COUNTIF($C$7:C2847,C2847&amp;""))</f>
        <v/>
      </c>
      <c r="L2847" s="6">
        <f>IF(K2847="","",C2847&amp;"-"&amp;K2847)</f>
        <v/>
      </c>
      <c r="M2847" s="21">
        <f>IF(J2847&lt;&gt;"القيد غير متوازن","",IF(COUNTIF($B$7:B2847,B2847&amp;"")=1,1,""))</f>
        <v/>
      </c>
    </row>
    <row r="2848">
      <c r="A2848" s="20" t="n"/>
      <c r="B2848" s="16" t="n"/>
      <c r="C2848" s="16" t="n"/>
      <c r="D2848" s="5" t="n"/>
      <c r="E2848" s="17" t="n"/>
      <c r="F2848" s="17" t="n"/>
      <c r="G2848" s="6">
        <f>IF(AND(C2848&amp;""="",E2848&amp;""="",F2848&amp;""=""),"",IF(C2848&amp;""="","كود ناقص",IFERROR(INDEX('دليل الحسابات'!$B$6:$B$205,MATCH(C2848,'دليل الحسابات'!$A$6:$A$205,0)),"كود غير موجود")))</f>
        <v/>
      </c>
      <c r="H2848" s="6">
        <f>IF(AND(C2848&amp;""="",E2848&amp;""="",F2848&amp;""=""),"",IF(AND(E2848&amp;""&lt;&gt;"",F2848&amp;""&lt;&gt;""),"خطأ: مدين ودائن معًا",IF(AND(E2848&amp;""="",F2848&amp;""=""),"سطر بلا مبلغ","")))</f>
        <v/>
      </c>
      <c r="I2848" s="19">
        <f>IF(B2848&amp;""="","",ROUND(SUMIFS($E$7:$E$3006,$B$7:$B$3006,B2848&amp;"")-SUMIFS($F$7:$F$3006,$B$7:$B$3006,B2848&amp;""),2))</f>
        <v/>
      </c>
      <c r="J2848" s="6">
        <f>IF(B2848&amp;""="",IF(AND(C2848&amp;""="",E2848&amp;""="",F2848&amp;""=""),"","رقم القيد ناقص"),IF(I2848=0,"","القيد غير متوازن"))</f>
        <v/>
      </c>
      <c r="K2848" s="21">
        <f>IF(C2848&amp;""="","",COUNTIF($C$7:C2848,C2848&amp;""))</f>
        <v/>
      </c>
      <c r="L2848" s="6">
        <f>IF(K2848="","",C2848&amp;"-"&amp;K2848)</f>
        <v/>
      </c>
      <c r="M2848" s="21">
        <f>IF(J2848&lt;&gt;"القيد غير متوازن","",IF(COUNTIF($B$7:B2848,B2848&amp;"")=1,1,""))</f>
        <v/>
      </c>
    </row>
    <row r="2849">
      <c r="A2849" s="20" t="n"/>
      <c r="B2849" s="16" t="n"/>
      <c r="C2849" s="16" t="n"/>
      <c r="D2849" s="5" t="n"/>
      <c r="E2849" s="17" t="n"/>
      <c r="F2849" s="17" t="n"/>
      <c r="G2849" s="6">
        <f>IF(AND(C2849&amp;""="",E2849&amp;""="",F2849&amp;""=""),"",IF(C2849&amp;""="","كود ناقص",IFERROR(INDEX('دليل الحسابات'!$B$6:$B$205,MATCH(C2849,'دليل الحسابات'!$A$6:$A$205,0)),"كود غير موجود")))</f>
        <v/>
      </c>
      <c r="H2849" s="6">
        <f>IF(AND(C2849&amp;""="",E2849&amp;""="",F2849&amp;""=""),"",IF(AND(E2849&amp;""&lt;&gt;"",F2849&amp;""&lt;&gt;""),"خطأ: مدين ودائن معًا",IF(AND(E2849&amp;""="",F2849&amp;""=""),"سطر بلا مبلغ","")))</f>
        <v/>
      </c>
      <c r="I2849" s="19">
        <f>IF(B2849&amp;""="","",ROUND(SUMIFS($E$7:$E$3006,$B$7:$B$3006,B2849&amp;"")-SUMIFS($F$7:$F$3006,$B$7:$B$3006,B2849&amp;""),2))</f>
        <v/>
      </c>
      <c r="J2849" s="6">
        <f>IF(B2849&amp;""="",IF(AND(C2849&amp;""="",E2849&amp;""="",F2849&amp;""=""),"","رقم القيد ناقص"),IF(I2849=0,"","القيد غير متوازن"))</f>
        <v/>
      </c>
      <c r="K2849" s="21">
        <f>IF(C2849&amp;""="","",COUNTIF($C$7:C2849,C2849&amp;""))</f>
        <v/>
      </c>
      <c r="L2849" s="6">
        <f>IF(K2849="","",C2849&amp;"-"&amp;K2849)</f>
        <v/>
      </c>
      <c r="M2849" s="21">
        <f>IF(J2849&lt;&gt;"القيد غير متوازن","",IF(COUNTIF($B$7:B2849,B2849&amp;"")=1,1,""))</f>
        <v/>
      </c>
    </row>
    <row r="2850">
      <c r="A2850" s="20" t="n"/>
      <c r="B2850" s="16" t="n"/>
      <c r="C2850" s="16" t="n"/>
      <c r="D2850" s="5" t="n"/>
      <c r="E2850" s="17" t="n"/>
      <c r="F2850" s="17" t="n"/>
      <c r="G2850" s="6">
        <f>IF(AND(C2850&amp;""="",E2850&amp;""="",F2850&amp;""=""),"",IF(C2850&amp;""="","كود ناقص",IFERROR(INDEX('دليل الحسابات'!$B$6:$B$205,MATCH(C2850,'دليل الحسابات'!$A$6:$A$205,0)),"كود غير موجود")))</f>
        <v/>
      </c>
      <c r="H2850" s="6">
        <f>IF(AND(C2850&amp;""="",E2850&amp;""="",F2850&amp;""=""),"",IF(AND(E2850&amp;""&lt;&gt;"",F2850&amp;""&lt;&gt;""),"خطأ: مدين ودائن معًا",IF(AND(E2850&amp;""="",F2850&amp;""=""),"سطر بلا مبلغ","")))</f>
        <v/>
      </c>
      <c r="I2850" s="19">
        <f>IF(B2850&amp;""="","",ROUND(SUMIFS($E$7:$E$3006,$B$7:$B$3006,B2850&amp;"")-SUMIFS($F$7:$F$3006,$B$7:$B$3006,B2850&amp;""),2))</f>
        <v/>
      </c>
      <c r="J2850" s="6">
        <f>IF(B2850&amp;""="",IF(AND(C2850&amp;""="",E2850&amp;""="",F2850&amp;""=""),"","رقم القيد ناقص"),IF(I2850=0,"","القيد غير متوازن"))</f>
        <v/>
      </c>
      <c r="K2850" s="21">
        <f>IF(C2850&amp;""="","",COUNTIF($C$7:C2850,C2850&amp;""))</f>
        <v/>
      </c>
      <c r="L2850" s="6">
        <f>IF(K2850="","",C2850&amp;"-"&amp;K2850)</f>
        <v/>
      </c>
      <c r="M2850" s="21">
        <f>IF(J2850&lt;&gt;"القيد غير متوازن","",IF(COUNTIF($B$7:B2850,B2850&amp;"")=1,1,""))</f>
        <v/>
      </c>
    </row>
    <row r="2851">
      <c r="A2851" s="20" t="n"/>
      <c r="B2851" s="16" t="n"/>
      <c r="C2851" s="16" t="n"/>
      <c r="D2851" s="5" t="n"/>
      <c r="E2851" s="17" t="n"/>
      <c r="F2851" s="17" t="n"/>
      <c r="G2851" s="6">
        <f>IF(AND(C2851&amp;""="",E2851&amp;""="",F2851&amp;""=""),"",IF(C2851&amp;""="","كود ناقص",IFERROR(INDEX('دليل الحسابات'!$B$6:$B$205,MATCH(C2851,'دليل الحسابات'!$A$6:$A$205,0)),"كود غير موجود")))</f>
        <v/>
      </c>
      <c r="H2851" s="6">
        <f>IF(AND(C2851&amp;""="",E2851&amp;""="",F2851&amp;""=""),"",IF(AND(E2851&amp;""&lt;&gt;"",F2851&amp;""&lt;&gt;""),"خطأ: مدين ودائن معًا",IF(AND(E2851&amp;""="",F2851&amp;""=""),"سطر بلا مبلغ","")))</f>
        <v/>
      </c>
      <c r="I2851" s="19">
        <f>IF(B2851&amp;""="","",ROUND(SUMIFS($E$7:$E$3006,$B$7:$B$3006,B2851&amp;"")-SUMIFS($F$7:$F$3006,$B$7:$B$3006,B2851&amp;""),2))</f>
        <v/>
      </c>
      <c r="J2851" s="6">
        <f>IF(B2851&amp;""="",IF(AND(C2851&amp;""="",E2851&amp;""="",F2851&amp;""=""),"","رقم القيد ناقص"),IF(I2851=0,"","القيد غير متوازن"))</f>
        <v/>
      </c>
      <c r="K2851" s="21">
        <f>IF(C2851&amp;""="","",COUNTIF($C$7:C2851,C2851&amp;""))</f>
        <v/>
      </c>
      <c r="L2851" s="6">
        <f>IF(K2851="","",C2851&amp;"-"&amp;K2851)</f>
        <v/>
      </c>
      <c r="M2851" s="21">
        <f>IF(J2851&lt;&gt;"القيد غير متوازن","",IF(COUNTIF($B$7:B2851,B2851&amp;"")=1,1,""))</f>
        <v/>
      </c>
    </row>
    <row r="2852">
      <c r="A2852" s="20" t="n"/>
      <c r="B2852" s="16" t="n"/>
      <c r="C2852" s="16" t="n"/>
      <c r="D2852" s="5" t="n"/>
      <c r="E2852" s="17" t="n"/>
      <c r="F2852" s="17" t="n"/>
      <c r="G2852" s="6">
        <f>IF(AND(C2852&amp;""="",E2852&amp;""="",F2852&amp;""=""),"",IF(C2852&amp;""="","كود ناقص",IFERROR(INDEX('دليل الحسابات'!$B$6:$B$205,MATCH(C2852,'دليل الحسابات'!$A$6:$A$205,0)),"كود غير موجود")))</f>
        <v/>
      </c>
      <c r="H2852" s="6">
        <f>IF(AND(C2852&amp;""="",E2852&amp;""="",F2852&amp;""=""),"",IF(AND(E2852&amp;""&lt;&gt;"",F2852&amp;""&lt;&gt;""),"خطأ: مدين ودائن معًا",IF(AND(E2852&amp;""="",F2852&amp;""=""),"سطر بلا مبلغ","")))</f>
        <v/>
      </c>
      <c r="I2852" s="19">
        <f>IF(B2852&amp;""="","",ROUND(SUMIFS($E$7:$E$3006,$B$7:$B$3006,B2852&amp;"")-SUMIFS($F$7:$F$3006,$B$7:$B$3006,B2852&amp;""),2))</f>
        <v/>
      </c>
      <c r="J2852" s="6">
        <f>IF(B2852&amp;""="",IF(AND(C2852&amp;""="",E2852&amp;""="",F2852&amp;""=""),"","رقم القيد ناقص"),IF(I2852=0,"","القيد غير متوازن"))</f>
        <v/>
      </c>
      <c r="K2852" s="21">
        <f>IF(C2852&amp;""="","",COUNTIF($C$7:C2852,C2852&amp;""))</f>
        <v/>
      </c>
      <c r="L2852" s="6">
        <f>IF(K2852="","",C2852&amp;"-"&amp;K2852)</f>
        <v/>
      </c>
      <c r="M2852" s="21">
        <f>IF(J2852&lt;&gt;"القيد غير متوازن","",IF(COUNTIF($B$7:B2852,B2852&amp;"")=1,1,""))</f>
        <v/>
      </c>
    </row>
    <row r="2853">
      <c r="A2853" s="20" t="n"/>
      <c r="B2853" s="16" t="n"/>
      <c r="C2853" s="16" t="n"/>
      <c r="D2853" s="5" t="n"/>
      <c r="E2853" s="17" t="n"/>
      <c r="F2853" s="17" t="n"/>
      <c r="G2853" s="6">
        <f>IF(AND(C2853&amp;""="",E2853&amp;""="",F2853&amp;""=""),"",IF(C2853&amp;""="","كود ناقص",IFERROR(INDEX('دليل الحسابات'!$B$6:$B$205,MATCH(C2853,'دليل الحسابات'!$A$6:$A$205,0)),"كود غير موجود")))</f>
        <v/>
      </c>
      <c r="H2853" s="6">
        <f>IF(AND(C2853&amp;""="",E2853&amp;""="",F2853&amp;""=""),"",IF(AND(E2853&amp;""&lt;&gt;"",F2853&amp;""&lt;&gt;""),"خطأ: مدين ودائن معًا",IF(AND(E2853&amp;""="",F2853&amp;""=""),"سطر بلا مبلغ","")))</f>
        <v/>
      </c>
      <c r="I2853" s="19">
        <f>IF(B2853&amp;""="","",ROUND(SUMIFS($E$7:$E$3006,$B$7:$B$3006,B2853&amp;"")-SUMIFS($F$7:$F$3006,$B$7:$B$3006,B2853&amp;""),2))</f>
        <v/>
      </c>
      <c r="J2853" s="6">
        <f>IF(B2853&amp;""="",IF(AND(C2853&amp;""="",E2853&amp;""="",F2853&amp;""=""),"","رقم القيد ناقص"),IF(I2853=0,"","القيد غير متوازن"))</f>
        <v/>
      </c>
      <c r="K2853" s="21">
        <f>IF(C2853&amp;""="","",COUNTIF($C$7:C2853,C2853&amp;""))</f>
        <v/>
      </c>
      <c r="L2853" s="6">
        <f>IF(K2853="","",C2853&amp;"-"&amp;K2853)</f>
        <v/>
      </c>
      <c r="M2853" s="21">
        <f>IF(J2853&lt;&gt;"القيد غير متوازن","",IF(COUNTIF($B$7:B2853,B2853&amp;"")=1,1,""))</f>
        <v/>
      </c>
    </row>
    <row r="2854">
      <c r="A2854" s="20" t="n"/>
      <c r="B2854" s="16" t="n"/>
      <c r="C2854" s="16" t="n"/>
      <c r="D2854" s="5" t="n"/>
      <c r="E2854" s="17" t="n"/>
      <c r="F2854" s="17" t="n"/>
      <c r="G2854" s="6">
        <f>IF(AND(C2854&amp;""="",E2854&amp;""="",F2854&amp;""=""),"",IF(C2854&amp;""="","كود ناقص",IFERROR(INDEX('دليل الحسابات'!$B$6:$B$205,MATCH(C2854,'دليل الحسابات'!$A$6:$A$205,0)),"كود غير موجود")))</f>
        <v/>
      </c>
      <c r="H2854" s="6">
        <f>IF(AND(C2854&amp;""="",E2854&amp;""="",F2854&amp;""=""),"",IF(AND(E2854&amp;""&lt;&gt;"",F2854&amp;""&lt;&gt;""),"خطأ: مدين ودائن معًا",IF(AND(E2854&amp;""="",F2854&amp;""=""),"سطر بلا مبلغ","")))</f>
        <v/>
      </c>
      <c r="I2854" s="19">
        <f>IF(B2854&amp;""="","",ROUND(SUMIFS($E$7:$E$3006,$B$7:$B$3006,B2854&amp;"")-SUMIFS($F$7:$F$3006,$B$7:$B$3006,B2854&amp;""),2))</f>
        <v/>
      </c>
      <c r="J2854" s="6">
        <f>IF(B2854&amp;""="",IF(AND(C2854&amp;""="",E2854&amp;""="",F2854&amp;""=""),"","رقم القيد ناقص"),IF(I2854=0,"","القيد غير متوازن"))</f>
        <v/>
      </c>
      <c r="K2854" s="21">
        <f>IF(C2854&amp;""="","",COUNTIF($C$7:C2854,C2854&amp;""))</f>
        <v/>
      </c>
      <c r="L2854" s="6">
        <f>IF(K2854="","",C2854&amp;"-"&amp;K2854)</f>
        <v/>
      </c>
      <c r="M2854" s="21">
        <f>IF(J2854&lt;&gt;"القيد غير متوازن","",IF(COUNTIF($B$7:B2854,B2854&amp;"")=1,1,""))</f>
        <v/>
      </c>
    </row>
    <row r="2855">
      <c r="A2855" s="20" t="n"/>
      <c r="B2855" s="16" t="n"/>
      <c r="C2855" s="16" t="n"/>
      <c r="D2855" s="5" t="n"/>
      <c r="E2855" s="17" t="n"/>
      <c r="F2855" s="17" t="n"/>
      <c r="G2855" s="6">
        <f>IF(AND(C2855&amp;""="",E2855&amp;""="",F2855&amp;""=""),"",IF(C2855&amp;""="","كود ناقص",IFERROR(INDEX('دليل الحسابات'!$B$6:$B$205,MATCH(C2855,'دليل الحسابات'!$A$6:$A$205,0)),"كود غير موجود")))</f>
        <v/>
      </c>
      <c r="H2855" s="6">
        <f>IF(AND(C2855&amp;""="",E2855&amp;""="",F2855&amp;""=""),"",IF(AND(E2855&amp;""&lt;&gt;"",F2855&amp;""&lt;&gt;""),"خطأ: مدين ودائن معًا",IF(AND(E2855&amp;""="",F2855&amp;""=""),"سطر بلا مبلغ","")))</f>
        <v/>
      </c>
      <c r="I2855" s="19">
        <f>IF(B2855&amp;""="","",ROUND(SUMIFS($E$7:$E$3006,$B$7:$B$3006,B2855&amp;"")-SUMIFS($F$7:$F$3006,$B$7:$B$3006,B2855&amp;""),2))</f>
        <v/>
      </c>
      <c r="J2855" s="6">
        <f>IF(B2855&amp;""="",IF(AND(C2855&amp;""="",E2855&amp;""="",F2855&amp;""=""),"","رقم القيد ناقص"),IF(I2855=0,"","القيد غير متوازن"))</f>
        <v/>
      </c>
      <c r="K2855" s="21">
        <f>IF(C2855&amp;""="","",COUNTIF($C$7:C2855,C2855&amp;""))</f>
        <v/>
      </c>
      <c r="L2855" s="6">
        <f>IF(K2855="","",C2855&amp;"-"&amp;K2855)</f>
        <v/>
      </c>
      <c r="M2855" s="21">
        <f>IF(J2855&lt;&gt;"القيد غير متوازن","",IF(COUNTIF($B$7:B2855,B2855&amp;"")=1,1,""))</f>
        <v/>
      </c>
    </row>
    <row r="2856">
      <c r="A2856" s="20" t="n"/>
      <c r="B2856" s="16" t="n"/>
      <c r="C2856" s="16" t="n"/>
      <c r="D2856" s="5" t="n"/>
      <c r="E2856" s="17" t="n"/>
      <c r="F2856" s="17" t="n"/>
      <c r="G2856" s="6">
        <f>IF(AND(C2856&amp;""="",E2856&amp;""="",F2856&amp;""=""),"",IF(C2856&amp;""="","كود ناقص",IFERROR(INDEX('دليل الحسابات'!$B$6:$B$205,MATCH(C2856,'دليل الحسابات'!$A$6:$A$205,0)),"كود غير موجود")))</f>
        <v/>
      </c>
      <c r="H2856" s="6">
        <f>IF(AND(C2856&amp;""="",E2856&amp;""="",F2856&amp;""=""),"",IF(AND(E2856&amp;""&lt;&gt;"",F2856&amp;""&lt;&gt;""),"خطأ: مدين ودائن معًا",IF(AND(E2856&amp;""="",F2856&amp;""=""),"سطر بلا مبلغ","")))</f>
        <v/>
      </c>
      <c r="I2856" s="19">
        <f>IF(B2856&amp;""="","",ROUND(SUMIFS($E$7:$E$3006,$B$7:$B$3006,B2856&amp;"")-SUMIFS($F$7:$F$3006,$B$7:$B$3006,B2856&amp;""),2))</f>
        <v/>
      </c>
      <c r="J2856" s="6">
        <f>IF(B2856&amp;""="",IF(AND(C2856&amp;""="",E2856&amp;""="",F2856&amp;""=""),"","رقم القيد ناقص"),IF(I2856=0,"","القيد غير متوازن"))</f>
        <v/>
      </c>
      <c r="K2856" s="21">
        <f>IF(C2856&amp;""="","",COUNTIF($C$7:C2856,C2856&amp;""))</f>
        <v/>
      </c>
      <c r="L2856" s="6">
        <f>IF(K2856="","",C2856&amp;"-"&amp;K2856)</f>
        <v/>
      </c>
      <c r="M2856" s="21">
        <f>IF(J2856&lt;&gt;"القيد غير متوازن","",IF(COUNTIF($B$7:B2856,B2856&amp;"")=1,1,""))</f>
        <v/>
      </c>
    </row>
    <row r="2857">
      <c r="A2857" s="20" t="n"/>
      <c r="B2857" s="16" t="n"/>
      <c r="C2857" s="16" t="n"/>
      <c r="D2857" s="5" t="n"/>
      <c r="E2857" s="17" t="n"/>
      <c r="F2857" s="17" t="n"/>
      <c r="G2857" s="6">
        <f>IF(AND(C2857&amp;""="",E2857&amp;""="",F2857&amp;""=""),"",IF(C2857&amp;""="","كود ناقص",IFERROR(INDEX('دليل الحسابات'!$B$6:$B$205,MATCH(C2857,'دليل الحسابات'!$A$6:$A$205,0)),"كود غير موجود")))</f>
        <v/>
      </c>
      <c r="H2857" s="6">
        <f>IF(AND(C2857&amp;""="",E2857&amp;""="",F2857&amp;""=""),"",IF(AND(E2857&amp;""&lt;&gt;"",F2857&amp;""&lt;&gt;""),"خطأ: مدين ودائن معًا",IF(AND(E2857&amp;""="",F2857&amp;""=""),"سطر بلا مبلغ","")))</f>
        <v/>
      </c>
      <c r="I2857" s="19">
        <f>IF(B2857&amp;""="","",ROUND(SUMIFS($E$7:$E$3006,$B$7:$B$3006,B2857&amp;"")-SUMIFS($F$7:$F$3006,$B$7:$B$3006,B2857&amp;""),2))</f>
        <v/>
      </c>
      <c r="J2857" s="6">
        <f>IF(B2857&amp;""="",IF(AND(C2857&amp;""="",E2857&amp;""="",F2857&amp;""=""),"","رقم القيد ناقص"),IF(I2857=0,"","القيد غير متوازن"))</f>
        <v/>
      </c>
      <c r="K2857" s="21">
        <f>IF(C2857&amp;""="","",COUNTIF($C$7:C2857,C2857&amp;""))</f>
        <v/>
      </c>
      <c r="L2857" s="6">
        <f>IF(K2857="","",C2857&amp;"-"&amp;K2857)</f>
        <v/>
      </c>
      <c r="M2857" s="21">
        <f>IF(J2857&lt;&gt;"القيد غير متوازن","",IF(COUNTIF($B$7:B2857,B2857&amp;"")=1,1,""))</f>
        <v/>
      </c>
    </row>
    <row r="2858">
      <c r="A2858" s="20" t="n"/>
      <c r="B2858" s="16" t="n"/>
      <c r="C2858" s="16" t="n"/>
      <c r="D2858" s="5" t="n"/>
      <c r="E2858" s="17" t="n"/>
      <c r="F2858" s="17" t="n"/>
      <c r="G2858" s="6">
        <f>IF(AND(C2858&amp;""="",E2858&amp;""="",F2858&amp;""=""),"",IF(C2858&amp;""="","كود ناقص",IFERROR(INDEX('دليل الحسابات'!$B$6:$B$205,MATCH(C2858,'دليل الحسابات'!$A$6:$A$205,0)),"كود غير موجود")))</f>
        <v/>
      </c>
      <c r="H2858" s="6">
        <f>IF(AND(C2858&amp;""="",E2858&amp;""="",F2858&amp;""=""),"",IF(AND(E2858&amp;""&lt;&gt;"",F2858&amp;""&lt;&gt;""),"خطأ: مدين ودائن معًا",IF(AND(E2858&amp;""="",F2858&amp;""=""),"سطر بلا مبلغ","")))</f>
        <v/>
      </c>
      <c r="I2858" s="19">
        <f>IF(B2858&amp;""="","",ROUND(SUMIFS($E$7:$E$3006,$B$7:$B$3006,B2858&amp;"")-SUMIFS($F$7:$F$3006,$B$7:$B$3006,B2858&amp;""),2))</f>
        <v/>
      </c>
      <c r="J2858" s="6">
        <f>IF(B2858&amp;""="",IF(AND(C2858&amp;""="",E2858&amp;""="",F2858&amp;""=""),"","رقم القيد ناقص"),IF(I2858=0,"","القيد غير متوازن"))</f>
        <v/>
      </c>
      <c r="K2858" s="21">
        <f>IF(C2858&amp;""="","",COUNTIF($C$7:C2858,C2858&amp;""))</f>
        <v/>
      </c>
      <c r="L2858" s="6">
        <f>IF(K2858="","",C2858&amp;"-"&amp;K2858)</f>
        <v/>
      </c>
      <c r="M2858" s="21">
        <f>IF(J2858&lt;&gt;"القيد غير متوازن","",IF(COUNTIF($B$7:B2858,B2858&amp;"")=1,1,""))</f>
        <v/>
      </c>
    </row>
    <row r="2859">
      <c r="A2859" s="20" t="n"/>
      <c r="B2859" s="16" t="n"/>
      <c r="C2859" s="16" t="n"/>
      <c r="D2859" s="5" t="n"/>
      <c r="E2859" s="17" t="n"/>
      <c r="F2859" s="17" t="n"/>
      <c r="G2859" s="6">
        <f>IF(AND(C2859&amp;""="",E2859&amp;""="",F2859&amp;""=""),"",IF(C2859&amp;""="","كود ناقص",IFERROR(INDEX('دليل الحسابات'!$B$6:$B$205,MATCH(C2859,'دليل الحسابات'!$A$6:$A$205,0)),"كود غير موجود")))</f>
        <v/>
      </c>
      <c r="H2859" s="6">
        <f>IF(AND(C2859&amp;""="",E2859&amp;""="",F2859&amp;""=""),"",IF(AND(E2859&amp;""&lt;&gt;"",F2859&amp;""&lt;&gt;""),"خطأ: مدين ودائن معًا",IF(AND(E2859&amp;""="",F2859&amp;""=""),"سطر بلا مبلغ","")))</f>
        <v/>
      </c>
      <c r="I2859" s="19">
        <f>IF(B2859&amp;""="","",ROUND(SUMIFS($E$7:$E$3006,$B$7:$B$3006,B2859&amp;"")-SUMIFS($F$7:$F$3006,$B$7:$B$3006,B2859&amp;""),2))</f>
        <v/>
      </c>
      <c r="J2859" s="6">
        <f>IF(B2859&amp;""="",IF(AND(C2859&amp;""="",E2859&amp;""="",F2859&amp;""=""),"","رقم القيد ناقص"),IF(I2859=0,"","القيد غير متوازن"))</f>
        <v/>
      </c>
      <c r="K2859" s="21">
        <f>IF(C2859&amp;""="","",COUNTIF($C$7:C2859,C2859&amp;""))</f>
        <v/>
      </c>
      <c r="L2859" s="6">
        <f>IF(K2859="","",C2859&amp;"-"&amp;K2859)</f>
        <v/>
      </c>
      <c r="M2859" s="21">
        <f>IF(J2859&lt;&gt;"القيد غير متوازن","",IF(COUNTIF($B$7:B2859,B2859&amp;"")=1,1,""))</f>
        <v/>
      </c>
    </row>
    <row r="2860">
      <c r="A2860" s="20" t="n"/>
      <c r="B2860" s="16" t="n"/>
      <c r="C2860" s="16" t="n"/>
      <c r="D2860" s="5" t="n"/>
      <c r="E2860" s="17" t="n"/>
      <c r="F2860" s="17" t="n"/>
      <c r="G2860" s="6">
        <f>IF(AND(C2860&amp;""="",E2860&amp;""="",F2860&amp;""=""),"",IF(C2860&amp;""="","كود ناقص",IFERROR(INDEX('دليل الحسابات'!$B$6:$B$205,MATCH(C2860,'دليل الحسابات'!$A$6:$A$205,0)),"كود غير موجود")))</f>
        <v/>
      </c>
      <c r="H2860" s="6">
        <f>IF(AND(C2860&amp;""="",E2860&amp;""="",F2860&amp;""=""),"",IF(AND(E2860&amp;""&lt;&gt;"",F2860&amp;""&lt;&gt;""),"خطأ: مدين ودائن معًا",IF(AND(E2860&amp;""="",F2860&amp;""=""),"سطر بلا مبلغ","")))</f>
        <v/>
      </c>
      <c r="I2860" s="19">
        <f>IF(B2860&amp;""="","",ROUND(SUMIFS($E$7:$E$3006,$B$7:$B$3006,B2860&amp;"")-SUMIFS($F$7:$F$3006,$B$7:$B$3006,B2860&amp;""),2))</f>
        <v/>
      </c>
      <c r="J2860" s="6">
        <f>IF(B2860&amp;""="",IF(AND(C2860&amp;""="",E2860&amp;""="",F2860&amp;""=""),"","رقم القيد ناقص"),IF(I2860=0,"","القيد غير متوازن"))</f>
        <v/>
      </c>
      <c r="K2860" s="21">
        <f>IF(C2860&amp;""="","",COUNTIF($C$7:C2860,C2860&amp;""))</f>
        <v/>
      </c>
      <c r="L2860" s="6">
        <f>IF(K2860="","",C2860&amp;"-"&amp;K2860)</f>
        <v/>
      </c>
      <c r="M2860" s="21">
        <f>IF(J2860&lt;&gt;"القيد غير متوازن","",IF(COUNTIF($B$7:B2860,B2860&amp;"")=1,1,""))</f>
        <v/>
      </c>
    </row>
    <row r="2861">
      <c r="A2861" s="20" t="n"/>
      <c r="B2861" s="16" t="n"/>
      <c r="C2861" s="16" t="n"/>
      <c r="D2861" s="5" t="n"/>
      <c r="E2861" s="17" t="n"/>
      <c r="F2861" s="17" t="n"/>
      <c r="G2861" s="6">
        <f>IF(AND(C2861&amp;""="",E2861&amp;""="",F2861&amp;""=""),"",IF(C2861&amp;""="","كود ناقص",IFERROR(INDEX('دليل الحسابات'!$B$6:$B$205,MATCH(C2861,'دليل الحسابات'!$A$6:$A$205,0)),"كود غير موجود")))</f>
        <v/>
      </c>
      <c r="H2861" s="6">
        <f>IF(AND(C2861&amp;""="",E2861&amp;""="",F2861&amp;""=""),"",IF(AND(E2861&amp;""&lt;&gt;"",F2861&amp;""&lt;&gt;""),"خطأ: مدين ودائن معًا",IF(AND(E2861&amp;""="",F2861&amp;""=""),"سطر بلا مبلغ","")))</f>
        <v/>
      </c>
      <c r="I2861" s="19">
        <f>IF(B2861&amp;""="","",ROUND(SUMIFS($E$7:$E$3006,$B$7:$B$3006,B2861&amp;"")-SUMIFS($F$7:$F$3006,$B$7:$B$3006,B2861&amp;""),2))</f>
        <v/>
      </c>
      <c r="J2861" s="6">
        <f>IF(B2861&amp;""="",IF(AND(C2861&amp;""="",E2861&amp;""="",F2861&amp;""=""),"","رقم القيد ناقص"),IF(I2861=0,"","القيد غير متوازن"))</f>
        <v/>
      </c>
      <c r="K2861" s="21">
        <f>IF(C2861&amp;""="","",COUNTIF($C$7:C2861,C2861&amp;""))</f>
        <v/>
      </c>
      <c r="L2861" s="6">
        <f>IF(K2861="","",C2861&amp;"-"&amp;K2861)</f>
        <v/>
      </c>
      <c r="M2861" s="21">
        <f>IF(J2861&lt;&gt;"القيد غير متوازن","",IF(COUNTIF($B$7:B2861,B2861&amp;"")=1,1,""))</f>
        <v/>
      </c>
    </row>
    <row r="2862">
      <c r="A2862" s="20" t="n"/>
      <c r="B2862" s="16" t="n"/>
      <c r="C2862" s="16" t="n"/>
      <c r="D2862" s="5" t="n"/>
      <c r="E2862" s="17" t="n"/>
      <c r="F2862" s="17" t="n"/>
      <c r="G2862" s="6">
        <f>IF(AND(C2862&amp;""="",E2862&amp;""="",F2862&amp;""=""),"",IF(C2862&amp;""="","كود ناقص",IFERROR(INDEX('دليل الحسابات'!$B$6:$B$205,MATCH(C2862,'دليل الحسابات'!$A$6:$A$205,0)),"كود غير موجود")))</f>
        <v/>
      </c>
      <c r="H2862" s="6">
        <f>IF(AND(C2862&amp;""="",E2862&amp;""="",F2862&amp;""=""),"",IF(AND(E2862&amp;""&lt;&gt;"",F2862&amp;""&lt;&gt;""),"خطأ: مدين ودائن معًا",IF(AND(E2862&amp;""="",F2862&amp;""=""),"سطر بلا مبلغ","")))</f>
        <v/>
      </c>
      <c r="I2862" s="19">
        <f>IF(B2862&amp;""="","",ROUND(SUMIFS($E$7:$E$3006,$B$7:$B$3006,B2862&amp;"")-SUMIFS($F$7:$F$3006,$B$7:$B$3006,B2862&amp;""),2))</f>
        <v/>
      </c>
      <c r="J2862" s="6">
        <f>IF(B2862&amp;""="",IF(AND(C2862&amp;""="",E2862&amp;""="",F2862&amp;""=""),"","رقم القيد ناقص"),IF(I2862=0,"","القيد غير متوازن"))</f>
        <v/>
      </c>
      <c r="K2862" s="21">
        <f>IF(C2862&amp;""="","",COUNTIF($C$7:C2862,C2862&amp;""))</f>
        <v/>
      </c>
      <c r="L2862" s="6">
        <f>IF(K2862="","",C2862&amp;"-"&amp;K2862)</f>
        <v/>
      </c>
      <c r="M2862" s="21">
        <f>IF(J2862&lt;&gt;"القيد غير متوازن","",IF(COUNTIF($B$7:B2862,B2862&amp;"")=1,1,""))</f>
        <v/>
      </c>
    </row>
    <row r="2863">
      <c r="A2863" s="20" t="n"/>
      <c r="B2863" s="16" t="n"/>
      <c r="C2863" s="16" t="n"/>
      <c r="D2863" s="5" t="n"/>
      <c r="E2863" s="17" t="n"/>
      <c r="F2863" s="17" t="n"/>
      <c r="G2863" s="6">
        <f>IF(AND(C2863&amp;""="",E2863&amp;""="",F2863&amp;""=""),"",IF(C2863&amp;""="","كود ناقص",IFERROR(INDEX('دليل الحسابات'!$B$6:$B$205,MATCH(C2863,'دليل الحسابات'!$A$6:$A$205,0)),"كود غير موجود")))</f>
        <v/>
      </c>
      <c r="H2863" s="6">
        <f>IF(AND(C2863&amp;""="",E2863&amp;""="",F2863&amp;""=""),"",IF(AND(E2863&amp;""&lt;&gt;"",F2863&amp;""&lt;&gt;""),"خطأ: مدين ودائن معًا",IF(AND(E2863&amp;""="",F2863&amp;""=""),"سطر بلا مبلغ","")))</f>
        <v/>
      </c>
      <c r="I2863" s="19">
        <f>IF(B2863&amp;""="","",ROUND(SUMIFS($E$7:$E$3006,$B$7:$B$3006,B2863&amp;"")-SUMIFS($F$7:$F$3006,$B$7:$B$3006,B2863&amp;""),2))</f>
        <v/>
      </c>
      <c r="J2863" s="6">
        <f>IF(B2863&amp;""="",IF(AND(C2863&amp;""="",E2863&amp;""="",F2863&amp;""=""),"","رقم القيد ناقص"),IF(I2863=0,"","القيد غير متوازن"))</f>
        <v/>
      </c>
      <c r="K2863" s="21">
        <f>IF(C2863&amp;""="","",COUNTIF($C$7:C2863,C2863&amp;""))</f>
        <v/>
      </c>
      <c r="L2863" s="6">
        <f>IF(K2863="","",C2863&amp;"-"&amp;K2863)</f>
        <v/>
      </c>
      <c r="M2863" s="21">
        <f>IF(J2863&lt;&gt;"القيد غير متوازن","",IF(COUNTIF($B$7:B2863,B2863&amp;"")=1,1,""))</f>
        <v/>
      </c>
    </row>
    <row r="2864">
      <c r="A2864" s="20" t="n"/>
      <c r="B2864" s="16" t="n"/>
      <c r="C2864" s="16" t="n"/>
      <c r="D2864" s="5" t="n"/>
      <c r="E2864" s="17" t="n"/>
      <c r="F2864" s="17" t="n"/>
      <c r="G2864" s="6">
        <f>IF(AND(C2864&amp;""="",E2864&amp;""="",F2864&amp;""=""),"",IF(C2864&amp;""="","كود ناقص",IFERROR(INDEX('دليل الحسابات'!$B$6:$B$205,MATCH(C2864,'دليل الحسابات'!$A$6:$A$205,0)),"كود غير موجود")))</f>
        <v/>
      </c>
      <c r="H2864" s="6">
        <f>IF(AND(C2864&amp;""="",E2864&amp;""="",F2864&amp;""=""),"",IF(AND(E2864&amp;""&lt;&gt;"",F2864&amp;""&lt;&gt;""),"خطأ: مدين ودائن معًا",IF(AND(E2864&amp;""="",F2864&amp;""=""),"سطر بلا مبلغ","")))</f>
        <v/>
      </c>
      <c r="I2864" s="19">
        <f>IF(B2864&amp;""="","",ROUND(SUMIFS($E$7:$E$3006,$B$7:$B$3006,B2864&amp;"")-SUMIFS($F$7:$F$3006,$B$7:$B$3006,B2864&amp;""),2))</f>
        <v/>
      </c>
      <c r="J2864" s="6">
        <f>IF(B2864&amp;""="",IF(AND(C2864&amp;""="",E2864&amp;""="",F2864&amp;""=""),"","رقم القيد ناقص"),IF(I2864=0,"","القيد غير متوازن"))</f>
        <v/>
      </c>
      <c r="K2864" s="21">
        <f>IF(C2864&amp;""="","",COUNTIF($C$7:C2864,C2864&amp;""))</f>
        <v/>
      </c>
      <c r="L2864" s="6">
        <f>IF(K2864="","",C2864&amp;"-"&amp;K2864)</f>
        <v/>
      </c>
      <c r="M2864" s="21">
        <f>IF(J2864&lt;&gt;"القيد غير متوازن","",IF(COUNTIF($B$7:B2864,B2864&amp;"")=1,1,""))</f>
        <v/>
      </c>
    </row>
    <row r="2865">
      <c r="A2865" s="20" t="n"/>
      <c r="B2865" s="16" t="n"/>
      <c r="C2865" s="16" t="n"/>
      <c r="D2865" s="5" t="n"/>
      <c r="E2865" s="17" t="n"/>
      <c r="F2865" s="17" t="n"/>
      <c r="G2865" s="6">
        <f>IF(AND(C2865&amp;""="",E2865&amp;""="",F2865&amp;""=""),"",IF(C2865&amp;""="","كود ناقص",IFERROR(INDEX('دليل الحسابات'!$B$6:$B$205,MATCH(C2865,'دليل الحسابات'!$A$6:$A$205,0)),"كود غير موجود")))</f>
        <v/>
      </c>
      <c r="H2865" s="6">
        <f>IF(AND(C2865&amp;""="",E2865&amp;""="",F2865&amp;""=""),"",IF(AND(E2865&amp;""&lt;&gt;"",F2865&amp;""&lt;&gt;""),"خطأ: مدين ودائن معًا",IF(AND(E2865&amp;""="",F2865&amp;""=""),"سطر بلا مبلغ","")))</f>
        <v/>
      </c>
      <c r="I2865" s="19">
        <f>IF(B2865&amp;""="","",ROUND(SUMIFS($E$7:$E$3006,$B$7:$B$3006,B2865&amp;"")-SUMIFS($F$7:$F$3006,$B$7:$B$3006,B2865&amp;""),2))</f>
        <v/>
      </c>
      <c r="J2865" s="6">
        <f>IF(B2865&amp;""="",IF(AND(C2865&amp;""="",E2865&amp;""="",F2865&amp;""=""),"","رقم القيد ناقص"),IF(I2865=0,"","القيد غير متوازن"))</f>
        <v/>
      </c>
      <c r="K2865" s="21">
        <f>IF(C2865&amp;""="","",COUNTIF($C$7:C2865,C2865&amp;""))</f>
        <v/>
      </c>
      <c r="L2865" s="6">
        <f>IF(K2865="","",C2865&amp;"-"&amp;K2865)</f>
        <v/>
      </c>
      <c r="M2865" s="21">
        <f>IF(J2865&lt;&gt;"القيد غير متوازن","",IF(COUNTIF($B$7:B2865,B2865&amp;"")=1,1,""))</f>
        <v/>
      </c>
    </row>
    <row r="2866">
      <c r="A2866" s="20" t="n"/>
      <c r="B2866" s="16" t="n"/>
      <c r="C2866" s="16" t="n"/>
      <c r="D2866" s="5" t="n"/>
      <c r="E2866" s="17" t="n"/>
      <c r="F2866" s="17" t="n"/>
      <c r="G2866" s="6">
        <f>IF(AND(C2866&amp;""="",E2866&amp;""="",F2866&amp;""=""),"",IF(C2866&amp;""="","كود ناقص",IFERROR(INDEX('دليل الحسابات'!$B$6:$B$205,MATCH(C2866,'دليل الحسابات'!$A$6:$A$205,0)),"كود غير موجود")))</f>
        <v/>
      </c>
      <c r="H2866" s="6">
        <f>IF(AND(C2866&amp;""="",E2866&amp;""="",F2866&amp;""=""),"",IF(AND(E2866&amp;""&lt;&gt;"",F2866&amp;""&lt;&gt;""),"خطأ: مدين ودائن معًا",IF(AND(E2866&amp;""="",F2866&amp;""=""),"سطر بلا مبلغ","")))</f>
        <v/>
      </c>
      <c r="I2866" s="19">
        <f>IF(B2866&amp;""="","",ROUND(SUMIFS($E$7:$E$3006,$B$7:$B$3006,B2866&amp;"")-SUMIFS($F$7:$F$3006,$B$7:$B$3006,B2866&amp;""),2))</f>
        <v/>
      </c>
      <c r="J2866" s="6">
        <f>IF(B2866&amp;""="",IF(AND(C2866&amp;""="",E2866&amp;""="",F2866&amp;""=""),"","رقم القيد ناقص"),IF(I2866=0,"","القيد غير متوازن"))</f>
        <v/>
      </c>
      <c r="K2866" s="21">
        <f>IF(C2866&amp;""="","",COUNTIF($C$7:C2866,C2866&amp;""))</f>
        <v/>
      </c>
      <c r="L2866" s="6">
        <f>IF(K2866="","",C2866&amp;"-"&amp;K2866)</f>
        <v/>
      </c>
      <c r="M2866" s="21">
        <f>IF(J2866&lt;&gt;"القيد غير متوازن","",IF(COUNTIF($B$7:B2866,B2866&amp;"")=1,1,""))</f>
        <v/>
      </c>
    </row>
    <row r="2867">
      <c r="A2867" s="20" t="n"/>
      <c r="B2867" s="16" t="n"/>
      <c r="C2867" s="16" t="n"/>
      <c r="D2867" s="5" t="n"/>
      <c r="E2867" s="17" t="n"/>
      <c r="F2867" s="17" t="n"/>
      <c r="G2867" s="6">
        <f>IF(AND(C2867&amp;""="",E2867&amp;""="",F2867&amp;""=""),"",IF(C2867&amp;""="","كود ناقص",IFERROR(INDEX('دليل الحسابات'!$B$6:$B$205,MATCH(C2867,'دليل الحسابات'!$A$6:$A$205,0)),"كود غير موجود")))</f>
        <v/>
      </c>
      <c r="H2867" s="6">
        <f>IF(AND(C2867&amp;""="",E2867&amp;""="",F2867&amp;""=""),"",IF(AND(E2867&amp;""&lt;&gt;"",F2867&amp;""&lt;&gt;""),"خطأ: مدين ودائن معًا",IF(AND(E2867&amp;""="",F2867&amp;""=""),"سطر بلا مبلغ","")))</f>
        <v/>
      </c>
      <c r="I2867" s="19">
        <f>IF(B2867&amp;""="","",ROUND(SUMIFS($E$7:$E$3006,$B$7:$B$3006,B2867&amp;"")-SUMIFS($F$7:$F$3006,$B$7:$B$3006,B2867&amp;""),2))</f>
        <v/>
      </c>
      <c r="J2867" s="6">
        <f>IF(B2867&amp;""="",IF(AND(C2867&amp;""="",E2867&amp;""="",F2867&amp;""=""),"","رقم القيد ناقص"),IF(I2867=0,"","القيد غير متوازن"))</f>
        <v/>
      </c>
      <c r="K2867" s="21">
        <f>IF(C2867&amp;""="","",COUNTIF($C$7:C2867,C2867&amp;""))</f>
        <v/>
      </c>
      <c r="L2867" s="6">
        <f>IF(K2867="","",C2867&amp;"-"&amp;K2867)</f>
        <v/>
      </c>
      <c r="M2867" s="21">
        <f>IF(J2867&lt;&gt;"القيد غير متوازن","",IF(COUNTIF($B$7:B2867,B2867&amp;"")=1,1,""))</f>
        <v/>
      </c>
    </row>
    <row r="2868">
      <c r="A2868" s="20" t="n"/>
      <c r="B2868" s="16" t="n"/>
      <c r="C2868" s="16" t="n"/>
      <c r="D2868" s="5" t="n"/>
      <c r="E2868" s="17" t="n"/>
      <c r="F2868" s="17" t="n"/>
      <c r="G2868" s="6">
        <f>IF(AND(C2868&amp;""="",E2868&amp;""="",F2868&amp;""=""),"",IF(C2868&amp;""="","كود ناقص",IFERROR(INDEX('دليل الحسابات'!$B$6:$B$205,MATCH(C2868,'دليل الحسابات'!$A$6:$A$205,0)),"كود غير موجود")))</f>
        <v/>
      </c>
      <c r="H2868" s="6">
        <f>IF(AND(C2868&amp;""="",E2868&amp;""="",F2868&amp;""=""),"",IF(AND(E2868&amp;""&lt;&gt;"",F2868&amp;""&lt;&gt;""),"خطأ: مدين ودائن معًا",IF(AND(E2868&amp;""="",F2868&amp;""=""),"سطر بلا مبلغ","")))</f>
        <v/>
      </c>
      <c r="I2868" s="19">
        <f>IF(B2868&amp;""="","",ROUND(SUMIFS($E$7:$E$3006,$B$7:$B$3006,B2868&amp;"")-SUMIFS($F$7:$F$3006,$B$7:$B$3006,B2868&amp;""),2))</f>
        <v/>
      </c>
      <c r="J2868" s="6">
        <f>IF(B2868&amp;""="",IF(AND(C2868&amp;""="",E2868&amp;""="",F2868&amp;""=""),"","رقم القيد ناقص"),IF(I2868=0,"","القيد غير متوازن"))</f>
        <v/>
      </c>
      <c r="K2868" s="21">
        <f>IF(C2868&amp;""="","",COUNTIF($C$7:C2868,C2868&amp;""))</f>
        <v/>
      </c>
      <c r="L2868" s="6">
        <f>IF(K2868="","",C2868&amp;"-"&amp;K2868)</f>
        <v/>
      </c>
      <c r="M2868" s="21">
        <f>IF(J2868&lt;&gt;"القيد غير متوازن","",IF(COUNTIF($B$7:B2868,B2868&amp;"")=1,1,""))</f>
        <v/>
      </c>
    </row>
    <row r="2869">
      <c r="A2869" s="20" t="n"/>
      <c r="B2869" s="16" t="n"/>
      <c r="C2869" s="16" t="n"/>
      <c r="D2869" s="5" t="n"/>
      <c r="E2869" s="17" t="n"/>
      <c r="F2869" s="17" t="n"/>
      <c r="G2869" s="6">
        <f>IF(AND(C2869&amp;""="",E2869&amp;""="",F2869&amp;""=""),"",IF(C2869&amp;""="","كود ناقص",IFERROR(INDEX('دليل الحسابات'!$B$6:$B$205,MATCH(C2869,'دليل الحسابات'!$A$6:$A$205,0)),"كود غير موجود")))</f>
        <v/>
      </c>
      <c r="H2869" s="6">
        <f>IF(AND(C2869&amp;""="",E2869&amp;""="",F2869&amp;""=""),"",IF(AND(E2869&amp;""&lt;&gt;"",F2869&amp;""&lt;&gt;""),"خطأ: مدين ودائن معًا",IF(AND(E2869&amp;""="",F2869&amp;""=""),"سطر بلا مبلغ","")))</f>
        <v/>
      </c>
      <c r="I2869" s="19">
        <f>IF(B2869&amp;""="","",ROUND(SUMIFS($E$7:$E$3006,$B$7:$B$3006,B2869&amp;"")-SUMIFS($F$7:$F$3006,$B$7:$B$3006,B2869&amp;""),2))</f>
        <v/>
      </c>
      <c r="J2869" s="6">
        <f>IF(B2869&amp;""="",IF(AND(C2869&amp;""="",E2869&amp;""="",F2869&amp;""=""),"","رقم القيد ناقص"),IF(I2869=0,"","القيد غير متوازن"))</f>
        <v/>
      </c>
      <c r="K2869" s="21">
        <f>IF(C2869&amp;""="","",COUNTIF($C$7:C2869,C2869&amp;""))</f>
        <v/>
      </c>
      <c r="L2869" s="6">
        <f>IF(K2869="","",C2869&amp;"-"&amp;K2869)</f>
        <v/>
      </c>
      <c r="M2869" s="21">
        <f>IF(J2869&lt;&gt;"القيد غير متوازن","",IF(COUNTIF($B$7:B2869,B2869&amp;"")=1,1,""))</f>
        <v/>
      </c>
    </row>
    <row r="2870">
      <c r="A2870" s="20" t="n"/>
      <c r="B2870" s="16" t="n"/>
      <c r="C2870" s="16" t="n"/>
      <c r="D2870" s="5" t="n"/>
      <c r="E2870" s="17" t="n"/>
      <c r="F2870" s="17" t="n"/>
      <c r="G2870" s="6">
        <f>IF(AND(C2870&amp;""="",E2870&amp;""="",F2870&amp;""=""),"",IF(C2870&amp;""="","كود ناقص",IFERROR(INDEX('دليل الحسابات'!$B$6:$B$205,MATCH(C2870,'دليل الحسابات'!$A$6:$A$205,0)),"كود غير موجود")))</f>
        <v/>
      </c>
      <c r="H2870" s="6">
        <f>IF(AND(C2870&amp;""="",E2870&amp;""="",F2870&amp;""=""),"",IF(AND(E2870&amp;""&lt;&gt;"",F2870&amp;""&lt;&gt;""),"خطأ: مدين ودائن معًا",IF(AND(E2870&amp;""="",F2870&amp;""=""),"سطر بلا مبلغ","")))</f>
        <v/>
      </c>
      <c r="I2870" s="19">
        <f>IF(B2870&amp;""="","",ROUND(SUMIFS($E$7:$E$3006,$B$7:$B$3006,B2870&amp;"")-SUMIFS($F$7:$F$3006,$B$7:$B$3006,B2870&amp;""),2))</f>
        <v/>
      </c>
      <c r="J2870" s="6">
        <f>IF(B2870&amp;""="",IF(AND(C2870&amp;""="",E2870&amp;""="",F2870&amp;""=""),"","رقم القيد ناقص"),IF(I2870=0,"","القيد غير متوازن"))</f>
        <v/>
      </c>
      <c r="K2870" s="21">
        <f>IF(C2870&amp;""="","",COUNTIF($C$7:C2870,C2870&amp;""))</f>
        <v/>
      </c>
      <c r="L2870" s="6">
        <f>IF(K2870="","",C2870&amp;"-"&amp;K2870)</f>
        <v/>
      </c>
      <c r="M2870" s="21">
        <f>IF(J2870&lt;&gt;"القيد غير متوازن","",IF(COUNTIF($B$7:B2870,B2870&amp;"")=1,1,""))</f>
        <v/>
      </c>
    </row>
    <row r="2871">
      <c r="A2871" s="20" t="n"/>
      <c r="B2871" s="16" t="n"/>
      <c r="C2871" s="16" t="n"/>
      <c r="D2871" s="5" t="n"/>
      <c r="E2871" s="17" t="n"/>
      <c r="F2871" s="17" t="n"/>
      <c r="G2871" s="6">
        <f>IF(AND(C2871&amp;""="",E2871&amp;""="",F2871&amp;""=""),"",IF(C2871&amp;""="","كود ناقص",IFERROR(INDEX('دليل الحسابات'!$B$6:$B$205,MATCH(C2871,'دليل الحسابات'!$A$6:$A$205,0)),"كود غير موجود")))</f>
        <v/>
      </c>
      <c r="H2871" s="6">
        <f>IF(AND(C2871&amp;""="",E2871&amp;""="",F2871&amp;""=""),"",IF(AND(E2871&amp;""&lt;&gt;"",F2871&amp;""&lt;&gt;""),"خطأ: مدين ودائن معًا",IF(AND(E2871&amp;""="",F2871&amp;""=""),"سطر بلا مبلغ","")))</f>
        <v/>
      </c>
      <c r="I2871" s="19">
        <f>IF(B2871&amp;""="","",ROUND(SUMIFS($E$7:$E$3006,$B$7:$B$3006,B2871&amp;"")-SUMIFS($F$7:$F$3006,$B$7:$B$3006,B2871&amp;""),2))</f>
        <v/>
      </c>
      <c r="J2871" s="6">
        <f>IF(B2871&amp;""="",IF(AND(C2871&amp;""="",E2871&amp;""="",F2871&amp;""=""),"","رقم القيد ناقص"),IF(I2871=0,"","القيد غير متوازن"))</f>
        <v/>
      </c>
      <c r="K2871" s="21">
        <f>IF(C2871&amp;""="","",COUNTIF($C$7:C2871,C2871&amp;""))</f>
        <v/>
      </c>
      <c r="L2871" s="6">
        <f>IF(K2871="","",C2871&amp;"-"&amp;K2871)</f>
        <v/>
      </c>
      <c r="M2871" s="21">
        <f>IF(J2871&lt;&gt;"القيد غير متوازن","",IF(COUNTIF($B$7:B2871,B2871&amp;"")=1,1,""))</f>
        <v/>
      </c>
    </row>
    <row r="2872">
      <c r="A2872" s="20" t="n"/>
      <c r="B2872" s="16" t="n"/>
      <c r="C2872" s="16" t="n"/>
      <c r="D2872" s="5" t="n"/>
      <c r="E2872" s="17" t="n"/>
      <c r="F2872" s="17" t="n"/>
      <c r="G2872" s="6">
        <f>IF(AND(C2872&amp;""="",E2872&amp;""="",F2872&amp;""=""),"",IF(C2872&amp;""="","كود ناقص",IFERROR(INDEX('دليل الحسابات'!$B$6:$B$205,MATCH(C2872,'دليل الحسابات'!$A$6:$A$205,0)),"كود غير موجود")))</f>
        <v/>
      </c>
      <c r="H2872" s="6">
        <f>IF(AND(C2872&amp;""="",E2872&amp;""="",F2872&amp;""=""),"",IF(AND(E2872&amp;""&lt;&gt;"",F2872&amp;""&lt;&gt;""),"خطأ: مدين ودائن معًا",IF(AND(E2872&amp;""="",F2872&amp;""=""),"سطر بلا مبلغ","")))</f>
        <v/>
      </c>
      <c r="I2872" s="19">
        <f>IF(B2872&amp;""="","",ROUND(SUMIFS($E$7:$E$3006,$B$7:$B$3006,B2872&amp;"")-SUMIFS($F$7:$F$3006,$B$7:$B$3006,B2872&amp;""),2))</f>
        <v/>
      </c>
      <c r="J2872" s="6">
        <f>IF(B2872&amp;""="",IF(AND(C2872&amp;""="",E2872&amp;""="",F2872&amp;""=""),"","رقم القيد ناقص"),IF(I2872=0,"","القيد غير متوازن"))</f>
        <v/>
      </c>
      <c r="K2872" s="21">
        <f>IF(C2872&amp;""="","",COUNTIF($C$7:C2872,C2872&amp;""))</f>
        <v/>
      </c>
      <c r="L2872" s="6">
        <f>IF(K2872="","",C2872&amp;"-"&amp;K2872)</f>
        <v/>
      </c>
      <c r="M2872" s="21">
        <f>IF(J2872&lt;&gt;"القيد غير متوازن","",IF(COUNTIF($B$7:B2872,B2872&amp;"")=1,1,""))</f>
        <v/>
      </c>
    </row>
    <row r="2873">
      <c r="A2873" s="20" t="n"/>
      <c r="B2873" s="16" t="n"/>
      <c r="C2873" s="16" t="n"/>
      <c r="D2873" s="5" t="n"/>
      <c r="E2873" s="17" t="n"/>
      <c r="F2873" s="17" t="n"/>
      <c r="G2873" s="6">
        <f>IF(AND(C2873&amp;""="",E2873&amp;""="",F2873&amp;""=""),"",IF(C2873&amp;""="","كود ناقص",IFERROR(INDEX('دليل الحسابات'!$B$6:$B$205,MATCH(C2873,'دليل الحسابات'!$A$6:$A$205,0)),"كود غير موجود")))</f>
        <v/>
      </c>
      <c r="H2873" s="6">
        <f>IF(AND(C2873&amp;""="",E2873&amp;""="",F2873&amp;""=""),"",IF(AND(E2873&amp;""&lt;&gt;"",F2873&amp;""&lt;&gt;""),"خطأ: مدين ودائن معًا",IF(AND(E2873&amp;""="",F2873&amp;""=""),"سطر بلا مبلغ","")))</f>
        <v/>
      </c>
      <c r="I2873" s="19">
        <f>IF(B2873&amp;""="","",ROUND(SUMIFS($E$7:$E$3006,$B$7:$B$3006,B2873&amp;"")-SUMIFS($F$7:$F$3006,$B$7:$B$3006,B2873&amp;""),2))</f>
        <v/>
      </c>
      <c r="J2873" s="6">
        <f>IF(B2873&amp;""="",IF(AND(C2873&amp;""="",E2873&amp;""="",F2873&amp;""=""),"","رقم القيد ناقص"),IF(I2873=0,"","القيد غير متوازن"))</f>
        <v/>
      </c>
      <c r="K2873" s="21">
        <f>IF(C2873&amp;""="","",COUNTIF($C$7:C2873,C2873&amp;""))</f>
        <v/>
      </c>
      <c r="L2873" s="6">
        <f>IF(K2873="","",C2873&amp;"-"&amp;K2873)</f>
        <v/>
      </c>
      <c r="M2873" s="21">
        <f>IF(J2873&lt;&gt;"القيد غير متوازن","",IF(COUNTIF($B$7:B2873,B2873&amp;"")=1,1,""))</f>
        <v/>
      </c>
    </row>
    <row r="2874">
      <c r="A2874" s="20" t="n"/>
      <c r="B2874" s="16" t="n"/>
      <c r="C2874" s="16" t="n"/>
      <c r="D2874" s="5" t="n"/>
      <c r="E2874" s="17" t="n"/>
      <c r="F2874" s="17" t="n"/>
      <c r="G2874" s="6">
        <f>IF(AND(C2874&amp;""="",E2874&amp;""="",F2874&amp;""=""),"",IF(C2874&amp;""="","كود ناقص",IFERROR(INDEX('دليل الحسابات'!$B$6:$B$205,MATCH(C2874,'دليل الحسابات'!$A$6:$A$205,0)),"كود غير موجود")))</f>
        <v/>
      </c>
      <c r="H2874" s="6">
        <f>IF(AND(C2874&amp;""="",E2874&amp;""="",F2874&amp;""=""),"",IF(AND(E2874&amp;""&lt;&gt;"",F2874&amp;""&lt;&gt;""),"خطأ: مدين ودائن معًا",IF(AND(E2874&amp;""="",F2874&amp;""=""),"سطر بلا مبلغ","")))</f>
        <v/>
      </c>
      <c r="I2874" s="19">
        <f>IF(B2874&amp;""="","",ROUND(SUMIFS($E$7:$E$3006,$B$7:$B$3006,B2874&amp;"")-SUMIFS($F$7:$F$3006,$B$7:$B$3006,B2874&amp;""),2))</f>
        <v/>
      </c>
      <c r="J2874" s="6">
        <f>IF(B2874&amp;""="",IF(AND(C2874&amp;""="",E2874&amp;""="",F2874&amp;""=""),"","رقم القيد ناقص"),IF(I2874=0,"","القيد غير متوازن"))</f>
        <v/>
      </c>
      <c r="K2874" s="21">
        <f>IF(C2874&amp;""="","",COUNTIF($C$7:C2874,C2874&amp;""))</f>
        <v/>
      </c>
      <c r="L2874" s="6">
        <f>IF(K2874="","",C2874&amp;"-"&amp;K2874)</f>
        <v/>
      </c>
      <c r="M2874" s="21">
        <f>IF(J2874&lt;&gt;"القيد غير متوازن","",IF(COUNTIF($B$7:B2874,B2874&amp;"")=1,1,""))</f>
        <v/>
      </c>
    </row>
    <row r="2875">
      <c r="A2875" s="20" t="n"/>
      <c r="B2875" s="16" t="n"/>
      <c r="C2875" s="16" t="n"/>
      <c r="D2875" s="5" t="n"/>
      <c r="E2875" s="17" t="n"/>
      <c r="F2875" s="17" t="n"/>
      <c r="G2875" s="6">
        <f>IF(AND(C2875&amp;""="",E2875&amp;""="",F2875&amp;""=""),"",IF(C2875&amp;""="","كود ناقص",IFERROR(INDEX('دليل الحسابات'!$B$6:$B$205,MATCH(C2875,'دليل الحسابات'!$A$6:$A$205,0)),"كود غير موجود")))</f>
        <v/>
      </c>
      <c r="H2875" s="6">
        <f>IF(AND(C2875&amp;""="",E2875&amp;""="",F2875&amp;""=""),"",IF(AND(E2875&amp;""&lt;&gt;"",F2875&amp;""&lt;&gt;""),"خطأ: مدين ودائن معًا",IF(AND(E2875&amp;""="",F2875&amp;""=""),"سطر بلا مبلغ","")))</f>
        <v/>
      </c>
      <c r="I2875" s="19">
        <f>IF(B2875&amp;""="","",ROUND(SUMIFS($E$7:$E$3006,$B$7:$B$3006,B2875&amp;"")-SUMIFS($F$7:$F$3006,$B$7:$B$3006,B2875&amp;""),2))</f>
        <v/>
      </c>
      <c r="J2875" s="6">
        <f>IF(B2875&amp;""="",IF(AND(C2875&amp;""="",E2875&amp;""="",F2875&amp;""=""),"","رقم القيد ناقص"),IF(I2875=0,"","القيد غير متوازن"))</f>
        <v/>
      </c>
      <c r="K2875" s="21">
        <f>IF(C2875&amp;""="","",COUNTIF($C$7:C2875,C2875&amp;""))</f>
        <v/>
      </c>
      <c r="L2875" s="6">
        <f>IF(K2875="","",C2875&amp;"-"&amp;K2875)</f>
        <v/>
      </c>
      <c r="M2875" s="21">
        <f>IF(J2875&lt;&gt;"القيد غير متوازن","",IF(COUNTIF($B$7:B2875,B2875&amp;"")=1,1,""))</f>
        <v/>
      </c>
    </row>
    <row r="2876">
      <c r="A2876" s="20" t="n"/>
      <c r="B2876" s="16" t="n"/>
      <c r="C2876" s="16" t="n"/>
      <c r="D2876" s="5" t="n"/>
      <c r="E2876" s="17" t="n"/>
      <c r="F2876" s="17" t="n"/>
      <c r="G2876" s="6">
        <f>IF(AND(C2876&amp;""="",E2876&amp;""="",F2876&amp;""=""),"",IF(C2876&amp;""="","كود ناقص",IFERROR(INDEX('دليل الحسابات'!$B$6:$B$205,MATCH(C2876,'دليل الحسابات'!$A$6:$A$205,0)),"كود غير موجود")))</f>
        <v/>
      </c>
      <c r="H2876" s="6">
        <f>IF(AND(C2876&amp;""="",E2876&amp;""="",F2876&amp;""=""),"",IF(AND(E2876&amp;""&lt;&gt;"",F2876&amp;""&lt;&gt;""),"خطأ: مدين ودائن معًا",IF(AND(E2876&amp;""="",F2876&amp;""=""),"سطر بلا مبلغ","")))</f>
        <v/>
      </c>
      <c r="I2876" s="19">
        <f>IF(B2876&amp;""="","",ROUND(SUMIFS($E$7:$E$3006,$B$7:$B$3006,B2876&amp;"")-SUMIFS($F$7:$F$3006,$B$7:$B$3006,B2876&amp;""),2))</f>
        <v/>
      </c>
      <c r="J2876" s="6">
        <f>IF(B2876&amp;""="",IF(AND(C2876&amp;""="",E2876&amp;""="",F2876&amp;""=""),"","رقم القيد ناقص"),IF(I2876=0,"","القيد غير متوازن"))</f>
        <v/>
      </c>
      <c r="K2876" s="21">
        <f>IF(C2876&amp;""="","",COUNTIF($C$7:C2876,C2876&amp;""))</f>
        <v/>
      </c>
      <c r="L2876" s="6">
        <f>IF(K2876="","",C2876&amp;"-"&amp;K2876)</f>
        <v/>
      </c>
      <c r="M2876" s="21">
        <f>IF(J2876&lt;&gt;"القيد غير متوازن","",IF(COUNTIF($B$7:B2876,B2876&amp;"")=1,1,""))</f>
        <v/>
      </c>
    </row>
    <row r="2877">
      <c r="A2877" s="20" t="n"/>
      <c r="B2877" s="16" t="n"/>
      <c r="C2877" s="16" t="n"/>
      <c r="D2877" s="5" t="n"/>
      <c r="E2877" s="17" t="n"/>
      <c r="F2877" s="17" t="n"/>
      <c r="G2877" s="6">
        <f>IF(AND(C2877&amp;""="",E2877&amp;""="",F2877&amp;""=""),"",IF(C2877&amp;""="","كود ناقص",IFERROR(INDEX('دليل الحسابات'!$B$6:$B$205,MATCH(C2877,'دليل الحسابات'!$A$6:$A$205,0)),"كود غير موجود")))</f>
        <v/>
      </c>
      <c r="H2877" s="6">
        <f>IF(AND(C2877&amp;""="",E2877&amp;""="",F2877&amp;""=""),"",IF(AND(E2877&amp;""&lt;&gt;"",F2877&amp;""&lt;&gt;""),"خطأ: مدين ودائن معًا",IF(AND(E2877&amp;""="",F2877&amp;""=""),"سطر بلا مبلغ","")))</f>
        <v/>
      </c>
      <c r="I2877" s="19">
        <f>IF(B2877&amp;""="","",ROUND(SUMIFS($E$7:$E$3006,$B$7:$B$3006,B2877&amp;"")-SUMIFS($F$7:$F$3006,$B$7:$B$3006,B2877&amp;""),2))</f>
        <v/>
      </c>
      <c r="J2877" s="6">
        <f>IF(B2877&amp;""="",IF(AND(C2877&amp;""="",E2877&amp;""="",F2877&amp;""=""),"","رقم القيد ناقص"),IF(I2877=0,"","القيد غير متوازن"))</f>
        <v/>
      </c>
      <c r="K2877" s="21">
        <f>IF(C2877&amp;""="","",COUNTIF($C$7:C2877,C2877&amp;""))</f>
        <v/>
      </c>
      <c r="L2877" s="6">
        <f>IF(K2877="","",C2877&amp;"-"&amp;K2877)</f>
        <v/>
      </c>
      <c r="M2877" s="21">
        <f>IF(J2877&lt;&gt;"القيد غير متوازن","",IF(COUNTIF($B$7:B2877,B2877&amp;"")=1,1,""))</f>
        <v/>
      </c>
    </row>
    <row r="2878">
      <c r="A2878" s="20" t="n"/>
      <c r="B2878" s="16" t="n"/>
      <c r="C2878" s="16" t="n"/>
      <c r="D2878" s="5" t="n"/>
      <c r="E2878" s="17" t="n"/>
      <c r="F2878" s="17" t="n"/>
      <c r="G2878" s="6">
        <f>IF(AND(C2878&amp;""="",E2878&amp;""="",F2878&amp;""=""),"",IF(C2878&amp;""="","كود ناقص",IFERROR(INDEX('دليل الحسابات'!$B$6:$B$205,MATCH(C2878,'دليل الحسابات'!$A$6:$A$205,0)),"كود غير موجود")))</f>
        <v/>
      </c>
      <c r="H2878" s="6">
        <f>IF(AND(C2878&amp;""="",E2878&amp;""="",F2878&amp;""=""),"",IF(AND(E2878&amp;""&lt;&gt;"",F2878&amp;""&lt;&gt;""),"خطأ: مدين ودائن معًا",IF(AND(E2878&amp;""="",F2878&amp;""=""),"سطر بلا مبلغ","")))</f>
        <v/>
      </c>
      <c r="I2878" s="19">
        <f>IF(B2878&amp;""="","",ROUND(SUMIFS($E$7:$E$3006,$B$7:$B$3006,B2878&amp;"")-SUMIFS($F$7:$F$3006,$B$7:$B$3006,B2878&amp;""),2))</f>
        <v/>
      </c>
      <c r="J2878" s="6">
        <f>IF(B2878&amp;""="",IF(AND(C2878&amp;""="",E2878&amp;""="",F2878&amp;""=""),"","رقم القيد ناقص"),IF(I2878=0,"","القيد غير متوازن"))</f>
        <v/>
      </c>
      <c r="K2878" s="21">
        <f>IF(C2878&amp;""="","",COUNTIF($C$7:C2878,C2878&amp;""))</f>
        <v/>
      </c>
      <c r="L2878" s="6">
        <f>IF(K2878="","",C2878&amp;"-"&amp;K2878)</f>
        <v/>
      </c>
      <c r="M2878" s="21">
        <f>IF(J2878&lt;&gt;"القيد غير متوازن","",IF(COUNTIF($B$7:B2878,B2878&amp;"")=1,1,""))</f>
        <v/>
      </c>
    </row>
    <row r="2879">
      <c r="A2879" s="20" t="n"/>
      <c r="B2879" s="16" t="n"/>
      <c r="C2879" s="16" t="n"/>
      <c r="D2879" s="5" t="n"/>
      <c r="E2879" s="17" t="n"/>
      <c r="F2879" s="17" t="n"/>
      <c r="G2879" s="6">
        <f>IF(AND(C2879&amp;""="",E2879&amp;""="",F2879&amp;""=""),"",IF(C2879&amp;""="","كود ناقص",IFERROR(INDEX('دليل الحسابات'!$B$6:$B$205,MATCH(C2879,'دليل الحسابات'!$A$6:$A$205,0)),"كود غير موجود")))</f>
        <v/>
      </c>
      <c r="H2879" s="6">
        <f>IF(AND(C2879&amp;""="",E2879&amp;""="",F2879&amp;""=""),"",IF(AND(E2879&amp;""&lt;&gt;"",F2879&amp;""&lt;&gt;""),"خطأ: مدين ودائن معًا",IF(AND(E2879&amp;""="",F2879&amp;""=""),"سطر بلا مبلغ","")))</f>
        <v/>
      </c>
      <c r="I2879" s="19">
        <f>IF(B2879&amp;""="","",ROUND(SUMIFS($E$7:$E$3006,$B$7:$B$3006,B2879&amp;"")-SUMIFS($F$7:$F$3006,$B$7:$B$3006,B2879&amp;""),2))</f>
        <v/>
      </c>
      <c r="J2879" s="6">
        <f>IF(B2879&amp;""="",IF(AND(C2879&amp;""="",E2879&amp;""="",F2879&amp;""=""),"","رقم القيد ناقص"),IF(I2879=0,"","القيد غير متوازن"))</f>
        <v/>
      </c>
      <c r="K2879" s="21">
        <f>IF(C2879&amp;""="","",COUNTIF($C$7:C2879,C2879&amp;""))</f>
        <v/>
      </c>
      <c r="L2879" s="6">
        <f>IF(K2879="","",C2879&amp;"-"&amp;K2879)</f>
        <v/>
      </c>
      <c r="M2879" s="21">
        <f>IF(J2879&lt;&gt;"القيد غير متوازن","",IF(COUNTIF($B$7:B2879,B2879&amp;"")=1,1,""))</f>
        <v/>
      </c>
    </row>
    <row r="2880">
      <c r="A2880" s="20" t="n"/>
      <c r="B2880" s="16" t="n"/>
      <c r="C2880" s="16" t="n"/>
      <c r="D2880" s="5" t="n"/>
      <c r="E2880" s="17" t="n"/>
      <c r="F2880" s="17" t="n"/>
      <c r="G2880" s="6">
        <f>IF(AND(C2880&amp;""="",E2880&amp;""="",F2880&amp;""=""),"",IF(C2880&amp;""="","كود ناقص",IFERROR(INDEX('دليل الحسابات'!$B$6:$B$205,MATCH(C2880,'دليل الحسابات'!$A$6:$A$205,0)),"كود غير موجود")))</f>
        <v/>
      </c>
      <c r="H2880" s="6">
        <f>IF(AND(C2880&amp;""="",E2880&amp;""="",F2880&amp;""=""),"",IF(AND(E2880&amp;""&lt;&gt;"",F2880&amp;""&lt;&gt;""),"خطأ: مدين ودائن معًا",IF(AND(E2880&amp;""="",F2880&amp;""=""),"سطر بلا مبلغ","")))</f>
        <v/>
      </c>
      <c r="I2880" s="19">
        <f>IF(B2880&amp;""="","",ROUND(SUMIFS($E$7:$E$3006,$B$7:$B$3006,B2880&amp;"")-SUMIFS($F$7:$F$3006,$B$7:$B$3006,B2880&amp;""),2))</f>
        <v/>
      </c>
      <c r="J2880" s="6">
        <f>IF(B2880&amp;""="",IF(AND(C2880&amp;""="",E2880&amp;""="",F2880&amp;""=""),"","رقم القيد ناقص"),IF(I2880=0,"","القيد غير متوازن"))</f>
        <v/>
      </c>
      <c r="K2880" s="21">
        <f>IF(C2880&amp;""="","",COUNTIF($C$7:C2880,C2880&amp;""))</f>
        <v/>
      </c>
      <c r="L2880" s="6">
        <f>IF(K2880="","",C2880&amp;"-"&amp;K2880)</f>
        <v/>
      </c>
      <c r="M2880" s="21">
        <f>IF(J2880&lt;&gt;"القيد غير متوازن","",IF(COUNTIF($B$7:B2880,B2880&amp;"")=1,1,""))</f>
        <v/>
      </c>
    </row>
    <row r="2881">
      <c r="A2881" s="20" t="n"/>
      <c r="B2881" s="16" t="n"/>
      <c r="C2881" s="16" t="n"/>
      <c r="D2881" s="5" t="n"/>
      <c r="E2881" s="17" t="n"/>
      <c r="F2881" s="17" t="n"/>
      <c r="G2881" s="6">
        <f>IF(AND(C2881&amp;""="",E2881&amp;""="",F2881&amp;""=""),"",IF(C2881&amp;""="","كود ناقص",IFERROR(INDEX('دليل الحسابات'!$B$6:$B$205,MATCH(C2881,'دليل الحسابات'!$A$6:$A$205,0)),"كود غير موجود")))</f>
        <v/>
      </c>
      <c r="H2881" s="6">
        <f>IF(AND(C2881&amp;""="",E2881&amp;""="",F2881&amp;""=""),"",IF(AND(E2881&amp;""&lt;&gt;"",F2881&amp;""&lt;&gt;""),"خطأ: مدين ودائن معًا",IF(AND(E2881&amp;""="",F2881&amp;""=""),"سطر بلا مبلغ","")))</f>
        <v/>
      </c>
      <c r="I2881" s="19">
        <f>IF(B2881&amp;""="","",ROUND(SUMIFS($E$7:$E$3006,$B$7:$B$3006,B2881&amp;"")-SUMIFS($F$7:$F$3006,$B$7:$B$3006,B2881&amp;""),2))</f>
        <v/>
      </c>
      <c r="J2881" s="6">
        <f>IF(B2881&amp;""="",IF(AND(C2881&amp;""="",E2881&amp;""="",F2881&amp;""=""),"","رقم القيد ناقص"),IF(I2881=0,"","القيد غير متوازن"))</f>
        <v/>
      </c>
      <c r="K2881" s="21">
        <f>IF(C2881&amp;""="","",COUNTIF($C$7:C2881,C2881&amp;""))</f>
        <v/>
      </c>
      <c r="L2881" s="6">
        <f>IF(K2881="","",C2881&amp;"-"&amp;K2881)</f>
        <v/>
      </c>
      <c r="M2881" s="21">
        <f>IF(J2881&lt;&gt;"القيد غير متوازن","",IF(COUNTIF($B$7:B2881,B2881&amp;"")=1,1,""))</f>
        <v/>
      </c>
    </row>
    <row r="2882">
      <c r="A2882" s="20" t="n"/>
      <c r="B2882" s="16" t="n"/>
      <c r="C2882" s="16" t="n"/>
      <c r="D2882" s="5" t="n"/>
      <c r="E2882" s="17" t="n"/>
      <c r="F2882" s="17" t="n"/>
      <c r="G2882" s="6">
        <f>IF(AND(C2882&amp;""="",E2882&amp;""="",F2882&amp;""=""),"",IF(C2882&amp;""="","كود ناقص",IFERROR(INDEX('دليل الحسابات'!$B$6:$B$205,MATCH(C2882,'دليل الحسابات'!$A$6:$A$205,0)),"كود غير موجود")))</f>
        <v/>
      </c>
      <c r="H2882" s="6">
        <f>IF(AND(C2882&amp;""="",E2882&amp;""="",F2882&amp;""=""),"",IF(AND(E2882&amp;""&lt;&gt;"",F2882&amp;""&lt;&gt;""),"خطأ: مدين ودائن معًا",IF(AND(E2882&amp;""="",F2882&amp;""=""),"سطر بلا مبلغ","")))</f>
        <v/>
      </c>
      <c r="I2882" s="19">
        <f>IF(B2882&amp;""="","",ROUND(SUMIFS($E$7:$E$3006,$B$7:$B$3006,B2882&amp;"")-SUMIFS($F$7:$F$3006,$B$7:$B$3006,B2882&amp;""),2))</f>
        <v/>
      </c>
      <c r="J2882" s="6">
        <f>IF(B2882&amp;""="",IF(AND(C2882&amp;""="",E2882&amp;""="",F2882&amp;""=""),"","رقم القيد ناقص"),IF(I2882=0,"","القيد غير متوازن"))</f>
        <v/>
      </c>
      <c r="K2882" s="21">
        <f>IF(C2882&amp;""="","",COUNTIF($C$7:C2882,C2882&amp;""))</f>
        <v/>
      </c>
      <c r="L2882" s="6">
        <f>IF(K2882="","",C2882&amp;"-"&amp;K2882)</f>
        <v/>
      </c>
      <c r="M2882" s="21">
        <f>IF(J2882&lt;&gt;"القيد غير متوازن","",IF(COUNTIF($B$7:B2882,B2882&amp;"")=1,1,""))</f>
        <v/>
      </c>
    </row>
    <row r="2883">
      <c r="A2883" s="20" t="n"/>
      <c r="B2883" s="16" t="n"/>
      <c r="C2883" s="16" t="n"/>
      <c r="D2883" s="5" t="n"/>
      <c r="E2883" s="17" t="n"/>
      <c r="F2883" s="17" t="n"/>
      <c r="G2883" s="6">
        <f>IF(AND(C2883&amp;""="",E2883&amp;""="",F2883&amp;""=""),"",IF(C2883&amp;""="","كود ناقص",IFERROR(INDEX('دليل الحسابات'!$B$6:$B$205,MATCH(C2883,'دليل الحسابات'!$A$6:$A$205,0)),"كود غير موجود")))</f>
        <v/>
      </c>
      <c r="H2883" s="6">
        <f>IF(AND(C2883&amp;""="",E2883&amp;""="",F2883&amp;""=""),"",IF(AND(E2883&amp;""&lt;&gt;"",F2883&amp;""&lt;&gt;""),"خطأ: مدين ودائن معًا",IF(AND(E2883&amp;""="",F2883&amp;""=""),"سطر بلا مبلغ","")))</f>
        <v/>
      </c>
      <c r="I2883" s="19">
        <f>IF(B2883&amp;""="","",ROUND(SUMIFS($E$7:$E$3006,$B$7:$B$3006,B2883&amp;"")-SUMIFS($F$7:$F$3006,$B$7:$B$3006,B2883&amp;""),2))</f>
        <v/>
      </c>
      <c r="J2883" s="6">
        <f>IF(B2883&amp;""="",IF(AND(C2883&amp;""="",E2883&amp;""="",F2883&amp;""=""),"","رقم القيد ناقص"),IF(I2883=0,"","القيد غير متوازن"))</f>
        <v/>
      </c>
      <c r="K2883" s="21">
        <f>IF(C2883&amp;""="","",COUNTIF($C$7:C2883,C2883&amp;""))</f>
        <v/>
      </c>
      <c r="L2883" s="6">
        <f>IF(K2883="","",C2883&amp;"-"&amp;K2883)</f>
        <v/>
      </c>
      <c r="M2883" s="21">
        <f>IF(J2883&lt;&gt;"القيد غير متوازن","",IF(COUNTIF($B$7:B2883,B2883&amp;"")=1,1,""))</f>
        <v/>
      </c>
    </row>
    <row r="2884">
      <c r="A2884" s="20" t="n"/>
      <c r="B2884" s="16" t="n"/>
      <c r="C2884" s="16" t="n"/>
      <c r="D2884" s="5" t="n"/>
      <c r="E2884" s="17" t="n"/>
      <c r="F2884" s="17" t="n"/>
      <c r="G2884" s="6">
        <f>IF(AND(C2884&amp;""="",E2884&amp;""="",F2884&amp;""=""),"",IF(C2884&amp;""="","كود ناقص",IFERROR(INDEX('دليل الحسابات'!$B$6:$B$205,MATCH(C2884,'دليل الحسابات'!$A$6:$A$205,0)),"كود غير موجود")))</f>
        <v/>
      </c>
      <c r="H2884" s="6">
        <f>IF(AND(C2884&amp;""="",E2884&amp;""="",F2884&amp;""=""),"",IF(AND(E2884&amp;""&lt;&gt;"",F2884&amp;""&lt;&gt;""),"خطأ: مدين ودائن معًا",IF(AND(E2884&amp;""="",F2884&amp;""=""),"سطر بلا مبلغ","")))</f>
        <v/>
      </c>
      <c r="I2884" s="19">
        <f>IF(B2884&amp;""="","",ROUND(SUMIFS($E$7:$E$3006,$B$7:$B$3006,B2884&amp;"")-SUMIFS($F$7:$F$3006,$B$7:$B$3006,B2884&amp;""),2))</f>
        <v/>
      </c>
      <c r="J2884" s="6">
        <f>IF(B2884&amp;""="",IF(AND(C2884&amp;""="",E2884&amp;""="",F2884&amp;""=""),"","رقم القيد ناقص"),IF(I2884=0,"","القيد غير متوازن"))</f>
        <v/>
      </c>
      <c r="K2884" s="21">
        <f>IF(C2884&amp;""="","",COUNTIF($C$7:C2884,C2884&amp;""))</f>
        <v/>
      </c>
      <c r="L2884" s="6">
        <f>IF(K2884="","",C2884&amp;"-"&amp;K2884)</f>
        <v/>
      </c>
      <c r="M2884" s="21">
        <f>IF(J2884&lt;&gt;"القيد غير متوازن","",IF(COUNTIF($B$7:B2884,B2884&amp;"")=1,1,""))</f>
        <v/>
      </c>
    </row>
    <row r="2885">
      <c r="A2885" s="20" t="n"/>
      <c r="B2885" s="16" t="n"/>
      <c r="C2885" s="16" t="n"/>
      <c r="D2885" s="5" t="n"/>
      <c r="E2885" s="17" t="n"/>
      <c r="F2885" s="17" t="n"/>
      <c r="G2885" s="6">
        <f>IF(AND(C2885&amp;""="",E2885&amp;""="",F2885&amp;""=""),"",IF(C2885&amp;""="","كود ناقص",IFERROR(INDEX('دليل الحسابات'!$B$6:$B$205,MATCH(C2885,'دليل الحسابات'!$A$6:$A$205,0)),"كود غير موجود")))</f>
        <v/>
      </c>
      <c r="H2885" s="6">
        <f>IF(AND(C2885&amp;""="",E2885&amp;""="",F2885&amp;""=""),"",IF(AND(E2885&amp;""&lt;&gt;"",F2885&amp;""&lt;&gt;""),"خطأ: مدين ودائن معًا",IF(AND(E2885&amp;""="",F2885&amp;""=""),"سطر بلا مبلغ","")))</f>
        <v/>
      </c>
      <c r="I2885" s="19">
        <f>IF(B2885&amp;""="","",ROUND(SUMIFS($E$7:$E$3006,$B$7:$B$3006,B2885&amp;"")-SUMIFS($F$7:$F$3006,$B$7:$B$3006,B2885&amp;""),2))</f>
        <v/>
      </c>
      <c r="J2885" s="6">
        <f>IF(B2885&amp;""="",IF(AND(C2885&amp;""="",E2885&amp;""="",F2885&amp;""=""),"","رقم القيد ناقص"),IF(I2885=0,"","القيد غير متوازن"))</f>
        <v/>
      </c>
      <c r="K2885" s="21">
        <f>IF(C2885&amp;""="","",COUNTIF($C$7:C2885,C2885&amp;""))</f>
        <v/>
      </c>
      <c r="L2885" s="6">
        <f>IF(K2885="","",C2885&amp;"-"&amp;K2885)</f>
        <v/>
      </c>
      <c r="M2885" s="21">
        <f>IF(J2885&lt;&gt;"القيد غير متوازن","",IF(COUNTIF($B$7:B2885,B2885&amp;"")=1,1,""))</f>
        <v/>
      </c>
    </row>
    <row r="2886">
      <c r="A2886" s="20" t="n"/>
      <c r="B2886" s="16" t="n"/>
      <c r="C2886" s="16" t="n"/>
      <c r="D2886" s="5" t="n"/>
      <c r="E2886" s="17" t="n"/>
      <c r="F2886" s="17" t="n"/>
      <c r="G2886" s="6">
        <f>IF(AND(C2886&amp;""="",E2886&amp;""="",F2886&amp;""=""),"",IF(C2886&amp;""="","كود ناقص",IFERROR(INDEX('دليل الحسابات'!$B$6:$B$205,MATCH(C2886,'دليل الحسابات'!$A$6:$A$205,0)),"كود غير موجود")))</f>
        <v/>
      </c>
      <c r="H2886" s="6">
        <f>IF(AND(C2886&amp;""="",E2886&amp;""="",F2886&amp;""=""),"",IF(AND(E2886&amp;""&lt;&gt;"",F2886&amp;""&lt;&gt;""),"خطأ: مدين ودائن معًا",IF(AND(E2886&amp;""="",F2886&amp;""=""),"سطر بلا مبلغ","")))</f>
        <v/>
      </c>
      <c r="I2886" s="19">
        <f>IF(B2886&amp;""="","",ROUND(SUMIFS($E$7:$E$3006,$B$7:$B$3006,B2886&amp;"")-SUMIFS($F$7:$F$3006,$B$7:$B$3006,B2886&amp;""),2))</f>
        <v/>
      </c>
      <c r="J2886" s="6">
        <f>IF(B2886&amp;""="",IF(AND(C2886&amp;""="",E2886&amp;""="",F2886&amp;""=""),"","رقم القيد ناقص"),IF(I2886=0,"","القيد غير متوازن"))</f>
        <v/>
      </c>
      <c r="K2886" s="21">
        <f>IF(C2886&amp;""="","",COUNTIF($C$7:C2886,C2886&amp;""))</f>
        <v/>
      </c>
      <c r="L2886" s="6">
        <f>IF(K2886="","",C2886&amp;"-"&amp;K2886)</f>
        <v/>
      </c>
      <c r="M2886" s="21">
        <f>IF(J2886&lt;&gt;"القيد غير متوازن","",IF(COUNTIF($B$7:B2886,B2886&amp;"")=1,1,""))</f>
        <v/>
      </c>
    </row>
    <row r="2887">
      <c r="A2887" s="20" t="n"/>
      <c r="B2887" s="16" t="n"/>
      <c r="C2887" s="16" t="n"/>
      <c r="D2887" s="5" t="n"/>
      <c r="E2887" s="17" t="n"/>
      <c r="F2887" s="17" t="n"/>
      <c r="G2887" s="6">
        <f>IF(AND(C2887&amp;""="",E2887&amp;""="",F2887&amp;""=""),"",IF(C2887&amp;""="","كود ناقص",IFERROR(INDEX('دليل الحسابات'!$B$6:$B$205,MATCH(C2887,'دليل الحسابات'!$A$6:$A$205,0)),"كود غير موجود")))</f>
        <v/>
      </c>
      <c r="H2887" s="6">
        <f>IF(AND(C2887&amp;""="",E2887&amp;""="",F2887&amp;""=""),"",IF(AND(E2887&amp;""&lt;&gt;"",F2887&amp;""&lt;&gt;""),"خطأ: مدين ودائن معًا",IF(AND(E2887&amp;""="",F2887&amp;""=""),"سطر بلا مبلغ","")))</f>
        <v/>
      </c>
      <c r="I2887" s="19">
        <f>IF(B2887&amp;""="","",ROUND(SUMIFS($E$7:$E$3006,$B$7:$B$3006,B2887&amp;"")-SUMIFS($F$7:$F$3006,$B$7:$B$3006,B2887&amp;""),2))</f>
        <v/>
      </c>
      <c r="J2887" s="6">
        <f>IF(B2887&amp;""="",IF(AND(C2887&amp;""="",E2887&amp;""="",F2887&amp;""=""),"","رقم القيد ناقص"),IF(I2887=0,"","القيد غير متوازن"))</f>
        <v/>
      </c>
      <c r="K2887" s="21">
        <f>IF(C2887&amp;""="","",COUNTIF($C$7:C2887,C2887&amp;""))</f>
        <v/>
      </c>
      <c r="L2887" s="6">
        <f>IF(K2887="","",C2887&amp;"-"&amp;K2887)</f>
        <v/>
      </c>
      <c r="M2887" s="21">
        <f>IF(J2887&lt;&gt;"القيد غير متوازن","",IF(COUNTIF($B$7:B2887,B2887&amp;"")=1,1,""))</f>
        <v/>
      </c>
    </row>
    <row r="2888">
      <c r="A2888" s="20" t="n"/>
      <c r="B2888" s="16" t="n"/>
      <c r="C2888" s="16" t="n"/>
      <c r="D2888" s="5" t="n"/>
      <c r="E2888" s="17" t="n"/>
      <c r="F2888" s="17" t="n"/>
      <c r="G2888" s="6">
        <f>IF(AND(C2888&amp;""="",E2888&amp;""="",F2888&amp;""=""),"",IF(C2888&amp;""="","كود ناقص",IFERROR(INDEX('دليل الحسابات'!$B$6:$B$205,MATCH(C2888,'دليل الحسابات'!$A$6:$A$205,0)),"كود غير موجود")))</f>
        <v/>
      </c>
      <c r="H2888" s="6">
        <f>IF(AND(C2888&amp;""="",E2888&amp;""="",F2888&amp;""=""),"",IF(AND(E2888&amp;""&lt;&gt;"",F2888&amp;""&lt;&gt;""),"خطأ: مدين ودائن معًا",IF(AND(E2888&amp;""="",F2888&amp;""=""),"سطر بلا مبلغ","")))</f>
        <v/>
      </c>
      <c r="I2888" s="19">
        <f>IF(B2888&amp;""="","",ROUND(SUMIFS($E$7:$E$3006,$B$7:$B$3006,B2888&amp;"")-SUMIFS($F$7:$F$3006,$B$7:$B$3006,B2888&amp;""),2))</f>
        <v/>
      </c>
      <c r="J2888" s="6">
        <f>IF(B2888&amp;""="",IF(AND(C2888&amp;""="",E2888&amp;""="",F2888&amp;""=""),"","رقم القيد ناقص"),IF(I2888=0,"","القيد غير متوازن"))</f>
        <v/>
      </c>
      <c r="K2888" s="21">
        <f>IF(C2888&amp;""="","",COUNTIF($C$7:C2888,C2888&amp;""))</f>
        <v/>
      </c>
      <c r="L2888" s="6">
        <f>IF(K2888="","",C2888&amp;"-"&amp;K2888)</f>
        <v/>
      </c>
      <c r="M2888" s="21">
        <f>IF(J2888&lt;&gt;"القيد غير متوازن","",IF(COUNTIF($B$7:B2888,B2888&amp;"")=1,1,""))</f>
        <v/>
      </c>
    </row>
    <row r="2889">
      <c r="A2889" s="20" t="n"/>
      <c r="B2889" s="16" t="n"/>
      <c r="C2889" s="16" t="n"/>
      <c r="D2889" s="5" t="n"/>
      <c r="E2889" s="17" t="n"/>
      <c r="F2889" s="17" t="n"/>
      <c r="G2889" s="6">
        <f>IF(AND(C2889&amp;""="",E2889&amp;""="",F2889&amp;""=""),"",IF(C2889&amp;""="","كود ناقص",IFERROR(INDEX('دليل الحسابات'!$B$6:$B$205,MATCH(C2889,'دليل الحسابات'!$A$6:$A$205,0)),"كود غير موجود")))</f>
        <v/>
      </c>
      <c r="H2889" s="6">
        <f>IF(AND(C2889&amp;""="",E2889&amp;""="",F2889&amp;""=""),"",IF(AND(E2889&amp;""&lt;&gt;"",F2889&amp;""&lt;&gt;""),"خطأ: مدين ودائن معًا",IF(AND(E2889&amp;""="",F2889&amp;""=""),"سطر بلا مبلغ","")))</f>
        <v/>
      </c>
      <c r="I2889" s="19">
        <f>IF(B2889&amp;""="","",ROUND(SUMIFS($E$7:$E$3006,$B$7:$B$3006,B2889&amp;"")-SUMIFS($F$7:$F$3006,$B$7:$B$3006,B2889&amp;""),2))</f>
        <v/>
      </c>
      <c r="J2889" s="6">
        <f>IF(B2889&amp;""="",IF(AND(C2889&amp;""="",E2889&amp;""="",F2889&amp;""=""),"","رقم القيد ناقص"),IF(I2889=0,"","القيد غير متوازن"))</f>
        <v/>
      </c>
      <c r="K2889" s="21">
        <f>IF(C2889&amp;""="","",COUNTIF($C$7:C2889,C2889&amp;""))</f>
        <v/>
      </c>
      <c r="L2889" s="6">
        <f>IF(K2889="","",C2889&amp;"-"&amp;K2889)</f>
        <v/>
      </c>
      <c r="M2889" s="21">
        <f>IF(J2889&lt;&gt;"القيد غير متوازن","",IF(COUNTIF($B$7:B2889,B2889&amp;"")=1,1,""))</f>
        <v/>
      </c>
    </row>
    <row r="2890">
      <c r="A2890" s="20" t="n"/>
      <c r="B2890" s="16" t="n"/>
      <c r="C2890" s="16" t="n"/>
      <c r="D2890" s="5" t="n"/>
      <c r="E2890" s="17" t="n"/>
      <c r="F2890" s="17" t="n"/>
      <c r="G2890" s="6">
        <f>IF(AND(C2890&amp;""="",E2890&amp;""="",F2890&amp;""=""),"",IF(C2890&amp;""="","كود ناقص",IFERROR(INDEX('دليل الحسابات'!$B$6:$B$205,MATCH(C2890,'دليل الحسابات'!$A$6:$A$205,0)),"كود غير موجود")))</f>
        <v/>
      </c>
      <c r="H2890" s="6">
        <f>IF(AND(C2890&amp;""="",E2890&amp;""="",F2890&amp;""=""),"",IF(AND(E2890&amp;""&lt;&gt;"",F2890&amp;""&lt;&gt;""),"خطأ: مدين ودائن معًا",IF(AND(E2890&amp;""="",F2890&amp;""=""),"سطر بلا مبلغ","")))</f>
        <v/>
      </c>
      <c r="I2890" s="19">
        <f>IF(B2890&amp;""="","",ROUND(SUMIFS($E$7:$E$3006,$B$7:$B$3006,B2890&amp;"")-SUMIFS($F$7:$F$3006,$B$7:$B$3006,B2890&amp;""),2))</f>
        <v/>
      </c>
      <c r="J2890" s="6">
        <f>IF(B2890&amp;""="",IF(AND(C2890&amp;""="",E2890&amp;""="",F2890&amp;""=""),"","رقم القيد ناقص"),IF(I2890=0,"","القيد غير متوازن"))</f>
        <v/>
      </c>
      <c r="K2890" s="21">
        <f>IF(C2890&amp;""="","",COUNTIF($C$7:C2890,C2890&amp;""))</f>
        <v/>
      </c>
      <c r="L2890" s="6">
        <f>IF(K2890="","",C2890&amp;"-"&amp;K2890)</f>
        <v/>
      </c>
      <c r="M2890" s="21">
        <f>IF(J2890&lt;&gt;"القيد غير متوازن","",IF(COUNTIF($B$7:B2890,B2890&amp;"")=1,1,""))</f>
        <v/>
      </c>
    </row>
    <row r="2891">
      <c r="A2891" s="20" t="n"/>
      <c r="B2891" s="16" t="n"/>
      <c r="C2891" s="16" t="n"/>
      <c r="D2891" s="5" t="n"/>
      <c r="E2891" s="17" t="n"/>
      <c r="F2891" s="17" t="n"/>
      <c r="G2891" s="6">
        <f>IF(AND(C2891&amp;""="",E2891&amp;""="",F2891&amp;""=""),"",IF(C2891&amp;""="","كود ناقص",IFERROR(INDEX('دليل الحسابات'!$B$6:$B$205,MATCH(C2891,'دليل الحسابات'!$A$6:$A$205,0)),"كود غير موجود")))</f>
        <v/>
      </c>
      <c r="H2891" s="6">
        <f>IF(AND(C2891&amp;""="",E2891&amp;""="",F2891&amp;""=""),"",IF(AND(E2891&amp;""&lt;&gt;"",F2891&amp;""&lt;&gt;""),"خطأ: مدين ودائن معًا",IF(AND(E2891&amp;""="",F2891&amp;""=""),"سطر بلا مبلغ","")))</f>
        <v/>
      </c>
      <c r="I2891" s="19">
        <f>IF(B2891&amp;""="","",ROUND(SUMIFS($E$7:$E$3006,$B$7:$B$3006,B2891&amp;"")-SUMIFS($F$7:$F$3006,$B$7:$B$3006,B2891&amp;""),2))</f>
        <v/>
      </c>
      <c r="J2891" s="6">
        <f>IF(B2891&amp;""="",IF(AND(C2891&amp;""="",E2891&amp;""="",F2891&amp;""=""),"","رقم القيد ناقص"),IF(I2891=0,"","القيد غير متوازن"))</f>
        <v/>
      </c>
      <c r="K2891" s="21">
        <f>IF(C2891&amp;""="","",COUNTIF($C$7:C2891,C2891&amp;""))</f>
        <v/>
      </c>
      <c r="L2891" s="6">
        <f>IF(K2891="","",C2891&amp;"-"&amp;K2891)</f>
        <v/>
      </c>
      <c r="M2891" s="21">
        <f>IF(J2891&lt;&gt;"القيد غير متوازن","",IF(COUNTIF($B$7:B2891,B2891&amp;"")=1,1,""))</f>
        <v/>
      </c>
    </row>
    <row r="2892">
      <c r="A2892" s="20" t="n"/>
      <c r="B2892" s="16" t="n"/>
      <c r="C2892" s="16" t="n"/>
      <c r="D2892" s="5" t="n"/>
      <c r="E2892" s="17" t="n"/>
      <c r="F2892" s="17" t="n"/>
      <c r="G2892" s="6">
        <f>IF(AND(C2892&amp;""="",E2892&amp;""="",F2892&amp;""=""),"",IF(C2892&amp;""="","كود ناقص",IFERROR(INDEX('دليل الحسابات'!$B$6:$B$205,MATCH(C2892,'دليل الحسابات'!$A$6:$A$205,0)),"كود غير موجود")))</f>
        <v/>
      </c>
      <c r="H2892" s="6">
        <f>IF(AND(C2892&amp;""="",E2892&amp;""="",F2892&amp;""=""),"",IF(AND(E2892&amp;""&lt;&gt;"",F2892&amp;""&lt;&gt;""),"خطأ: مدين ودائن معًا",IF(AND(E2892&amp;""="",F2892&amp;""=""),"سطر بلا مبلغ","")))</f>
        <v/>
      </c>
      <c r="I2892" s="19">
        <f>IF(B2892&amp;""="","",ROUND(SUMIFS($E$7:$E$3006,$B$7:$B$3006,B2892&amp;"")-SUMIFS($F$7:$F$3006,$B$7:$B$3006,B2892&amp;""),2))</f>
        <v/>
      </c>
      <c r="J2892" s="6">
        <f>IF(B2892&amp;""="",IF(AND(C2892&amp;""="",E2892&amp;""="",F2892&amp;""=""),"","رقم القيد ناقص"),IF(I2892=0,"","القيد غير متوازن"))</f>
        <v/>
      </c>
      <c r="K2892" s="21">
        <f>IF(C2892&amp;""="","",COUNTIF($C$7:C2892,C2892&amp;""))</f>
        <v/>
      </c>
      <c r="L2892" s="6">
        <f>IF(K2892="","",C2892&amp;"-"&amp;K2892)</f>
        <v/>
      </c>
      <c r="M2892" s="21">
        <f>IF(J2892&lt;&gt;"القيد غير متوازن","",IF(COUNTIF($B$7:B2892,B2892&amp;"")=1,1,""))</f>
        <v/>
      </c>
    </row>
    <row r="2893">
      <c r="A2893" s="20" t="n"/>
      <c r="B2893" s="16" t="n"/>
      <c r="C2893" s="16" t="n"/>
      <c r="D2893" s="5" t="n"/>
      <c r="E2893" s="17" t="n"/>
      <c r="F2893" s="17" t="n"/>
      <c r="G2893" s="6">
        <f>IF(AND(C2893&amp;""="",E2893&amp;""="",F2893&amp;""=""),"",IF(C2893&amp;""="","كود ناقص",IFERROR(INDEX('دليل الحسابات'!$B$6:$B$205,MATCH(C2893,'دليل الحسابات'!$A$6:$A$205,0)),"كود غير موجود")))</f>
        <v/>
      </c>
      <c r="H2893" s="6">
        <f>IF(AND(C2893&amp;""="",E2893&amp;""="",F2893&amp;""=""),"",IF(AND(E2893&amp;""&lt;&gt;"",F2893&amp;""&lt;&gt;""),"خطأ: مدين ودائن معًا",IF(AND(E2893&amp;""="",F2893&amp;""=""),"سطر بلا مبلغ","")))</f>
        <v/>
      </c>
      <c r="I2893" s="19">
        <f>IF(B2893&amp;""="","",ROUND(SUMIFS($E$7:$E$3006,$B$7:$B$3006,B2893&amp;"")-SUMIFS($F$7:$F$3006,$B$7:$B$3006,B2893&amp;""),2))</f>
        <v/>
      </c>
      <c r="J2893" s="6">
        <f>IF(B2893&amp;""="",IF(AND(C2893&amp;""="",E2893&amp;""="",F2893&amp;""=""),"","رقم القيد ناقص"),IF(I2893=0,"","القيد غير متوازن"))</f>
        <v/>
      </c>
      <c r="K2893" s="21">
        <f>IF(C2893&amp;""="","",COUNTIF($C$7:C2893,C2893&amp;""))</f>
        <v/>
      </c>
      <c r="L2893" s="6">
        <f>IF(K2893="","",C2893&amp;"-"&amp;K2893)</f>
        <v/>
      </c>
      <c r="M2893" s="21">
        <f>IF(J2893&lt;&gt;"القيد غير متوازن","",IF(COUNTIF($B$7:B2893,B2893&amp;"")=1,1,""))</f>
        <v/>
      </c>
    </row>
    <row r="2894">
      <c r="A2894" s="20" t="n"/>
      <c r="B2894" s="16" t="n"/>
      <c r="C2894" s="16" t="n"/>
      <c r="D2894" s="5" t="n"/>
      <c r="E2894" s="17" t="n"/>
      <c r="F2894" s="17" t="n"/>
      <c r="G2894" s="6">
        <f>IF(AND(C2894&amp;""="",E2894&amp;""="",F2894&amp;""=""),"",IF(C2894&amp;""="","كود ناقص",IFERROR(INDEX('دليل الحسابات'!$B$6:$B$205,MATCH(C2894,'دليل الحسابات'!$A$6:$A$205,0)),"كود غير موجود")))</f>
        <v/>
      </c>
      <c r="H2894" s="6">
        <f>IF(AND(C2894&amp;""="",E2894&amp;""="",F2894&amp;""=""),"",IF(AND(E2894&amp;""&lt;&gt;"",F2894&amp;""&lt;&gt;""),"خطأ: مدين ودائن معًا",IF(AND(E2894&amp;""="",F2894&amp;""=""),"سطر بلا مبلغ","")))</f>
        <v/>
      </c>
      <c r="I2894" s="19">
        <f>IF(B2894&amp;""="","",ROUND(SUMIFS($E$7:$E$3006,$B$7:$B$3006,B2894&amp;"")-SUMIFS($F$7:$F$3006,$B$7:$B$3006,B2894&amp;""),2))</f>
        <v/>
      </c>
      <c r="J2894" s="6">
        <f>IF(B2894&amp;""="",IF(AND(C2894&amp;""="",E2894&amp;""="",F2894&amp;""=""),"","رقم القيد ناقص"),IF(I2894=0,"","القيد غير متوازن"))</f>
        <v/>
      </c>
      <c r="K2894" s="21">
        <f>IF(C2894&amp;""="","",COUNTIF($C$7:C2894,C2894&amp;""))</f>
        <v/>
      </c>
      <c r="L2894" s="6">
        <f>IF(K2894="","",C2894&amp;"-"&amp;K2894)</f>
        <v/>
      </c>
      <c r="M2894" s="21">
        <f>IF(J2894&lt;&gt;"القيد غير متوازن","",IF(COUNTIF($B$7:B2894,B2894&amp;"")=1,1,""))</f>
        <v/>
      </c>
    </row>
    <row r="2895">
      <c r="A2895" s="20" t="n"/>
      <c r="B2895" s="16" t="n"/>
      <c r="C2895" s="16" t="n"/>
      <c r="D2895" s="5" t="n"/>
      <c r="E2895" s="17" t="n"/>
      <c r="F2895" s="17" t="n"/>
      <c r="G2895" s="6">
        <f>IF(AND(C2895&amp;""="",E2895&amp;""="",F2895&amp;""=""),"",IF(C2895&amp;""="","كود ناقص",IFERROR(INDEX('دليل الحسابات'!$B$6:$B$205,MATCH(C2895,'دليل الحسابات'!$A$6:$A$205,0)),"كود غير موجود")))</f>
        <v/>
      </c>
      <c r="H2895" s="6">
        <f>IF(AND(C2895&amp;""="",E2895&amp;""="",F2895&amp;""=""),"",IF(AND(E2895&amp;""&lt;&gt;"",F2895&amp;""&lt;&gt;""),"خطأ: مدين ودائن معًا",IF(AND(E2895&amp;""="",F2895&amp;""=""),"سطر بلا مبلغ","")))</f>
        <v/>
      </c>
      <c r="I2895" s="19">
        <f>IF(B2895&amp;""="","",ROUND(SUMIFS($E$7:$E$3006,$B$7:$B$3006,B2895&amp;"")-SUMIFS($F$7:$F$3006,$B$7:$B$3006,B2895&amp;""),2))</f>
        <v/>
      </c>
      <c r="J2895" s="6">
        <f>IF(B2895&amp;""="",IF(AND(C2895&amp;""="",E2895&amp;""="",F2895&amp;""=""),"","رقم القيد ناقص"),IF(I2895=0,"","القيد غير متوازن"))</f>
        <v/>
      </c>
      <c r="K2895" s="21">
        <f>IF(C2895&amp;""="","",COUNTIF($C$7:C2895,C2895&amp;""))</f>
        <v/>
      </c>
      <c r="L2895" s="6">
        <f>IF(K2895="","",C2895&amp;"-"&amp;K2895)</f>
        <v/>
      </c>
      <c r="M2895" s="21">
        <f>IF(J2895&lt;&gt;"القيد غير متوازن","",IF(COUNTIF($B$7:B2895,B2895&amp;"")=1,1,""))</f>
        <v/>
      </c>
    </row>
    <row r="2896">
      <c r="A2896" s="20" t="n"/>
      <c r="B2896" s="16" t="n"/>
      <c r="C2896" s="16" t="n"/>
      <c r="D2896" s="5" t="n"/>
      <c r="E2896" s="17" t="n"/>
      <c r="F2896" s="17" t="n"/>
      <c r="G2896" s="6">
        <f>IF(AND(C2896&amp;""="",E2896&amp;""="",F2896&amp;""=""),"",IF(C2896&amp;""="","كود ناقص",IFERROR(INDEX('دليل الحسابات'!$B$6:$B$205,MATCH(C2896,'دليل الحسابات'!$A$6:$A$205,0)),"كود غير موجود")))</f>
        <v/>
      </c>
      <c r="H2896" s="6">
        <f>IF(AND(C2896&amp;""="",E2896&amp;""="",F2896&amp;""=""),"",IF(AND(E2896&amp;""&lt;&gt;"",F2896&amp;""&lt;&gt;""),"خطأ: مدين ودائن معًا",IF(AND(E2896&amp;""="",F2896&amp;""=""),"سطر بلا مبلغ","")))</f>
        <v/>
      </c>
      <c r="I2896" s="19">
        <f>IF(B2896&amp;""="","",ROUND(SUMIFS($E$7:$E$3006,$B$7:$B$3006,B2896&amp;"")-SUMIFS($F$7:$F$3006,$B$7:$B$3006,B2896&amp;""),2))</f>
        <v/>
      </c>
      <c r="J2896" s="6">
        <f>IF(B2896&amp;""="",IF(AND(C2896&amp;""="",E2896&amp;""="",F2896&amp;""=""),"","رقم القيد ناقص"),IF(I2896=0,"","القيد غير متوازن"))</f>
        <v/>
      </c>
      <c r="K2896" s="21">
        <f>IF(C2896&amp;""="","",COUNTIF($C$7:C2896,C2896&amp;""))</f>
        <v/>
      </c>
      <c r="L2896" s="6">
        <f>IF(K2896="","",C2896&amp;"-"&amp;K2896)</f>
        <v/>
      </c>
      <c r="M2896" s="21">
        <f>IF(J2896&lt;&gt;"القيد غير متوازن","",IF(COUNTIF($B$7:B2896,B2896&amp;"")=1,1,""))</f>
        <v/>
      </c>
    </row>
    <row r="2897">
      <c r="A2897" s="20" t="n"/>
      <c r="B2897" s="16" t="n"/>
      <c r="C2897" s="16" t="n"/>
      <c r="D2897" s="5" t="n"/>
      <c r="E2897" s="17" t="n"/>
      <c r="F2897" s="17" t="n"/>
      <c r="G2897" s="6">
        <f>IF(AND(C2897&amp;""="",E2897&amp;""="",F2897&amp;""=""),"",IF(C2897&amp;""="","كود ناقص",IFERROR(INDEX('دليل الحسابات'!$B$6:$B$205,MATCH(C2897,'دليل الحسابات'!$A$6:$A$205,0)),"كود غير موجود")))</f>
        <v/>
      </c>
      <c r="H2897" s="6">
        <f>IF(AND(C2897&amp;""="",E2897&amp;""="",F2897&amp;""=""),"",IF(AND(E2897&amp;""&lt;&gt;"",F2897&amp;""&lt;&gt;""),"خطأ: مدين ودائن معًا",IF(AND(E2897&amp;""="",F2897&amp;""=""),"سطر بلا مبلغ","")))</f>
        <v/>
      </c>
      <c r="I2897" s="19">
        <f>IF(B2897&amp;""="","",ROUND(SUMIFS($E$7:$E$3006,$B$7:$B$3006,B2897&amp;"")-SUMIFS($F$7:$F$3006,$B$7:$B$3006,B2897&amp;""),2))</f>
        <v/>
      </c>
      <c r="J2897" s="6">
        <f>IF(B2897&amp;""="",IF(AND(C2897&amp;""="",E2897&amp;""="",F2897&amp;""=""),"","رقم القيد ناقص"),IF(I2897=0,"","القيد غير متوازن"))</f>
        <v/>
      </c>
      <c r="K2897" s="21">
        <f>IF(C2897&amp;""="","",COUNTIF($C$7:C2897,C2897&amp;""))</f>
        <v/>
      </c>
      <c r="L2897" s="6">
        <f>IF(K2897="","",C2897&amp;"-"&amp;K2897)</f>
        <v/>
      </c>
      <c r="M2897" s="21">
        <f>IF(J2897&lt;&gt;"القيد غير متوازن","",IF(COUNTIF($B$7:B2897,B2897&amp;"")=1,1,""))</f>
        <v/>
      </c>
    </row>
    <row r="2898">
      <c r="A2898" s="20" t="n"/>
      <c r="B2898" s="16" t="n"/>
      <c r="C2898" s="16" t="n"/>
      <c r="D2898" s="5" t="n"/>
      <c r="E2898" s="17" t="n"/>
      <c r="F2898" s="17" t="n"/>
      <c r="G2898" s="6">
        <f>IF(AND(C2898&amp;""="",E2898&amp;""="",F2898&amp;""=""),"",IF(C2898&amp;""="","كود ناقص",IFERROR(INDEX('دليل الحسابات'!$B$6:$B$205,MATCH(C2898,'دليل الحسابات'!$A$6:$A$205,0)),"كود غير موجود")))</f>
        <v/>
      </c>
      <c r="H2898" s="6">
        <f>IF(AND(C2898&amp;""="",E2898&amp;""="",F2898&amp;""=""),"",IF(AND(E2898&amp;""&lt;&gt;"",F2898&amp;""&lt;&gt;""),"خطأ: مدين ودائن معًا",IF(AND(E2898&amp;""="",F2898&amp;""=""),"سطر بلا مبلغ","")))</f>
        <v/>
      </c>
      <c r="I2898" s="19">
        <f>IF(B2898&amp;""="","",ROUND(SUMIFS($E$7:$E$3006,$B$7:$B$3006,B2898&amp;"")-SUMIFS($F$7:$F$3006,$B$7:$B$3006,B2898&amp;""),2))</f>
        <v/>
      </c>
      <c r="J2898" s="6">
        <f>IF(B2898&amp;""="",IF(AND(C2898&amp;""="",E2898&amp;""="",F2898&amp;""=""),"","رقم القيد ناقص"),IF(I2898=0,"","القيد غير متوازن"))</f>
        <v/>
      </c>
      <c r="K2898" s="21">
        <f>IF(C2898&amp;""="","",COUNTIF($C$7:C2898,C2898&amp;""))</f>
        <v/>
      </c>
      <c r="L2898" s="6">
        <f>IF(K2898="","",C2898&amp;"-"&amp;K2898)</f>
        <v/>
      </c>
      <c r="M2898" s="21">
        <f>IF(J2898&lt;&gt;"القيد غير متوازن","",IF(COUNTIF($B$7:B2898,B2898&amp;"")=1,1,""))</f>
        <v/>
      </c>
    </row>
    <row r="2899">
      <c r="A2899" s="20" t="n"/>
      <c r="B2899" s="16" t="n"/>
      <c r="C2899" s="16" t="n"/>
      <c r="D2899" s="5" t="n"/>
      <c r="E2899" s="17" t="n"/>
      <c r="F2899" s="17" t="n"/>
      <c r="G2899" s="6">
        <f>IF(AND(C2899&amp;""="",E2899&amp;""="",F2899&amp;""=""),"",IF(C2899&amp;""="","كود ناقص",IFERROR(INDEX('دليل الحسابات'!$B$6:$B$205,MATCH(C2899,'دليل الحسابات'!$A$6:$A$205,0)),"كود غير موجود")))</f>
        <v/>
      </c>
      <c r="H2899" s="6">
        <f>IF(AND(C2899&amp;""="",E2899&amp;""="",F2899&amp;""=""),"",IF(AND(E2899&amp;""&lt;&gt;"",F2899&amp;""&lt;&gt;""),"خطأ: مدين ودائن معًا",IF(AND(E2899&amp;""="",F2899&amp;""=""),"سطر بلا مبلغ","")))</f>
        <v/>
      </c>
      <c r="I2899" s="19">
        <f>IF(B2899&amp;""="","",ROUND(SUMIFS($E$7:$E$3006,$B$7:$B$3006,B2899&amp;"")-SUMIFS($F$7:$F$3006,$B$7:$B$3006,B2899&amp;""),2))</f>
        <v/>
      </c>
      <c r="J2899" s="6">
        <f>IF(B2899&amp;""="",IF(AND(C2899&amp;""="",E2899&amp;""="",F2899&amp;""=""),"","رقم القيد ناقص"),IF(I2899=0,"","القيد غير متوازن"))</f>
        <v/>
      </c>
      <c r="K2899" s="21">
        <f>IF(C2899&amp;""="","",COUNTIF($C$7:C2899,C2899&amp;""))</f>
        <v/>
      </c>
      <c r="L2899" s="6">
        <f>IF(K2899="","",C2899&amp;"-"&amp;K2899)</f>
        <v/>
      </c>
      <c r="M2899" s="21">
        <f>IF(J2899&lt;&gt;"القيد غير متوازن","",IF(COUNTIF($B$7:B2899,B2899&amp;"")=1,1,""))</f>
        <v/>
      </c>
    </row>
    <row r="2900">
      <c r="A2900" s="20" t="n"/>
      <c r="B2900" s="16" t="n"/>
      <c r="C2900" s="16" t="n"/>
      <c r="D2900" s="5" t="n"/>
      <c r="E2900" s="17" t="n"/>
      <c r="F2900" s="17" t="n"/>
      <c r="G2900" s="6">
        <f>IF(AND(C2900&amp;""="",E2900&amp;""="",F2900&amp;""=""),"",IF(C2900&amp;""="","كود ناقص",IFERROR(INDEX('دليل الحسابات'!$B$6:$B$205,MATCH(C2900,'دليل الحسابات'!$A$6:$A$205,0)),"كود غير موجود")))</f>
        <v/>
      </c>
      <c r="H2900" s="6">
        <f>IF(AND(C2900&amp;""="",E2900&amp;""="",F2900&amp;""=""),"",IF(AND(E2900&amp;""&lt;&gt;"",F2900&amp;""&lt;&gt;""),"خطأ: مدين ودائن معًا",IF(AND(E2900&amp;""="",F2900&amp;""=""),"سطر بلا مبلغ","")))</f>
        <v/>
      </c>
      <c r="I2900" s="19">
        <f>IF(B2900&amp;""="","",ROUND(SUMIFS($E$7:$E$3006,$B$7:$B$3006,B2900&amp;"")-SUMIFS($F$7:$F$3006,$B$7:$B$3006,B2900&amp;""),2))</f>
        <v/>
      </c>
      <c r="J2900" s="6">
        <f>IF(B2900&amp;""="",IF(AND(C2900&amp;""="",E2900&amp;""="",F2900&amp;""=""),"","رقم القيد ناقص"),IF(I2900=0,"","القيد غير متوازن"))</f>
        <v/>
      </c>
      <c r="K2900" s="21">
        <f>IF(C2900&amp;""="","",COUNTIF($C$7:C2900,C2900&amp;""))</f>
        <v/>
      </c>
      <c r="L2900" s="6">
        <f>IF(K2900="","",C2900&amp;"-"&amp;K2900)</f>
        <v/>
      </c>
      <c r="M2900" s="21">
        <f>IF(J2900&lt;&gt;"القيد غير متوازن","",IF(COUNTIF($B$7:B2900,B2900&amp;"")=1,1,""))</f>
        <v/>
      </c>
    </row>
    <row r="2901">
      <c r="A2901" s="20" t="n"/>
      <c r="B2901" s="16" t="n"/>
      <c r="C2901" s="16" t="n"/>
      <c r="D2901" s="5" t="n"/>
      <c r="E2901" s="17" t="n"/>
      <c r="F2901" s="17" t="n"/>
      <c r="G2901" s="6">
        <f>IF(AND(C2901&amp;""="",E2901&amp;""="",F2901&amp;""=""),"",IF(C2901&amp;""="","كود ناقص",IFERROR(INDEX('دليل الحسابات'!$B$6:$B$205,MATCH(C2901,'دليل الحسابات'!$A$6:$A$205,0)),"كود غير موجود")))</f>
        <v/>
      </c>
      <c r="H2901" s="6">
        <f>IF(AND(C2901&amp;""="",E2901&amp;""="",F2901&amp;""=""),"",IF(AND(E2901&amp;""&lt;&gt;"",F2901&amp;""&lt;&gt;""),"خطأ: مدين ودائن معًا",IF(AND(E2901&amp;""="",F2901&amp;""=""),"سطر بلا مبلغ","")))</f>
        <v/>
      </c>
      <c r="I2901" s="19">
        <f>IF(B2901&amp;""="","",ROUND(SUMIFS($E$7:$E$3006,$B$7:$B$3006,B2901&amp;"")-SUMIFS($F$7:$F$3006,$B$7:$B$3006,B2901&amp;""),2))</f>
        <v/>
      </c>
      <c r="J2901" s="6">
        <f>IF(B2901&amp;""="",IF(AND(C2901&amp;""="",E2901&amp;""="",F2901&amp;""=""),"","رقم القيد ناقص"),IF(I2901=0,"","القيد غير متوازن"))</f>
        <v/>
      </c>
      <c r="K2901" s="21">
        <f>IF(C2901&amp;""="","",COUNTIF($C$7:C2901,C2901&amp;""))</f>
        <v/>
      </c>
      <c r="L2901" s="6">
        <f>IF(K2901="","",C2901&amp;"-"&amp;K2901)</f>
        <v/>
      </c>
      <c r="M2901" s="21">
        <f>IF(J2901&lt;&gt;"القيد غير متوازن","",IF(COUNTIF($B$7:B2901,B2901&amp;"")=1,1,""))</f>
        <v/>
      </c>
    </row>
    <row r="2902">
      <c r="A2902" s="20" t="n"/>
      <c r="B2902" s="16" t="n"/>
      <c r="C2902" s="16" t="n"/>
      <c r="D2902" s="5" t="n"/>
      <c r="E2902" s="17" t="n"/>
      <c r="F2902" s="17" t="n"/>
      <c r="G2902" s="6">
        <f>IF(AND(C2902&amp;""="",E2902&amp;""="",F2902&amp;""=""),"",IF(C2902&amp;""="","كود ناقص",IFERROR(INDEX('دليل الحسابات'!$B$6:$B$205,MATCH(C2902,'دليل الحسابات'!$A$6:$A$205,0)),"كود غير موجود")))</f>
        <v/>
      </c>
      <c r="H2902" s="6">
        <f>IF(AND(C2902&amp;""="",E2902&amp;""="",F2902&amp;""=""),"",IF(AND(E2902&amp;""&lt;&gt;"",F2902&amp;""&lt;&gt;""),"خطأ: مدين ودائن معًا",IF(AND(E2902&amp;""="",F2902&amp;""=""),"سطر بلا مبلغ","")))</f>
        <v/>
      </c>
      <c r="I2902" s="19">
        <f>IF(B2902&amp;""="","",ROUND(SUMIFS($E$7:$E$3006,$B$7:$B$3006,B2902&amp;"")-SUMIFS($F$7:$F$3006,$B$7:$B$3006,B2902&amp;""),2))</f>
        <v/>
      </c>
      <c r="J2902" s="6">
        <f>IF(B2902&amp;""="",IF(AND(C2902&amp;""="",E2902&amp;""="",F2902&amp;""=""),"","رقم القيد ناقص"),IF(I2902=0,"","القيد غير متوازن"))</f>
        <v/>
      </c>
      <c r="K2902" s="21">
        <f>IF(C2902&amp;""="","",COUNTIF($C$7:C2902,C2902&amp;""))</f>
        <v/>
      </c>
      <c r="L2902" s="6">
        <f>IF(K2902="","",C2902&amp;"-"&amp;K2902)</f>
        <v/>
      </c>
      <c r="M2902" s="21">
        <f>IF(J2902&lt;&gt;"القيد غير متوازن","",IF(COUNTIF($B$7:B2902,B2902&amp;"")=1,1,""))</f>
        <v/>
      </c>
    </row>
    <row r="2903">
      <c r="A2903" s="20" t="n"/>
      <c r="B2903" s="16" t="n"/>
      <c r="C2903" s="16" t="n"/>
      <c r="D2903" s="5" t="n"/>
      <c r="E2903" s="17" t="n"/>
      <c r="F2903" s="17" t="n"/>
      <c r="G2903" s="6">
        <f>IF(AND(C2903&amp;""="",E2903&amp;""="",F2903&amp;""=""),"",IF(C2903&amp;""="","كود ناقص",IFERROR(INDEX('دليل الحسابات'!$B$6:$B$205,MATCH(C2903,'دليل الحسابات'!$A$6:$A$205,0)),"كود غير موجود")))</f>
        <v/>
      </c>
      <c r="H2903" s="6">
        <f>IF(AND(C2903&amp;""="",E2903&amp;""="",F2903&amp;""=""),"",IF(AND(E2903&amp;""&lt;&gt;"",F2903&amp;""&lt;&gt;""),"خطأ: مدين ودائن معًا",IF(AND(E2903&amp;""="",F2903&amp;""=""),"سطر بلا مبلغ","")))</f>
        <v/>
      </c>
      <c r="I2903" s="19">
        <f>IF(B2903&amp;""="","",ROUND(SUMIFS($E$7:$E$3006,$B$7:$B$3006,B2903&amp;"")-SUMIFS($F$7:$F$3006,$B$7:$B$3006,B2903&amp;""),2))</f>
        <v/>
      </c>
      <c r="J2903" s="6">
        <f>IF(B2903&amp;""="",IF(AND(C2903&amp;""="",E2903&amp;""="",F2903&amp;""=""),"","رقم القيد ناقص"),IF(I2903=0,"","القيد غير متوازن"))</f>
        <v/>
      </c>
      <c r="K2903" s="21">
        <f>IF(C2903&amp;""="","",COUNTIF($C$7:C2903,C2903&amp;""))</f>
        <v/>
      </c>
      <c r="L2903" s="6">
        <f>IF(K2903="","",C2903&amp;"-"&amp;K2903)</f>
        <v/>
      </c>
      <c r="M2903" s="21">
        <f>IF(J2903&lt;&gt;"القيد غير متوازن","",IF(COUNTIF($B$7:B2903,B2903&amp;"")=1,1,""))</f>
        <v/>
      </c>
    </row>
    <row r="2904">
      <c r="A2904" s="20" t="n"/>
      <c r="B2904" s="16" t="n"/>
      <c r="C2904" s="16" t="n"/>
      <c r="D2904" s="5" t="n"/>
      <c r="E2904" s="17" t="n"/>
      <c r="F2904" s="17" t="n"/>
      <c r="G2904" s="6">
        <f>IF(AND(C2904&amp;""="",E2904&amp;""="",F2904&amp;""=""),"",IF(C2904&amp;""="","كود ناقص",IFERROR(INDEX('دليل الحسابات'!$B$6:$B$205,MATCH(C2904,'دليل الحسابات'!$A$6:$A$205,0)),"كود غير موجود")))</f>
        <v/>
      </c>
      <c r="H2904" s="6">
        <f>IF(AND(C2904&amp;""="",E2904&amp;""="",F2904&amp;""=""),"",IF(AND(E2904&amp;""&lt;&gt;"",F2904&amp;""&lt;&gt;""),"خطأ: مدين ودائن معًا",IF(AND(E2904&amp;""="",F2904&amp;""=""),"سطر بلا مبلغ","")))</f>
        <v/>
      </c>
      <c r="I2904" s="19">
        <f>IF(B2904&amp;""="","",ROUND(SUMIFS($E$7:$E$3006,$B$7:$B$3006,B2904&amp;"")-SUMIFS($F$7:$F$3006,$B$7:$B$3006,B2904&amp;""),2))</f>
        <v/>
      </c>
      <c r="J2904" s="6">
        <f>IF(B2904&amp;""="",IF(AND(C2904&amp;""="",E2904&amp;""="",F2904&amp;""=""),"","رقم القيد ناقص"),IF(I2904=0,"","القيد غير متوازن"))</f>
        <v/>
      </c>
      <c r="K2904" s="21">
        <f>IF(C2904&amp;""="","",COUNTIF($C$7:C2904,C2904&amp;""))</f>
        <v/>
      </c>
      <c r="L2904" s="6">
        <f>IF(K2904="","",C2904&amp;"-"&amp;K2904)</f>
        <v/>
      </c>
      <c r="M2904" s="21">
        <f>IF(J2904&lt;&gt;"القيد غير متوازن","",IF(COUNTIF($B$7:B2904,B2904&amp;"")=1,1,""))</f>
        <v/>
      </c>
    </row>
    <row r="2905">
      <c r="A2905" s="20" t="n"/>
      <c r="B2905" s="16" t="n"/>
      <c r="C2905" s="16" t="n"/>
      <c r="D2905" s="5" t="n"/>
      <c r="E2905" s="17" t="n"/>
      <c r="F2905" s="17" t="n"/>
      <c r="G2905" s="6">
        <f>IF(AND(C2905&amp;""="",E2905&amp;""="",F2905&amp;""=""),"",IF(C2905&amp;""="","كود ناقص",IFERROR(INDEX('دليل الحسابات'!$B$6:$B$205,MATCH(C2905,'دليل الحسابات'!$A$6:$A$205,0)),"كود غير موجود")))</f>
        <v/>
      </c>
      <c r="H2905" s="6">
        <f>IF(AND(C2905&amp;""="",E2905&amp;""="",F2905&amp;""=""),"",IF(AND(E2905&amp;""&lt;&gt;"",F2905&amp;""&lt;&gt;""),"خطأ: مدين ودائن معًا",IF(AND(E2905&amp;""="",F2905&amp;""=""),"سطر بلا مبلغ","")))</f>
        <v/>
      </c>
      <c r="I2905" s="19">
        <f>IF(B2905&amp;""="","",ROUND(SUMIFS($E$7:$E$3006,$B$7:$B$3006,B2905&amp;"")-SUMIFS($F$7:$F$3006,$B$7:$B$3006,B2905&amp;""),2))</f>
        <v/>
      </c>
      <c r="J2905" s="6">
        <f>IF(B2905&amp;""="",IF(AND(C2905&amp;""="",E2905&amp;""="",F2905&amp;""=""),"","رقم القيد ناقص"),IF(I2905=0,"","القيد غير متوازن"))</f>
        <v/>
      </c>
      <c r="K2905" s="21">
        <f>IF(C2905&amp;""="","",COUNTIF($C$7:C2905,C2905&amp;""))</f>
        <v/>
      </c>
      <c r="L2905" s="6">
        <f>IF(K2905="","",C2905&amp;"-"&amp;K2905)</f>
        <v/>
      </c>
      <c r="M2905" s="21">
        <f>IF(J2905&lt;&gt;"القيد غير متوازن","",IF(COUNTIF($B$7:B2905,B2905&amp;"")=1,1,""))</f>
        <v/>
      </c>
    </row>
    <row r="2906">
      <c r="A2906" s="20" t="n"/>
      <c r="B2906" s="16" t="n"/>
      <c r="C2906" s="16" t="n"/>
      <c r="D2906" s="5" t="n"/>
      <c r="E2906" s="17" t="n"/>
      <c r="F2906" s="17" t="n"/>
      <c r="G2906" s="6">
        <f>IF(AND(C2906&amp;""="",E2906&amp;""="",F2906&amp;""=""),"",IF(C2906&amp;""="","كود ناقص",IFERROR(INDEX('دليل الحسابات'!$B$6:$B$205,MATCH(C2906,'دليل الحسابات'!$A$6:$A$205,0)),"كود غير موجود")))</f>
        <v/>
      </c>
      <c r="H2906" s="6">
        <f>IF(AND(C2906&amp;""="",E2906&amp;""="",F2906&amp;""=""),"",IF(AND(E2906&amp;""&lt;&gt;"",F2906&amp;""&lt;&gt;""),"خطأ: مدين ودائن معًا",IF(AND(E2906&amp;""="",F2906&amp;""=""),"سطر بلا مبلغ","")))</f>
        <v/>
      </c>
      <c r="I2906" s="19">
        <f>IF(B2906&amp;""="","",ROUND(SUMIFS($E$7:$E$3006,$B$7:$B$3006,B2906&amp;"")-SUMIFS($F$7:$F$3006,$B$7:$B$3006,B2906&amp;""),2))</f>
        <v/>
      </c>
      <c r="J2906" s="6">
        <f>IF(B2906&amp;""="",IF(AND(C2906&amp;""="",E2906&amp;""="",F2906&amp;""=""),"","رقم القيد ناقص"),IF(I2906=0,"","القيد غير متوازن"))</f>
        <v/>
      </c>
      <c r="K2906" s="21">
        <f>IF(C2906&amp;""="","",COUNTIF($C$7:C2906,C2906&amp;""))</f>
        <v/>
      </c>
      <c r="L2906" s="6">
        <f>IF(K2906="","",C2906&amp;"-"&amp;K2906)</f>
        <v/>
      </c>
      <c r="M2906" s="21">
        <f>IF(J2906&lt;&gt;"القيد غير متوازن","",IF(COUNTIF($B$7:B2906,B2906&amp;"")=1,1,""))</f>
        <v/>
      </c>
    </row>
    <row r="2907">
      <c r="A2907" s="20" t="n"/>
      <c r="B2907" s="16" t="n"/>
      <c r="C2907" s="16" t="n"/>
      <c r="D2907" s="5" t="n"/>
      <c r="E2907" s="17" t="n"/>
      <c r="F2907" s="17" t="n"/>
      <c r="G2907" s="6">
        <f>IF(AND(C2907&amp;""="",E2907&amp;""="",F2907&amp;""=""),"",IF(C2907&amp;""="","كود ناقص",IFERROR(INDEX('دليل الحسابات'!$B$6:$B$205,MATCH(C2907,'دليل الحسابات'!$A$6:$A$205,0)),"كود غير موجود")))</f>
        <v/>
      </c>
      <c r="H2907" s="6">
        <f>IF(AND(C2907&amp;""="",E2907&amp;""="",F2907&amp;""=""),"",IF(AND(E2907&amp;""&lt;&gt;"",F2907&amp;""&lt;&gt;""),"خطأ: مدين ودائن معًا",IF(AND(E2907&amp;""="",F2907&amp;""=""),"سطر بلا مبلغ","")))</f>
        <v/>
      </c>
      <c r="I2907" s="19">
        <f>IF(B2907&amp;""="","",ROUND(SUMIFS($E$7:$E$3006,$B$7:$B$3006,B2907&amp;"")-SUMIFS($F$7:$F$3006,$B$7:$B$3006,B2907&amp;""),2))</f>
        <v/>
      </c>
      <c r="J2907" s="6">
        <f>IF(B2907&amp;""="",IF(AND(C2907&amp;""="",E2907&amp;""="",F2907&amp;""=""),"","رقم القيد ناقص"),IF(I2907=0,"","القيد غير متوازن"))</f>
        <v/>
      </c>
      <c r="K2907" s="21">
        <f>IF(C2907&amp;""="","",COUNTIF($C$7:C2907,C2907&amp;""))</f>
        <v/>
      </c>
      <c r="L2907" s="6">
        <f>IF(K2907="","",C2907&amp;"-"&amp;K2907)</f>
        <v/>
      </c>
      <c r="M2907" s="21">
        <f>IF(J2907&lt;&gt;"القيد غير متوازن","",IF(COUNTIF($B$7:B2907,B2907&amp;"")=1,1,""))</f>
        <v/>
      </c>
    </row>
    <row r="2908">
      <c r="A2908" s="20" t="n"/>
      <c r="B2908" s="16" t="n"/>
      <c r="C2908" s="16" t="n"/>
      <c r="D2908" s="5" t="n"/>
      <c r="E2908" s="17" t="n"/>
      <c r="F2908" s="17" t="n"/>
      <c r="G2908" s="6">
        <f>IF(AND(C2908&amp;""="",E2908&amp;""="",F2908&amp;""=""),"",IF(C2908&amp;""="","كود ناقص",IFERROR(INDEX('دليل الحسابات'!$B$6:$B$205,MATCH(C2908,'دليل الحسابات'!$A$6:$A$205,0)),"كود غير موجود")))</f>
        <v/>
      </c>
      <c r="H2908" s="6">
        <f>IF(AND(C2908&amp;""="",E2908&amp;""="",F2908&amp;""=""),"",IF(AND(E2908&amp;""&lt;&gt;"",F2908&amp;""&lt;&gt;""),"خطأ: مدين ودائن معًا",IF(AND(E2908&amp;""="",F2908&amp;""=""),"سطر بلا مبلغ","")))</f>
        <v/>
      </c>
      <c r="I2908" s="19">
        <f>IF(B2908&amp;""="","",ROUND(SUMIFS($E$7:$E$3006,$B$7:$B$3006,B2908&amp;"")-SUMIFS($F$7:$F$3006,$B$7:$B$3006,B2908&amp;""),2))</f>
        <v/>
      </c>
      <c r="J2908" s="6">
        <f>IF(B2908&amp;""="",IF(AND(C2908&amp;""="",E2908&amp;""="",F2908&amp;""=""),"","رقم القيد ناقص"),IF(I2908=0,"","القيد غير متوازن"))</f>
        <v/>
      </c>
      <c r="K2908" s="21">
        <f>IF(C2908&amp;""="","",COUNTIF($C$7:C2908,C2908&amp;""))</f>
        <v/>
      </c>
      <c r="L2908" s="6">
        <f>IF(K2908="","",C2908&amp;"-"&amp;K2908)</f>
        <v/>
      </c>
      <c r="M2908" s="21">
        <f>IF(J2908&lt;&gt;"القيد غير متوازن","",IF(COUNTIF($B$7:B2908,B2908&amp;"")=1,1,""))</f>
        <v/>
      </c>
    </row>
    <row r="2909">
      <c r="A2909" s="20" t="n"/>
      <c r="B2909" s="16" t="n"/>
      <c r="C2909" s="16" t="n"/>
      <c r="D2909" s="5" t="n"/>
      <c r="E2909" s="17" t="n"/>
      <c r="F2909" s="17" t="n"/>
      <c r="G2909" s="6">
        <f>IF(AND(C2909&amp;""="",E2909&amp;""="",F2909&amp;""=""),"",IF(C2909&amp;""="","كود ناقص",IFERROR(INDEX('دليل الحسابات'!$B$6:$B$205,MATCH(C2909,'دليل الحسابات'!$A$6:$A$205,0)),"كود غير موجود")))</f>
        <v/>
      </c>
      <c r="H2909" s="6">
        <f>IF(AND(C2909&amp;""="",E2909&amp;""="",F2909&amp;""=""),"",IF(AND(E2909&amp;""&lt;&gt;"",F2909&amp;""&lt;&gt;""),"خطأ: مدين ودائن معًا",IF(AND(E2909&amp;""="",F2909&amp;""=""),"سطر بلا مبلغ","")))</f>
        <v/>
      </c>
      <c r="I2909" s="19">
        <f>IF(B2909&amp;""="","",ROUND(SUMIFS($E$7:$E$3006,$B$7:$B$3006,B2909&amp;"")-SUMIFS($F$7:$F$3006,$B$7:$B$3006,B2909&amp;""),2))</f>
        <v/>
      </c>
      <c r="J2909" s="6">
        <f>IF(B2909&amp;""="",IF(AND(C2909&amp;""="",E2909&amp;""="",F2909&amp;""=""),"","رقم القيد ناقص"),IF(I2909=0,"","القيد غير متوازن"))</f>
        <v/>
      </c>
      <c r="K2909" s="21">
        <f>IF(C2909&amp;""="","",COUNTIF($C$7:C2909,C2909&amp;""))</f>
        <v/>
      </c>
      <c r="L2909" s="6">
        <f>IF(K2909="","",C2909&amp;"-"&amp;K2909)</f>
        <v/>
      </c>
      <c r="M2909" s="21">
        <f>IF(J2909&lt;&gt;"القيد غير متوازن","",IF(COUNTIF($B$7:B2909,B2909&amp;"")=1,1,""))</f>
        <v/>
      </c>
    </row>
    <row r="2910">
      <c r="A2910" s="20" t="n"/>
      <c r="B2910" s="16" t="n"/>
      <c r="C2910" s="16" t="n"/>
      <c r="D2910" s="5" t="n"/>
      <c r="E2910" s="17" t="n"/>
      <c r="F2910" s="17" t="n"/>
      <c r="G2910" s="6">
        <f>IF(AND(C2910&amp;""="",E2910&amp;""="",F2910&amp;""=""),"",IF(C2910&amp;""="","كود ناقص",IFERROR(INDEX('دليل الحسابات'!$B$6:$B$205,MATCH(C2910,'دليل الحسابات'!$A$6:$A$205,0)),"كود غير موجود")))</f>
        <v/>
      </c>
      <c r="H2910" s="6">
        <f>IF(AND(C2910&amp;""="",E2910&amp;""="",F2910&amp;""=""),"",IF(AND(E2910&amp;""&lt;&gt;"",F2910&amp;""&lt;&gt;""),"خطأ: مدين ودائن معًا",IF(AND(E2910&amp;""="",F2910&amp;""=""),"سطر بلا مبلغ","")))</f>
        <v/>
      </c>
      <c r="I2910" s="19">
        <f>IF(B2910&amp;""="","",ROUND(SUMIFS($E$7:$E$3006,$B$7:$B$3006,B2910&amp;"")-SUMIFS($F$7:$F$3006,$B$7:$B$3006,B2910&amp;""),2))</f>
        <v/>
      </c>
      <c r="J2910" s="6">
        <f>IF(B2910&amp;""="",IF(AND(C2910&amp;""="",E2910&amp;""="",F2910&amp;""=""),"","رقم القيد ناقص"),IF(I2910=0,"","القيد غير متوازن"))</f>
        <v/>
      </c>
      <c r="K2910" s="21">
        <f>IF(C2910&amp;""="","",COUNTIF($C$7:C2910,C2910&amp;""))</f>
        <v/>
      </c>
      <c r="L2910" s="6">
        <f>IF(K2910="","",C2910&amp;"-"&amp;K2910)</f>
        <v/>
      </c>
      <c r="M2910" s="21">
        <f>IF(J2910&lt;&gt;"القيد غير متوازن","",IF(COUNTIF($B$7:B2910,B2910&amp;"")=1,1,""))</f>
        <v/>
      </c>
    </row>
    <row r="2911">
      <c r="A2911" s="20" t="n"/>
      <c r="B2911" s="16" t="n"/>
      <c r="C2911" s="16" t="n"/>
      <c r="D2911" s="5" t="n"/>
      <c r="E2911" s="17" t="n"/>
      <c r="F2911" s="17" t="n"/>
      <c r="G2911" s="6">
        <f>IF(AND(C2911&amp;""="",E2911&amp;""="",F2911&amp;""=""),"",IF(C2911&amp;""="","كود ناقص",IFERROR(INDEX('دليل الحسابات'!$B$6:$B$205,MATCH(C2911,'دليل الحسابات'!$A$6:$A$205,0)),"كود غير موجود")))</f>
        <v/>
      </c>
      <c r="H2911" s="6">
        <f>IF(AND(C2911&amp;""="",E2911&amp;""="",F2911&amp;""=""),"",IF(AND(E2911&amp;""&lt;&gt;"",F2911&amp;""&lt;&gt;""),"خطأ: مدين ودائن معًا",IF(AND(E2911&amp;""="",F2911&amp;""=""),"سطر بلا مبلغ","")))</f>
        <v/>
      </c>
      <c r="I2911" s="19">
        <f>IF(B2911&amp;""="","",ROUND(SUMIFS($E$7:$E$3006,$B$7:$B$3006,B2911&amp;"")-SUMIFS($F$7:$F$3006,$B$7:$B$3006,B2911&amp;""),2))</f>
        <v/>
      </c>
      <c r="J2911" s="6">
        <f>IF(B2911&amp;""="",IF(AND(C2911&amp;""="",E2911&amp;""="",F2911&amp;""=""),"","رقم القيد ناقص"),IF(I2911=0,"","القيد غير متوازن"))</f>
        <v/>
      </c>
      <c r="K2911" s="21">
        <f>IF(C2911&amp;""="","",COUNTIF($C$7:C2911,C2911&amp;""))</f>
        <v/>
      </c>
      <c r="L2911" s="6">
        <f>IF(K2911="","",C2911&amp;"-"&amp;K2911)</f>
        <v/>
      </c>
      <c r="M2911" s="21">
        <f>IF(J2911&lt;&gt;"القيد غير متوازن","",IF(COUNTIF($B$7:B2911,B2911&amp;"")=1,1,""))</f>
        <v/>
      </c>
    </row>
    <row r="2912">
      <c r="A2912" s="20" t="n"/>
      <c r="B2912" s="16" t="n"/>
      <c r="C2912" s="16" t="n"/>
      <c r="D2912" s="5" t="n"/>
      <c r="E2912" s="17" t="n"/>
      <c r="F2912" s="17" t="n"/>
      <c r="G2912" s="6">
        <f>IF(AND(C2912&amp;""="",E2912&amp;""="",F2912&amp;""=""),"",IF(C2912&amp;""="","كود ناقص",IFERROR(INDEX('دليل الحسابات'!$B$6:$B$205,MATCH(C2912,'دليل الحسابات'!$A$6:$A$205,0)),"كود غير موجود")))</f>
        <v/>
      </c>
      <c r="H2912" s="6">
        <f>IF(AND(C2912&amp;""="",E2912&amp;""="",F2912&amp;""=""),"",IF(AND(E2912&amp;""&lt;&gt;"",F2912&amp;""&lt;&gt;""),"خطأ: مدين ودائن معًا",IF(AND(E2912&amp;""="",F2912&amp;""=""),"سطر بلا مبلغ","")))</f>
        <v/>
      </c>
      <c r="I2912" s="19">
        <f>IF(B2912&amp;""="","",ROUND(SUMIFS($E$7:$E$3006,$B$7:$B$3006,B2912&amp;"")-SUMIFS($F$7:$F$3006,$B$7:$B$3006,B2912&amp;""),2))</f>
        <v/>
      </c>
      <c r="J2912" s="6">
        <f>IF(B2912&amp;""="",IF(AND(C2912&amp;""="",E2912&amp;""="",F2912&amp;""=""),"","رقم القيد ناقص"),IF(I2912=0,"","القيد غير متوازن"))</f>
        <v/>
      </c>
      <c r="K2912" s="21">
        <f>IF(C2912&amp;""="","",COUNTIF($C$7:C2912,C2912&amp;""))</f>
        <v/>
      </c>
      <c r="L2912" s="6">
        <f>IF(K2912="","",C2912&amp;"-"&amp;K2912)</f>
        <v/>
      </c>
      <c r="M2912" s="21">
        <f>IF(J2912&lt;&gt;"القيد غير متوازن","",IF(COUNTIF($B$7:B2912,B2912&amp;"")=1,1,""))</f>
        <v/>
      </c>
    </row>
    <row r="2913">
      <c r="A2913" s="20" t="n"/>
      <c r="B2913" s="16" t="n"/>
      <c r="C2913" s="16" t="n"/>
      <c r="D2913" s="5" t="n"/>
      <c r="E2913" s="17" t="n"/>
      <c r="F2913" s="17" t="n"/>
      <c r="G2913" s="6">
        <f>IF(AND(C2913&amp;""="",E2913&amp;""="",F2913&amp;""=""),"",IF(C2913&amp;""="","كود ناقص",IFERROR(INDEX('دليل الحسابات'!$B$6:$B$205,MATCH(C2913,'دليل الحسابات'!$A$6:$A$205,0)),"كود غير موجود")))</f>
        <v/>
      </c>
      <c r="H2913" s="6">
        <f>IF(AND(C2913&amp;""="",E2913&amp;""="",F2913&amp;""=""),"",IF(AND(E2913&amp;""&lt;&gt;"",F2913&amp;""&lt;&gt;""),"خطأ: مدين ودائن معًا",IF(AND(E2913&amp;""="",F2913&amp;""=""),"سطر بلا مبلغ","")))</f>
        <v/>
      </c>
      <c r="I2913" s="19">
        <f>IF(B2913&amp;""="","",ROUND(SUMIFS($E$7:$E$3006,$B$7:$B$3006,B2913&amp;"")-SUMIFS($F$7:$F$3006,$B$7:$B$3006,B2913&amp;""),2))</f>
        <v/>
      </c>
      <c r="J2913" s="6">
        <f>IF(B2913&amp;""="",IF(AND(C2913&amp;""="",E2913&amp;""="",F2913&amp;""=""),"","رقم القيد ناقص"),IF(I2913=0,"","القيد غير متوازن"))</f>
        <v/>
      </c>
      <c r="K2913" s="21">
        <f>IF(C2913&amp;""="","",COUNTIF($C$7:C2913,C2913&amp;""))</f>
        <v/>
      </c>
      <c r="L2913" s="6">
        <f>IF(K2913="","",C2913&amp;"-"&amp;K2913)</f>
        <v/>
      </c>
      <c r="M2913" s="21">
        <f>IF(J2913&lt;&gt;"القيد غير متوازن","",IF(COUNTIF($B$7:B2913,B2913&amp;"")=1,1,""))</f>
        <v/>
      </c>
    </row>
    <row r="2914">
      <c r="A2914" s="20" t="n"/>
      <c r="B2914" s="16" t="n"/>
      <c r="C2914" s="16" t="n"/>
      <c r="D2914" s="5" t="n"/>
      <c r="E2914" s="17" t="n"/>
      <c r="F2914" s="17" t="n"/>
      <c r="G2914" s="6">
        <f>IF(AND(C2914&amp;""="",E2914&amp;""="",F2914&amp;""=""),"",IF(C2914&amp;""="","كود ناقص",IFERROR(INDEX('دليل الحسابات'!$B$6:$B$205,MATCH(C2914,'دليل الحسابات'!$A$6:$A$205,0)),"كود غير موجود")))</f>
        <v/>
      </c>
      <c r="H2914" s="6">
        <f>IF(AND(C2914&amp;""="",E2914&amp;""="",F2914&amp;""=""),"",IF(AND(E2914&amp;""&lt;&gt;"",F2914&amp;""&lt;&gt;""),"خطأ: مدين ودائن معًا",IF(AND(E2914&amp;""="",F2914&amp;""=""),"سطر بلا مبلغ","")))</f>
        <v/>
      </c>
      <c r="I2914" s="19">
        <f>IF(B2914&amp;""="","",ROUND(SUMIFS($E$7:$E$3006,$B$7:$B$3006,B2914&amp;"")-SUMIFS($F$7:$F$3006,$B$7:$B$3006,B2914&amp;""),2))</f>
        <v/>
      </c>
      <c r="J2914" s="6">
        <f>IF(B2914&amp;""="",IF(AND(C2914&amp;""="",E2914&amp;""="",F2914&amp;""=""),"","رقم القيد ناقص"),IF(I2914=0,"","القيد غير متوازن"))</f>
        <v/>
      </c>
      <c r="K2914" s="21">
        <f>IF(C2914&amp;""="","",COUNTIF($C$7:C2914,C2914&amp;""))</f>
        <v/>
      </c>
      <c r="L2914" s="6">
        <f>IF(K2914="","",C2914&amp;"-"&amp;K2914)</f>
        <v/>
      </c>
      <c r="M2914" s="21">
        <f>IF(J2914&lt;&gt;"القيد غير متوازن","",IF(COUNTIF($B$7:B2914,B2914&amp;"")=1,1,""))</f>
        <v/>
      </c>
    </row>
    <row r="2915">
      <c r="A2915" s="20" t="n"/>
      <c r="B2915" s="16" t="n"/>
      <c r="C2915" s="16" t="n"/>
      <c r="D2915" s="5" t="n"/>
      <c r="E2915" s="17" t="n"/>
      <c r="F2915" s="17" t="n"/>
      <c r="G2915" s="6">
        <f>IF(AND(C2915&amp;""="",E2915&amp;""="",F2915&amp;""=""),"",IF(C2915&amp;""="","كود ناقص",IFERROR(INDEX('دليل الحسابات'!$B$6:$B$205,MATCH(C2915,'دليل الحسابات'!$A$6:$A$205,0)),"كود غير موجود")))</f>
        <v/>
      </c>
      <c r="H2915" s="6">
        <f>IF(AND(C2915&amp;""="",E2915&amp;""="",F2915&amp;""=""),"",IF(AND(E2915&amp;""&lt;&gt;"",F2915&amp;""&lt;&gt;""),"خطأ: مدين ودائن معًا",IF(AND(E2915&amp;""="",F2915&amp;""=""),"سطر بلا مبلغ","")))</f>
        <v/>
      </c>
      <c r="I2915" s="19">
        <f>IF(B2915&amp;""="","",ROUND(SUMIFS($E$7:$E$3006,$B$7:$B$3006,B2915&amp;"")-SUMIFS($F$7:$F$3006,$B$7:$B$3006,B2915&amp;""),2))</f>
        <v/>
      </c>
      <c r="J2915" s="6">
        <f>IF(B2915&amp;""="",IF(AND(C2915&amp;""="",E2915&amp;""="",F2915&amp;""=""),"","رقم القيد ناقص"),IF(I2915=0,"","القيد غير متوازن"))</f>
        <v/>
      </c>
      <c r="K2915" s="21">
        <f>IF(C2915&amp;""="","",COUNTIF($C$7:C2915,C2915&amp;""))</f>
        <v/>
      </c>
      <c r="L2915" s="6">
        <f>IF(K2915="","",C2915&amp;"-"&amp;K2915)</f>
        <v/>
      </c>
      <c r="M2915" s="21">
        <f>IF(J2915&lt;&gt;"القيد غير متوازن","",IF(COUNTIF($B$7:B2915,B2915&amp;"")=1,1,""))</f>
        <v/>
      </c>
    </row>
    <row r="2916">
      <c r="A2916" s="20" t="n"/>
      <c r="B2916" s="16" t="n"/>
      <c r="C2916" s="16" t="n"/>
      <c r="D2916" s="5" t="n"/>
      <c r="E2916" s="17" t="n"/>
      <c r="F2916" s="17" t="n"/>
      <c r="G2916" s="6">
        <f>IF(AND(C2916&amp;""="",E2916&amp;""="",F2916&amp;""=""),"",IF(C2916&amp;""="","كود ناقص",IFERROR(INDEX('دليل الحسابات'!$B$6:$B$205,MATCH(C2916,'دليل الحسابات'!$A$6:$A$205,0)),"كود غير موجود")))</f>
        <v/>
      </c>
      <c r="H2916" s="6">
        <f>IF(AND(C2916&amp;""="",E2916&amp;""="",F2916&amp;""=""),"",IF(AND(E2916&amp;""&lt;&gt;"",F2916&amp;""&lt;&gt;""),"خطأ: مدين ودائن معًا",IF(AND(E2916&amp;""="",F2916&amp;""=""),"سطر بلا مبلغ","")))</f>
        <v/>
      </c>
      <c r="I2916" s="19">
        <f>IF(B2916&amp;""="","",ROUND(SUMIFS($E$7:$E$3006,$B$7:$B$3006,B2916&amp;"")-SUMIFS($F$7:$F$3006,$B$7:$B$3006,B2916&amp;""),2))</f>
        <v/>
      </c>
      <c r="J2916" s="6">
        <f>IF(B2916&amp;""="",IF(AND(C2916&amp;""="",E2916&amp;""="",F2916&amp;""=""),"","رقم القيد ناقص"),IF(I2916=0,"","القيد غير متوازن"))</f>
        <v/>
      </c>
      <c r="K2916" s="21">
        <f>IF(C2916&amp;""="","",COUNTIF($C$7:C2916,C2916&amp;""))</f>
        <v/>
      </c>
      <c r="L2916" s="6">
        <f>IF(K2916="","",C2916&amp;"-"&amp;K2916)</f>
        <v/>
      </c>
      <c r="M2916" s="21">
        <f>IF(J2916&lt;&gt;"القيد غير متوازن","",IF(COUNTIF($B$7:B2916,B2916&amp;"")=1,1,""))</f>
        <v/>
      </c>
    </row>
    <row r="2917">
      <c r="A2917" s="20" t="n"/>
      <c r="B2917" s="16" t="n"/>
      <c r="C2917" s="16" t="n"/>
      <c r="D2917" s="5" t="n"/>
      <c r="E2917" s="17" t="n"/>
      <c r="F2917" s="17" t="n"/>
      <c r="G2917" s="6">
        <f>IF(AND(C2917&amp;""="",E2917&amp;""="",F2917&amp;""=""),"",IF(C2917&amp;""="","كود ناقص",IFERROR(INDEX('دليل الحسابات'!$B$6:$B$205,MATCH(C2917,'دليل الحسابات'!$A$6:$A$205,0)),"كود غير موجود")))</f>
        <v/>
      </c>
      <c r="H2917" s="6">
        <f>IF(AND(C2917&amp;""="",E2917&amp;""="",F2917&amp;""=""),"",IF(AND(E2917&amp;""&lt;&gt;"",F2917&amp;""&lt;&gt;""),"خطأ: مدين ودائن معًا",IF(AND(E2917&amp;""="",F2917&amp;""=""),"سطر بلا مبلغ","")))</f>
        <v/>
      </c>
      <c r="I2917" s="19">
        <f>IF(B2917&amp;""="","",ROUND(SUMIFS($E$7:$E$3006,$B$7:$B$3006,B2917&amp;"")-SUMIFS($F$7:$F$3006,$B$7:$B$3006,B2917&amp;""),2))</f>
        <v/>
      </c>
      <c r="J2917" s="6">
        <f>IF(B2917&amp;""="",IF(AND(C2917&amp;""="",E2917&amp;""="",F2917&amp;""=""),"","رقم القيد ناقص"),IF(I2917=0,"","القيد غير متوازن"))</f>
        <v/>
      </c>
      <c r="K2917" s="21">
        <f>IF(C2917&amp;""="","",COUNTIF($C$7:C2917,C2917&amp;""))</f>
        <v/>
      </c>
      <c r="L2917" s="6">
        <f>IF(K2917="","",C2917&amp;"-"&amp;K2917)</f>
        <v/>
      </c>
      <c r="M2917" s="21">
        <f>IF(J2917&lt;&gt;"القيد غير متوازن","",IF(COUNTIF($B$7:B2917,B2917&amp;"")=1,1,""))</f>
        <v/>
      </c>
    </row>
    <row r="2918">
      <c r="A2918" s="20" t="n"/>
      <c r="B2918" s="16" t="n"/>
      <c r="C2918" s="16" t="n"/>
      <c r="D2918" s="5" t="n"/>
      <c r="E2918" s="17" t="n"/>
      <c r="F2918" s="17" t="n"/>
      <c r="G2918" s="6">
        <f>IF(AND(C2918&amp;""="",E2918&amp;""="",F2918&amp;""=""),"",IF(C2918&amp;""="","كود ناقص",IFERROR(INDEX('دليل الحسابات'!$B$6:$B$205,MATCH(C2918,'دليل الحسابات'!$A$6:$A$205,0)),"كود غير موجود")))</f>
        <v/>
      </c>
      <c r="H2918" s="6">
        <f>IF(AND(C2918&amp;""="",E2918&amp;""="",F2918&amp;""=""),"",IF(AND(E2918&amp;""&lt;&gt;"",F2918&amp;""&lt;&gt;""),"خطأ: مدين ودائن معًا",IF(AND(E2918&amp;""="",F2918&amp;""=""),"سطر بلا مبلغ","")))</f>
        <v/>
      </c>
      <c r="I2918" s="19">
        <f>IF(B2918&amp;""="","",ROUND(SUMIFS($E$7:$E$3006,$B$7:$B$3006,B2918&amp;"")-SUMIFS($F$7:$F$3006,$B$7:$B$3006,B2918&amp;""),2))</f>
        <v/>
      </c>
      <c r="J2918" s="6">
        <f>IF(B2918&amp;""="",IF(AND(C2918&amp;""="",E2918&amp;""="",F2918&amp;""=""),"","رقم القيد ناقص"),IF(I2918=0,"","القيد غير متوازن"))</f>
        <v/>
      </c>
      <c r="K2918" s="21">
        <f>IF(C2918&amp;""="","",COUNTIF($C$7:C2918,C2918&amp;""))</f>
        <v/>
      </c>
      <c r="L2918" s="6">
        <f>IF(K2918="","",C2918&amp;"-"&amp;K2918)</f>
        <v/>
      </c>
      <c r="M2918" s="21">
        <f>IF(J2918&lt;&gt;"القيد غير متوازن","",IF(COUNTIF($B$7:B2918,B2918&amp;"")=1,1,""))</f>
        <v/>
      </c>
    </row>
    <row r="2919">
      <c r="A2919" s="20" t="n"/>
      <c r="B2919" s="16" t="n"/>
      <c r="C2919" s="16" t="n"/>
      <c r="D2919" s="5" t="n"/>
      <c r="E2919" s="17" t="n"/>
      <c r="F2919" s="17" t="n"/>
      <c r="G2919" s="6">
        <f>IF(AND(C2919&amp;""="",E2919&amp;""="",F2919&amp;""=""),"",IF(C2919&amp;""="","كود ناقص",IFERROR(INDEX('دليل الحسابات'!$B$6:$B$205,MATCH(C2919,'دليل الحسابات'!$A$6:$A$205,0)),"كود غير موجود")))</f>
        <v/>
      </c>
      <c r="H2919" s="6">
        <f>IF(AND(C2919&amp;""="",E2919&amp;""="",F2919&amp;""=""),"",IF(AND(E2919&amp;""&lt;&gt;"",F2919&amp;""&lt;&gt;""),"خطأ: مدين ودائن معًا",IF(AND(E2919&amp;""="",F2919&amp;""=""),"سطر بلا مبلغ","")))</f>
        <v/>
      </c>
      <c r="I2919" s="19">
        <f>IF(B2919&amp;""="","",ROUND(SUMIFS($E$7:$E$3006,$B$7:$B$3006,B2919&amp;"")-SUMIFS($F$7:$F$3006,$B$7:$B$3006,B2919&amp;""),2))</f>
        <v/>
      </c>
      <c r="J2919" s="6">
        <f>IF(B2919&amp;""="",IF(AND(C2919&amp;""="",E2919&amp;""="",F2919&amp;""=""),"","رقم القيد ناقص"),IF(I2919=0,"","القيد غير متوازن"))</f>
        <v/>
      </c>
      <c r="K2919" s="21">
        <f>IF(C2919&amp;""="","",COUNTIF($C$7:C2919,C2919&amp;""))</f>
        <v/>
      </c>
      <c r="L2919" s="6">
        <f>IF(K2919="","",C2919&amp;"-"&amp;K2919)</f>
        <v/>
      </c>
      <c r="M2919" s="21">
        <f>IF(J2919&lt;&gt;"القيد غير متوازن","",IF(COUNTIF($B$7:B2919,B2919&amp;"")=1,1,""))</f>
        <v/>
      </c>
    </row>
    <row r="2920">
      <c r="A2920" s="20" t="n"/>
      <c r="B2920" s="16" t="n"/>
      <c r="C2920" s="16" t="n"/>
      <c r="D2920" s="5" t="n"/>
      <c r="E2920" s="17" t="n"/>
      <c r="F2920" s="17" t="n"/>
      <c r="G2920" s="6">
        <f>IF(AND(C2920&amp;""="",E2920&amp;""="",F2920&amp;""=""),"",IF(C2920&amp;""="","كود ناقص",IFERROR(INDEX('دليل الحسابات'!$B$6:$B$205,MATCH(C2920,'دليل الحسابات'!$A$6:$A$205,0)),"كود غير موجود")))</f>
        <v/>
      </c>
      <c r="H2920" s="6">
        <f>IF(AND(C2920&amp;""="",E2920&amp;""="",F2920&amp;""=""),"",IF(AND(E2920&amp;""&lt;&gt;"",F2920&amp;""&lt;&gt;""),"خطأ: مدين ودائن معًا",IF(AND(E2920&amp;""="",F2920&amp;""=""),"سطر بلا مبلغ","")))</f>
        <v/>
      </c>
      <c r="I2920" s="19">
        <f>IF(B2920&amp;""="","",ROUND(SUMIFS($E$7:$E$3006,$B$7:$B$3006,B2920&amp;"")-SUMIFS($F$7:$F$3006,$B$7:$B$3006,B2920&amp;""),2))</f>
        <v/>
      </c>
      <c r="J2920" s="6">
        <f>IF(B2920&amp;""="",IF(AND(C2920&amp;""="",E2920&amp;""="",F2920&amp;""=""),"","رقم القيد ناقص"),IF(I2920=0,"","القيد غير متوازن"))</f>
        <v/>
      </c>
      <c r="K2920" s="21">
        <f>IF(C2920&amp;""="","",COUNTIF($C$7:C2920,C2920&amp;""))</f>
        <v/>
      </c>
      <c r="L2920" s="6">
        <f>IF(K2920="","",C2920&amp;"-"&amp;K2920)</f>
        <v/>
      </c>
      <c r="M2920" s="21">
        <f>IF(J2920&lt;&gt;"القيد غير متوازن","",IF(COUNTIF($B$7:B2920,B2920&amp;"")=1,1,""))</f>
        <v/>
      </c>
    </row>
    <row r="2921">
      <c r="A2921" s="20" t="n"/>
      <c r="B2921" s="16" t="n"/>
      <c r="C2921" s="16" t="n"/>
      <c r="D2921" s="5" t="n"/>
      <c r="E2921" s="17" t="n"/>
      <c r="F2921" s="17" t="n"/>
      <c r="G2921" s="6">
        <f>IF(AND(C2921&amp;""="",E2921&amp;""="",F2921&amp;""=""),"",IF(C2921&amp;""="","كود ناقص",IFERROR(INDEX('دليل الحسابات'!$B$6:$B$205,MATCH(C2921,'دليل الحسابات'!$A$6:$A$205,0)),"كود غير موجود")))</f>
        <v/>
      </c>
      <c r="H2921" s="6">
        <f>IF(AND(C2921&amp;""="",E2921&amp;""="",F2921&amp;""=""),"",IF(AND(E2921&amp;""&lt;&gt;"",F2921&amp;""&lt;&gt;""),"خطأ: مدين ودائن معًا",IF(AND(E2921&amp;""="",F2921&amp;""=""),"سطر بلا مبلغ","")))</f>
        <v/>
      </c>
      <c r="I2921" s="19">
        <f>IF(B2921&amp;""="","",ROUND(SUMIFS($E$7:$E$3006,$B$7:$B$3006,B2921&amp;"")-SUMIFS($F$7:$F$3006,$B$7:$B$3006,B2921&amp;""),2))</f>
        <v/>
      </c>
      <c r="J2921" s="6">
        <f>IF(B2921&amp;""="",IF(AND(C2921&amp;""="",E2921&amp;""="",F2921&amp;""=""),"","رقم القيد ناقص"),IF(I2921=0,"","القيد غير متوازن"))</f>
        <v/>
      </c>
      <c r="K2921" s="21">
        <f>IF(C2921&amp;""="","",COUNTIF($C$7:C2921,C2921&amp;""))</f>
        <v/>
      </c>
      <c r="L2921" s="6">
        <f>IF(K2921="","",C2921&amp;"-"&amp;K2921)</f>
        <v/>
      </c>
      <c r="M2921" s="21">
        <f>IF(J2921&lt;&gt;"القيد غير متوازن","",IF(COUNTIF($B$7:B2921,B2921&amp;"")=1,1,""))</f>
        <v/>
      </c>
    </row>
    <row r="2922">
      <c r="A2922" s="20" t="n"/>
      <c r="B2922" s="16" t="n"/>
      <c r="C2922" s="16" t="n"/>
      <c r="D2922" s="5" t="n"/>
      <c r="E2922" s="17" t="n"/>
      <c r="F2922" s="17" t="n"/>
      <c r="G2922" s="6">
        <f>IF(AND(C2922&amp;""="",E2922&amp;""="",F2922&amp;""=""),"",IF(C2922&amp;""="","كود ناقص",IFERROR(INDEX('دليل الحسابات'!$B$6:$B$205,MATCH(C2922,'دليل الحسابات'!$A$6:$A$205,0)),"كود غير موجود")))</f>
        <v/>
      </c>
      <c r="H2922" s="6">
        <f>IF(AND(C2922&amp;""="",E2922&amp;""="",F2922&amp;""=""),"",IF(AND(E2922&amp;""&lt;&gt;"",F2922&amp;""&lt;&gt;""),"خطأ: مدين ودائن معًا",IF(AND(E2922&amp;""="",F2922&amp;""=""),"سطر بلا مبلغ","")))</f>
        <v/>
      </c>
      <c r="I2922" s="19">
        <f>IF(B2922&amp;""="","",ROUND(SUMIFS($E$7:$E$3006,$B$7:$B$3006,B2922&amp;"")-SUMIFS($F$7:$F$3006,$B$7:$B$3006,B2922&amp;""),2))</f>
        <v/>
      </c>
      <c r="J2922" s="6">
        <f>IF(B2922&amp;""="",IF(AND(C2922&amp;""="",E2922&amp;""="",F2922&amp;""=""),"","رقم القيد ناقص"),IF(I2922=0,"","القيد غير متوازن"))</f>
        <v/>
      </c>
      <c r="K2922" s="21">
        <f>IF(C2922&amp;""="","",COUNTIF($C$7:C2922,C2922&amp;""))</f>
        <v/>
      </c>
      <c r="L2922" s="6">
        <f>IF(K2922="","",C2922&amp;"-"&amp;K2922)</f>
        <v/>
      </c>
      <c r="M2922" s="21">
        <f>IF(J2922&lt;&gt;"القيد غير متوازن","",IF(COUNTIF($B$7:B2922,B2922&amp;"")=1,1,""))</f>
        <v/>
      </c>
    </row>
    <row r="2923">
      <c r="A2923" s="20" t="n"/>
      <c r="B2923" s="16" t="n"/>
      <c r="C2923" s="16" t="n"/>
      <c r="D2923" s="5" t="n"/>
      <c r="E2923" s="17" t="n"/>
      <c r="F2923" s="17" t="n"/>
      <c r="G2923" s="6">
        <f>IF(AND(C2923&amp;""="",E2923&amp;""="",F2923&amp;""=""),"",IF(C2923&amp;""="","كود ناقص",IFERROR(INDEX('دليل الحسابات'!$B$6:$B$205,MATCH(C2923,'دليل الحسابات'!$A$6:$A$205,0)),"كود غير موجود")))</f>
        <v/>
      </c>
      <c r="H2923" s="6">
        <f>IF(AND(C2923&amp;""="",E2923&amp;""="",F2923&amp;""=""),"",IF(AND(E2923&amp;""&lt;&gt;"",F2923&amp;""&lt;&gt;""),"خطأ: مدين ودائن معًا",IF(AND(E2923&amp;""="",F2923&amp;""=""),"سطر بلا مبلغ","")))</f>
        <v/>
      </c>
      <c r="I2923" s="19">
        <f>IF(B2923&amp;""="","",ROUND(SUMIFS($E$7:$E$3006,$B$7:$B$3006,B2923&amp;"")-SUMIFS($F$7:$F$3006,$B$7:$B$3006,B2923&amp;""),2))</f>
        <v/>
      </c>
      <c r="J2923" s="6">
        <f>IF(B2923&amp;""="",IF(AND(C2923&amp;""="",E2923&amp;""="",F2923&amp;""=""),"","رقم القيد ناقص"),IF(I2923=0,"","القيد غير متوازن"))</f>
        <v/>
      </c>
      <c r="K2923" s="21">
        <f>IF(C2923&amp;""="","",COUNTIF($C$7:C2923,C2923&amp;""))</f>
        <v/>
      </c>
      <c r="L2923" s="6">
        <f>IF(K2923="","",C2923&amp;"-"&amp;K2923)</f>
        <v/>
      </c>
      <c r="M2923" s="21">
        <f>IF(J2923&lt;&gt;"القيد غير متوازن","",IF(COUNTIF($B$7:B2923,B2923&amp;"")=1,1,""))</f>
        <v/>
      </c>
    </row>
    <row r="2924">
      <c r="A2924" s="20" t="n"/>
      <c r="B2924" s="16" t="n"/>
      <c r="C2924" s="16" t="n"/>
      <c r="D2924" s="5" t="n"/>
      <c r="E2924" s="17" t="n"/>
      <c r="F2924" s="17" t="n"/>
      <c r="G2924" s="6">
        <f>IF(AND(C2924&amp;""="",E2924&amp;""="",F2924&amp;""=""),"",IF(C2924&amp;""="","كود ناقص",IFERROR(INDEX('دليل الحسابات'!$B$6:$B$205,MATCH(C2924,'دليل الحسابات'!$A$6:$A$205,0)),"كود غير موجود")))</f>
        <v/>
      </c>
      <c r="H2924" s="6">
        <f>IF(AND(C2924&amp;""="",E2924&amp;""="",F2924&amp;""=""),"",IF(AND(E2924&amp;""&lt;&gt;"",F2924&amp;""&lt;&gt;""),"خطأ: مدين ودائن معًا",IF(AND(E2924&amp;""="",F2924&amp;""=""),"سطر بلا مبلغ","")))</f>
        <v/>
      </c>
      <c r="I2924" s="19">
        <f>IF(B2924&amp;""="","",ROUND(SUMIFS($E$7:$E$3006,$B$7:$B$3006,B2924&amp;"")-SUMIFS($F$7:$F$3006,$B$7:$B$3006,B2924&amp;""),2))</f>
        <v/>
      </c>
      <c r="J2924" s="6">
        <f>IF(B2924&amp;""="",IF(AND(C2924&amp;""="",E2924&amp;""="",F2924&amp;""=""),"","رقم القيد ناقص"),IF(I2924=0,"","القيد غير متوازن"))</f>
        <v/>
      </c>
      <c r="K2924" s="21">
        <f>IF(C2924&amp;""="","",COUNTIF($C$7:C2924,C2924&amp;""))</f>
        <v/>
      </c>
      <c r="L2924" s="6">
        <f>IF(K2924="","",C2924&amp;"-"&amp;K2924)</f>
        <v/>
      </c>
      <c r="M2924" s="21">
        <f>IF(J2924&lt;&gt;"القيد غير متوازن","",IF(COUNTIF($B$7:B2924,B2924&amp;"")=1,1,""))</f>
        <v/>
      </c>
    </row>
    <row r="2925">
      <c r="A2925" s="20" t="n"/>
      <c r="B2925" s="16" t="n"/>
      <c r="C2925" s="16" t="n"/>
      <c r="D2925" s="5" t="n"/>
      <c r="E2925" s="17" t="n"/>
      <c r="F2925" s="17" t="n"/>
      <c r="G2925" s="6">
        <f>IF(AND(C2925&amp;""="",E2925&amp;""="",F2925&amp;""=""),"",IF(C2925&amp;""="","كود ناقص",IFERROR(INDEX('دليل الحسابات'!$B$6:$B$205,MATCH(C2925,'دليل الحسابات'!$A$6:$A$205,0)),"كود غير موجود")))</f>
        <v/>
      </c>
      <c r="H2925" s="6">
        <f>IF(AND(C2925&amp;""="",E2925&amp;""="",F2925&amp;""=""),"",IF(AND(E2925&amp;""&lt;&gt;"",F2925&amp;""&lt;&gt;""),"خطأ: مدين ودائن معًا",IF(AND(E2925&amp;""="",F2925&amp;""=""),"سطر بلا مبلغ","")))</f>
        <v/>
      </c>
      <c r="I2925" s="19">
        <f>IF(B2925&amp;""="","",ROUND(SUMIFS($E$7:$E$3006,$B$7:$B$3006,B2925&amp;"")-SUMIFS($F$7:$F$3006,$B$7:$B$3006,B2925&amp;""),2))</f>
        <v/>
      </c>
      <c r="J2925" s="6">
        <f>IF(B2925&amp;""="",IF(AND(C2925&amp;""="",E2925&amp;""="",F2925&amp;""=""),"","رقم القيد ناقص"),IF(I2925=0,"","القيد غير متوازن"))</f>
        <v/>
      </c>
      <c r="K2925" s="21">
        <f>IF(C2925&amp;""="","",COUNTIF($C$7:C2925,C2925&amp;""))</f>
        <v/>
      </c>
      <c r="L2925" s="6">
        <f>IF(K2925="","",C2925&amp;"-"&amp;K2925)</f>
        <v/>
      </c>
      <c r="M2925" s="21">
        <f>IF(J2925&lt;&gt;"القيد غير متوازن","",IF(COUNTIF($B$7:B2925,B2925&amp;"")=1,1,""))</f>
        <v/>
      </c>
    </row>
    <row r="2926">
      <c r="A2926" s="20" t="n"/>
      <c r="B2926" s="16" t="n"/>
      <c r="C2926" s="16" t="n"/>
      <c r="D2926" s="5" t="n"/>
      <c r="E2926" s="17" t="n"/>
      <c r="F2926" s="17" t="n"/>
      <c r="G2926" s="6">
        <f>IF(AND(C2926&amp;""="",E2926&amp;""="",F2926&amp;""=""),"",IF(C2926&amp;""="","كود ناقص",IFERROR(INDEX('دليل الحسابات'!$B$6:$B$205,MATCH(C2926,'دليل الحسابات'!$A$6:$A$205,0)),"كود غير موجود")))</f>
        <v/>
      </c>
      <c r="H2926" s="6">
        <f>IF(AND(C2926&amp;""="",E2926&amp;""="",F2926&amp;""=""),"",IF(AND(E2926&amp;""&lt;&gt;"",F2926&amp;""&lt;&gt;""),"خطأ: مدين ودائن معًا",IF(AND(E2926&amp;""="",F2926&amp;""=""),"سطر بلا مبلغ","")))</f>
        <v/>
      </c>
      <c r="I2926" s="19">
        <f>IF(B2926&amp;""="","",ROUND(SUMIFS($E$7:$E$3006,$B$7:$B$3006,B2926&amp;"")-SUMIFS($F$7:$F$3006,$B$7:$B$3006,B2926&amp;""),2))</f>
        <v/>
      </c>
      <c r="J2926" s="6">
        <f>IF(B2926&amp;""="",IF(AND(C2926&amp;""="",E2926&amp;""="",F2926&amp;""=""),"","رقم القيد ناقص"),IF(I2926=0,"","القيد غير متوازن"))</f>
        <v/>
      </c>
      <c r="K2926" s="21">
        <f>IF(C2926&amp;""="","",COUNTIF($C$7:C2926,C2926&amp;""))</f>
        <v/>
      </c>
      <c r="L2926" s="6">
        <f>IF(K2926="","",C2926&amp;"-"&amp;K2926)</f>
        <v/>
      </c>
      <c r="M2926" s="21">
        <f>IF(J2926&lt;&gt;"القيد غير متوازن","",IF(COUNTIF($B$7:B2926,B2926&amp;"")=1,1,""))</f>
        <v/>
      </c>
    </row>
    <row r="2927">
      <c r="A2927" s="20" t="n"/>
      <c r="B2927" s="16" t="n"/>
      <c r="C2927" s="16" t="n"/>
      <c r="D2927" s="5" t="n"/>
      <c r="E2927" s="17" t="n"/>
      <c r="F2927" s="17" t="n"/>
      <c r="G2927" s="6">
        <f>IF(AND(C2927&amp;""="",E2927&amp;""="",F2927&amp;""=""),"",IF(C2927&amp;""="","كود ناقص",IFERROR(INDEX('دليل الحسابات'!$B$6:$B$205,MATCH(C2927,'دليل الحسابات'!$A$6:$A$205,0)),"كود غير موجود")))</f>
        <v/>
      </c>
      <c r="H2927" s="6">
        <f>IF(AND(C2927&amp;""="",E2927&amp;""="",F2927&amp;""=""),"",IF(AND(E2927&amp;""&lt;&gt;"",F2927&amp;""&lt;&gt;""),"خطأ: مدين ودائن معًا",IF(AND(E2927&amp;""="",F2927&amp;""=""),"سطر بلا مبلغ","")))</f>
        <v/>
      </c>
      <c r="I2927" s="19">
        <f>IF(B2927&amp;""="","",ROUND(SUMIFS($E$7:$E$3006,$B$7:$B$3006,B2927&amp;"")-SUMIFS($F$7:$F$3006,$B$7:$B$3006,B2927&amp;""),2))</f>
        <v/>
      </c>
      <c r="J2927" s="6">
        <f>IF(B2927&amp;""="",IF(AND(C2927&amp;""="",E2927&amp;""="",F2927&amp;""=""),"","رقم القيد ناقص"),IF(I2927=0,"","القيد غير متوازن"))</f>
        <v/>
      </c>
      <c r="K2927" s="21">
        <f>IF(C2927&amp;""="","",COUNTIF($C$7:C2927,C2927&amp;""))</f>
        <v/>
      </c>
      <c r="L2927" s="6">
        <f>IF(K2927="","",C2927&amp;"-"&amp;K2927)</f>
        <v/>
      </c>
      <c r="M2927" s="21">
        <f>IF(J2927&lt;&gt;"القيد غير متوازن","",IF(COUNTIF($B$7:B2927,B2927&amp;"")=1,1,""))</f>
        <v/>
      </c>
    </row>
    <row r="2928">
      <c r="A2928" s="20" t="n"/>
      <c r="B2928" s="16" t="n"/>
      <c r="C2928" s="16" t="n"/>
      <c r="D2928" s="5" t="n"/>
      <c r="E2928" s="17" t="n"/>
      <c r="F2928" s="17" t="n"/>
      <c r="G2928" s="6">
        <f>IF(AND(C2928&amp;""="",E2928&amp;""="",F2928&amp;""=""),"",IF(C2928&amp;""="","كود ناقص",IFERROR(INDEX('دليل الحسابات'!$B$6:$B$205,MATCH(C2928,'دليل الحسابات'!$A$6:$A$205,0)),"كود غير موجود")))</f>
        <v/>
      </c>
      <c r="H2928" s="6">
        <f>IF(AND(C2928&amp;""="",E2928&amp;""="",F2928&amp;""=""),"",IF(AND(E2928&amp;""&lt;&gt;"",F2928&amp;""&lt;&gt;""),"خطأ: مدين ودائن معًا",IF(AND(E2928&amp;""="",F2928&amp;""=""),"سطر بلا مبلغ","")))</f>
        <v/>
      </c>
      <c r="I2928" s="19">
        <f>IF(B2928&amp;""="","",ROUND(SUMIFS($E$7:$E$3006,$B$7:$B$3006,B2928&amp;"")-SUMIFS($F$7:$F$3006,$B$7:$B$3006,B2928&amp;""),2))</f>
        <v/>
      </c>
      <c r="J2928" s="6">
        <f>IF(B2928&amp;""="",IF(AND(C2928&amp;""="",E2928&amp;""="",F2928&amp;""=""),"","رقم القيد ناقص"),IF(I2928=0,"","القيد غير متوازن"))</f>
        <v/>
      </c>
      <c r="K2928" s="21">
        <f>IF(C2928&amp;""="","",COUNTIF($C$7:C2928,C2928&amp;""))</f>
        <v/>
      </c>
      <c r="L2928" s="6">
        <f>IF(K2928="","",C2928&amp;"-"&amp;K2928)</f>
        <v/>
      </c>
      <c r="M2928" s="21">
        <f>IF(J2928&lt;&gt;"القيد غير متوازن","",IF(COUNTIF($B$7:B2928,B2928&amp;"")=1,1,""))</f>
        <v/>
      </c>
    </row>
    <row r="2929">
      <c r="A2929" s="20" t="n"/>
      <c r="B2929" s="16" t="n"/>
      <c r="C2929" s="16" t="n"/>
      <c r="D2929" s="5" t="n"/>
      <c r="E2929" s="17" t="n"/>
      <c r="F2929" s="17" t="n"/>
      <c r="G2929" s="6">
        <f>IF(AND(C2929&amp;""="",E2929&amp;""="",F2929&amp;""=""),"",IF(C2929&amp;""="","كود ناقص",IFERROR(INDEX('دليل الحسابات'!$B$6:$B$205,MATCH(C2929,'دليل الحسابات'!$A$6:$A$205,0)),"كود غير موجود")))</f>
        <v/>
      </c>
      <c r="H2929" s="6">
        <f>IF(AND(C2929&amp;""="",E2929&amp;""="",F2929&amp;""=""),"",IF(AND(E2929&amp;""&lt;&gt;"",F2929&amp;""&lt;&gt;""),"خطأ: مدين ودائن معًا",IF(AND(E2929&amp;""="",F2929&amp;""=""),"سطر بلا مبلغ","")))</f>
        <v/>
      </c>
      <c r="I2929" s="19">
        <f>IF(B2929&amp;""="","",ROUND(SUMIFS($E$7:$E$3006,$B$7:$B$3006,B2929&amp;"")-SUMIFS($F$7:$F$3006,$B$7:$B$3006,B2929&amp;""),2))</f>
        <v/>
      </c>
      <c r="J2929" s="6">
        <f>IF(B2929&amp;""="",IF(AND(C2929&amp;""="",E2929&amp;""="",F2929&amp;""=""),"","رقم القيد ناقص"),IF(I2929=0,"","القيد غير متوازن"))</f>
        <v/>
      </c>
      <c r="K2929" s="21">
        <f>IF(C2929&amp;""="","",COUNTIF($C$7:C2929,C2929&amp;""))</f>
        <v/>
      </c>
      <c r="L2929" s="6">
        <f>IF(K2929="","",C2929&amp;"-"&amp;K2929)</f>
        <v/>
      </c>
      <c r="M2929" s="21">
        <f>IF(J2929&lt;&gt;"القيد غير متوازن","",IF(COUNTIF($B$7:B2929,B2929&amp;"")=1,1,""))</f>
        <v/>
      </c>
    </row>
    <row r="2930">
      <c r="A2930" s="20" t="n"/>
      <c r="B2930" s="16" t="n"/>
      <c r="C2930" s="16" t="n"/>
      <c r="D2930" s="5" t="n"/>
      <c r="E2930" s="17" t="n"/>
      <c r="F2930" s="17" t="n"/>
      <c r="G2930" s="6">
        <f>IF(AND(C2930&amp;""="",E2930&amp;""="",F2930&amp;""=""),"",IF(C2930&amp;""="","كود ناقص",IFERROR(INDEX('دليل الحسابات'!$B$6:$B$205,MATCH(C2930,'دليل الحسابات'!$A$6:$A$205,0)),"كود غير موجود")))</f>
        <v/>
      </c>
      <c r="H2930" s="6">
        <f>IF(AND(C2930&amp;""="",E2930&amp;""="",F2930&amp;""=""),"",IF(AND(E2930&amp;""&lt;&gt;"",F2930&amp;""&lt;&gt;""),"خطأ: مدين ودائن معًا",IF(AND(E2930&amp;""="",F2930&amp;""=""),"سطر بلا مبلغ","")))</f>
        <v/>
      </c>
      <c r="I2930" s="19">
        <f>IF(B2930&amp;""="","",ROUND(SUMIFS($E$7:$E$3006,$B$7:$B$3006,B2930&amp;"")-SUMIFS($F$7:$F$3006,$B$7:$B$3006,B2930&amp;""),2))</f>
        <v/>
      </c>
      <c r="J2930" s="6">
        <f>IF(B2930&amp;""="",IF(AND(C2930&amp;""="",E2930&amp;""="",F2930&amp;""=""),"","رقم القيد ناقص"),IF(I2930=0,"","القيد غير متوازن"))</f>
        <v/>
      </c>
      <c r="K2930" s="21">
        <f>IF(C2930&amp;""="","",COUNTIF($C$7:C2930,C2930&amp;""))</f>
        <v/>
      </c>
      <c r="L2930" s="6">
        <f>IF(K2930="","",C2930&amp;"-"&amp;K2930)</f>
        <v/>
      </c>
      <c r="M2930" s="21">
        <f>IF(J2930&lt;&gt;"القيد غير متوازن","",IF(COUNTIF($B$7:B2930,B2930&amp;"")=1,1,""))</f>
        <v/>
      </c>
    </row>
    <row r="2931">
      <c r="A2931" s="20" t="n"/>
      <c r="B2931" s="16" t="n"/>
      <c r="C2931" s="16" t="n"/>
      <c r="D2931" s="5" t="n"/>
      <c r="E2931" s="17" t="n"/>
      <c r="F2931" s="17" t="n"/>
      <c r="G2931" s="6">
        <f>IF(AND(C2931&amp;""="",E2931&amp;""="",F2931&amp;""=""),"",IF(C2931&amp;""="","كود ناقص",IFERROR(INDEX('دليل الحسابات'!$B$6:$B$205,MATCH(C2931,'دليل الحسابات'!$A$6:$A$205,0)),"كود غير موجود")))</f>
        <v/>
      </c>
      <c r="H2931" s="6">
        <f>IF(AND(C2931&amp;""="",E2931&amp;""="",F2931&amp;""=""),"",IF(AND(E2931&amp;""&lt;&gt;"",F2931&amp;""&lt;&gt;""),"خطأ: مدين ودائن معًا",IF(AND(E2931&amp;""="",F2931&amp;""=""),"سطر بلا مبلغ","")))</f>
        <v/>
      </c>
      <c r="I2931" s="19">
        <f>IF(B2931&amp;""="","",ROUND(SUMIFS($E$7:$E$3006,$B$7:$B$3006,B2931&amp;"")-SUMIFS($F$7:$F$3006,$B$7:$B$3006,B2931&amp;""),2))</f>
        <v/>
      </c>
      <c r="J2931" s="6">
        <f>IF(B2931&amp;""="",IF(AND(C2931&amp;""="",E2931&amp;""="",F2931&amp;""=""),"","رقم القيد ناقص"),IF(I2931=0,"","القيد غير متوازن"))</f>
        <v/>
      </c>
      <c r="K2931" s="21">
        <f>IF(C2931&amp;""="","",COUNTIF($C$7:C2931,C2931&amp;""))</f>
        <v/>
      </c>
      <c r="L2931" s="6">
        <f>IF(K2931="","",C2931&amp;"-"&amp;K2931)</f>
        <v/>
      </c>
      <c r="M2931" s="21">
        <f>IF(J2931&lt;&gt;"القيد غير متوازن","",IF(COUNTIF($B$7:B2931,B2931&amp;"")=1,1,""))</f>
        <v/>
      </c>
    </row>
    <row r="2932">
      <c r="A2932" s="20" t="n"/>
      <c r="B2932" s="16" t="n"/>
      <c r="C2932" s="16" t="n"/>
      <c r="D2932" s="5" t="n"/>
      <c r="E2932" s="17" t="n"/>
      <c r="F2932" s="17" t="n"/>
      <c r="G2932" s="6">
        <f>IF(AND(C2932&amp;""="",E2932&amp;""="",F2932&amp;""=""),"",IF(C2932&amp;""="","كود ناقص",IFERROR(INDEX('دليل الحسابات'!$B$6:$B$205,MATCH(C2932,'دليل الحسابات'!$A$6:$A$205,0)),"كود غير موجود")))</f>
        <v/>
      </c>
      <c r="H2932" s="6">
        <f>IF(AND(C2932&amp;""="",E2932&amp;""="",F2932&amp;""=""),"",IF(AND(E2932&amp;""&lt;&gt;"",F2932&amp;""&lt;&gt;""),"خطأ: مدين ودائن معًا",IF(AND(E2932&amp;""="",F2932&amp;""=""),"سطر بلا مبلغ","")))</f>
        <v/>
      </c>
      <c r="I2932" s="19">
        <f>IF(B2932&amp;""="","",ROUND(SUMIFS($E$7:$E$3006,$B$7:$B$3006,B2932&amp;"")-SUMIFS($F$7:$F$3006,$B$7:$B$3006,B2932&amp;""),2))</f>
        <v/>
      </c>
      <c r="J2932" s="6">
        <f>IF(B2932&amp;""="",IF(AND(C2932&amp;""="",E2932&amp;""="",F2932&amp;""=""),"","رقم القيد ناقص"),IF(I2932=0,"","القيد غير متوازن"))</f>
        <v/>
      </c>
      <c r="K2932" s="21">
        <f>IF(C2932&amp;""="","",COUNTIF($C$7:C2932,C2932&amp;""))</f>
        <v/>
      </c>
      <c r="L2932" s="6">
        <f>IF(K2932="","",C2932&amp;"-"&amp;K2932)</f>
        <v/>
      </c>
      <c r="M2932" s="21">
        <f>IF(J2932&lt;&gt;"القيد غير متوازن","",IF(COUNTIF($B$7:B2932,B2932&amp;"")=1,1,""))</f>
        <v/>
      </c>
    </row>
    <row r="2933">
      <c r="A2933" s="20" t="n"/>
      <c r="B2933" s="16" t="n"/>
      <c r="C2933" s="16" t="n"/>
      <c r="D2933" s="5" t="n"/>
      <c r="E2933" s="17" t="n"/>
      <c r="F2933" s="17" t="n"/>
      <c r="G2933" s="6">
        <f>IF(AND(C2933&amp;""="",E2933&amp;""="",F2933&amp;""=""),"",IF(C2933&amp;""="","كود ناقص",IFERROR(INDEX('دليل الحسابات'!$B$6:$B$205,MATCH(C2933,'دليل الحسابات'!$A$6:$A$205,0)),"كود غير موجود")))</f>
        <v/>
      </c>
      <c r="H2933" s="6">
        <f>IF(AND(C2933&amp;""="",E2933&amp;""="",F2933&amp;""=""),"",IF(AND(E2933&amp;""&lt;&gt;"",F2933&amp;""&lt;&gt;""),"خطأ: مدين ودائن معًا",IF(AND(E2933&amp;""="",F2933&amp;""=""),"سطر بلا مبلغ","")))</f>
        <v/>
      </c>
      <c r="I2933" s="19">
        <f>IF(B2933&amp;""="","",ROUND(SUMIFS($E$7:$E$3006,$B$7:$B$3006,B2933&amp;"")-SUMIFS($F$7:$F$3006,$B$7:$B$3006,B2933&amp;""),2))</f>
        <v/>
      </c>
      <c r="J2933" s="6">
        <f>IF(B2933&amp;""="",IF(AND(C2933&amp;""="",E2933&amp;""="",F2933&amp;""=""),"","رقم القيد ناقص"),IF(I2933=0,"","القيد غير متوازن"))</f>
        <v/>
      </c>
      <c r="K2933" s="21">
        <f>IF(C2933&amp;""="","",COUNTIF($C$7:C2933,C2933&amp;""))</f>
        <v/>
      </c>
      <c r="L2933" s="6">
        <f>IF(K2933="","",C2933&amp;"-"&amp;K2933)</f>
        <v/>
      </c>
      <c r="M2933" s="21">
        <f>IF(J2933&lt;&gt;"القيد غير متوازن","",IF(COUNTIF($B$7:B2933,B2933&amp;"")=1,1,""))</f>
        <v/>
      </c>
    </row>
    <row r="2934">
      <c r="A2934" s="20" t="n"/>
      <c r="B2934" s="16" t="n"/>
      <c r="C2934" s="16" t="n"/>
      <c r="D2934" s="5" t="n"/>
      <c r="E2934" s="17" t="n"/>
      <c r="F2934" s="17" t="n"/>
      <c r="G2934" s="6">
        <f>IF(AND(C2934&amp;""="",E2934&amp;""="",F2934&amp;""=""),"",IF(C2934&amp;""="","كود ناقص",IFERROR(INDEX('دليل الحسابات'!$B$6:$B$205,MATCH(C2934,'دليل الحسابات'!$A$6:$A$205,0)),"كود غير موجود")))</f>
        <v/>
      </c>
      <c r="H2934" s="6">
        <f>IF(AND(C2934&amp;""="",E2934&amp;""="",F2934&amp;""=""),"",IF(AND(E2934&amp;""&lt;&gt;"",F2934&amp;""&lt;&gt;""),"خطأ: مدين ودائن معًا",IF(AND(E2934&amp;""="",F2934&amp;""=""),"سطر بلا مبلغ","")))</f>
        <v/>
      </c>
      <c r="I2934" s="19">
        <f>IF(B2934&amp;""="","",ROUND(SUMIFS($E$7:$E$3006,$B$7:$B$3006,B2934&amp;"")-SUMIFS($F$7:$F$3006,$B$7:$B$3006,B2934&amp;""),2))</f>
        <v/>
      </c>
      <c r="J2934" s="6">
        <f>IF(B2934&amp;""="",IF(AND(C2934&amp;""="",E2934&amp;""="",F2934&amp;""=""),"","رقم القيد ناقص"),IF(I2934=0,"","القيد غير متوازن"))</f>
        <v/>
      </c>
      <c r="K2934" s="21">
        <f>IF(C2934&amp;""="","",COUNTIF($C$7:C2934,C2934&amp;""))</f>
        <v/>
      </c>
      <c r="L2934" s="6">
        <f>IF(K2934="","",C2934&amp;"-"&amp;K2934)</f>
        <v/>
      </c>
      <c r="M2934" s="21">
        <f>IF(J2934&lt;&gt;"القيد غير متوازن","",IF(COUNTIF($B$7:B2934,B2934&amp;"")=1,1,""))</f>
        <v/>
      </c>
    </row>
    <row r="2935">
      <c r="A2935" s="20" t="n"/>
      <c r="B2935" s="16" t="n"/>
      <c r="C2935" s="16" t="n"/>
      <c r="D2935" s="5" t="n"/>
      <c r="E2935" s="17" t="n"/>
      <c r="F2935" s="17" t="n"/>
      <c r="G2935" s="6">
        <f>IF(AND(C2935&amp;""="",E2935&amp;""="",F2935&amp;""=""),"",IF(C2935&amp;""="","كود ناقص",IFERROR(INDEX('دليل الحسابات'!$B$6:$B$205,MATCH(C2935,'دليل الحسابات'!$A$6:$A$205,0)),"كود غير موجود")))</f>
        <v/>
      </c>
      <c r="H2935" s="6">
        <f>IF(AND(C2935&amp;""="",E2935&amp;""="",F2935&amp;""=""),"",IF(AND(E2935&amp;""&lt;&gt;"",F2935&amp;""&lt;&gt;""),"خطأ: مدين ودائن معًا",IF(AND(E2935&amp;""="",F2935&amp;""=""),"سطر بلا مبلغ","")))</f>
        <v/>
      </c>
      <c r="I2935" s="19">
        <f>IF(B2935&amp;""="","",ROUND(SUMIFS($E$7:$E$3006,$B$7:$B$3006,B2935&amp;"")-SUMIFS($F$7:$F$3006,$B$7:$B$3006,B2935&amp;""),2))</f>
        <v/>
      </c>
      <c r="J2935" s="6">
        <f>IF(B2935&amp;""="",IF(AND(C2935&amp;""="",E2935&amp;""="",F2935&amp;""=""),"","رقم القيد ناقص"),IF(I2935=0,"","القيد غير متوازن"))</f>
        <v/>
      </c>
      <c r="K2935" s="21">
        <f>IF(C2935&amp;""="","",COUNTIF($C$7:C2935,C2935&amp;""))</f>
        <v/>
      </c>
      <c r="L2935" s="6">
        <f>IF(K2935="","",C2935&amp;"-"&amp;K2935)</f>
        <v/>
      </c>
      <c r="M2935" s="21">
        <f>IF(J2935&lt;&gt;"القيد غير متوازن","",IF(COUNTIF($B$7:B2935,B2935&amp;"")=1,1,""))</f>
        <v/>
      </c>
    </row>
    <row r="2936">
      <c r="A2936" s="20" t="n"/>
      <c r="B2936" s="16" t="n"/>
      <c r="C2936" s="16" t="n"/>
      <c r="D2936" s="5" t="n"/>
      <c r="E2936" s="17" t="n"/>
      <c r="F2936" s="17" t="n"/>
      <c r="G2936" s="6">
        <f>IF(AND(C2936&amp;""="",E2936&amp;""="",F2936&amp;""=""),"",IF(C2936&amp;""="","كود ناقص",IFERROR(INDEX('دليل الحسابات'!$B$6:$B$205,MATCH(C2936,'دليل الحسابات'!$A$6:$A$205,0)),"كود غير موجود")))</f>
        <v/>
      </c>
      <c r="H2936" s="6">
        <f>IF(AND(C2936&amp;""="",E2936&amp;""="",F2936&amp;""=""),"",IF(AND(E2936&amp;""&lt;&gt;"",F2936&amp;""&lt;&gt;""),"خطأ: مدين ودائن معًا",IF(AND(E2936&amp;""="",F2936&amp;""=""),"سطر بلا مبلغ","")))</f>
        <v/>
      </c>
      <c r="I2936" s="19">
        <f>IF(B2936&amp;""="","",ROUND(SUMIFS($E$7:$E$3006,$B$7:$B$3006,B2936&amp;"")-SUMIFS($F$7:$F$3006,$B$7:$B$3006,B2936&amp;""),2))</f>
        <v/>
      </c>
      <c r="J2936" s="6">
        <f>IF(B2936&amp;""="",IF(AND(C2936&amp;""="",E2936&amp;""="",F2936&amp;""=""),"","رقم القيد ناقص"),IF(I2936=0,"","القيد غير متوازن"))</f>
        <v/>
      </c>
      <c r="K2936" s="21">
        <f>IF(C2936&amp;""="","",COUNTIF($C$7:C2936,C2936&amp;""))</f>
        <v/>
      </c>
      <c r="L2936" s="6">
        <f>IF(K2936="","",C2936&amp;"-"&amp;K2936)</f>
        <v/>
      </c>
      <c r="M2936" s="21">
        <f>IF(J2936&lt;&gt;"القيد غير متوازن","",IF(COUNTIF($B$7:B2936,B2936&amp;"")=1,1,""))</f>
        <v/>
      </c>
    </row>
    <row r="2937">
      <c r="A2937" s="20" t="n"/>
      <c r="B2937" s="16" t="n"/>
      <c r="C2937" s="16" t="n"/>
      <c r="D2937" s="5" t="n"/>
      <c r="E2937" s="17" t="n"/>
      <c r="F2937" s="17" t="n"/>
      <c r="G2937" s="6">
        <f>IF(AND(C2937&amp;""="",E2937&amp;""="",F2937&amp;""=""),"",IF(C2937&amp;""="","كود ناقص",IFERROR(INDEX('دليل الحسابات'!$B$6:$B$205,MATCH(C2937,'دليل الحسابات'!$A$6:$A$205,0)),"كود غير موجود")))</f>
        <v/>
      </c>
      <c r="H2937" s="6">
        <f>IF(AND(C2937&amp;""="",E2937&amp;""="",F2937&amp;""=""),"",IF(AND(E2937&amp;""&lt;&gt;"",F2937&amp;""&lt;&gt;""),"خطأ: مدين ودائن معًا",IF(AND(E2937&amp;""="",F2937&amp;""=""),"سطر بلا مبلغ","")))</f>
        <v/>
      </c>
      <c r="I2937" s="19">
        <f>IF(B2937&amp;""="","",ROUND(SUMIFS($E$7:$E$3006,$B$7:$B$3006,B2937&amp;"")-SUMIFS($F$7:$F$3006,$B$7:$B$3006,B2937&amp;""),2))</f>
        <v/>
      </c>
      <c r="J2937" s="6">
        <f>IF(B2937&amp;""="",IF(AND(C2937&amp;""="",E2937&amp;""="",F2937&amp;""=""),"","رقم القيد ناقص"),IF(I2937=0,"","القيد غير متوازن"))</f>
        <v/>
      </c>
      <c r="K2937" s="21">
        <f>IF(C2937&amp;""="","",COUNTIF($C$7:C2937,C2937&amp;""))</f>
        <v/>
      </c>
      <c r="L2937" s="6">
        <f>IF(K2937="","",C2937&amp;"-"&amp;K2937)</f>
        <v/>
      </c>
      <c r="M2937" s="21">
        <f>IF(J2937&lt;&gt;"القيد غير متوازن","",IF(COUNTIF($B$7:B2937,B2937&amp;"")=1,1,""))</f>
        <v/>
      </c>
    </row>
    <row r="2938">
      <c r="A2938" s="20" t="n"/>
      <c r="B2938" s="16" t="n"/>
      <c r="C2938" s="16" t="n"/>
      <c r="D2938" s="5" t="n"/>
      <c r="E2938" s="17" t="n"/>
      <c r="F2938" s="17" t="n"/>
      <c r="G2938" s="6">
        <f>IF(AND(C2938&amp;""="",E2938&amp;""="",F2938&amp;""=""),"",IF(C2938&amp;""="","كود ناقص",IFERROR(INDEX('دليل الحسابات'!$B$6:$B$205,MATCH(C2938,'دليل الحسابات'!$A$6:$A$205,0)),"كود غير موجود")))</f>
        <v/>
      </c>
      <c r="H2938" s="6">
        <f>IF(AND(C2938&amp;""="",E2938&amp;""="",F2938&amp;""=""),"",IF(AND(E2938&amp;""&lt;&gt;"",F2938&amp;""&lt;&gt;""),"خطأ: مدين ودائن معًا",IF(AND(E2938&amp;""="",F2938&amp;""=""),"سطر بلا مبلغ","")))</f>
        <v/>
      </c>
      <c r="I2938" s="19">
        <f>IF(B2938&amp;""="","",ROUND(SUMIFS($E$7:$E$3006,$B$7:$B$3006,B2938&amp;"")-SUMIFS($F$7:$F$3006,$B$7:$B$3006,B2938&amp;""),2))</f>
        <v/>
      </c>
      <c r="J2938" s="6">
        <f>IF(B2938&amp;""="",IF(AND(C2938&amp;""="",E2938&amp;""="",F2938&amp;""=""),"","رقم القيد ناقص"),IF(I2938=0,"","القيد غير متوازن"))</f>
        <v/>
      </c>
      <c r="K2938" s="21">
        <f>IF(C2938&amp;""="","",COUNTIF($C$7:C2938,C2938&amp;""))</f>
        <v/>
      </c>
      <c r="L2938" s="6">
        <f>IF(K2938="","",C2938&amp;"-"&amp;K2938)</f>
        <v/>
      </c>
      <c r="M2938" s="21">
        <f>IF(J2938&lt;&gt;"القيد غير متوازن","",IF(COUNTIF($B$7:B2938,B2938&amp;"")=1,1,""))</f>
        <v/>
      </c>
    </row>
    <row r="2939">
      <c r="A2939" s="20" t="n"/>
      <c r="B2939" s="16" t="n"/>
      <c r="C2939" s="16" t="n"/>
      <c r="D2939" s="5" t="n"/>
      <c r="E2939" s="17" t="n"/>
      <c r="F2939" s="17" t="n"/>
      <c r="G2939" s="6">
        <f>IF(AND(C2939&amp;""="",E2939&amp;""="",F2939&amp;""=""),"",IF(C2939&amp;""="","كود ناقص",IFERROR(INDEX('دليل الحسابات'!$B$6:$B$205,MATCH(C2939,'دليل الحسابات'!$A$6:$A$205,0)),"كود غير موجود")))</f>
        <v/>
      </c>
      <c r="H2939" s="6">
        <f>IF(AND(C2939&amp;""="",E2939&amp;""="",F2939&amp;""=""),"",IF(AND(E2939&amp;""&lt;&gt;"",F2939&amp;""&lt;&gt;""),"خطأ: مدين ودائن معًا",IF(AND(E2939&amp;""="",F2939&amp;""=""),"سطر بلا مبلغ","")))</f>
        <v/>
      </c>
      <c r="I2939" s="19">
        <f>IF(B2939&amp;""="","",ROUND(SUMIFS($E$7:$E$3006,$B$7:$B$3006,B2939&amp;"")-SUMIFS($F$7:$F$3006,$B$7:$B$3006,B2939&amp;""),2))</f>
        <v/>
      </c>
      <c r="J2939" s="6">
        <f>IF(B2939&amp;""="",IF(AND(C2939&amp;""="",E2939&amp;""="",F2939&amp;""=""),"","رقم القيد ناقص"),IF(I2939=0,"","القيد غير متوازن"))</f>
        <v/>
      </c>
      <c r="K2939" s="21">
        <f>IF(C2939&amp;""="","",COUNTIF($C$7:C2939,C2939&amp;""))</f>
        <v/>
      </c>
      <c r="L2939" s="6">
        <f>IF(K2939="","",C2939&amp;"-"&amp;K2939)</f>
        <v/>
      </c>
      <c r="M2939" s="21">
        <f>IF(J2939&lt;&gt;"القيد غير متوازن","",IF(COUNTIF($B$7:B2939,B2939&amp;"")=1,1,""))</f>
        <v/>
      </c>
    </row>
    <row r="2940">
      <c r="A2940" s="20" t="n"/>
      <c r="B2940" s="16" t="n"/>
      <c r="C2940" s="16" t="n"/>
      <c r="D2940" s="5" t="n"/>
      <c r="E2940" s="17" t="n"/>
      <c r="F2940" s="17" t="n"/>
      <c r="G2940" s="6">
        <f>IF(AND(C2940&amp;""="",E2940&amp;""="",F2940&amp;""=""),"",IF(C2940&amp;""="","كود ناقص",IFERROR(INDEX('دليل الحسابات'!$B$6:$B$205,MATCH(C2940,'دليل الحسابات'!$A$6:$A$205,0)),"كود غير موجود")))</f>
        <v/>
      </c>
      <c r="H2940" s="6">
        <f>IF(AND(C2940&amp;""="",E2940&amp;""="",F2940&amp;""=""),"",IF(AND(E2940&amp;""&lt;&gt;"",F2940&amp;""&lt;&gt;""),"خطأ: مدين ودائن معًا",IF(AND(E2940&amp;""="",F2940&amp;""=""),"سطر بلا مبلغ","")))</f>
        <v/>
      </c>
      <c r="I2940" s="19">
        <f>IF(B2940&amp;""="","",ROUND(SUMIFS($E$7:$E$3006,$B$7:$B$3006,B2940&amp;"")-SUMIFS($F$7:$F$3006,$B$7:$B$3006,B2940&amp;""),2))</f>
        <v/>
      </c>
      <c r="J2940" s="6">
        <f>IF(B2940&amp;""="",IF(AND(C2940&amp;""="",E2940&amp;""="",F2940&amp;""=""),"","رقم القيد ناقص"),IF(I2940=0,"","القيد غير متوازن"))</f>
        <v/>
      </c>
      <c r="K2940" s="21">
        <f>IF(C2940&amp;""="","",COUNTIF($C$7:C2940,C2940&amp;""))</f>
        <v/>
      </c>
      <c r="L2940" s="6">
        <f>IF(K2940="","",C2940&amp;"-"&amp;K2940)</f>
        <v/>
      </c>
      <c r="M2940" s="21">
        <f>IF(J2940&lt;&gt;"القيد غير متوازن","",IF(COUNTIF($B$7:B2940,B2940&amp;"")=1,1,""))</f>
        <v/>
      </c>
    </row>
    <row r="2941">
      <c r="A2941" s="20" t="n"/>
      <c r="B2941" s="16" t="n"/>
      <c r="C2941" s="16" t="n"/>
      <c r="D2941" s="5" t="n"/>
      <c r="E2941" s="17" t="n"/>
      <c r="F2941" s="17" t="n"/>
      <c r="G2941" s="6">
        <f>IF(AND(C2941&amp;""="",E2941&amp;""="",F2941&amp;""=""),"",IF(C2941&amp;""="","كود ناقص",IFERROR(INDEX('دليل الحسابات'!$B$6:$B$205,MATCH(C2941,'دليل الحسابات'!$A$6:$A$205,0)),"كود غير موجود")))</f>
        <v/>
      </c>
      <c r="H2941" s="6">
        <f>IF(AND(C2941&amp;""="",E2941&amp;""="",F2941&amp;""=""),"",IF(AND(E2941&amp;""&lt;&gt;"",F2941&amp;""&lt;&gt;""),"خطأ: مدين ودائن معًا",IF(AND(E2941&amp;""="",F2941&amp;""=""),"سطر بلا مبلغ","")))</f>
        <v/>
      </c>
      <c r="I2941" s="19">
        <f>IF(B2941&amp;""="","",ROUND(SUMIFS($E$7:$E$3006,$B$7:$B$3006,B2941&amp;"")-SUMIFS($F$7:$F$3006,$B$7:$B$3006,B2941&amp;""),2))</f>
        <v/>
      </c>
      <c r="J2941" s="6">
        <f>IF(B2941&amp;""="",IF(AND(C2941&amp;""="",E2941&amp;""="",F2941&amp;""=""),"","رقم القيد ناقص"),IF(I2941=0,"","القيد غير متوازن"))</f>
        <v/>
      </c>
      <c r="K2941" s="21">
        <f>IF(C2941&amp;""="","",COUNTIF($C$7:C2941,C2941&amp;""))</f>
        <v/>
      </c>
      <c r="L2941" s="6">
        <f>IF(K2941="","",C2941&amp;"-"&amp;K2941)</f>
        <v/>
      </c>
      <c r="M2941" s="21">
        <f>IF(J2941&lt;&gt;"القيد غير متوازن","",IF(COUNTIF($B$7:B2941,B2941&amp;"")=1,1,""))</f>
        <v/>
      </c>
    </row>
    <row r="2942">
      <c r="A2942" s="20" t="n"/>
      <c r="B2942" s="16" t="n"/>
      <c r="C2942" s="16" t="n"/>
      <c r="D2942" s="5" t="n"/>
      <c r="E2942" s="17" t="n"/>
      <c r="F2942" s="17" t="n"/>
      <c r="G2942" s="6">
        <f>IF(AND(C2942&amp;""="",E2942&amp;""="",F2942&amp;""=""),"",IF(C2942&amp;""="","كود ناقص",IFERROR(INDEX('دليل الحسابات'!$B$6:$B$205,MATCH(C2942,'دليل الحسابات'!$A$6:$A$205,0)),"كود غير موجود")))</f>
        <v/>
      </c>
      <c r="H2942" s="6">
        <f>IF(AND(C2942&amp;""="",E2942&amp;""="",F2942&amp;""=""),"",IF(AND(E2942&amp;""&lt;&gt;"",F2942&amp;""&lt;&gt;""),"خطأ: مدين ودائن معًا",IF(AND(E2942&amp;""="",F2942&amp;""=""),"سطر بلا مبلغ","")))</f>
        <v/>
      </c>
      <c r="I2942" s="19">
        <f>IF(B2942&amp;""="","",ROUND(SUMIFS($E$7:$E$3006,$B$7:$B$3006,B2942&amp;"")-SUMIFS($F$7:$F$3006,$B$7:$B$3006,B2942&amp;""),2))</f>
        <v/>
      </c>
      <c r="J2942" s="6">
        <f>IF(B2942&amp;""="",IF(AND(C2942&amp;""="",E2942&amp;""="",F2942&amp;""=""),"","رقم القيد ناقص"),IF(I2942=0,"","القيد غير متوازن"))</f>
        <v/>
      </c>
      <c r="K2942" s="21">
        <f>IF(C2942&amp;""="","",COUNTIF($C$7:C2942,C2942&amp;""))</f>
        <v/>
      </c>
      <c r="L2942" s="6">
        <f>IF(K2942="","",C2942&amp;"-"&amp;K2942)</f>
        <v/>
      </c>
      <c r="M2942" s="21">
        <f>IF(J2942&lt;&gt;"القيد غير متوازن","",IF(COUNTIF($B$7:B2942,B2942&amp;"")=1,1,""))</f>
        <v/>
      </c>
    </row>
    <row r="2943">
      <c r="A2943" s="20" t="n"/>
      <c r="B2943" s="16" t="n"/>
      <c r="C2943" s="16" t="n"/>
      <c r="D2943" s="5" t="n"/>
      <c r="E2943" s="17" t="n"/>
      <c r="F2943" s="17" t="n"/>
      <c r="G2943" s="6">
        <f>IF(AND(C2943&amp;""="",E2943&amp;""="",F2943&amp;""=""),"",IF(C2943&amp;""="","كود ناقص",IFERROR(INDEX('دليل الحسابات'!$B$6:$B$205,MATCH(C2943,'دليل الحسابات'!$A$6:$A$205,0)),"كود غير موجود")))</f>
        <v/>
      </c>
      <c r="H2943" s="6">
        <f>IF(AND(C2943&amp;""="",E2943&amp;""="",F2943&amp;""=""),"",IF(AND(E2943&amp;""&lt;&gt;"",F2943&amp;""&lt;&gt;""),"خطأ: مدين ودائن معًا",IF(AND(E2943&amp;""="",F2943&amp;""=""),"سطر بلا مبلغ","")))</f>
        <v/>
      </c>
      <c r="I2943" s="19">
        <f>IF(B2943&amp;""="","",ROUND(SUMIFS($E$7:$E$3006,$B$7:$B$3006,B2943&amp;"")-SUMIFS($F$7:$F$3006,$B$7:$B$3006,B2943&amp;""),2))</f>
        <v/>
      </c>
      <c r="J2943" s="6">
        <f>IF(B2943&amp;""="",IF(AND(C2943&amp;""="",E2943&amp;""="",F2943&amp;""=""),"","رقم القيد ناقص"),IF(I2943=0,"","القيد غير متوازن"))</f>
        <v/>
      </c>
      <c r="K2943" s="21">
        <f>IF(C2943&amp;""="","",COUNTIF($C$7:C2943,C2943&amp;""))</f>
        <v/>
      </c>
      <c r="L2943" s="6">
        <f>IF(K2943="","",C2943&amp;"-"&amp;K2943)</f>
        <v/>
      </c>
      <c r="M2943" s="21">
        <f>IF(J2943&lt;&gt;"القيد غير متوازن","",IF(COUNTIF($B$7:B2943,B2943&amp;"")=1,1,""))</f>
        <v/>
      </c>
    </row>
    <row r="2944">
      <c r="A2944" s="20" t="n"/>
      <c r="B2944" s="16" t="n"/>
      <c r="C2944" s="16" t="n"/>
      <c r="D2944" s="5" t="n"/>
      <c r="E2944" s="17" t="n"/>
      <c r="F2944" s="17" t="n"/>
      <c r="G2944" s="6">
        <f>IF(AND(C2944&amp;""="",E2944&amp;""="",F2944&amp;""=""),"",IF(C2944&amp;""="","كود ناقص",IFERROR(INDEX('دليل الحسابات'!$B$6:$B$205,MATCH(C2944,'دليل الحسابات'!$A$6:$A$205,0)),"كود غير موجود")))</f>
        <v/>
      </c>
      <c r="H2944" s="6">
        <f>IF(AND(C2944&amp;""="",E2944&amp;""="",F2944&amp;""=""),"",IF(AND(E2944&amp;""&lt;&gt;"",F2944&amp;""&lt;&gt;""),"خطأ: مدين ودائن معًا",IF(AND(E2944&amp;""="",F2944&amp;""=""),"سطر بلا مبلغ","")))</f>
        <v/>
      </c>
      <c r="I2944" s="19">
        <f>IF(B2944&amp;""="","",ROUND(SUMIFS($E$7:$E$3006,$B$7:$B$3006,B2944&amp;"")-SUMIFS($F$7:$F$3006,$B$7:$B$3006,B2944&amp;""),2))</f>
        <v/>
      </c>
      <c r="J2944" s="6">
        <f>IF(B2944&amp;""="",IF(AND(C2944&amp;""="",E2944&amp;""="",F2944&amp;""=""),"","رقم القيد ناقص"),IF(I2944=0,"","القيد غير متوازن"))</f>
        <v/>
      </c>
      <c r="K2944" s="21">
        <f>IF(C2944&amp;""="","",COUNTIF($C$7:C2944,C2944&amp;""))</f>
        <v/>
      </c>
      <c r="L2944" s="6">
        <f>IF(K2944="","",C2944&amp;"-"&amp;K2944)</f>
        <v/>
      </c>
      <c r="M2944" s="21">
        <f>IF(J2944&lt;&gt;"القيد غير متوازن","",IF(COUNTIF($B$7:B2944,B2944&amp;"")=1,1,""))</f>
        <v/>
      </c>
    </row>
    <row r="2945">
      <c r="A2945" s="20" t="n"/>
      <c r="B2945" s="16" t="n"/>
      <c r="C2945" s="16" t="n"/>
      <c r="D2945" s="5" t="n"/>
      <c r="E2945" s="17" t="n"/>
      <c r="F2945" s="17" t="n"/>
      <c r="G2945" s="6">
        <f>IF(AND(C2945&amp;""="",E2945&amp;""="",F2945&amp;""=""),"",IF(C2945&amp;""="","كود ناقص",IFERROR(INDEX('دليل الحسابات'!$B$6:$B$205,MATCH(C2945,'دليل الحسابات'!$A$6:$A$205,0)),"كود غير موجود")))</f>
        <v/>
      </c>
      <c r="H2945" s="6">
        <f>IF(AND(C2945&amp;""="",E2945&amp;""="",F2945&amp;""=""),"",IF(AND(E2945&amp;""&lt;&gt;"",F2945&amp;""&lt;&gt;""),"خطأ: مدين ودائن معًا",IF(AND(E2945&amp;""="",F2945&amp;""=""),"سطر بلا مبلغ","")))</f>
        <v/>
      </c>
      <c r="I2945" s="19">
        <f>IF(B2945&amp;""="","",ROUND(SUMIFS($E$7:$E$3006,$B$7:$B$3006,B2945&amp;"")-SUMIFS($F$7:$F$3006,$B$7:$B$3006,B2945&amp;""),2))</f>
        <v/>
      </c>
      <c r="J2945" s="6">
        <f>IF(B2945&amp;""="",IF(AND(C2945&amp;""="",E2945&amp;""="",F2945&amp;""=""),"","رقم القيد ناقص"),IF(I2945=0,"","القيد غير متوازن"))</f>
        <v/>
      </c>
      <c r="K2945" s="21">
        <f>IF(C2945&amp;""="","",COUNTIF($C$7:C2945,C2945&amp;""))</f>
        <v/>
      </c>
      <c r="L2945" s="6">
        <f>IF(K2945="","",C2945&amp;"-"&amp;K2945)</f>
        <v/>
      </c>
      <c r="M2945" s="21">
        <f>IF(J2945&lt;&gt;"القيد غير متوازن","",IF(COUNTIF($B$7:B2945,B2945&amp;"")=1,1,""))</f>
        <v/>
      </c>
    </row>
    <row r="2946">
      <c r="A2946" s="20" t="n"/>
      <c r="B2946" s="16" t="n"/>
      <c r="C2946" s="16" t="n"/>
      <c r="D2946" s="5" t="n"/>
      <c r="E2946" s="17" t="n"/>
      <c r="F2946" s="17" t="n"/>
      <c r="G2946" s="6">
        <f>IF(AND(C2946&amp;""="",E2946&amp;""="",F2946&amp;""=""),"",IF(C2946&amp;""="","كود ناقص",IFERROR(INDEX('دليل الحسابات'!$B$6:$B$205,MATCH(C2946,'دليل الحسابات'!$A$6:$A$205,0)),"كود غير موجود")))</f>
        <v/>
      </c>
      <c r="H2946" s="6">
        <f>IF(AND(C2946&amp;""="",E2946&amp;""="",F2946&amp;""=""),"",IF(AND(E2946&amp;""&lt;&gt;"",F2946&amp;""&lt;&gt;""),"خطأ: مدين ودائن معًا",IF(AND(E2946&amp;""="",F2946&amp;""=""),"سطر بلا مبلغ","")))</f>
        <v/>
      </c>
      <c r="I2946" s="19">
        <f>IF(B2946&amp;""="","",ROUND(SUMIFS($E$7:$E$3006,$B$7:$B$3006,B2946&amp;"")-SUMIFS($F$7:$F$3006,$B$7:$B$3006,B2946&amp;""),2))</f>
        <v/>
      </c>
      <c r="J2946" s="6">
        <f>IF(B2946&amp;""="",IF(AND(C2946&amp;""="",E2946&amp;""="",F2946&amp;""=""),"","رقم القيد ناقص"),IF(I2946=0,"","القيد غير متوازن"))</f>
        <v/>
      </c>
      <c r="K2946" s="21">
        <f>IF(C2946&amp;""="","",COUNTIF($C$7:C2946,C2946&amp;""))</f>
        <v/>
      </c>
      <c r="L2946" s="6">
        <f>IF(K2946="","",C2946&amp;"-"&amp;K2946)</f>
        <v/>
      </c>
      <c r="M2946" s="21">
        <f>IF(J2946&lt;&gt;"القيد غير متوازن","",IF(COUNTIF($B$7:B2946,B2946&amp;"")=1,1,""))</f>
        <v/>
      </c>
    </row>
    <row r="2947">
      <c r="A2947" s="20" t="n"/>
      <c r="B2947" s="16" t="n"/>
      <c r="C2947" s="16" t="n"/>
      <c r="D2947" s="5" t="n"/>
      <c r="E2947" s="17" t="n"/>
      <c r="F2947" s="17" t="n"/>
      <c r="G2947" s="6">
        <f>IF(AND(C2947&amp;""="",E2947&amp;""="",F2947&amp;""=""),"",IF(C2947&amp;""="","كود ناقص",IFERROR(INDEX('دليل الحسابات'!$B$6:$B$205,MATCH(C2947,'دليل الحسابات'!$A$6:$A$205,0)),"كود غير موجود")))</f>
        <v/>
      </c>
      <c r="H2947" s="6">
        <f>IF(AND(C2947&amp;""="",E2947&amp;""="",F2947&amp;""=""),"",IF(AND(E2947&amp;""&lt;&gt;"",F2947&amp;""&lt;&gt;""),"خطأ: مدين ودائن معًا",IF(AND(E2947&amp;""="",F2947&amp;""=""),"سطر بلا مبلغ","")))</f>
        <v/>
      </c>
      <c r="I2947" s="19">
        <f>IF(B2947&amp;""="","",ROUND(SUMIFS($E$7:$E$3006,$B$7:$B$3006,B2947&amp;"")-SUMIFS($F$7:$F$3006,$B$7:$B$3006,B2947&amp;""),2))</f>
        <v/>
      </c>
      <c r="J2947" s="6">
        <f>IF(B2947&amp;""="",IF(AND(C2947&amp;""="",E2947&amp;""="",F2947&amp;""=""),"","رقم القيد ناقص"),IF(I2947=0,"","القيد غير متوازن"))</f>
        <v/>
      </c>
      <c r="K2947" s="21">
        <f>IF(C2947&amp;""="","",COUNTIF($C$7:C2947,C2947&amp;""))</f>
        <v/>
      </c>
      <c r="L2947" s="6">
        <f>IF(K2947="","",C2947&amp;"-"&amp;K2947)</f>
        <v/>
      </c>
      <c r="M2947" s="21">
        <f>IF(J2947&lt;&gt;"القيد غير متوازن","",IF(COUNTIF($B$7:B2947,B2947&amp;"")=1,1,""))</f>
        <v/>
      </c>
    </row>
    <row r="2948">
      <c r="A2948" s="20" t="n"/>
      <c r="B2948" s="16" t="n"/>
      <c r="C2948" s="16" t="n"/>
      <c r="D2948" s="5" t="n"/>
      <c r="E2948" s="17" t="n"/>
      <c r="F2948" s="17" t="n"/>
      <c r="G2948" s="6">
        <f>IF(AND(C2948&amp;""="",E2948&amp;""="",F2948&amp;""=""),"",IF(C2948&amp;""="","كود ناقص",IFERROR(INDEX('دليل الحسابات'!$B$6:$B$205,MATCH(C2948,'دليل الحسابات'!$A$6:$A$205,0)),"كود غير موجود")))</f>
        <v/>
      </c>
      <c r="H2948" s="6">
        <f>IF(AND(C2948&amp;""="",E2948&amp;""="",F2948&amp;""=""),"",IF(AND(E2948&amp;""&lt;&gt;"",F2948&amp;""&lt;&gt;""),"خطأ: مدين ودائن معًا",IF(AND(E2948&amp;""="",F2948&amp;""=""),"سطر بلا مبلغ","")))</f>
        <v/>
      </c>
      <c r="I2948" s="19">
        <f>IF(B2948&amp;""="","",ROUND(SUMIFS($E$7:$E$3006,$B$7:$B$3006,B2948&amp;"")-SUMIFS($F$7:$F$3006,$B$7:$B$3006,B2948&amp;""),2))</f>
        <v/>
      </c>
      <c r="J2948" s="6">
        <f>IF(B2948&amp;""="",IF(AND(C2948&amp;""="",E2948&amp;""="",F2948&amp;""=""),"","رقم القيد ناقص"),IF(I2948=0,"","القيد غير متوازن"))</f>
        <v/>
      </c>
      <c r="K2948" s="21">
        <f>IF(C2948&amp;""="","",COUNTIF($C$7:C2948,C2948&amp;""))</f>
        <v/>
      </c>
      <c r="L2948" s="6">
        <f>IF(K2948="","",C2948&amp;"-"&amp;K2948)</f>
        <v/>
      </c>
      <c r="M2948" s="21">
        <f>IF(J2948&lt;&gt;"القيد غير متوازن","",IF(COUNTIF($B$7:B2948,B2948&amp;"")=1,1,""))</f>
        <v/>
      </c>
    </row>
    <row r="2949">
      <c r="A2949" s="20" t="n"/>
      <c r="B2949" s="16" t="n"/>
      <c r="C2949" s="16" t="n"/>
      <c r="D2949" s="5" t="n"/>
      <c r="E2949" s="17" t="n"/>
      <c r="F2949" s="17" t="n"/>
      <c r="G2949" s="6">
        <f>IF(AND(C2949&amp;""="",E2949&amp;""="",F2949&amp;""=""),"",IF(C2949&amp;""="","كود ناقص",IFERROR(INDEX('دليل الحسابات'!$B$6:$B$205,MATCH(C2949,'دليل الحسابات'!$A$6:$A$205,0)),"كود غير موجود")))</f>
        <v/>
      </c>
      <c r="H2949" s="6">
        <f>IF(AND(C2949&amp;""="",E2949&amp;""="",F2949&amp;""=""),"",IF(AND(E2949&amp;""&lt;&gt;"",F2949&amp;""&lt;&gt;""),"خطأ: مدين ودائن معًا",IF(AND(E2949&amp;""="",F2949&amp;""=""),"سطر بلا مبلغ","")))</f>
        <v/>
      </c>
      <c r="I2949" s="19">
        <f>IF(B2949&amp;""="","",ROUND(SUMIFS($E$7:$E$3006,$B$7:$B$3006,B2949&amp;"")-SUMIFS($F$7:$F$3006,$B$7:$B$3006,B2949&amp;""),2))</f>
        <v/>
      </c>
      <c r="J2949" s="6">
        <f>IF(B2949&amp;""="",IF(AND(C2949&amp;""="",E2949&amp;""="",F2949&amp;""=""),"","رقم القيد ناقص"),IF(I2949=0,"","القيد غير متوازن"))</f>
        <v/>
      </c>
      <c r="K2949" s="21">
        <f>IF(C2949&amp;""="","",COUNTIF($C$7:C2949,C2949&amp;""))</f>
        <v/>
      </c>
      <c r="L2949" s="6">
        <f>IF(K2949="","",C2949&amp;"-"&amp;K2949)</f>
        <v/>
      </c>
      <c r="M2949" s="21">
        <f>IF(J2949&lt;&gt;"القيد غير متوازن","",IF(COUNTIF($B$7:B2949,B2949&amp;"")=1,1,""))</f>
        <v/>
      </c>
    </row>
    <row r="2950">
      <c r="A2950" s="20" t="n"/>
      <c r="B2950" s="16" t="n"/>
      <c r="C2950" s="16" t="n"/>
      <c r="D2950" s="5" t="n"/>
      <c r="E2950" s="17" t="n"/>
      <c r="F2950" s="17" t="n"/>
      <c r="G2950" s="6">
        <f>IF(AND(C2950&amp;""="",E2950&amp;""="",F2950&amp;""=""),"",IF(C2950&amp;""="","كود ناقص",IFERROR(INDEX('دليل الحسابات'!$B$6:$B$205,MATCH(C2950,'دليل الحسابات'!$A$6:$A$205,0)),"كود غير موجود")))</f>
        <v/>
      </c>
      <c r="H2950" s="6">
        <f>IF(AND(C2950&amp;""="",E2950&amp;""="",F2950&amp;""=""),"",IF(AND(E2950&amp;""&lt;&gt;"",F2950&amp;""&lt;&gt;""),"خطأ: مدين ودائن معًا",IF(AND(E2950&amp;""="",F2950&amp;""=""),"سطر بلا مبلغ","")))</f>
        <v/>
      </c>
      <c r="I2950" s="19">
        <f>IF(B2950&amp;""="","",ROUND(SUMIFS($E$7:$E$3006,$B$7:$B$3006,B2950&amp;"")-SUMIFS($F$7:$F$3006,$B$7:$B$3006,B2950&amp;""),2))</f>
        <v/>
      </c>
      <c r="J2950" s="6">
        <f>IF(B2950&amp;""="",IF(AND(C2950&amp;""="",E2950&amp;""="",F2950&amp;""=""),"","رقم القيد ناقص"),IF(I2950=0,"","القيد غير متوازن"))</f>
        <v/>
      </c>
      <c r="K2950" s="21">
        <f>IF(C2950&amp;""="","",COUNTIF($C$7:C2950,C2950&amp;""))</f>
        <v/>
      </c>
      <c r="L2950" s="6">
        <f>IF(K2950="","",C2950&amp;"-"&amp;K2950)</f>
        <v/>
      </c>
      <c r="M2950" s="21">
        <f>IF(J2950&lt;&gt;"القيد غير متوازن","",IF(COUNTIF($B$7:B2950,B2950&amp;"")=1,1,""))</f>
        <v/>
      </c>
    </row>
    <row r="2951">
      <c r="A2951" s="20" t="n"/>
      <c r="B2951" s="16" t="n"/>
      <c r="C2951" s="16" t="n"/>
      <c r="D2951" s="5" t="n"/>
      <c r="E2951" s="17" t="n"/>
      <c r="F2951" s="17" t="n"/>
      <c r="G2951" s="6">
        <f>IF(AND(C2951&amp;""="",E2951&amp;""="",F2951&amp;""=""),"",IF(C2951&amp;""="","كود ناقص",IFERROR(INDEX('دليل الحسابات'!$B$6:$B$205,MATCH(C2951,'دليل الحسابات'!$A$6:$A$205,0)),"كود غير موجود")))</f>
        <v/>
      </c>
      <c r="H2951" s="6">
        <f>IF(AND(C2951&amp;""="",E2951&amp;""="",F2951&amp;""=""),"",IF(AND(E2951&amp;""&lt;&gt;"",F2951&amp;""&lt;&gt;""),"خطأ: مدين ودائن معًا",IF(AND(E2951&amp;""="",F2951&amp;""=""),"سطر بلا مبلغ","")))</f>
        <v/>
      </c>
      <c r="I2951" s="19">
        <f>IF(B2951&amp;""="","",ROUND(SUMIFS($E$7:$E$3006,$B$7:$B$3006,B2951&amp;"")-SUMIFS($F$7:$F$3006,$B$7:$B$3006,B2951&amp;""),2))</f>
        <v/>
      </c>
      <c r="J2951" s="6">
        <f>IF(B2951&amp;""="",IF(AND(C2951&amp;""="",E2951&amp;""="",F2951&amp;""=""),"","رقم القيد ناقص"),IF(I2951=0,"","القيد غير متوازن"))</f>
        <v/>
      </c>
      <c r="K2951" s="21">
        <f>IF(C2951&amp;""="","",COUNTIF($C$7:C2951,C2951&amp;""))</f>
        <v/>
      </c>
      <c r="L2951" s="6">
        <f>IF(K2951="","",C2951&amp;"-"&amp;K2951)</f>
        <v/>
      </c>
      <c r="M2951" s="21">
        <f>IF(J2951&lt;&gt;"القيد غير متوازن","",IF(COUNTIF($B$7:B2951,B2951&amp;"")=1,1,""))</f>
        <v/>
      </c>
    </row>
    <row r="2952">
      <c r="A2952" s="20" t="n"/>
      <c r="B2952" s="16" t="n"/>
      <c r="C2952" s="16" t="n"/>
      <c r="D2952" s="5" t="n"/>
      <c r="E2952" s="17" t="n"/>
      <c r="F2952" s="17" t="n"/>
      <c r="G2952" s="6">
        <f>IF(AND(C2952&amp;""="",E2952&amp;""="",F2952&amp;""=""),"",IF(C2952&amp;""="","كود ناقص",IFERROR(INDEX('دليل الحسابات'!$B$6:$B$205,MATCH(C2952,'دليل الحسابات'!$A$6:$A$205,0)),"كود غير موجود")))</f>
        <v/>
      </c>
      <c r="H2952" s="6">
        <f>IF(AND(C2952&amp;""="",E2952&amp;""="",F2952&amp;""=""),"",IF(AND(E2952&amp;""&lt;&gt;"",F2952&amp;""&lt;&gt;""),"خطأ: مدين ودائن معًا",IF(AND(E2952&amp;""="",F2952&amp;""=""),"سطر بلا مبلغ","")))</f>
        <v/>
      </c>
      <c r="I2952" s="19">
        <f>IF(B2952&amp;""="","",ROUND(SUMIFS($E$7:$E$3006,$B$7:$B$3006,B2952&amp;"")-SUMIFS($F$7:$F$3006,$B$7:$B$3006,B2952&amp;""),2))</f>
        <v/>
      </c>
      <c r="J2952" s="6">
        <f>IF(B2952&amp;""="",IF(AND(C2952&amp;""="",E2952&amp;""="",F2952&amp;""=""),"","رقم القيد ناقص"),IF(I2952=0,"","القيد غير متوازن"))</f>
        <v/>
      </c>
      <c r="K2952" s="21">
        <f>IF(C2952&amp;""="","",COUNTIF($C$7:C2952,C2952&amp;""))</f>
        <v/>
      </c>
      <c r="L2952" s="6">
        <f>IF(K2952="","",C2952&amp;"-"&amp;K2952)</f>
        <v/>
      </c>
      <c r="M2952" s="21">
        <f>IF(J2952&lt;&gt;"القيد غير متوازن","",IF(COUNTIF($B$7:B2952,B2952&amp;"")=1,1,""))</f>
        <v/>
      </c>
    </row>
    <row r="2953">
      <c r="A2953" s="20" t="n"/>
      <c r="B2953" s="16" t="n"/>
      <c r="C2953" s="16" t="n"/>
      <c r="D2953" s="5" t="n"/>
      <c r="E2953" s="17" t="n"/>
      <c r="F2953" s="17" t="n"/>
      <c r="G2953" s="6">
        <f>IF(AND(C2953&amp;""="",E2953&amp;""="",F2953&amp;""=""),"",IF(C2953&amp;""="","كود ناقص",IFERROR(INDEX('دليل الحسابات'!$B$6:$B$205,MATCH(C2953,'دليل الحسابات'!$A$6:$A$205,0)),"كود غير موجود")))</f>
        <v/>
      </c>
      <c r="H2953" s="6">
        <f>IF(AND(C2953&amp;""="",E2953&amp;""="",F2953&amp;""=""),"",IF(AND(E2953&amp;""&lt;&gt;"",F2953&amp;""&lt;&gt;""),"خطأ: مدين ودائن معًا",IF(AND(E2953&amp;""="",F2953&amp;""=""),"سطر بلا مبلغ","")))</f>
        <v/>
      </c>
      <c r="I2953" s="19">
        <f>IF(B2953&amp;""="","",ROUND(SUMIFS($E$7:$E$3006,$B$7:$B$3006,B2953&amp;"")-SUMIFS($F$7:$F$3006,$B$7:$B$3006,B2953&amp;""),2))</f>
        <v/>
      </c>
      <c r="J2953" s="6">
        <f>IF(B2953&amp;""="",IF(AND(C2953&amp;""="",E2953&amp;""="",F2953&amp;""=""),"","رقم القيد ناقص"),IF(I2953=0,"","القيد غير متوازن"))</f>
        <v/>
      </c>
      <c r="K2953" s="21">
        <f>IF(C2953&amp;""="","",COUNTIF($C$7:C2953,C2953&amp;""))</f>
        <v/>
      </c>
      <c r="L2953" s="6">
        <f>IF(K2953="","",C2953&amp;"-"&amp;K2953)</f>
        <v/>
      </c>
      <c r="M2953" s="21">
        <f>IF(J2953&lt;&gt;"القيد غير متوازن","",IF(COUNTIF($B$7:B2953,B2953&amp;"")=1,1,""))</f>
        <v/>
      </c>
    </row>
    <row r="2954">
      <c r="A2954" s="20" t="n"/>
      <c r="B2954" s="16" t="n"/>
      <c r="C2954" s="16" t="n"/>
      <c r="D2954" s="5" t="n"/>
      <c r="E2954" s="17" t="n"/>
      <c r="F2954" s="17" t="n"/>
      <c r="G2954" s="6">
        <f>IF(AND(C2954&amp;""="",E2954&amp;""="",F2954&amp;""=""),"",IF(C2954&amp;""="","كود ناقص",IFERROR(INDEX('دليل الحسابات'!$B$6:$B$205,MATCH(C2954,'دليل الحسابات'!$A$6:$A$205,0)),"كود غير موجود")))</f>
        <v/>
      </c>
      <c r="H2954" s="6">
        <f>IF(AND(C2954&amp;""="",E2954&amp;""="",F2954&amp;""=""),"",IF(AND(E2954&amp;""&lt;&gt;"",F2954&amp;""&lt;&gt;""),"خطأ: مدين ودائن معًا",IF(AND(E2954&amp;""="",F2954&amp;""=""),"سطر بلا مبلغ","")))</f>
        <v/>
      </c>
      <c r="I2954" s="19">
        <f>IF(B2954&amp;""="","",ROUND(SUMIFS($E$7:$E$3006,$B$7:$B$3006,B2954&amp;"")-SUMIFS($F$7:$F$3006,$B$7:$B$3006,B2954&amp;""),2))</f>
        <v/>
      </c>
      <c r="J2954" s="6">
        <f>IF(B2954&amp;""="",IF(AND(C2954&amp;""="",E2954&amp;""="",F2954&amp;""=""),"","رقم القيد ناقص"),IF(I2954=0,"","القيد غير متوازن"))</f>
        <v/>
      </c>
      <c r="K2954" s="21">
        <f>IF(C2954&amp;""="","",COUNTIF($C$7:C2954,C2954&amp;""))</f>
        <v/>
      </c>
      <c r="L2954" s="6">
        <f>IF(K2954="","",C2954&amp;"-"&amp;K2954)</f>
        <v/>
      </c>
      <c r="M2954" s="21">
        <f>IF(J2954&lt;&gt;"القيد غير متوازن","",IF(COUNTIF($B$7:B2954,B2954&amp;"")=1,1,""))</f>
        <v/>
      </c>
    </row>
    <row r="2955">
      <c r="A2955" s="20" t="n"/>
      <c r="B2955" s="16" t="n"/>
      <c r="C2955" s="16" t="n"/>
      <c r="D2955" s="5" t="n"/>
      <c r="E2955" s="17" t="n"/>
      <c r="F2955" s="17" t="n"/>
      <c r="G2955" s="6">
        <f>IF(AND(C2955&amp;""="",E2955&amp;""="",F2955&amp;""=""),"",IF(C2955&amp;""="","كود ناقص",IFERROR(INDEX('دليل الحسابات'!$B$6:$B$205,MATCH(C2955,'دليل الحسابات'!$A$6:$A$205,0)),"كود غير موجود")))</f>
        <v/>
      </c>
      <c r="H2955" s="6">
        <f>IF(AND(C2955&amp;""="",E2955&amp;""="",F2955&amp;""=""),"",IF(AND(E2955&amp;""&lt;&gt;"",F2955&amp;""&lt;&gt;""),"خطأ: مدين ودائن معًا",IF(AND(E2955&amp;""="",F2955&amp;""=""),"سطر بلا مبلغ","")))</f>
        <v/>
      </c>
      <c r="I2955" s="19">
        <f>IF(B2955&amp;""="","",ROUND(SUMIFS($E$7:$E$3006,$B$7:$B$3006,B2955&amp;"")-SUMIFS($F$7:$F$3006,$B$7:$B$3006,B2955&amp;""),2))</f>
        <v/>
      </c>
      <c r="J2955" s="6">
        <f>IF(B2955&amp;""="",IF(AND(C2955&amp;""="",E2955&amp;""="",F2955&amp;""=""),"","رقم القيد ناقص"),IF(I2955=0,"","القيد غير متوازن"))</f>
        <v/>
      </c>
      <c r="K2955" s="21">
        <f>IF(C2955&amp;""="","",COUNTIF($C$7:C2955,C2955&amp;""))</f>
        <v/>
      </c>
      <c r="L2955" s="6">
        <f>IF(K2955="","",C2955&amp;"-"&amp;K2955)</f>
        <v/>
      </c>
      <c r="M2955" s="21">
        <f>IF(J2955&lt;&gt;"القيد غير متوازن","",IF(COUNTIF($B$7:B2955,B2955&amp;"")=1,1,""))</f>
        <v/>
      </c>
    </row>
    <row r="2956">
      <c r="A2956" s="20" t="n"/>
      <c r="B2956" s="16" t="n"/>
      <c r="C2956" s="16" t="n"/>
      <c r="D2956" s="5" t="n"/>
      <c r="E2956" s="17" t="n"/>
      <c r="F2956" s="17" t="n"/>
      <c r="G2956" s="6">
        <f>IF(AND(C2956&amp;""="",E2956&amp;""="",F2956&amp;""=""),"",IF(C2956&amp;""="","كود ناقص",IFERROR(INDEX('دليل الحسابات'!$B$6:$B$205,MATCH(C2956,'دليل الحسابات'!$A$6:$A$205,0)),"كود غير موجود")))</f>
        <v/>
      </c>
      <c r="H2956" s="6">
        <f>IF(AND(C2956&amp;""="",E2956&amp;""="",F2956&amp;""=""),"",IF(AND(E2956&amp;""&lt;&gt;"",F2956&amp;""&lt;&gt;""),"خطأ: مدين ودائن معًا",IF(AND(E2956&amp;""="",F2956&amp;""=""),"سطر بلا مبلغ","")))</f>
        <v/>
      </c>
      <c r="I2956" s="19">
        <f>IF(B2956&amp;""="","",ROUND(SUMIFS($E$7:$E$3006,$B$7:$B$3006,B2956&amp;"")-SUMIFS($F$7:$F$3006,$B$7:$B$3006,B2956&amp;""),2))</f>
        <v/>
      </c>
      <c r="J2956" s="6">
        <f>IF(B2956&amp;""="",IF(AND(C2956&amp;""="",E2956&amp;""="",F2956&amp;""=""),"","رقم القيد ناقص"),IF(I2956=0,"","القيد غير متوازن"))</f>
        <v/>
      </c>
      <c r="K2956" s="21">
        <f>IF(C2956&amp;""="","",COUNTIF($C$7:C2956,C2956&amp;""))</f>
        <v/>
      </c>
      <c r="L2956" s="6">
        <f>IF(K2956="","",C2956&amp;"-"&amp;K2956)</f>
        <v/>
      </c>
      <c r="M2956" s="21">
        <f>IF(J2956&lt;&gt;"القيد غير متوازن","",IF(COUNTIF($B$7:B2956,B2956&amp;"")=1,1,""))</f>
        <v/>
      </c>
    </row>
    <row r="2957">
      <c r="A2957" s="20" t="n"/>
      <c r="B2957" s="16" t="n"/>
      <c r="C2957" s="16" t="n"/>
      <c r="D2957" s="5" t="n"/>
      <c r="E2957" s="17" t="n"/>
      <c r="F2957" s="17" t="n"/>
      <c r="G2957" s="6">
        <f>IF(AND(C2957&amp;""="",E2957&amp;""="",F2957&amp;""=""),"",IF(C2957&amp;""="","كود ناقص",IFERROR(INDEX('دليل الحسابات'!$B$6:$B$205,MATCH(C2957,'دليل الحسابات'!$A$6:$A$205,0)),"كود غير موجود")))</f>
        <v/>
      </c>
      <c r="H2957" s="6">
        <f>IF(AND(C2957&amp;""="",E2957&amp;""="",F2957&amp;""=""),"",IF(AND(E2957&amp;""&lt;&gt;"",F2957&amp;""&lt;&gt;""),"خطأ: مدين ودائن معًا",IF(AND(E2957&amp;""="",F2957&amp;""=""),"سطر بلا مبلغ","")))</f>
        <v/>
      </c>
      <c r="I2957" s="19">
        <f>IF(B2957&amp;""="","",ROUND(SUMIFS($E$7:$E$3006,$B$7:$B$3006,B2957&amp;"")-SUMIFS($F$7:$F$3006,$B$7:$B$3006,B2957&amp;""),2))</f>
        <v/>
      </c>
      <c r="J2957" s="6">
        <f>IF(B2957&amp;""="",IF(AND(C2957&amp;""="",E2957&amp;""="",F2957&amp;""=""),"","رقم القيد ناقص"),IF(I2957=0,"","القيد غير متوازن"))</f>
        <v/>
      </c>
      <c r="K2957" s="21">
        <f>IF(C2957&amp;""="","",COUNTIF($C$7:C2957,C2957&amp;""))</f>
        <v/>
      </c>
      <c r="L2957" s="6">
        <f>IF(K2957="","",C2957&amp;"-"&amp;K2957)</f>
        <v/>
      </c>
      <c r="M2957" s="21">
        <f>IF(J2957&lt;&gt;"القيد غير متوازن","",IF(COUNTIF($B$7:B2957,B2957&amp;"")=1,1,""))</f>
        <v/>
      </c>
    </row>
    <row r="2958">
      <c r="A2958" s="20" t="n"/>
      <c r="B2958" s="16" t="n"/>
      <c r="C2958" s="16" t="n"/>
      <c r="D2958" s="5" t="n"/>
      <c r="E2958" s="17" t="n"/>
      <c r="F2958" s="17" t="n"/>
      <c r="G2958" s="6">
        <f>IF(AND(C2958&amp;""="",E2958&amp;""="",F2958&amp;""=""),"",IF(C2958&amp;""="","كود ناقص",IFERROR(INDEX('دليل الحسابات'!$B$6:$B$205,MATCH(C2958,'دليل الحسابات'!$A$6:$A$205,0)),"كود غير موجود")))</f>
        <v/>
      </c>
      <c r="H2958" s="6">
        <f>IF(AND(C2958&amp;""="",E2958&amp;""="",F2958&amp;""=""),"",IF(AND(E2958&amp;""&lt;&gt;"",F2958&amp;""&lt;&gt;""),"خطأ: مدين ودائن معًا",IF(AND(E2958&amp;""="",F2958&amp;""=""),"سطر بلا مبلغ","")))</f>
        <v/>
      </c>
      <c r="I2958" s="19">
        <f>IF(B2958&amp;""="","",ROUND(SUMIFS($E$7:$E$3006,$B$7:$B$3006,B2958&amp;"")-SUMIFS($F$7:$F$3006,$B$7:$B$3006,B2958&amp;""),2))</f>
        <v/>
      </c>
      <c r="J2958" s="6">
        <f>IF(B2958&amp;""="",IF(AND(C2958&amp;""="",E2958&amp;""="",F2958&amp;""=""),"","رقم القيد ناقص"),IF(I2958=0,"","القيد غير متوازن"))</f>
        <v/>
      </c>
      <c r="K2958" s="21">
        <f>IF(C2958&amp;""="","",COUNTIF($C$7:C2958,C2958&amp;""))</f>
        <v/>
      </c>
      <c r="L2958" s="6">
        <f>IF(K2958="","",C2958&amp;"-"&amp;K2958)</f>
        <v/>
      </c>
      <c r="M2958" s="21">
        <f>IF(J2958&lt;&gt;"القيد غير متوازن","",IF(COUNTIF($B$7:B2958,B2958&amp;"")=1,1,""))</f>
        <v/>
      </c>
    </row>
    <row r="2959">
      <c r="A2959" s="20" t="n"/>
      <c r="B2959" s="16" t="n"/>
      <c r="C2959" s="16" t="n"/>
      <c r="D2959" s="5" t="n"/>
      <c r="E2959" s="17" t="n"/>
      <c r="F2959" s="17" t="n"/>
      <c r="G2959" s="6">
        <f>IF(AND(C2959&amp;""="",E2959&amp;""="",F2959&amp;""=""),"",IF(C2959&amp;""="","كود ناقص",IFERROR(INDEX('دليل الحسابات'!$B$6:$B$205,MATCH(C2959,'دليل الحسابات'!$A$6:$A$205,0)),"كود غير موجود")))</f>
        <v/>
      </c>
      <c r="H2959" s="6">
        <f>IF(AND(C2959&amp;""="",E2959&amp;""="",F2959&amp;""=""),"",IF(AND(E2959&amp;""&lt;&gt;"",F2959&amp;""&lt;&gt;""),"خطأ: مدين ودائن معًا",IF(AND(E2959&amp;""="",F2959&amp;""=""),"سطر بلا مبلغ","")))</f>
        <v/>
      </c>
      <c r="I2959" s="19">
        <f>IF(B2959&amp;""="","",ROUND(SUMIFS($E$7:$E$3006,$B$7:$B$3006,B2959&amp;"")-SUMIFS($F$7:$F$3006,$B$7:$B$3006,B2959&amp;""),2))</f>
        <v/>
      </c>
      <c r="J2959" s="6">
        <f>IF(B2959&amp;""="",IF(AND(C2959&amp;""="",E2959&amp;""="",F2959&amp;""=""),"","رقم القيد ناقص"),IF(I2959=0,"","القيد غير متوازن"))</f>
        <v/>
      </c>
      <c r="K2959" s="21">
        <f>IF(C2959&amp;""="","",COUNTIF($C$7:C2959,C2959&amp;""))</f>
        <v/>
      </c>
      <c r="L2959" s="6">
        <f>IF(K2959="","",C2959&amp;"-"&amp;K2959)</f>
        <v/>
      </c>
      <c r="M2959" s="21">
        <f>IF(J2959&lt;&gt;"القيد غير متوازن","",IF(COUNTIF($B$7:B2959,B2959&amp;"")=1,1,""))</f>
        <v/>
      </c>
    </row>
    <row r="2960">
      <c r="A2960" s="20" t="n"/>
      <c r="B2960" s="16" t="n"/>
      <c r="C2960" s="16" t="n"/>
      <c r="D2960" s="5" t="n"/>
      <c r="E2960" s="17" t="n"/>
      <c r="F2960" s="17" t="n"/>
      <c r="G2960" s="6">
        <f>IF(AND(C2960&amp;""="",E2960&amp;""="",F2960&amp;""=""),"",IF(C2960&amp;""="","كود ناقص",IFERROR(INDEX('دليل الحسابات'!$B$6:$B$205,MATCH(C2960,'دليل الحسابات'!$A$6:$A$205,0)),"كود غير موجود")))</f>
        <v/>
      </c>
      <c r="H2960" s="6">
        <f>IF(AND(C2960&amp;""="",E2960&amp;""="",F2960&amp;""=""),"",IF(AND(E2960&amp;""&lt;&gt;"",F2960&amp;""&lt;&gt;""),"خطأ: مدين ودائن معًا",IF(AND(E2960&amp;""="",F2960&amp;""=""),"سطر بلا مبلغ","")))</f>
        <v/>
      </c>
      <c r="I2960" s="19">
        <f>IF(B2960&amp;""="","",ROUND(SUMIFS($E$7:$E$3006,$B$7:$B$3006,B2960&amp;"")-SUMIFS($F$7:$F$3006,$B$7:$B$3006,B2960&amp;""),2))</f>
        <v/>
      </c>
      <c r="J2960" s="6">
        <f>IF(B2960&amp;""="",IF(AND(C2960&amp;""="",E2960&amp;""="",F2960&amp;""=""),"","رقم القيد ناقص"),IF(I2960=0,"","القيد غير متوازن"))</f>
        <v/>
      </c>
      <c r="K2960" s="21">
        <f>IF(C2960&amp;""="","",COUNTIF($C$7:C2960,C2960&amp;""))</f>
        <v/>
      </c>
      <c r="L2960" s="6">
        <f>IF(K2960="","",C2960&amp;"-"&amp;K2960)</f>
        <v/>
      </c>
      <c r="M2960" s="21">
        <f>IF(J2960&lt;&gt;"القيد غير متوازن","",IF(COUNTIF($B$7:B2960,B2960&amp;"")=1,1,""))</f>
        <v/>
      </c>
    </row>
    <row r="2961">
      <c r="A2961" s="20" t="n"/>
      <c r="B2961" s="16" t="n"/>
      <c r="C2961" s="16" t="n"/>
      <c r="D2961" s="5" t="n"/>
      <c r="E2961" s="17" t="n"/>
      <c r="F2961" s="17" t="n"/>
      <c r="G2961" s="6">
        <f>IF(AND(C2961&amp;""="",E2961&amp;""="",F2961&amp;""=""),"",IF(C2961&amp;""="","كود ناقص",IFERROR(INDEX('دليل الحسابات'!$B$6:$B$205,MATCH(C2961,'دليل الحسابات'!$A$6:$A$205,0)),"كود غير موجود")))</f>
        <v/>
      </c>
      <c r="H2961" s="6">
        <f>IF(AND(C2961&amp;""="",E2961&amp;""="",F2961&amp;""=""),"",IF(AND(E2961&amp;""&lt;&gt;"",F2961&amp;""&lt;&gt;""),"خطأ: مدين ودائن معًا",IF(AND(E2961&amp;""="",F2961&amp;""=""),"سطر بلا مبلغ","")))</f>
        <v/>
      </c>
      <c r="I2961" s="19">
        <f>IF(B2961&amp;""="","",ROUND(SUMIFS($E$7:$E$3006,$B$7:$B$3006,B2961&amp;"")-SUMIFS($F$7:$F$3006,$B$7:$B$3006,B2961&amp;""),2))</f>
        <v/>
      </c>
      <c r="J2961" s="6">
        <f>IF(B2961&amp;""="",IF(AND(C2961&amp;""="",E2961&amp;""="",F2961&amp;""=""),"","رقم القيد ناقص"),IF(I2961=0,"","القيد غير متوازن"))</f>
        <v/>
      </c>
      <c r="K2961" s="21">
        <f>IF(C2961&amp;""="","",COUNTIF($C$7:C2961,C2961&amp;""))</f>
        <v/>
      </c>
      <c r="L2961" s="6">
        <f>IF(K2961="","",C2961&amp;"-"&amp;K2961)</f>
        <v/>
      </c>
      <c r="M2961" s="21">
        <f>IF(J2961&lt;&gt;"القيد غير متوازن","",IF(COUNTIF($B$7:B2961,B2961&amp;"")=1,1,""))</f>
        <v/>
      </c>
    </row>
    <row r="2962">
      <c r="A2962" s="20" t="n"/>
      <c r="B2962" s="16" t="n"/>
      <c r="C2962" s="16" t="n"/>
      <c r="D2962" s="5" t="n"/>
      <c r="E2962" s="17" t="n"/>
      <c r="F2962" s="17" t="n"/>
      <c r="G2962" s="6">
        <f>IF(AND(C2962&amp;""="",E2962&amp;""="",F2962&amp;""=""),"",IF(C2962&amp;""="","كود ناقص",IFERROR(INDEX('دليل الحسابات'!$B$6:$B$205,MATCH(C2962,'دليل الحسابات'!$A$6:$A$205,0)),"كود غير موجود")))</f>
        <v/>
      </c>
      <c r="H2962" s="6">
        <f>IF(AND(C2962&amp;""="",E2962&amp;""="",F2962&amp;""=""),"",IF(AND(E2962&amp;""&lt;&gt;"",F2962&amp;""&lt;&gt;""),"خطأ: مدين ودائن معًا",IF(AND(E2962&amp;""="",F2962&amp;""=""),"سطر بلا مبلغ","")))</f>
        <v/>
      </c>
      <c r="I2962" s="19">
        <f>IF(B2962&amp;""="","",ROUND(SUMIFS($E$7:$E$3006,$B$7:$B$3006,B2962&amp;"")-SUMIFS($F$7:$F$3006,$B$7:$B$3006,B2962&amp;""),2))</f>
        <v/>
      </c>
      <c r="J2962" s="6">
        <f>IF(B2962&amp;""="",IF(AND(C2962&amp;""="",E2962&amp;""="",F2962&amp;""=""),"","رقم القيد ناقص"),IF(I2962=0,"","القيد غير متوازن"))</f>
        <v/>
      </c>
      <c r="K2962" s="21">
        <f>IF(C2962&amp;""="","",COUNTIF($C$7:C2962,C2962&amp;""))</f>
        <v/>
      </c>
      <c r="L2962" s="6">
        <f>IF(K2962="","",C2962&amp;"-"&amp;K2962)</f>
        <v/>
      </c>
      <c r="M2962" s="21">
        <f>IF(J2962&lt;&gt;"القيد غير متوازن","",IF(COUNTIF($B$7:B2962,B2962&amp;"")=1,1,""))</f>
        <v/>
      </c>
    </row>
    <row r="2963">
      <c r="A2963" s="20" t="n"/>
      <c r="B2963" s="16" t="n"/>
      <c r="C2963" s="16" t="n"/>
      <c r="D2963" s="5" t="n"/>
      <c r="E2963" s="17" t="n"/>
      <c r="F2963" s="17" t="n"/>
      <c r="G2963" s="6">
        <f>IF(AND(C2963&amp;""="",E2963&amp;""="",F2963&amp;""=""),"",IF(C2963&amp;""="","كود ناقص",IFERROR(INDEX('دليل الحسابات'!$B$6:$B$205,MATCH(C2963,'دليل الحسابات'!$A$6:$A$205,0)),"كود غير موجود")))</f>
        <v/>
      </c>
      <c r="H2963" s="6">
        <f>IF(AND(C2963&amp;""="",E2963&amp;""="",F2963&amp;""=""),"",IF(AND(E2963&amp;""&lt;&gt;"",F2963&amp;""&lt;&gt;""),"خطأ: مدين ودائن معًا",IF(AND(E2963&amp;""="",F2963&amp;""=""),"سطر بلا مبلغ","")))</f>
        <v/>
      </c>
      <c r="I2963" s="19">
        <f>IF(B2963&amp;""="","",ROUND(SUMIFS($E$7:$E$3006,$B$7:$B$3006,B2963&amp;"")-SUMIFS($F$7:$F$3006,$B$7:$B$3006,B2963&amp;""),2))</f>
        <v/>
      </c>
      <c r="J2963" s="6">
        <f>IF(B2963&amp;""="",IF(AND(C2963&amp;""="",E2963&amp;""="",F2963&amp;""=""),"","رقم القيد ناقص"),IF(I2963=0,"","القيد غير متوازن"))</f>
        <v/>
      </c>
      <c r="K2963" s="21">
        <f>IF(C2963&amp;""="","",COUNTIF($C$7:C2963,C2963&amp;""))</f>
        <v/>
      </c>
      <c r="L2963" s="6">
        <f>IF(K2963="","",C2963&amp;"-"&amp;K2963)</f>
        <v/>
      </c>
      <c r="M2963" s="21">
        <f>IF(J2963&lt;&gt;"القيد غير متوازن","",IF(COUNTIF($B$7:B2963,B2963&amp;"")=1,1,""))</f>
        <v/>
      </c>
    </row>
    <row r="2964">
      <c r="A2964" s="20" t="n"/>
      <c r="B2964" s="16" t="n"/>
      <c r="C2964" s="16" t="n"/>
      <c r="D2964" s="5" t="n"/>
      <c r="E2964" s="17" t="n"/>
      <c r="F2964" s="17" t="n"/>
      <c r="G2964" s="6">
        <f>IF(AND(C2964&amp;""="",E2964&amp;""="",F2964&amp;""=""),"",IF(C2964&amp;""="","كود ناقص",IFERROR(INDEX('دليل الحسابات'!$B$6:$B$205,MATCH(C2964,'دليل الحسابات'!$A$6:$A$205,0)),"كود غير موجود")))</f>
        <v/>
      </c>
      <c r="H2964" s="6">
        <f>IF(AND(C2964&amp;""="",E2964&amp;""="",F2964&amp;""=""),"",IF(AND(E2964&amp;""&lt;&gt;"",F2964&amp;""&lt;&gt;""),"خطأ: مدين ودائن معًا",IF(AND(E2964&amp;""="",F2964&amp;""=""),"سطر بلا مبلغ","")))</f>
        <v/>
      </c>
      <c r="I2964" s="19">
        <f>IF(B2964&amp;""="","",ROUND(SUMIFS($E$7:$E$3006,$B$7:$B$3006,B2964&amp;"")-SUMIFS($F$7:$F$3006,$B$7:$B$3006,B2964&amp;""),2))</f>
        <v/>
      </c>
      <c r="J2964" s="6">
        <f>IF(B2964&amp;""="",IF(AND(C2964&amp;""="",E2964&amp;""="",F2964&amp;""=""),"","رقم القيد ناقص"),IF(I2964=0,"","القيد غير متوازن"))</f>
        <v/>
      </c>
      <c r="K2964" s="21">
        <f>IF(C2964&amp;""="","",COUNTIF($C$7:C2964,C2964&amp;""))</f>
        <v/>
      </c>
      <c r="L2964" s="6">
        <f>IF(K2964="","",C2964&amp;"-"&amp;K2964)</f>
        <v/>
      </c>
      <c r="M2964" s="21">
        <f>IF(J2964&lt;&gt;"القيد غير متوازن","",IF(COUNTIF($B$7:B2964,B2964&amp;"")=1,1,""))</f>
        <v/>
      </c>
    </row>
    <row r="2965">
      <c r="A2965" s="20" t="n"/>
      <c r="B2965" s="16" t="n"/>
      <c r="C2965" s="16" t="n"/>
      <c r="D2965" s="5" t="n"/>
      <c r="E2965" s="17" t="n"/>
      <c r="F2965" s="17" t="n"/>
      <c r="G2965" s="6">
        <f>IF(AND(C2965&amp;""="",E2965&amp;""="",F2965&amp;""=""),"",IF(C2965&amp;""="","كود ناقص",IFERROR(INDEX('دليل الحسابات'!$B$6:$B$205,MATCH(C2965,'دليل الحسابات'!$A$6:$A$205,0)),"كود غير موجود")))</f>
        <v/>
      </c>
      <c r="H2965" s="6">
        <f>IF(AND(C2965&amp;""="",E2965&amp;""="",F2965&amp;""=""),"",IF(AND(E2965&amp;""&lt;&gt;"",F2965&amp;""&lt;&gt;""),"خطأ: مدين ودائن معًا",IF(AND(E2965&amp;""="",F2965&amp;""=""),"سطر بلا مبلغ","")))</f>
        <v/>
      </c>
      <c r="I2965" s="19">
        <f>IF(B2965&amp;""="","",ROUND(SUMIFS($E$7:$E$3006,$B$7:$B$3006,B2965&amp;"")-SUMIFS($F$7:$F$3006,$B$7:$B$3006,B2965&amp;""),2))</f>
        <v/>
      </c>
      <c r="J2965" s="6">
        <f>IF(B2965&amp;""="",IF(AND(C2965&amp;""="",E2965&amp;""="",F2965&amp;""=""),"","رقم القيد ناقص"),IF(I2965=0,"","القيد غير متوازن"))</f>
        <v/>
      </c>
      <c r="K2965" s="21">
        <f>IF(C2965&amp;""="","",COUNTIF($C$7:C2965,C2965&amp;""))</f>
        <v/>
      </c>
      <c r="L2965" s="6">
        <f>IF(K2965="","",C2965&amp;"-"&amp;K2965)</f>
        <v/>
      </c>
      <c r="M2965" s="21">
        <f>IF(J2965&lt;&gt;"القيد غير متوازن","",IF(COUNTIF($B$7:B2965,B2965&amp;"")=1,1,""))</f>
        <v/>
      </c>
    </row>
    <row r="2966">
      <c r="A2966" s="20" t="n"/>
      <c r="B2966" s="16" t="n"/>
      <c r="C2966" s="16" t="n"/>
      <c r="D2966" s="5" t="n"/>
      <c r="E2966" s="17" t="n"/>
      <c r="F2966" s="17" t="n"/>
      <c r="G2966" s="6">
        <f>IF(AND(C2966&amp;""="",E2966&amp;""="",F2966&amp;""=""),"",IF(C2966&amp;""="","كود ناقص",IFERROR(INDEX('دليل الحسابات'!$B$6:$B$205,MATCH(C2966,'دليل الحسابات'!$A$6:$A$205,0)),"كود غير موجود")))</f>
        <v/>
      </c>
      <c r="H2966" s="6">
        <f>IF(AND(C2966&amp;""="",E2966&amp;""="",F2966&amp;""=""),"",IF(AND(E2966&amp;""&lt;&gt;"",F2966&amp;""&lt;&gt;""),"خطأ: مدين ودائن معًا",IF(AND(E2966&amp;""="",F2966&amp;""=""),"سطر بلا مبلغ","")))</f>
        <v/>
      </c>
      <c r="I2966" s="19">
        <f>IF(B2966&amp;""="","",ROUND(SUMIFS($E$7:$E$3006,$B$7:$B$3006,B2966&amp;"")-SUMIFS($F$7:$F$3006,$B$7:$B$3006,B2966&amp;""),2))</f>
        <v/>
      </c>
      <c r="J2966" s="6">
        <f>IF(B2966&amp;""="",IF(AND(C2966&amp;""="",E2966&amp;""="",F2966&amp;""=""),"","رقم القيد ناقص"),IF(I2966=0,"","القيد غير متوازن"))</f>
        <v/>
      </c>
      <c r="K2966" s="21">
        <f>IF(C2966&amp;""="","",COUNTIF($C$7:C2966,C2966&amp;""))</f>
        <v/>
      </c>
      <c r="L2966" s="6">
        <f>IF(K2966="","",C2966&amp;"-"&amp;K2966)</f>
        <v/>
      </c>
      <c r="M2966" s="21">
        <f>IF(J2966&lt;&gt;"القيد غير متوازن","",IF(COUNTIF($B$7:B2966,B2966&amp;"")=1,1,""))</f>
        <v/>
      </c>
    </row>
    <row r="2967">
      <c r="A2967" s="20" t="n"/>
      <c r="B2967" s="16" t="n"/>
      <c r="C2967" s="16" t="n"/>
      <c r="D2967" s="5" t="n"/>
      <c r="E2967" s="17" t="n"/>
      <c r="F2967" s="17" t="n"/>
      <c r="G2967" s="6">
        <f>IF(AND(C2967&amp;""="",E2967&amp;""="",F2967&amp;""=""),"",IF(C2967&amp;""="","كود ناقص",IFERROR(INDEX('دليل الحسابات'!$B$6:$B$205,MATCH(C2967,'دليل الحسابات'!$A$6:$A$205,0)),"كود غير موجود")))</f>
        <v/>
      </c>
      <c r="H2967" s="6">
        <f>IF(AND(C2967&amp;""="",E2967&amp;""="",F2967&amp;""=""),"",IF(AND(E2967&amp;""&lt;&gt;"",F2967&amp;""&lt;&gt;""),"خطأ: مدين ودائن معًا",IF(AND(E2967&amp;""="",F2967&amp;""=""),"سطر بلا مبلغ","")))</f>
        <v/>
      </c>
      <c r="I2967" s="19">
        <f>IF(B2967&amp;""="","",ROUND(SUMIFS($E$7:$E$3006,$B$7:$B$3006,B2967&amp;"")-SUMIFS($F$7:$F$3006,$B$7:$B$3006,B2967&amp;""),2))</f>
        <v/>
      </c>
      <c r="J2967" s="6">
        <f>IF(B2967&amp;""="",IF(AND(C2967&amp;""="",E2967&amp;""="",F2967&amp;""=""),"","رقم القيد ناقص"),IF(I2967=0,"","القيد غير متوازن"))</f>
        <v/>
      </c>
      <c r="K2967" s="21">
        <f>IF(C2967&amp;""="","",COUNTIF($C$7:C2967,C2967&amp;""))</f>
        <v/>
      </c>
      <c r="L2967" s="6">
        <f>IF(K2967="","",C2967&amp;"-"&amp;K2967)</f>
        <v/>
      </c>
      <c r="M2967" s="21">
        <f>IF(J2967&lt;&gt;"القيد غير متوازن","",IF(COUNTIF($B$7:B2967,B2967&amp;"")=1,1,""))</f>
        <v/>
      </c>
    </row>
    <row r="2968">
      <c r="A2968" s="20" t="n"/>
      <c r="B2968" s="16" t="n"/>
      <c r="C2968" s="16" t="n"/>
      <c r="D2968" s="5" t="n"/>
      <c r="E2968" s="17" t="n"/>
      <c r="F2968" s="17" t="n"/>
      <c r="G2968" s="6">
        <f>IF(AND(C2968&amp;""="",E2968&amp;""="",F2968&amp;""=""),"",IF(C2968&amp;""="","كود ناقص",IFERROR(INDEX('دليل الحسابات'!$B$6:$B$205,MATCH(C2968,'دليل الحسابات'!$A$6:$A$205,0)),"كود غير موجود")))</f>
        <v/>
      </c>
      <c r="H2968" s="6">
        <f>IF(AND(C2968&amp;""="",E2968&amp;""="",F2968&amp;""=""),"",IF(AND(E2968&amp;""&lt;&gt;"",F2968&amp;""&lt;&gt;""),"خطأ: مدين ودائن معًا",IF(AND(E2968&amp;""="",F2968&amp;""=""),"سطر بلا مبلغ","")))</f>
        <v/>
      </c>
      <c r="I2968" s="19">
        <f>IF(B2968&amp;""="","",ROUND(SUMIFS($E$7:$E$3006,$B$7:$B$3006,B2968&amp;"")-SUMIFS($F$7:$F$3006,$B$7:$B$3006,B2968&amp;""),2))</f>
        <v/>
      </c>
      <c r="J2968" s="6">
        <f>IF(B2968&amp;""="",IF(AND(C2968&amp;""="",E2968&amp;""="",F2968&amp;""=""),"","رقم القيد ناقص"),IF(I2968=0,"","القيد غير متوازن"))</f>
        <v/>
      </c>
      <c r="K2968" s="21">
        <f>IF(C2968&amp;""="","",COUNTIF($C$7:C2968,C2968&amp;""))</f>
        <v/>
      </c>
      <c r="L2968" s="6">
        <f>IF(K2968="","",C2968&amp;"-"&amp;K2968)</f>
        <v/>
      </c>
      <c r="M2968" s="21">
        <f>IF(J2968&lt;&gt;"القيد غير متوازن","",IF(COUNTIF($B$7:B2968,B2968&amp;"")=1,1,""))</f>
        <v/>
      </c>
    </row>
    <row r="2969">
      <c r="A2969" s="20" t="n"/>
      <c r="B2969" s="16" t="n"/>
      <c r="C2969" s="16" t="n"/>
      <c r="D2969" s="5" t="n"/>
      <c r="E2969" s="17" t="n"/>
      <c r="F2969" s="17" t="n"/>
      <c r="G2969" s="6">
        <f>IF(AND(C2969&amp;""="",E2969&amp;""="",F2969&amp;""=""),"",IF(C2969&amp;""="","كود ناقص",IFERROR(INDEX('دليل الحسابات'!$B$6:$B$205,MATCH(C2969,'دليل الحسابات'!$A$6:$A$205,0)),"كود غير موجود")))</f>
        <v/>
      </c>
      <c r="H2969" s="6">
        <f>IF(AND(C2969&amp;""="",E2969&amp;""="",F2969&amp;""=""),"",IF(AND(E2969&amp;""&lt;&gt;"",F2969&amp;""&lt;&gt;""),"خطأ: مدين ودائن معًا",IF(AND(E2969&amp;""="",F2969&amp;""=""),"سطر بلا مبلغ","")))</f>
        <v/>
      </c>
      <c r="I2969" s="19">
        <f>IF(B2969&amp;""="","",ROUND(SUMIFS($E$7:$E$3006,$B$7:$B$3006,B2969&amp;"")-SUMIFS($F$7:$F$3006,$B$7:$B$3006,B2969&amp;""),2))</f>
        <v/>
      </c>
      <c r="J2969" s="6">
        <f>IF(B2969&amp;""="",IF(AND(C2969&amp;""="",E2969&amp;""="",F2969&amp;""=""),"","رقم القيد ناقص"),IF(I2969=0,"","القيد غير متوازن"))</f>
        <v/>
      </c>
      <c r="K2969" s="21">
        <f>IF(C2969&amp;""="","",COUNTIF($C$7:C2969,C2969&amp;""))</f>
        <v/>
      </c>
      <c r="L2969" s="6">
        <f>IF(K2969="","",C2969&amp;"-"&amp;K2969)</f>
        <v/>
      </c>
      <c r="M2969" s="21">
        <f>IF(J2969&lt;&gt;"القيد غير متوازن","",IF(COUNTIF($B$7:B2969,B2969&amp;"")=1,1,""))</f>
        <v/>
      </c>
    </row>
    <row r="2970">
      <c r="A2970" s="20" t="n"/>
      <c r="B2970" s="16" t="n"/>
      <c r="C2970" s="16" t="n"/>
      <c r="D2970" s="5" t="n"/>
      <c r="E2970" s="17" t="n"/>
      <c r="F2970" s="17" t="n"/>
      <c r="G2970" s="6">
        <f>IF(AND(C2970&amp;""="",E2970&amp;""="",F2970&amp;""=""),"",IF(C2970&amp;""="","كود ناقص",IFERROR(INDEX('دليل الحسابات'!$B$6:$B$205,MATCH(C2970,'دليل الحسابات'!$A$6:$A$205,0)),"كود غير موجود")))</f>
        <v/>
      </c>
      <c r="H2970" s="6">
        <f>IF(AND(C2970&amp;""="",E2970&amp;""="",F2970&amp;""=""),"",IF(AND(E2970&amp;""&lt;&gt;"",F2970&amp;""&lt;&gt;""),"خطأ: مدين ودائن معًا",IF(AND(E2970&amp;""="",F2970&amp;""=""),"سطر بلا مبلغ","")))</f>
        <v/>
      </c>
      <c r="I2970" s="19">
        <f>IF(B2970&amp;""="","",ROUND(SUMIFS($E$7:$E$3006,$B$7:$B$3006,B2970&amp;"")-SUMIFS($F$7:$F$3006,$B$7:$B$3006,B2970&amp;""),2))</f>
        <v/>
      </c>
      <c r="J2970" s="6">
        <f>IF(B2970&amp;""="",IF(AND(C2970&amp;""="",E2970&amp;""="",F2970&amp;""=""),"","رقم القيد ناقص"),IF(I2970=0,"","القيد غير متوازن"))</f>
        <v/>
      </c>
      <c r="K2970" s="21">
        <f>IF(C2970&amp;""="","",COUNTIF($C$7:C2970,C2970&amp;""))</f>
        <v/>
      </c>
      <c r="L2970" s="6">
        <f>IF(K2970="","",C2970&amp;"-"&amp;K2970)</f>
        <v/>
      </c>
      <c r="M2970" s="21">
        <f>IF(J2970&lt;&gt;"القيد غير متوازن","",IF(COUNTIF($B$7:B2970,B2970&amp;"")=1,1,""))</f>
        <v/>
      </c>
    </row>
    <row r="2971">
      <c r="A2971" s="20" t="n"/>
      <c r="B2971" s="16" t="n"/>
      <c r="C2971" s="16" t="n"/>
      <c r="D2971" s="5" t="n"/>
      <c r="E2971" s="17" t="n"/>
      <c r="F2971" s="17" t="n"/>
      <c r="G2971" s="6">
        <f>IF(AND(C2971&amp;""="",E2971&amp;""="",F2971&amp;""=""),"",IF(C2971&amp;""="","كود ناقص",IFERROR(INDEX('دليل الحسابات'!$B$6:$B$205,MATCH(C2971,'دليل الحسابات'!$A$6:$A$205,0)),"كود غير موجود")))</f>
        <v/>
      </c>
      <c r="H2971" s="6">
        <f>IF(AND(C2971&amp;""="",E2971&amp;""="",F2971&amp;""=""),"",IF(AND(E2971&amp;""&lt;&gt;"",F2971&amp;""&lt;&gt;""),"خطأ: مدين ودائن معًا",IF(AND(E2971&amp;""="",F2971&amp;""=""),"سطر بلا مبلغ","")))</f>
        <v/>
      </c>
      <c r="I2971" s="19">
        <f>IF(B2971&amp;""="","",ROUND(SUMIFS($E$7:$E$3006,$B$7:$B$3006,B2971&amp;"")-SUMIFS($F$7:$F$3006,$B$7:$B$3006,B2971&amp;""),2))</f>
        <v/>
      </c>
      <c r="J2971" s="6">
        <f>IF(B2971&amp;""="",IF(AND(C2971&amp;""="",E2971&amp;""="",F2971&amp;""=""),"","رقم القيد ناقص"),IF(I2971=0,"","القيد غير متوازن"))</f>
        <v/>
      </c>
      <c r="K2971" s="21">
        <f>IF(C2971&amp;""="","",COUNTIF($C$7:C2971,C2971&amp;""))</f>
        <v/>
      </c>
      <c r="L2971" s="6">
        <f>IF(K2971="","",C2971&amp;"-"&amp;K2971)</f>
        <v/>
      </c>
      <c r="M2971" s="21">
        <f>IF(J2971&lt;&gt;"القيد غير متوازن","",IF(COUNTIF($B$7:B2971,B2971&amp;"")=1,1,""))</f>
        <v/>
      </c>
    </row>
    <row r="2972">
      <c r="A2972" s="20" t="n"/>
      <c r="B2972" s="16" t="n"/>
      <c r="C2972" s="16" t="n"/>
      <c r="D2972" s="5" t="n"/>
      <c r="E2972" s="17" t="n"/>
      <c r="F2972" s="17" t="n"/>
      <c r="G2972" s="6">
        <f>IF(AND(C2972&amp;""="",E2972&amp;""="",F2972&amp;""=""),"",IF(C2972&amp;""="","كود ناقص",IFERROR(INDEX('دليل الحسابات'!$B$6:$B$205,MATCH(C2972,'دليل الحسابات'!$A$6:$A$205,0)),"كود غير موجود")))</f>
        <v/>
      </c>
      <c r="H2972" s="6">
        <f>IF(AND(C2972&amp;""="",E2972&amp;""="",F2972&amp;""=""),"",IF(AND(E2972&amp;""&lt;&gt;"",F2972&amp;""&lt;&gt;""),"خطأ: مدين ودائن معًا",IF(AND(E2972&amp;""="",F2972&amp;""=""),"سطر بلا مبلغ","")))</f>
        <v/>
      </c>
      <c r="I2972" s="19">
        <f>IF(B2972&amp;""="","",ROUND(SUMIFS($E$7:$E$3006,$B$7:$B$3006,B2972&amp;"")-SUMIFS($F$7:$F$3006,$B$7:$B$3006,B2972&amp;""),2))</f>
        <v/>
      </c>
      <c r="J2972" s="6">
        <f>IF(B2972&amp;""="",IF(AND(C2972&amp;""="",E2972&amp;""="",F2972&amp;""=""),"","رقم القيد ناقص"),IF(I2972=0,"","القيد غير متوازن"))</f>
        <v/>
      </c>
      <c r="K2972" s="21">
        <f>IF(C2972&amp;""="","",COUNTIF($C$7:C2972,C2972&amp;""))</f>
        <v/>
      </c>
      <c r="L2972" s="6">
        <f>IF(K2972="","",C2972&amp;"-"&amp;K2972)</f>
        <v/>
      </c>
      <c r="M2972" s="21">
        <f>IF(J2972&lt;&gt;"القيد غير متوازن","",IF(COUNTIF($B$7:B2972,B2972&amp;"")=1,1,""))</f>
        <v/>
      </c>
    </row>
    <row r="2973">
      <c r="A2973" s="20" t="n"/>
      <c r="B2973" s="16" t="n"/>
      <c r="C2973" s="16" t="n"/>
      <c r="D2973" s="5" t="n"/>
      <c r="E2973" s="17" t="n"/>
      <c r="F2973" s="17" t="n"/>
      <c r="G2973" s="6">
        <f>IF(AND(C2973&amp;""="",E2973&amp;""="",F2973&amp;""=""),"",IF(C2973&amp;""="","كود ناقص",IFERROR(INDEX('دليل الحسابات'!$B$6:$B$205,MATCH(C2973,'دليل الحسابات'!$A$6:$A$205,0)),"كود غير موجود")))</f>
        <v/>
      </c>
      <c r="H2973" s="6">
        <f>IF(AND(C2973&amp;""="",E2973&amp;""="",F2973&amp;""=""),"",IF(AND(E2973&amp;""&lt;&gt;"",F2973&amp;""&lt;&gt;""),"خطأ: مدين ودائن معًا",IF(AND(E2973&amp;""="",F2973&amp;""=""),"سطر بلا مبلغ","")))</f>
        <v/>
      </c>
      <c r="I2973" s="19">
        <f>IF(B2973&amp;""="","",ROUND(SUMIFS($E$7:$E$3006,$B$7:$B$3006,B2973&amp;"")-SUMIFS($F$7:$F$3006,$B$7:$B$3006,B2973&amp;""),2))</f>
        <v/>
      </c>
      <c r="J2973" s="6">
        <f>IF(B2973&amp;""="",IF(AND(C2973&amp;""="",E2973&amp;""="",F2973&amp;""=""),"","رقم القيد ناقص"),IF(I2973=0,"","القيد غير متوازن"))</f>
        <v/>
      </c>
      <c r="K2973" s="21">
        <f>IF(C2973&amp;""="","",COUNTIF($C$7:C2973,C2973&amp;""))</f>
        <v/>
      </c>
      <c r="L2973" s="6">
        <f>IF(K2973="","",C2973&amp;"-"&amp;K2973)</f>
        <v/>
      </c>
      <c r="M2973" s="21">
        <f>IF(J2973&lt;&gt;"القيد غير متوازن","",IF(COUNTIF($B$7:B2973,B2973&amp;"")=1,1,""))</f>
        <v/>
      </c>
    </row>
    <row r="2974">
      <c r="A2974" s="20" t="n"/>
      <c r="B2974" s="16" t="n"/>
      <c r="C2974" s="16" t="n"/>
      <c r="D2974" s="5" t="n"/>
      <c r="E2974" s="17" t="n"/>
      <c r="F2974" s="17" t="n"/>
      <c r="G2974" s="6">
        <f>IF(AND(C2974&amp;""="",E2974&amp;""="",F2974&amp;""=""),"",IF(C2974&amp;""="","كود ناقص",IFERROR(INDEX('دليل الحسابات'!$B$6:$B$205,MATCH(C2974,'دليل الحسابات'!$A$6:$A$205,0)),"كود غير موجود")))</f>
        <v/>
      </c>
      <c r="H2974" s="6">
        <f>IF(AND(C2974&amp;""="",E2974&amp;""="",F2974&amp;""=""),"",IF(AND(E2974&amp;""&lt;&gt;"",F2974&amp;""&lt;&gt;""),"خطأ: مدين ودائن معًا",IF(AND(E2974&amp;""="",F2974&amp;""=""),"سطر بلا مبلغ","")))</f>
        <v/>
      </c>
      <c r="I2974" s="19">
        <f>IF(B2974&amp;""="","",ROUND(SUMIFS($E$7:$E$3006,$B$7:$B$3006,B2974&amp;"")-SUMIFS($F$7:$F$3006,$B$7:$B$3006,B2974&amp;""),2))</f>
        <v/>
      </c>
      <c r="J2974" s="6">
        <f>IF(B2974&amp;""="",IF(AND(C2974&amp;""="",E2974&amp;""="",F2974&amp;""=""),"","رقم القيد ناقص"),IF(I2974=0,"","القيد غير متوازن"))</f>
        <v/>
      </c>
      <c r="K2974" s="21">
        <f>IF(C2974&amp;""="","",COUNTIF($C$7:C2974,C2974&amp;""))</f>
        <v/>
      </c>
      <c r="L2974" s="6">
        <f>IF(K2974="","",C2974&amp;"-"&amp;K2974)</f>
        <v/>
      </c>
      <c r="M2974" s="21">
        <f>IF(J2974&lt;&gt;"القيد غير متوازن","",IF(COUNTIF($B$7:B2974,B2974&amp;"")=1,1,""))</f>
        <v/>
      </c>
    </row>
    <row r="2975">
      <c r="A2975" s="20" t="n"/>
      <c r="B2975" s="16" t="n"/>
      <c r="C2975" s="16" t="n"/>
      <c r="D2975" s="5" t="n"/>
      <c r="E2975" s="17" t="n"/>
      <c r="F2975" s="17" t="n"/>
      <c r="G2975" s="6">
        <f>IF(AND(C2975&amp;""="",E2975&amp;""="",F2975&amp;""=""),"",IF(C2975&amp;""="","كود ناقص",IFERROR(INDEX('دليل الحسابات'!$B$6:$B$205,MATCH(C2975,'دليل الحسابات'!$A$6:$A$205,0)),"كود غير موجود")))</f>
        <v/>
      </c>
      <c r="H2975" s="6">
        <f>IF(AND(C2975&amp;""="",E2975&amp;""="",F2975&amp;""=""),"",IF(AND(E2975&amp;""&lt;&gt;"",F2975&amp;""&lt;&gt;""),"خطأ: مدين ودائن معًا",IF(AND(E2975&amp;""="",F2975&amp;""=""),"سطر بلا مبلغ","")))</f>
        <v/>
      </c>
      <c r="I2975" s="19">
        <f>IF(B2975&amp;""="","",ROUND(SUMIFS($E$7:$E$3006,$B$7:$B$3006,B2975&amp;"")-SUMIFS($F$7:$F$3006,$B$7:$B$3006,B2975&amp;""),2))</f>
        <v/>
      </c>
      <c r="J2975" s="6">
        <f>IF(B2975&amp;""="",IF(AND(C2975&amp;""="",E2975&amp;""="",F2975&amp;""=""),"","رقم القيد ناقص"),IF(I2975=0,"","القيد غير متوازن"))</f>
        <v/>
      </c>
      <c r="K2975" s="21">
        <f>IF(C2975&amp;""="","",COUNTIF($C$7:C2975,C2975&amp;""))</f>
        <v/>
      </c>
      <c r="L2975" s="6">
        <f>IF(K2975="","",C2975&amp;"-"&amp;K2975)</f>
        <v/>
      </c>
      <c r="M2975" s="21">
        <f>IF(J2975&lt;&gt;"القيد غير متوازن","",IF(COUNTIF($B$7:B2975,B2975&amp;"")=1,1,""))</f>
        <v/>
      </c>
    </row>
    <row r="2976">
      <c r="A2976" s="20" t="n"/>
      <c r="B2976" s="16" t="n"/>
      <c r="C2976" s="16" t="n"/>
      <c r="D2976" s="5" t="n"/>
      <c r="E2976" s="17" t="n"/>
      <c r="F2976" s="17" t="n"/>
      <c r="G2976" s="6">
        <f>IF(AND(C2976&amp;""="",E2976&amp;""="",F2976&amp;""=""),"",IF(C2976&amp;""="","كود ناقص",IFERROR(INDEX('دليل الحسابات'!$B$6:$B$205,MATCH(C2976,'دليل الحسابات'!$A$6:$A$205,0)),"كود غير موجود")))</f>
        <v/>
      </c>
      <c r="H2976" s="6">
        <f>IF(AND(C2976&amp;""="",E2976&amp;""="",F2976&amp;""=""),"",IF(AND(E2976&amp;""&lt;&gt;"",F2976&amp;""&lt;&gt;""),"خطأ: مدين ودائن معًا",IF(AND(E2976&amp;""="",F2976&amp;""=""),"سطر بلا مبلغ","")))</f>
        <v/>
      </c>
      <c r="I2976" s="19">
        <f>IF(B2976&amp;""="","",ROUND(SUMIFS($E$7:$E$3006,$B$7:$B$3006,B2976&amp;"")-SUMIFS($F$7:$F$3006,$B$7:$B$3006,B2976&amp;""),2))</f>
        <v/>
      </c>
      <c r="J2976" s="6">
        <f>IF(B2976&amp;""="",IF(AND(C2976&amp;""="",E2976&amp;""="",F2976&amp;""=""),"","رقم القيد ناقص"),IF(I2976=0,"","القيد غير متوازن"))</f>
        <v/>
      </c>
      <c r="K2976" s="21">
        <f>IF(C2976&amp;""="","",COUNTIF($C$7:C2976,C2976&amp;""))</f>
        <v/>
      </c>
      <c r="L2976" s="6">
        <f>IF(K2976="","",C2976&amp;"-"&amp;K2976)</f>
        <v/>
      </c>
      <c r="M2976" s="21">
        <f>IF(J2976&lt;&gt;"القيد غير متوازن","",IF(COUNTIF($B$7:B2976,B2976&amp;"")=1,1,""))</f>
        <v/>
      </c>
    </row>
    <row r="2977">
      <c r="A2977" s="20" t="n"/>
      <c r="B2977" s="16" t="n"/>
      <c r="C2977" s="16" t="n"/>
      <c r="D2977" s="5" t="n"/>
      <c r="E2977" s="17" t="n"/>
      <c r="F2977" s="17" t="n"/>
      <c r="G2977" s="6">
        <f>IF(AND(C2977&amp;""="",E2977&amp;""="",F2977&amp;""=""),"",IF(C2977&amp;""="","كود ناقص",IFERROR(INDEX('دليل الحسابات'!$B$6:$B$205,MATCH(C2977,'دليل الحسابات'!$A$6:$A$205,0)),"كود غير موجود")))</f>
        <v/>
      </c>
      <c r="H2977" s="6">
        <f>IF(AND(C2977&amp;""="",E2977&amp;""="",F2977&amp;""=""),"",IF(AND(E2977&amp;""&lt;&gt;"",F2977&amp;""&lt;&gt;""),"خطأ: مدين ودائن معًا",IF(AND(E2977&amp;""="",F2977&amp;""=""),"سطر بلا مبلغ","")))</f>
        <v/>
      </c>
      <c r="I2977" s="19">
        <f>IF(B2977&amp;""="","",ROUND(SUMIFS($E$7:$E$3006,$B$7:$B$3006,B2977&amp;"")-SUMIFS($F$7:$F$3006,$B$7:$B$3006,B2977&amp;""),2))</f>
        <v/>
      </c>
      <c r="J2977" s="6">
        <f>IF(B2977&amp;""="",IF(AND(C2977&amp;""="",E2977&amp;""="",F2977&amp;""=""),"","رقم القيد ناقص"),IF(I2977=0,"","القيد غير متوازن"))</f>
        <v/>
      </c>
      <c r="K2977" s="21">
        <f>IF(C2977&amp;""="","",COUNTIF($C$7:C2977,C2977&amp;""))</f>
        <v/>
      </c>
      <c r="L2977" s="6">
        <f>IF(K2977="","",C2977&amp;"-"&amp;K2977)</f>
        <v/>
      </c>
      <c r="M2977" s="21">
        <f>IF(J2977&lt;&gt;"القيد غير متوازن","",IF(COUNTIF($B$7:B2977,B2977&amp;"")=1,1,""))</f>
        <v/>
      </c>
    </row>
    <row r="2978">
      <c r="A2978" s="20" t="n"/>
      <c r="B2978" s="16" t="n"/>
      <c r="C2978" s="16" t="n"/>
      <c r="D2978" s="5" t="n"/>
      <c r="E2978" s="17" t="n"/>
      <c r="F2978" s="17" t="n"/>
      <c r="G2978" s="6">
        <f>IF(AND(C2978&amp;""="",E2978&amp;""="",F2978&amp;""=""),"",IF(C2978&amp;""="","كود ناقص",IFERROR(INDEX('دليل الحسابات'!$B$6:$B$205,MATCH(C2978,'دليل الحسابات'!$A$6:$A$205,0)),"كود غير موجود")))</f>
        <v/>
      </c>
      <c r="H2978" s="6">
        <f>IF(AND(C2978&amp;""="",E2978&amp;""="",F2978&amp;""=""),"",IF(AND(E2978&amp;""&lt;&gt;"",F2978&amp;""&lt;&gt;""),"خطأ: مدين ودائن معًا",IF(AND(E2978&amp;""="",F2978&amp;""=""),"سطر بلا مبلغ","")))</f>
        <v/>
      </c>
      <c r="I2978" s="19">
        <f>IF(B2978&amp;""="","",ROUND(SUMIFS($E$7:$E$3006,$B$7:$B$3006,B2978&amp;"")-SUMIFS($F$7:$F$3006,$B$7:$B$3006,B2978&amp;""),2))</f>
        <v/>
      </c>
      <c r="J2978" s="6">
        <f>IF(B2978&amp;""="",IF(AND(C2978&amp;""="",E2978&amp;""="",F2978&amp;""=""),"","رقم القيد ناقص"),IF(I2978=0,"","القيد غير متوازن"))</f>
        <v/>
      </c>
      <c r="K2978" s="21">
        <f>IF(C2978&amp;""="","",COUNTIF($C$7:C2978,C2978&amp;""))</f>
        <v/>
      </c>
      <c r="L2978" s="6">
        <f>IF(K2978="","",C2978&amp;"-"&amp;K2978)</f>
        <v/>
      </c>
      <c r="M2978" s="21">
        <f>IF(J2978&lt;&gt;"القيد غير متوازن","",IF(COUNTIF($B$7:B2978,B2978&amp;"")=1,1,""))</f>
        <v/>
      </c>
    </row>
    <row r="2979">
      <c r="A2979" s="20" t="n"/>
      <c r="B2979" s="16" t="n"/>
      <c r="C2979" s="16" t="n"/>
      <c r="D2979" s="5" t="n"/>
      <c r="E2979" s="17" t="n"/>
      <c r="F2979" s="17" t="n"/>
      <c r="G2979" s="6">
        <f>IF(AND(C2979&amp;""="",E2979&amp;""="",F2979&amp;""=""),"",IF(C2979&amp;""="","كود ناقص",IFERROR(INDEX('دليل الحسابات'!$B$6:$B$205,MATCH(C2979,'دليل الحسابات'!$A$6:$A$205,0)),"كود غير موجود")))</f>
        <v/>
      </c>
      <c r="H2979" s="6">
        <f>IF(AND(C2979&amp;""="",E2979&amp;""="",F2979&amp;""=""),"",IF(AND(E2979&amp;""&lt;&gt;"",F2979&amp;""&lt;&gt;""),"خطأ: مدين ودائن معًا",IF(AND(E2979&amp;""="",F2979&amp;""=""),"سطر بلا مبلغ","")))</f>
        <v/>
      </c>
      <c r="I2979" s="19">
        <f>IF(B2979&amp;""="","",ROUND(SUMIFS($E$7:$E$3006,$B$7:$B$3006,B2979&amp;"")-SUMIFS($F$7:$F$3006,$B$7:$B$3006,B2979&amp;""),2))</f>
        <v/>
      </c>
      <c r="J2979" s="6">
        <f>IF(B2979&amp;""="",IF(AND(C2979&amp;""="",E2979&amp;""="",F2979&amp;""=""),"","رقم القيد ناقص"),IF(I2979=0,"","القيد غير متوازن"))</f>
        <v/>
      </c>
      <c r="K2979" s="21">
        <f>IF(C2979&amp;""="","",COUNTIF($C$7:C2979,C2979&amp;""))</f>
        <v/>
      </c>
      <c r="L2979" s="6">
        <f>IF(K2979="","",C2979&amp;"-"&amp;K2979)</f>
        <v/>
      </c>
      <c r="M2979" s="21">
        <f>IF(J2979&lt;&gt;"القيد غير متوازن","",IF(COUNTIF($B$7:B2979,B2979&amp;"")=1,1,""))</f>
        <v/>
      </c>
    </row>
    <row r="2980">
      <c r="A2980" s="20" t="n"/>
      <c r="B2980" s="16" t="n"/>
      <c r="C2980" s="16" t="n"/>
      <c r="D2980" s="5" t="n"/>
      <c r="E2980" s="17" t="n"/>
      <c r="F2980" s="17" t="n"/>
      <c r="G2980" s="6">
        <f>IF(AND(C2980&amp;""="",E2980&amp;""="",F2980&amp;""=""),"",IF(C2980&amp;""="","كود ناقص",IFERROR(INDEX('دليل الحسابات'!$B$6:$B$205,MATCH(C2980,'دليل الحسابات'!$A$6:$A$205,0)),"كود غير موجود")))</f>
        <v/>
      </c>
      <c r="H2980" s="6">
        <f>IF(AND(C2980&amp;""="",E2980&amp;""="",F2980&amp;""=""),"",IF(AND(E2980&amp;""&lt;&gt;"",F2980&amp;""&lt;&gt;""),"خطأ: مدين ودائن معًا",IF(AND(E2980&amp;""="",F2980&amp;""=""),"سطر بلا مبلغ","")))</f>
        <v/>
      </c>
      <c r="I2980" s="19">
        <f>IF(B2980&amp;""="","",ROUND(SUMIFS($E$7:$E$3006,$B$7:$B$3006,B2980&amp;"")-SUMIFS($F$7:$F$3006,$B$7:$B$3006,B2980&amp;""),2))</f>
        <v/>
      </c>
      <c r="J2980" s="6">
        <f>IF(B2980&amp;""="",IF(AND(C2980&amp;""="",E2980&amp;""="",F2980&amp;""=""),"","رقم القيد ناقص"),IF(I2980=0,"","القيد غير متوازن"))</f>
        <v/>
      </c>
      <c r="K2980" s="21">
        <f>IF(C2980&amp;""="","",COUNTIF($C$7:C2980,C2980&amp;""))</f>
        <v/>
      </c>
      <c r="L2980" s="6">
        <f>IF(K2980="","",C2980&amp;"-"&amp;K2980)</f>
        <v/>
      </c>
      <c r="M2980" s="21">
        <f>IF(J2980&lt;&gt;"القيد غير متوازن","",IF(COUNTIF($B$7:B2980,B2980&amp;"")=1,1,""))</f>
        <v/>
      </c>
    </row>
    <row r="2981">
      <c r="A2981" s="20" t="n"/>
      <c r="B2981" s="16" t="n"/>
      <c r="C2981" s="16" t="n"/>
      <c r="D2981" s="5" t="n"/>
      <c r="E2981" s="17" t="n"/>
      <c r="F2981" s="17" t="n"/>
      <c r="G2981" s="6">
        <f>IF(AND(C2981&amp;""="",E2981&amp;""="",F2981&amp;""=""),"",IF(C2981&amp;""="","كود ناقص",IFERROR(INDEX('دليل الحسابات'!$B$6:$B$205,MATCH(C2981,'دليل الحسابات'!$A$6:$A$205,0)),"كود غير موجود")))</f>
        <v/>
      </c>
      <c r="H2981" s="6">
        <f>IF(AND(C2981&amp;""="",E2981&amp;""="",F2981&amp;""=""),"",IF(AND(E2981&amp;""&lt;&gt;"",F2981&amp;""&lt;&gt;""),"خطأ: مدين ودائن معًا",IF(AND(E2981&amp;""="",F2981&amp;""=""),"سطر بلا مبلغ","")))</f>
        <v/>
      </c>
      <c r="I2981" s="19">
        <f>IF(B2981&amp;""="","",ROUND(SUMIFS($E$7:$E$3006,$B$7:$B$3006,B2981&amp;"")-SUMIFS($F$7:$F$3006,$B$7:$B$3006,B2981&amp;""),2))</f>
        <v/>
      </c>
      <c r="J2981" s="6">
        <f>IF(B2981&amp;""="",IF(AND(C2981&amp;""="",E2981&amp;""="",F2981&amp;""=""),"","رقم القيد ناقص"),IF(I2981=0,"","القيد غير متوازن"))</f>
        <v/>
      </c>
      <c r="K2981" s="21">
        <f>IF(C2981&amp;""="","",COUNTIF($C$7:C2981,C2981&amp;""))</f>
        <v/>
      </c>
      <c r="L2981" s="6">
        <f>IF(K2981="","",C2981&amp;"-"&amp;K2981)</f>
        <v/>
      </c>
      <c r="M2981" s="21">
        <f>IF(J2981&lt;&gt;"القيد غير متوازن","",IF(COUNTIF($B$7:B2981,B2981&amp;"")=1,1,""))</f>
        <v/>
      </c>
    </row>
    <row r="2982">
      <c r="A2982" s="20" t="n"/>
      <c r="B2982" s="16" t="n"/>
      <c r="C2982" s="16" t="n"/>
      <c r="D2982" s="5" t="n"/>
      <c r="E2982" s="17" t="n"/>
      <c r="F2982" s="17" t="n"/>
      <c r="G2982" s="6">
        <f>IF(AND(C2982&amp;""="",E2982&amp;""="",F2982&amp;""=""),"",IF(C2982&amp;""="","كود ناقص",IFERROR(INDEX('دليل الحسابات'!$B$6:$B$205,MATCH(C2982,'دليل الحسابات'!$A$6:$A$205,0)),"كود غير موجود")))</f>
        <v/>
      </c>
      <c r="H2982" s="6">
        <f>IF(AND(C2982&amp;""="",E2982&amp;""="",F2982&amp;""=""),"",IF(AND(E2982&amp;""&lt;&gt;"",F2982&amp;""&lt;&gt;""),"خطأ: مدين ودائن معًا",IF(AND(E2982&amp;""="",F2982&amp;""=""),"سطر بلا مبلغ","")))</f>
        <v/>
      </c>
      <c r="I2982" s="19">
        <f>IF(B2982&amp;""="","",ROUND(SUMIFS($E$7:$E$3006,$B$7:$B$3006,B2982&amp;"")-SUMIFS($F$7:$F$3006,$B$7:$B$3006,B2982&amp;""),2))</f>
        <v/>
      </c>
      <c r="J2982" s="6">
        <f>IF(B2982&amp;""="",IF(AND(C2982&amp;""="",E2982&amp;""="",F2982&amp;""=""),"","رقم القيد ناقص"),IF(I2982=0,"","القيد غير متوازن"))</f>
        <v/>
      </c>
      <c r="K2982" s="21">
        <f>IF(C2982&amp;""="","",COUNTIF($C$7:C2982,C2982&amp;""))</f>
        <v/>
      </c>
      <c r="L2982" s="6">
        <f>IF(K2982="","",C2982&amp;"-"&amp;K2982)</f>
        <v/>
      </c>
      <c r="M2982" s="21">
        <f>IF(J2982&lt;&gt;"القيد غير متوازن","",IF(COUNTIF($B$7:B2982,B2982&amp;"")=1,1,""))</f>
        <v/>
      </c>
    </row>
    <row r="2983">
      <c r="A2983" s="20" t="n"/>
      <c r="B2983" s="16" t="n"/>
      <c r="C2983" s="16" t="n"/>
      <c r="D2983" s="5" t="n"/>
      <c r="E2983" s="17" t="n"/>
      <c r="F2983" s="17" t="n"/>
      <c r="G2983" s="6">
        <f>IF(AND(C2983&amp;""="",E2983&amp;""="",F2983&amp;""=""),"",IF(C2983&amp;""="","كود ناقص",IFERROR(INDEX('دليل الحسابات'!$B$6:$B$205,MATCH(C2983,'دليل الحسابات'!$A$6:$A$205,0)),"كود غير موجود")))</f>
        <v/>
      </c>
      <c r="H2983" s="6">
        <f>IF(AND(C2983&amp;""="",E2983&amp;""="",F2983&amp;""=""),"",IF(AND(E2983&amp;""&lt;&gt;"",F2983&amp;""&lt;&gt;""),"خطأ: مدين ودائن معًا",IF(AND(E2983&amp;""="",F2983&amp;""=""),"سطر بلا مبلغ","")))</f>
        <v/>
      </c>
      <c r="I2983" s="19">
        <f>IF(B2983&amp;""="","",ROUND(SUMIFS($E$7:$E$3006,$B$7:$B$3006,B2983&amp;"")-SUMIFS($F$7:$F$3006,$B$7:$B$3006,B2983&amp;""),2))</f>
        <v/>
      </c>
      <c r="J2983" s="6">
        <f>IF(B2983&amp;""="",IF(AND(C2983&amp;""="",E2983&amp;""="",F2983&amp;""=""),"","رقم القيد ناقص"),IF(I2983=0,"","القيد غير متوازن"))</f>
        <v/>
      </c>
      <c r="K2983" s="21">
        <f>IF(C2983&amp;""="","",COUNTIF($C$7:C2983,C2983&amp;""))</f>
        <v/>
      </c>
      <c r="L2983" s="6">
        <f>IF(K2983="","",C2983&amp;"-"&amp;K2983)</f>
        <v/>
      </c>
      <c r="M2983" s="21">
        <f>IF(J2983&lt;&gt;"القيد غير متوازن","",IF(COUNTIF($B$7:B2983,B2983&amp;"")=1,1,""))</f>
        <v/>
      </c>
    </row>
    <row r="2984">
      <c r="A2984" s="20" t="n"/>
      <c r="B2984" s="16" t="n"/>
      <c r="C2984" s="16" t="n"/>
      <c r="D2984" s="5" t="n"/>
      <c r="E2984" s="17" t="n"/>
      <c r="F2984" s="17" t="n"/>
      <c r="G2984" s="6">
        <f>IF(AND(C2984&amp;""="",E2984&amp;""="",F2984&amp;""=""),"",IF(C2984&amp;""="","كود ناقص",IFERROR(INDEX('دليل الحسابات'!$B$6:$B$205,MATCH(C2984,'دليل الحسابات'!$A$6:$A$205,0)),"كود غير موجود")))</f>
        <v/>
      </c>
      <c r="H2984" s="6">
        <f>IF(AND(C2984&amp;""="",E2984&amp;""="",F2984&amp;""=""),"",IF(AND(E2984&amp;""&lt;&gt;"",F2984&amp;""&lt;&gt;""),"خطأ: مدين ودائن معًا",IF(AND(E2984&amp;""="",F2984&amp;""=""),"سطر بلا مبلغ","")))</f>
        <v/>
      </c>
      <c r="I2984" s="19">
        <f>IF(B2984&amp;""="","",ROUND(SUMIFS($E$7:$E$3006,$B$7:$B$3006,B2984&amp;"")-SUMIFS($F$7:$F$3006,$B$7:$B$3006,B2984&amp;""),2))</f>
        <v/>
      </c>
      <c r="J2984" s="6">
        <f>IF(B2984&amp;""="",IF(AND(C2984&amp;""="",E2984&amp;""="",F2984&amp;""=""),"","رقم القيد ناقص"),IF(I2984=0,"","القيد غير متوازن"))</f>
        <v/>
      </c>
      <c r="K2984" s="21">
        <f>IF(C2984&amp;""="","",COUNTIF($C$7:C2984,C2984&amp;""))</f>
        <v/>
      </c>
      <c r="L2984" s="6">
        <f>IF(K2984="","",C2984&amp;"-"&amp;K2984)</f>
        <v/>
      </c>
      <c r="M2984" s="21">
        <f>IF(J2984&lt;&gt;"القيد غير متوازن","",IF(COUNTIF($B$7:B2984,B2984&amp;"")=1,1,""))</f>
        <v/>
      </c>
    </row>
    <row r="2985">
      <c r="A2985" s="20" t="n"/>
      <c r="B2985" s="16" t="n"/>
      <c r="C2985" s="16" t="n"/>
      <c r="D2985" s="5" t="n"/>
      <c r="E2985" s="17" t="n"/>
      <c r="F2985" s="17" t="n"/>
      <c r="G2985" s="6">
        <f>IF(AND(C2985&amp;""="",E2985&amp;""="",F2985&amp;""=""),"",IF(C2985&amp;""="","كود ناقص",IFERROR(INDEX('دليل الحسابات'!$B$6:$B$205,MATCH(C2985,'دليل الحسابات'!$A$6:$A$205,0)),"كود غير موجود")))</f>
        <v/>
      </c>
      <c r="H2985" s="6">
        <f>IF(AND(C2985&amp;""="",E2985&amp;""="",F2985&amp;""=""),"",IF(AND(E2985&amp;""&lt;&gt;"",F2985&amp;""&lt;&gt;""),"خطأ: مدين ودائن معًا",IF(AND(E2985&amp;""="",F2985&amp;""=""),"سطر بلا مبلغ","")))</f>
        <v/>
      </c>
      <c r="I2985" s="19">
        <f>IF(B2985&amp;""="","",ROUND(SUMIFS($E$7:$E$3006,$B$7:$B$3006,B2985&amp;"")-SUMIFS($F$7:$F$3006,$B$7:$B$3006,B2985&amp;""),2))</f>
        <v/>
      </c>
      <c r="J2985" s="6">
        <f>IF(B2985&amp;""="",IF(AND(C2985&amp;""="",E2985&amp;""="",F2985&amp;""=""),"","رقم القيد ناقص"),IF(I2985=0,"","القيد غير متوازن"))</f>
        <v/>
      </c>
      <c r="K2985" s="21">
        <f>IF(C2985&amp;""="","",COUNTIF($C$7:C2985,C2985&amp;""))</f>
        <v/>
      </c>
      <c r="L2985" s="6">
        <f>IF(K2985="","",C2985&amp;"-"&amp;K2985)</f>
        <v/>
      </c>
      <c r="M2985" s="21">
        <f>IF(J2985&lt;&gt;"القيد غير متوازن","",IF(COUNTIF($B$7:B2985,B2985&amp;"")=1,1,""))</f>
        <v/>
      </c>
    </row>
    <row r="2986">
      <c r="A2986" s="20" t="n"/>
      <c r="B2986" s="16" t="n"/>
      <c r="C2986" s="16" t="n"/>
      <c r="D2986" s="5" t="n"/>
      <c r="E2986" s="17" t="n"/>
      <c r="F2986" s="17" t="n"/>
      <c r="G2986" s="6">
        <f>IF(AND(C2986&amp;""="",E2986&amp;""="",F2986&amp;""=""),"",IF(C2986&amp;""="","كود ناقص",IFERROR(INDEX('دليل الحسابات'!$B$6:$B$205,MATCH(C2986,'دليل الحسابات'!$A$6:$A$205,0)),"كود غير موجود")))</f>
        <v/>
      </c>
      <c r="H2986" s="6">
        <f>IF(AND(C2986&amp;""="",E2986&amp;""="",F2986&amp;""=""),"",IF(AND(E2986&amp;""&lt;&gt;"",F2986&amp;""&lt;&gt;""),"خطأ: مدين ودائن معًا",IF(AND(E2986&amp;""="",F2986&amp;""=""),"سطر بلا مبلغ","")))</f>
        <v/>
      </c>
      <c r="I2986" s="19">
        <f>IF(B2986&amp;""="","",ROUND(SUMIFS($E$7:$E$3006,$B$7:$B$3006,B2986&amp;"")-SUMIFS($F$7:$F$3006,$B$7:$B$3006,B2986&amp;""),2))</f>
        <v/>
      </c>
      <c r="J2986" s="6">
        <f>IF(B2986&amp;""="",IF(AND(C2986&amp;""="",E2986&amp;""="",F2986&amp;""=""),"","رقم القيد ناقص"),IF(I2986=0,"","القيد غير متوازن"))</f>
        <v/>
      </c>
      <c r="K2986" s="21">
        <f>IF(C2986&amp;""="","",COUNTIF($C$7:C2986,C2986&amp;""))</f>
        <v/>
      </c>
      <c r="L2986" s="6">
        <f>IF(K2986="","",C2986&amp;"-"&amp;K2986)</f>
        <v/>
      </c>
      <c r="M2986" s="21">
        <f>IF(J2986&lt;&gt;"القيد غير متوازن","",IF(COUNTIF($B$7:B2986,B2986&amp;"")=1,1,""))</f>
        <v/>
      </c>
    </row>
    <row r="2987">
      <c r="A2987" s="20" t="n"/>
      <c r="B2987" s="16" t="n"/>
      <c r="C2987" s="16" t="n"/>
      <c r="D2987" s="5" t="n"/>
      <c r="E2987" s="17" t="n"/>
      <c r="F2987" s="17" t="n"/>
      <c r="G2987" s="6">
        <f>IF(AND(C2987&amp;""="",E2987&amp;""="",F2987&amp;""=""),"",IF(C2987&amp;""="","كود ناقص",IFERROR(INDEX('دليل الحسابات'!$B$6:$B$205,MATCH(C2987,'دليل الحسابات'!$A$6:$A$205,0)),"كود غير موجود")))</f>
        <v/>
      </c>
      <c r="H2987" s="6">
        <f>IF(AND(C2987&amp;""="",E2987&amp;""="",F2987&amp;""=""),"",IF(AND(E2987&amp;""&lt;&gt;"",F2987&amp;""&lt;&gt;""),"خطأ: مدين ودائن معًا",IF(AND(E2987&amp;""="",F2987&amp;""=""),"سطر بلا مبلغ","")))</f>
        <v/>
      </c>
      <c r="I2987" s="19">
        <f>IF(B2987&amp;""="","",ROUND(SUMIFS($E$7:$E$3006,$B$7:$B$3006,B2987&amp;"")-SUMIFS($F$7:$F$3006,$B$7:$B$3006,B2987&amp;""),2))</f>
        <v/>
      </c>
      <c r="J2987" s="6">
        <f>IF(B2987&amp;""="",IF(AND(C2987&amp;""="",E2987&amp;""="",F2987&amp;""=""),"","رقم القيد ناقص"),IF(I2987=0,"","القيد غير متوازن"))</f>
        <v/>
      </c>
      <c r="K2987" s="21">
        <f>IF(C2987&amp;""="","",COUNTIF($C$7:C2987,C2987&amp;""))</f>
        <v/>
      </c>
      <c r="L2987" s="6">
        <f>IF(K2987="","",C2987&amp;"-"&amp;K2987)</f>
        <v/>
      </c>
      <c r="M2987" s="21">
        <f>IF(J2987&lt;&gt;"القيد غير متوازن","",IF(COUNTIF($B$7:B2987,B2987&amp;"")=1,1,""))</f>
        <v/>
      </c>
    </row>
    <row r="2988">
      <c r="A2988" s="20" t="n"/>
      <c r="B2988" s="16" t="n"/>
      <c r="C2988" s="16" t="n"/>
      <c r="D2988" s="5" t="n"/>
      <c r="E2988" s="17" t="n"/>
      <c r="F2988" s="17" t="n"/>
      <c r="G2988" s="6">
        <f>IF(AND(C2988&amp;""="",E2988&amp;""="",F2988&amp;""=""),"",IF(C2988&amp;""="","كود ناقص",IFERROR(INDEX('دليل الحسابات'!$B$6:$B$205,MATCH(C2988,'دليل الحسابات'!$A$6:$A$205,0)),"كود غير موجود")))</f>
        <v/>
      </c>
      <c r="H2988" s="6">
        <f>IF(AND(C2988&amp;""="",E2988&amp;""="",F2988&amp;""=""),"",IF(AND(E2988&amp;""&lt;&gt;"",F2988&amp;""&lt;&gt;""),"خطأ: مدين ودائن معًا",IF(AND(E2988&amp;""="",F2988&amp;""=""),"سطر بلا مبلغ","")))</f>
        <v/>
      </c>
      <c r="I2988" s="19">
        <f>IF(B2988&amp;""="","",ROUND(SUMIFS($E$7:$E$3006,$B$7:$B$3006,B2988&amp;"")-SUMIFS($F$7:$F$3006,$B$7:$B$3006,B2988&amp;""),2))</f>
        <v/>
      </c>
      <c r="J2988" s="6">
        <f>IF(B2988&amp;""="",IF(AND(C2988&amp;""="",E2988&amp;""="",F2988&amp;""=""),"","رقم القيد ناقص"),IF(I2988=0,"","القيد غير متوازن"))</f>
        <v/>
      </c>
      <c r="K2988" s="21">
        <f>IF(C2988&amp;""="","",COUNTIF($C$7:C2988,C2988&amp;""))</f>
        <v/>
      </c>
      <c r="L2988" s="6">
        <f>IF(K2988="","",C2988&amp;"-"&amp;K2988)</f>
        <v/>
      </c>
      <c r="M2988" s="21">
        <f>IF(J2988&lt;&gt;"القيد غير متوازن","",IF(COUNTIF($B$7:B2988,B2988&amp;"")=1,1,""))</f>
        <v/>
      </c>
    </row>
    <row r="2989">
      <c r="A2989" s="20" t="n"/>
      <c r="B2989" s="16" t="n"/>
      <c r="C2989" s="16" t="n"/>
      <c r="D2989" s="5" t="n"/>
      <c r="E2989" s="17" t="n"/>
      <c r="F2989" s="17" t="n"/>
      <c r="G2989" s="6">
        <f>IF(AND(C2989&amp;""="",E2989&amp;""="",F2989&amp;""=""),"",IF(C2989&amp;""="","كود ناقص",IFERROR(INDEX('دليل الحسابات'!$B$6:$B$205,MATCH(C2989,'دليل الحسابات'!$A$6:$A$205,0)),"كود غير موجود")))</f>
        <v/>
      </c>
      <c r="H2989" s="6">
        <f>IF(AND(C2989&amp;""="",E2989&amp;""="",F2989&amp;""=""),"",IF(AND(E2989&amp;""&lt;&gt;"",F2989&amp;""&lt;&gt;""),"خطأ: مدين ودائن معًا",IF(AND(E2989&amp;""="",F2989&amp;""=""),"سطر بلا مبلغ","")))</f>
        <v/>
      </c>
      <c r="I2989" s="19">
        <f>IF(B2989&amp;""="","",ROUND(SUMIFS($E$7:$E$3006,$B$7:$B$3006,B2989&amp;"")-SUMIFS($F$7:$F$3006,$B$7:$B$3006,B2989&amp;""),2))</f>
        <v/>
      </c>
      <c r="J2989" s="6">
        <f>IF(B2989&amp;""="",IF(AND(C2989&amp;""="",E2989&amp;""="",F2989&amp;""=""),"","رقم القيد ناقص"),IF(I2989=0,"","القيد غير متوازن"))</f>
        <v/>
      </c>
      <c r="K2989" s="21">
        <f>IF(C2989&amp;""="","",COUNTIF($C$7:C2989,C2989&amp;""))</f>
        <v/>
      </c>
      <c r="L2989" s="6">
        <f>IF(K2989="","",C2989&amp;"-"&amp;K2989)</f>
        <v/>
      </c>
      <c r="M2989" s="21">
        <f>IF(J2989&lt;&gt;"القيد غير متوازن","",IF(COUNTIF($B$7:B2989,B2989&amp;"")=1,1,""))</f>
        <v/>
      </c>
    </row>
    <row r="2990">
      <c r="A2990" s="20" t="n"/>
      <c r="B2990" s="16" t="n"/>
      <c r="C2990" s="16" t="n"/>
      <c r="D2990" s="5" t="n"/>
      <c r="E2990" s="17" t="n"/>
      <c r="F2990" s="17" t="n"/>
      <c r="G2990" s="6">
        <f>IF(AND(C2990&amp;""="",E2990&amp;""="",F2990&amp;""=""),"",IF(C2990&amp;""="","كود ناقص",IFERROR(INDEX('دليل الحسابات'!$B$6:$B$205,MATCH(C2990,'دليل الحسابات'!$A$6:$A$205,0)),"كود غير موجود")))</f>
        <v/>
      </c>
      <c r="H2990" s="6">
        <f>IF(AND(C2990&amp;""="",E2990&amp;""="",F2990&amp;""=""),"",IF(AND(E2990&amp;""&lt;&gt;"",F2990&amp;""&lt;&gt;""),"خطأ: مدين ودائن معًا",IF(AND(E2990&amp;""="",F2990&amp;""=""),"سطر بلا مبلغ","")))</f>
        <v/>
      </c>
      <c r="I2990" s="19">
        <f>IF(B2990&amp;""="","",ROUND(SUMIFS($E$7:$E$3006,$B$7:$B$3006,B2990&amp;"")-SUMIFS($F$7:$F$3006,$B$7:$B$3006,B2990&amp;""),2))</f>
        <v/>
      </c>
      <c r="J2990" s="6">
        <f>IF(B2990&amp;""="",IF(AND(C2990&amp;""="",E2990&amp;""="",F2990&amp;""=""),"","رقم القيد ناقص"),IF(I2990=0,"","القيد غير متوازن"))</f>
        <v/>
      </c>
      <c r="K2990" s="21">
        <f>IF(C2990&amp;""="","",COUNTIF($C$7:C2990,C2990&amp;""))</f>
        <v/>
      </c>
      <c r="L2990" s="6">
        <f>IF(K2990="","",C2990&amp;"-"&amp;K2990)</f>
        <v/>
      </c>
      <c r="M2990" s="21">
        <f>IF(J2990&lt;&gt;"القيد غير متوازن","",IF(COUNTIF($B$7:B2990,B2990&amp;"")=1,1,""))</f>
        <v/>
      </c>
    </row>
    <row r="2991">
      <c r="A2991" s="20" t="n"/>
      <c r="B2991" s="16" t="n"/>
      <c r="C2991" s="16" t="n"/>
      <c r="D2991" s="5" t="n"/>
      <c r="E2991" s="17" t="n"/>
      <c r="F2991" s="17" t="n"/>
      <c r="G2991" s="6">
        <f>IF(AND(C2991&amp;""="",E2991&amp;""="",F2991&amp;""=""),"",IF(C2991&amp;""="","كود ناقص",IFERROR(INDEX('دليل الحسابات'!$B$6:$B$205,MATCH(C2991,'دليل الحسابات'!$A$6:$A$205,0)),"كود غير موجود")))</f>
        <v/>
      </c>
      <c r="H2991" s="6">
        <f>IF(AND(C2991&amp;""="",E2991&amp;""="",F2991&amp;""=""),"",IF(AND(E2991&amp;""&lt;&gt;"",F2991&amp;""&lt;&gt;""),"خطأ: مدين ودائن معًا",IF(AND(E2991&amp;""="",F2991&amp;""=""),"سطر بلا مبلغ","")))</f>
        <v/>
      </c>
      <c r="I2991" s="19">
        <f>IF(B2991&amp;""="","",ROUND(SUMIFS($E$7:$E$3006,$B$7:$B$3006,B2991&amp;"")-SUMIFS($F$7:$F$3006,$B$7:$B$3006,B2991&amp;""),2))</f>
        <v/>
      </c>
      <c r="J2991" s="6">
        <f>IF(B2991&amp;""="",IF(AND(C2991&amp;""="",E2991&amp;""="",F2991&amp;""=""),"","رقم القيد ناقص"),IF(I2991=0,"","القيد غير متوازن"))</f>
        <v/>
      </c>
      <c r="K2991" s="21">
        <f>IF(C2991&amp;""="","",COUNTIF($C$7:C2991,C2991&amp;""))</f>
        <v/>
      </c>
      <c r="L2991" s="6">
        <f>IF(K2991="","",C2991&amp;"-"&amp;K2991)</f>
        <v/>
      </c>
      <c r="M2991" s="21">
        <f>IF(J2991&lt;&gt;"القيد غير متوازن","",IF(COUNTIF($B$7:B2991,B2991&amp;"")=1,1,""))</f>
        <v/>
      </c>
    </row>
    <row r="2992">
      <c r="A2992" s="20" t="n"/>
      <c r="B2992" s="16" t="n"/>
      <c r="C2992" s="16" t="n"/>
      <c r="D2992" s="5" t="n"/>
      <c r="E2992" s="17" t="n"/>
      <c r="F2992" s="17" t="n"/>
      <c r="G2992" s="6">
        <f>IF(AND(C2992&amp;""="",E2992&amp;""="",F2992&amp;""=""),"",IF(C2992&amp;""="","كود ناقص",IFERROR(INDEX('دليل الحسابات'!$B$6:$B$205,MATCH(C2992,'دليل الحسابات'!$A$6:$A$205,0)),"كود غير موجود")))</f>
        <v/>
      </c>
      <c r="H2992" s="6">
        <f>IF(AND(C2992&amp;""="",E2992&amp;""="",F2992&amp;""=""),"",IF(AND(E2992&amp;""&lt;&gt;"",F2992&amp;""&lt;&gt;""),"خطأ: مدين ودائن معًا",IF(AND(E2992&amp;""="",F2992&amp;""=""),"سطر بلا مبلغ","")))</f>
        <v/>
      </c>
      <c r="I2992" s="19">
        <f>IF(B2992&amp;""="","",ROUND(SUMIFS($E$7:$E$3006,$B$7:$B$3006,B2992&amp;"")-SUMIFS($F$7:$F$3006,$B$7:$B$3006,B2992&amp;""),2))</f>
        <v/>
      </c>
      <c r="J2992" s="6">
        <f>IF(B2992&amp;""="",IF(AND(C2992&amp;""="",E2992&amp;""="",F2992&amp;""=""),"","رقم القيد ناقص"),IF(I2992=0,"","القيد غير متوازن"))</f>
        <v/>
      </c>
      <c r="K2992" s="21">
        <f>IF(C2992&amp;""="","",COUNTIF($C$7:C2992,C2992&amp;""))</f>
        <v/>
      </c>
      <c r="L2992" s="6">
        <f>IF(K2992="","",C2992&amp;"-"&amp;K2992)</f>
        <v/>
      </c>
      <c r="M2992" s="21">
        <f>IF(J2992&lt;&gt;"القيد غير متوازن","",IF(COUNTIF($B$7:B2992,B2992&amp;"")=1,1,""))</f>
        <v/>
      </c>
    </row>
    <row r="2993">
      <c r="A2993" s="20" t="n"/>
      <c r="B2993" s="16" t="n"/>
      <c r="C2993" s="16" t="n"/>
      <c r="D2993" s="5" t="n"/>
      <c r="E2993" s="17" t="n"/>
      <c r="F2993" s="17" t="n"/>
      <c r="G2993" s="6">
        <f>IF(AND(C2993&amp;""="",E2993&amp;""="",F2993&amp;""=""),"",IF(C2993&amp;""="","كود ناقص",IFERROR(INDEX('دليل الحسابات'!$B$6:$B$205,MATCH(C2993,'دليل الحسابات'!$A$6:$A$205,0)),"كود غير موجود")))</f>
        <v/>
      </c>
      <c r="H2993" s="6">
        <f>IF(AND(C2993&amp;""="",E2993&amp;""="",F2993&amp;""=""),"",IF(AND(E2993&amp;""&lt;&gt;"",F2993&amp;""&lt;&gt;""),"خطأ: مدين ودائن معًا",IF(AND(E2993&amp;""="",F2993&amp;""=""),"سطر بلا مبلغ","")))</f>
        <v/>
      </c>
      <c r="I2993" s="19">
        <f>IF(B2993&amp;""="","",ROUND(SUMIFS($E$7:$E$3006,$B$7:$B$3006,B2993&amp;"")-SUMIFS($F$7:$F$3006,$B$7:$B$3006,B2993&amp;""),2))</f>
        <v/>
      </c>
      <c r="J2993" s="6">
        <f>IF(B2993&amp;""="",IF(AND(C2993&amp;""="",E2993&amp;""="",F2993&amp;""=""),"","رقم القيد ناقص"),IF(I2993=0,"","القيد غير متوازن"))</f>
        <v/>
      </c>
      <c r="K2993" s="21">
        <f>IF(C2993&amp;""="","",COUNTIF($C$7:C2993,C2993&amp;""))</f>
        <v/>
      </c>
      <c r="L2993" s="6">
        <f>IF(K2993="","",C2993&amp;"-"&amp;K2993)</f>
        <v/>
      </c>
      <c r="M2993" s="21">
        <f>IF(J2993&lt;&gt;"القيد غير متوازن","",IF(COUNTIF($B$7:B2993,B2993&amp;"")=1,1,""))</f>
        <v/>
      </c>
    </row>
    <row r="2994">
      <c r="A2994" s="20" t="n"/>
      <c r="B2994" s="16" t="n"/>
      <c r="C2994" s="16" t="n"/>
      <c r="D2994" s="5" t="n"/>
      <c r="E2994" s="17" t="n"/>
      <c r="F2994" s="17" t="n"/>
      <c r="G2994" s="6">
        <f>IF(AND(C2994&amp;""="",E2994&amp;""="",F2994&amp;""=""),"",IF(C2994&amp;""="","كود ناقص",IFERROR(INDEX('دليل الحسابات'!$B$6:$B$205,MATCH(C2994,'دليل الحسابات'!$A$6:$A$205,0)),"كود غير موجود")))</f>
        <v/>
      </c>
      <c r="H2994" s="6">
        <f>IF(AND(C2994&amp;""="",E2994&amp;""="",F2994&amp;""=""),"",IF(AND(E2994&amp;""&lt;&gt;"",F2994&amp;""&lt;&gt;""),"خطأ: مدين ودائن معًا",IF(AND(E2994&amp;""="",F2994&amp;""=""),"سطر بلا مبلغ","")))</f>
        <v/>
      </c>
      <c r="I2994" s="19">
        <f>IF(B2994&amp;""="","",ROUND(SUMIFS($E$7:$E$3006,$B$7:$B$3006,B2994&amp;"")-SUMIFS($F$7:$F$3006,$B$7:$B$3006,B2994&amp;""),2))</f>
        <v/>
      </c>
      <c r="J2994" s="6">
        <f>IF(B2994&amp;""="",IF(AND(C2994&amp;""="",E2994&amp;""="",F2994&amp;""=""),"","رقم القيد ناقص"),IF(I2994=0,"","القيد غير متوازن"))</f>
        <v/>
      </c>
      <c r="K2994" s="21">
        <f>IF(C2994&amp;""="","",COUNTIF($C$7:C2994,C2994&amp;""))</f>
        <v/>
      </c>
      <c r="L2994" s="6">
        <f>IF(K2994="","",C2994&amp;"-"&amp;K2994)</f>
        <v/>
      </c>
      <c r="M2994" s="21">
        <f>IF(J2994&lt;&gt;"القيد غير متوازن","",IF(COUNTIF($B$7:B2994,B2994&amp;"")=1,1,""))</f>
        <v/>
      </c>
    </row>
    <row r="2995">
      <c r="A2995" s="20" t="n"/>
      <c r="B2995" s="16" t="n"/>
      <c r="C2995" s="16" t="n"/>
      <c r="D2995" s="5" t="n"/>
      <c r="E2995" s="17" t="n"/>
      <c r="F2995" s="17" t="n"/>
      <c r="G2995" s="6">
        <f>IF(AND(C2995&amp;""="",E2995&amp;""="",F2995&amp;""=""),"",IF(C2995&amp;""="","كود ناقص",IFERROR(INDEX('دليل الحسابات'!$B$6:$B$205,MATCH(C2995,'دليل الحسابات'!$A$6:$A$205,0)),"كود غير موجود")))</f>
        <v/>
      </c>
      <c r="H2995" s="6">
        <f>IF(AND(C2995&amp;""="",E2995&amp;""="",F2995&amp;""=""),"",IF(AND(E2995&amp;""&lt;&gt;"",F2995&amp;""&lt;&gt;""),"خطأ: مدين ودائن معًا",IF(AND(E2995&amp;""="",F2995&amp;""=""),"سطر بلا مبلغ","")))</f>
        <v/>
      </c>
      <c r="I2995" s="19">
        <f>IF(B2995&amp;""="","",ROUND(SUMIFS($E$7:$E$3006,$B$7:$B$3006,B2995&amp;"")-SUMIFS($F$7:$F$3006,$B$7:$B$3006,B2995&amp;""),2))</f>
        <v/>
      </c>
      <c r="J2995" s="6">
        <f>IF(B2995&amp;""="",IF(AND(C2995&amp;""="",E2995&amp;""="",F2995&amp;""=""),"","رقم القيد ناقص"),IF(I2995=0,"","القيد غير متوازن"))</f>
        <v/>
      </c>
      <c r="K2995" s="21">
        <f>IF(C2995&amp;""="","",COUNTIF($C$7:C2995,C2995&amp;""))</f>
        <v/>
      </c>
      <c r="L2995" s="6">
        <f>IF(K2995="","",C2995&amp;"-"&amp;K2995)</f>
        <v/>
      </c>
      <c r="M2995" s="21">
        <f>IF(J2995&lt;&gt;"القيد غير متوازن","",IF(COUNTIF($B$7:B2995,B2995&amp;"")=1,1,""))</f>
        <v/>
      </c>
    </row>
    <row r="2996">
      <c r="A2996" s="20" t="n"/>
      <c r="B2996" s="16" t="n"/>
      <c r="C2996" s="16" t="n"/>
      <c r="D2996" s="5" t="n"/>
      <c r="E2996" s="17" t="n"/>
      <c r="F2996" s="17" t="n"/>
      <c r="G2996" s="6">
        <f>IF(AND(C2996&amp;""="",E2996&amp;""="",F2996&amp;""=""),"",IF(C2996&amp;""="","كود ناقص",IFERROR(INDEX('دليل الحسابات'!$B$6:$B$205,MATCH(C2996,'دليل الحسابات'!$A$6:$A$205,0)),"كود غير موجود")))</f>
        <v/>
      </c>
      <c r="H2996" s="6">
        <f>IF(AND(C2996&amp;""="",E2996&amp;""="",F2996&amp;""=""),"",IF(AND(E2996&amp;""&lt;&gt;"",F2996&amp;""&lt;&gt;""),"خطأ: مدين ودائن معًا",IF(AND(E2996&amp;""="",F2996&amp;""=""),"سطر بلا مبلغ","")))</f>
        <v/>
      </c>
      <c r="I2996" s="19">
        <f>IF(B2996&amp;""="","",ROUND(SUMIFS($E$7:$E$3006,$B$7:$B$3006,B2996&amp;"")-SUMIFS($F$7:$F$3006,$B$7:$B$3006,B2996&amp;""),2))</f>
        <v/>
      </c>
      <c r="J2996" s="6">
        <f>IF(B2996&amp;""="",IF(AND(C2996&amp;""="",E2996&amp;""="",F2996&amp;""=""),"","رقم القيد ناقص"),IF(I2996=0,"","القيد غير متوازن"))</f>
        <v/>
      </c>
      <c r="K2996" s="21">
        <f>IF(C2996&amp;""="","",COUNTIF($C$7:C2996,C2996&amp;""))</f>
        <v/>
      </c>
      <c r="L2996" s="6">
        <f>IF(K2996="","",C2996&amp;"-"&amp;K2996)</f>
        <v/>
      </c>
      <c r="M2996" s="21">
        <f>IF(J2996&lt;&gt;"القيد غير متوازن","",IF(COUNTIF($B$7:B2996,B2996&amp;"")=1,1,""))</f>
        <v/>
      </c>
    </row>
    <row r="2997">
      <c r="A2997" s="20" t="n"/>
      <c r="B2997" s="16" t="n"/>
      <c r="C2997" s="16" t="n"/>
      <c r="D2997" s="5" t="n"/>
      <c r="E2997" s="17" t="n"/>
      <c r="F2997" s="17" t="n"/>
      <c r="G2997" s="6">
        <f>IF(AND(C2997&amp;""="",E2997&amp;""="",F2997&amp;""=""),"",IF(C2997&amp;""="","كود ناقص",IFERROR(INDEX('دليل الحسابات'!$B$6:$B$205,MATCH(C2997,'دليل الحسابات'!$A$6:$A$205,0)),"كود غير موجود")))</f>
        <v/>
      </c>
      <c r="H2997" s="6">
        <f>IF(AND(C2997&amp;""="",E2997&amp;""="",F2997&amp;""=""),"",IF(AND(E2997&amp;""&lt;&gt;"",F2997&amp;""&lt;&gt;""),"خطأ: مدين ودائن معًا",IF(AND(E2997&amp;""="",F2997&amp;""=""),"سطر بلا مبلغ","")))</f>
        <v/>
      </c>
      <c r="I2997" s="19">
        <f>IF(B2997&amp;""="","",ROUND(SUMIFS($E$7:$E$3006,$B$7:$B$3006,B2997&amp;"")-SUMIFS($F$7:$F$3006,$B$7:$B$3006,B2997&amp;""),2))</f>
        <v/>
      </c>
      <c r="J2997" s="6">
        <f>IF(B2997&amp;""="",IF(AND(C2997&amp;""="",E2997&amp;""="",F2997&amp;""=""),"","رقم القيد ناقص"),IF(I2997=0,"","القيد غير متوازن"))</f>
        <v/>
      </c>
      <c r="K2997" s="21">
        <f>IF(C2997&amp;""="","",COUNTIF($C$7:C2997,C2997&amp;""))</f>
        <v/>
      </c>
      <c r="L2997" s="6">
        <f>IF(K2997="","",C2997&amp;"-"&amp;K2997)</f>
        <v/>
      </c>
      <c r="M2997" s="21">
        <f>IF(J2997&lt;&gt;"القيد غير متوازن","",IF(COUNTIF($B$7:B2997,B2997&amp;"")=1,1,""))</f>
        <v/>
      </c>
    </row>
    <row r="2998">
      <c r="A2998" s="20" t="n"/>
      <c r="B2998" s="16" t="n"/>
      <c r="C2998" s="16" t="n"/>
      <c r="D2998" s="5" t="n"/>
      <c r="E2998" s="17" t="n"/>
      <c r="F2998" s="17" t="n"/>
      <c r="G2998" s="6">
        <f>IF(AND(C2998&amp;""="",E2998&amp;""="",F2998&amp;""=""),"",IF(C2998&amp;""="","كود ناقص",IFERROR(INDEX('دليل الحسابات'!$B$6:$B$205,MATCH(C2998,'دليل الحسابات'!$A$6:$A$205,0)),"كود غير موجود")))</f>
        <v/>
      </c>
      <c r="H2998" s="6">
        <f>IF(AND(C2998&amp;""="",E2998&amp;""="",F2998&amp;""=""),"",IF(AND(E2998&amp;""&lt;&gt;"",F2998&amp;""&lt;&gt;""),"خطأ: مدين ودائن معًا",IF(AND(E2998&amp;""="",F2998&amp;""=""),"سطر بلا مبلغ","")))</f>
        <v/>
      </c>
      <c r="I2998" s="19">
        <f>IF(B2998&amp;""="","",ROUND(SUMIFS($E$7:$E$3006,$B$7:$B$3006,B2998&amp;"")-SUMIFS($F$7:$F$3006,$B$7:$B$3006,B2998&amp;""),2))</f>
        <v/>
      </c>
      <c r="J2998" s="6">
        <f>IF(B2998&amp;""="",IF(AND(C2998&amp;""="",E2998&amp;""="",F2998&amp;""=""),"","رقم القيد ناقص"),IF(I2998=0,"","القيد غير متوازن"))</f>
        <v/>
      </c>
      <c r="K2998" s="21">
        <f>IF(C2998&amp;""="","",COUNTIF($C$7:C2998,C2998&amp;""))</f>
        <v/>
      </c>
      <c r="L2998" s="6">
        <f>IF(K2998="","",C2998&amp;"-"&amp;K2998)</f>
        <v/>
      </c>
      <c r="M2998" s="21">
        <f>IF(J2998&lt;&gt;"القيد غير متوازن","",IF(COUNTIF($B$7:B2998,B2998&amp;"")=1,1,""))</f>
        <v/>
      </c>
    </row>
    <row r="2999">
      <c r="A2999" s="20" t="n"/>
      <c r="B2999" s="16" t="n"/>
      <c r="C2999" s="16" t="n"/>
      <c r="D2999" s="5" t="n"/>
      <c r="E2999" s="17" t="n"/>
      <c r="F2999" s="17" t="n"/>
      <c r="G2999" s="6">
        <f>IF(AND(C2999&amp;""="",E2999&amp;""="",F2999&amp;""=""),"",IF(C2999&amp;""="","كود ناقص",IFERROR(INDEX('دليل الحسابات'!$B$6:$B$205,MATCH(C2999,'دليل الحسابات'!$A$6:$A$205,0)),"كود غير موجود")))</f>
        <v/>
      </c>
      <c r="H2999" s="6">
        <f>IF(AND(C2999&amp;""="",E2999&amp;""="",F2999&amp;""=""),"",IF(AND(E2999&amp;""&lt;&gt;"",F2999&amp;""&lt;&gt;""),"خطأ: مدين ودائن معًا",IF(AND(E2999&amp;""="",F2999&amp;""=""),"سطر بلا مبلغ","")))</f>
        <v/>
      </c>
      <c r="I2999" s="19">
        <f>IF(B2999&amp;""="","",ROUND(SUMIFS($E$7:$E$3006,$B$7:$B$3006,B2999&amp;"")-SUMIFS($F$7:$F$3006,$B$7:$B$3006,B2999&amp;""),2))</f>
        <v/>
      </c>
      <c r="J2999" s="6">
        <f>IF(B2999&amp;""="",IF(AND(C2999&amp;""="",E2999&amp;""="",F2999&amp;""=""),"","رقم القيد ناقص"),IF(I2999=0,"","القيد غير متوازن"))</f>
        <v/>
      </c>
      <c r="K2999" s="21">
        <f>IF(C2999&amp;""="","",COUNTIF($C$7:C2999,C2999&amp;""))</f>
        <v/>
      </c>
      <c r="L2999" s="6">
        <f>IF(K2999="","",C2999&amp;"-"&amp;K2999)</f>
        <v/>
      </c>
      <c r="M2999" s="21">
        <f>IF(J2999&lt;&gt;"القيد غير متوازن","",IF(COUNTIF($B$7:B2999,B2999&amp;"")=1,1,""))</f>
        <v/>
      </c>
    </row>
    <row r="3000">
      <c r="A3000" s="20" t="n"/>
      <c r="B3000" s="16" t="n"/>
      <c r="C3000" s="16" t="n"/>
      <c r="D3000" s="5" t="n"/>
      <c r="E3000" s="17" t="n"/>
      <c r="F3000" s="17" t="n"/>
      <c r="G3000" s="6">
        <f>IF(AND(C3000&amp;""="",E3000&amp;""="",F3000&amp;""=""),"",IF(C3000&amp;""="","كود ناقص",IFERROR(INDEX('دليل الحسابات'!$B$6:$B$205,MATCH(C3000,'دليل الحسابات'!$A$6:$A$205,0)),"كود غير موجود")))</f>
        <v/>
      </c>
      <c r="H3000" s="6">
        <f>IF(AND(C3000&amp;""="",E3000&amp;""="",F3000&amp;""=""),"",IF(AND(E3000&amp;""&lt;&gt;"",F3000&amp;""&lt;&gt;""),"خطأ: مدين ودائن معًا",IF(AND(E3000&amp;""="",F3000&amp;""=""),"سطر بلا مبلغ","")))</f>
        <v/>
      </c>
      <c r="I3000" s="19">
        <f>IF(B3000&amp;""="","",ROUND(SUMIFS($E$7:$E$3006,$B$7:$B$3006,B3000&amp;"")-SUMIFS($F$7:$F$3006,$B$7:$B$3006,B3000&amp;""),2))</f>
        <v/>
      </c>
      <c r="J3000" s="6">
        <f>IF(B3000&amp;""="",IF(AND(C3000&amp;""="",E3000&amp;""="",F3000&amp;""=""),"","رقم القيد ناقص"),IF(I3000=0,"","القيد غير متوازن"))</f>
        <v/>
      </c>
      <c r="K3000" s="21">
        <f>IF(C3000&amp;""="","",COUNTIF($C$7:C3000,C3000&amp;""))</f>
        <v/>
      </c>
      <c r="L3000" s="6">
        <f>IF(K3000="","",C3000&amp;"-"&amp;K3000)</f>
        <v/>
      </c>
      <c r="M3000" s="21">
        <f>IF(J3000&lt;&gt;"القيد غير متوازن","",IF(COUNTIF($B$7:B3000,B3000&amp;"")=1,1,""))</f>
        <v/>
      </c>
    </row>
    <row r="3001">
      <c r="A3001" s="20" t="n"/>
      <c r="B3001" s="16" t="n"/>
      <c r="C3001" s="16" t="n"/>
      <c r="D3001" s="5" t="n"/>
      <c r="E3001" s="17" t="n"/>
      <c r="F3001" s="17" t="n"/>
      <c r="G3001" s="6">
        <f>IF(AND(C3001&amp;""="",E3001&amp;""="",F3001&amp;""=""),"",IF(C3001&amp;""="","كود ناقص",IFERROR(INDEX('دليل الحسابات'!$B$6:$B$205,MATCH(C3001,'دليل الحسابات'!$A$6:$A$205,0)),"كود غير موجود")))</f>
        <v/>
      </c>
      <c r="H3001" s="6">
        <f>IF(AND(C3001&amp;""="",E3001&amp;""="",F3001&amp;""=""),"",IF(AND(E3001&amp;""&lt;&gt;"",F3001&amp;""&lt;&gt;""),"خطأ: مدين ودائن معًا",IF(AND(E3001&amp;""="",F3001&amp;""=""),"سطر بلا مبلغ","")))</f>
        <v/>
      </c>
      <c r="I3001" s="19">
        <f>IF(B3001&amp;""="","",ROUND(SUMIFS($E$7:$E$3006,$B$7:$B$3006,B3001&amp;"")-SUMIFS($F$7:$F$3006,$B$7:$B$3006,B3001&amp;""),2))</f>
        <v/>
      </c>
      <c r="J3001" s="6">
        <f>IF(B3001&amp;""="",IF(AND(C3001&amp;""="",E3001&amp;""="",F3001&amp;""=""),"","رقم القيد ناقص"),IF(I3001=0,"","القيد غير متوازن"))</f>
        <v/>
      </c>
      <c r="K3001" s="21">
        <f>IF(C3001&amp;""="","",COUNTIF($C$7:C3001,C3001&amp;""))</f>
        <v/>
      </c>
      <c r="L3001" s="6">
        <f>IF(K3001="","",C3001&amp;"-"&amp;K3001)</f>
        <v/>
      </c>
      <c r="M3001" s="21">
        <f>IF(J3001&lt;&gt;"القيد غير متوازن","",IF(COUNTIF($B$7:B3001,B3001&amp;"")=1,1,""))</f>
        <v/>
      </c>
    </row>
    <row r="3002">
      <c r="A3002" s="20" t="n"/>
      <c r="B3002" s="16" t="n"/>
      <c r="C3002" s="16" t="n"/>
      <c r="D3002" s="5" t="n"/>
      <c r="E3002" s="17" t="n"/>
      <c r="F3002" s="17" t="n"/>
      <c r="G3002" s="6">
        <f>IF(AND(C3002&amp;""="",E3002&amp;""="",F3002&amp;""=""),"",IF(C3002&amp;""="","كود ناقص",IFERROR(INDEX('دليل الحسابات'!$B$6:$B$205,MATCH(C3002,'دليل الحسابات'!$A$6:$A$205,0)),"كود غير موجود")))</f>
        <v/>
      </c>
      <c r="H3002" s="6">
        <f>IF(AND(C3002&amp;""="",E3002&amp;""="",F3002&amp;""=""),"",IF(AND(E3002&amp;""&lt;&gt;"",F3002&amp;""&lt;&gt;""),"خطأ: مدين ودائن معًا",IF(AND(E3002&amp;""="",F3002&amp;""=""),"سطر بلا مبلغ","")))</f>
        <v/>
      </c>
      <c r="I3002" s="19">
        <f>IF(B3002&amp;""="","",ROUND(SUMIFS($E$7:$E$3006,$B$7:$B$3006,B3002&amp;"")-SUMIFS($F$7:$F$3006,$B$7:$B$3006,B3002&amp;""),2))</f>
        <v/>
      </c>
      <c r="J3002" s="6">
        <f>IF(B3002&amp;""="",IF(AND(C3002&amp;""="",E3002&amp;""="",F3002&amp;""=""),"","رقم القيد ناقص"),IF(I3002=0,"","القيد غير متوازن"))</f>
        <v/>
      </c>
      <c r="K3002" s="21">
        <f>IF(C3002&amp;""="","",COUNTIF($C$7:C3002,C3002&amp;""))</f>
        <v/>
      </c>
      <c r="L3002" s="6">
        <f>IF(K3002="","",C3002&amp;"-"&amp;K3002)</f>
        <v/>
      </c>
      <c r="M3002" s="21">
        <f>IF(J3002&lt;&gt;"القيد غير متوازن","",IF(COUNTIF($B$7:B3002,B3002&amp;"")=1,1,""))</f>
        <v/>
      </c>
    </row>
    <row r="3003">
      <c r="A3003" s="20" t="n"/>
      <c r="B3003" s="16" t="n"/>
      <c r="C3003" s="16" t="n"/>
      <c r="D3003" s="5" t="n"/>
      <c r="E3003" s="17" t="n"/>
      <c r="F3003" s="17" t="n"/>
      <c r="G3003" s="6">
        <f>IF(AND(C3003&amp;""="",E3003&amp;""="",F3003&amp;""=""),"",IF(C3003&amp;""="","كود ناقص",IFERROR(INDEX('دليل الحسابات'!$B$6:$B$205,MATCH(C3003,'دليل الحسابات'!$A$6:$A$205,0)),"كود غير موجود")))</f>
        <v/>
      </c>
      <c r="H3003" s="6">
        <f>IF(AND(C3003&amp;""="",E3003&amp;""="",F3003&amp;""=""),"",IF(AND(E3003&amp;""&lt;&gt;"",F3003&amp;""&lt;&gt;""),"خطأ: مدين ودائن معًا",IF(AND(E3003&amp;""="",F3003&amp;""=""),"سطر بلا مبلغ","")))</f>
        <v/>
      </c>
      <c r="I3003" s="19">
        <f>IF(B3003&amp;""="","",ROUND(SUMIFS($E$7:$E$3006,$B$7:$B$3006,B3003&amp;"")-SUMIFS($F$7:$F$3006,$B$7:$B$3006,B3003&amp;""),2))</f>
        <v/>
      </c>
      <c r="J3003" s="6">
        <f>IF(B3003&amp;""="",IF(AND(C3003&amp;""="",E3003&amp;""="",F3003&amp;""=""),"","رقم القيد ناقص"),IF(I3003=0,"","القيد غير متوازن"))</f>
        <v/>
      </c>
      <c r="K3003" s="21">
        <f>IF(C3003&amp;""="","",COUNTIF($C$7:C3003,C3003&amp;""))</f>
        <v/>
      </c>
      <c r="L3003" s="6">
        <f>IF(K3003="","",C3003&amp;"-"&amp;K3003)</f>
        <v/>
      </c>
      <c r="M3003" s="21">
        <f>IF(J3003&lt;&gt;"القيد غير متوازن","",IF(COUNTIF($B$7:B3003,B3003&amp;"")=1,1,""))</f>
        <v/>
      </c>
    </row>
    <row r="3004">
      <c r="A3004" s="20" t="n"/>
      <c r="B3004" s="16" t="n"/>
      <c r="C3004" s="16" t="n"/>
      <c r="D3004" s="5" t="n"/>
      <c r="E3004" s="17" t="n"/>
      <c r="F3004" s="17" t="n"/>
      <c r="G3004" s="6">
        <f>IF(AND(C3004&amp;""="",E3004&amp;""="",F3004&amp;""=""),"",IF(C3004&amp;""="","كود ناقص",IFERROR(INDEX('دليل الحسابات'!$B$6:$B$205,MATCH(C3004,'دليل الحسابات'!$A$6:$A$205,0)),"كود غير موجود")))</f>
        <v/>
      </c>
      <c r="H3004" s="6">
        <f>IF(AND(C3004&amp;""="",E3004&amp;""="",F3004&amp;""=""),"",IF(AND(E3004&amp;""&lt;&gt;"",F3004&amp;""&lt;&gt;""),"خطأ: مدين ودائن معًا",IF(AND(E3004&amp;""="",F3004&amp;""=""),"سطر بلا مبلغ","")))</f>
        <v/>
      </c>
      <c r="I3004" s="19">
        <f>IF(B3004&amp;""="","",ROUND(SUMIFS($E$7:$E$3006,$B$7:$B$3006,B3004&amp;"")-SUMIFS($F$7:$F$3006,$B$7:$B$3006,B3004&amp;""),2))</f>
        <v/>
      </c>
      <c r="J3004" s="6">
        <f>IF(B3004&amp;""="",IF(AND(C3004&amp;""="",E3004&amp;""="",F3004&amp;""=""),"","رقم القيد ناقص"),IF(I3004=0,"","القيد غير متوازن"))</f>
        <v/>
      </c>
      <c r="K3004" s="21">
        <f>IF(C3004&amp;""="","",COUNTIF($C$7:C3004,C3004&amp;""))</f>
        <v/>
      </c>
      <c r="L3004" s="6">
        <f>IF(K3004="","",C3004&amp;"-"&amp;K3004)</f>
        <v/>
      </c>
      <c r="M3004" s="21">
        <f>IF(J3004&lt;&gt;"القيد غير متوازن","",IF(COUNTIF($B$7:B3004,B3004&amp;"")=1,1,""))</f>
        <v/>
      </c>
    </row>
    <row r="3005">
      <c r="A3005" s="20" t="n"/>
      <c r="B3005" s="16" t="n"/>
      <c r="C3005" s="16" t="n"/>
      <c r="D3005" s="5" t="n"/>
      <c r="E3005" s="17" t="n"/>
      <c r="F3005" s="17" t="n"/>
      <c r="G3005" s="6">
        <f>IF(AND(C3005&amp;""="",E3005&amp;""="",F3005&amp;""=""),"",IF(C3005&amp;""="","كود ناقص",IFERROR(INDEX('دليل الحسابات'!$B$6:$B$205,MATCH(C3005,'دليل الحسابات'!$A$6:$A$205,0)),"كود غير موجود")))</f>
        <v/>
      </c>
      <c r="H3005" s="6">
        <f>IF(AND(C3005&amp;""="",E3005&amp;""="",F3005&amp;""=""),"",IF(AND(E3005&amp;""&lt;&gt;"",F3005&amp;""&lt;&gt;""),"خطأ: مدين ودائن معًا",IF(AND(E3005&amp;""="",F3005&amp;""=""),"سطر بلا مبلغ","")))</f>
        <v/>
      </c>
      <c r="I3005" s="19">
        <f>IF(B3005&amp;""="","",ROUND(SUMIFS($E$7:$E$3006,$B$7:$B$3006,B3005&amp;"")-SUMIFS($F$7:$F$3006,$B$7:$B$3006,B3005&amp;""),2))</f>
        <v/>
      </c>
      <c r="J3005" s="6">
        <f>IF(B3005&amp;""="",IF(AND(C3005&amp;""="",E3005&amp;""="",F3005&amp;""=""),"","رقم القيد ناقص"),IF(I3005=0,"","القيد غير متوازن"))</f>
        <v/>
      </c>
      <c r="K3005" s="21">
        <f>IF(C3005&amp;""="","",COUNTIF($C$7:C3005,C3005&amp;""))</f>
        <v/>
      </c>
      <c r="L3005" s="6">
        <f>IF(K3005="","",C3005&amp;"-"&amp;K3005)</f>
        <v/>
      </c>
      <c r="M3005" s="21">
        <f>IF(J3005&lt;&gt;"القيد غير متوازن","",IF(COUNTIF($B$7:B3005,B3005&amp;"")=1,1,""))</f>
        <v/>
      </c>
    </row>
    <row r="3006">
      <c r="A3006" s="20" t="n"/>
      <c r="B3006" s="16" t="n"/>
      <c r="C3006" s="16" t="n"/>
      <c r="D3006" s="5" t="n"/>
      <c r="E3006" s="17" t="n"/>
      <c r="F3006" s="17" t="n"/>
      <c r="G3006" s="6">
        <f>IF(AND(C3006&amp;""="",E3006&amp;""="",F3006&amp;""=""),"",IF(C3006&amp;""="","كود ناقص",IFERROR(INDEX('دليل الحسابات'!$B$6:$B$205,MATCH(C3006,'دليل الحسابات'!$A$6:$A$205,0)),"كود غير موجود")))</f>
        <v/>
      </c>
      <c r="H3006" s="6">
        <f>IF(AND(C3006&amp;""="",E3006&amp;""="",F3006&amp;""=""),"",IF(AND(E3006&amp;""&lt;&gt;"",F3006&amp;""&lt;&gt;""),"خطأ: مدين ودائن معًا",IF(AND(E3006&amp;""="",F3006&amp;""=""),"سطر بلا مبلغ","")))</f>
        <v/>
      </c>
      <c r="I3006" s="19">
        <f>IF(B3006&amp;""="","",ROUND(SUMIFS($E$7:$E$3006,$B$7:$B$3006,B3006&amp;"")-SUMIFS($F$7:$F$3006,$B$7:$B$3006,B3006&amp;""),2))</f>
        <v/>
      </c>
      <c r="J3006" s="6">
        <f>IF(B3006&amp;""="",IF(AND(C3006&amp;""="",E3006&amp;""="",F3006&amp;""=""),"","رقم القيد ناقص"),IF(I3006=0,"","القيد غير متوازن"))</f>
        <v/>
      </c>
      <c r="K3006" s="21">
        <f>IF(C3006&amp;""="","",COUNTIF($C$7:C3006,C3006&amp;""))</f>
        <v/>
      </c>
      <c r="L3006" s="6">
        <f>IF(K3006="","",C3006&amp;"-"&amp;K3006)</f>
        <v/>
      </c>
      <c r="M3006" s="21">
        <f>IF(J3006&lt;&gt;"القيد غير متوازن","",IF(COUNTIF($B$7:B3006,B3006&amp;"")=1,1,""))</f>
        <v/>
      </c>
    </row>
  </sheetData>
  <autoFilter ref="A6:M3006"/>
  <mergeCells count="2">
    <mergeCell ref="A2:M2"/>
    <mergeCell ref="A1:M1"/>
  </mergeCells>
  <conditionalFormatting sqref="G7:G3006">
    <cfRule type="expression" priority="1" dxfId="0">
      <formula>OR(G7="كود غير موجود",G7="كود ناقص")</formula>
    </cfRule>
  </conditionalFormatting>
  <conditionalFormatting sqref="H7:H3006">
    <cfRule type="expression" priority="2" dxfId="1">
      <formula>H7&lt;&gt;""</formula>
    </cfRule>
  </conditionalFormatting>
  <conditionalFormatting sqref="A7:J3006">
    <cfRule type="expression" priority="3" dxfId="0">
      <formula>$J7="القيد غير متوازن"</formula>
    </cfRule>
  </conditionalFormatting>
  <conditionalFormatting sqref="J7:J3006">
    <cfRule type="expression" priority="4" dxfId="1">
      <formula>J7="رقم القيد ناقص"</formula>
    </cfRule>
  </conditionalFormatting>
  <conditionalFormatting sqref="F4">
    <cfRule type="expression" priority="5" dxfId="0">
      <formula>F4&gt;0</formula>
    </cfRule>
  </conditionalFormatting>
  <conditionalFormatting sqref="B5">
    <cfRule type="expression" priority="6" dxfId="0">
      <formula>B5&lt;&gt;0</formula>
    </cfRule>
  </conditionalFormatting>
  <dataValidations count="1">
    <dataValidation sqref="C7:C3006" showDropDown="0" showInputMessage="0" showErrorMessage="0" allowBlank="1" type="list">
      <formula1>='دليل الحسابات'!$A$6:$A$205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I212"/>
  <sheetViews>
    <sheetView showGridLines="1" rightToLeft="1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36" customWidth="1" min="4" max="4"/>
    <col width="14" customWidth="1" min="5" max="5"/>
    <col width="14" customWidth="1" min="6" max="6"/>
    <col width="16" customWidth="1" min="7" max="7"/>
    <col width="10" customWidth="1" min="8" max="8"/>
    <col width="16" customWidth="1" min="9" max="9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4">
      <c r="A4" s="12" t="inlineStr">
        <is>
          <t>كود الحساب</t>
        </is>
      </c>
      <c r="B4" s="16" t="n">
        <v>1101</v>
      </c>
      <c r="D4" s="22">
        <f>IF($B$4&amp;""="","",IF(COUNTIF('اليومية'!$C$7:$C$3006,$B$4)&gt;200,"عدد السطور أكثر من 200 ولا يُعرض إلا أولها",""))</f>
        <v/>
      </c>
    </row>
    <row r="5">
      <c r="A5" s="12" t="inlineStr">
        <is>
          <t>اسم الحساب</t>
        </is>
      </c>
      <c r="B5" s="6">
        <f>IF($B$4&amp;""="","",IFERROR(INDEX('دليل الحسابات'!$B$6:$B$205,MATCH($B$4,'دليل الحسابات'!$A$6:$A$205,0)),"كود غير موجود"))</f>
        <v/>
      </c>
    </row>
    <row r="6">
      <c r="A6" s="12" t="inlineStr">
        <is>
          <t>نوع الحساب</t>
        </is>
      </c>
      <c r="B6" s="6">
        <f>IF($B$4&amp;""="","",IFERROR(INDEX('دليل الحسابات'!$C$6:$C$205,MATCH($B$4,'دليل الحسابات'!$A$6:$A$205,0)),""))</f>
        <v/>
      </c>
    </row>
    <row r="7">
      <c r="A7" s="12" t="inlineStr">
        <is>
          <t>الرصيد الافتتاحي</t>
        </is>
      </c>
      <c r="B7" s="19">
        <f>IF($B$4&amp;""="","",SUMIFS('دليل الحسابات'!$E$6:$E$205,'دليل الحسابات'!$A$6:$A$205,$B$4)-SUMIFS('دليل الحسابات'!$F$6:$F$205,'دليل الحسابات'!$A$6:$A$205,$B$4))</f>
        <v/>
      </c>
      <c r="C7" s="6">
        <f>IF(B7="","",IF(B7&gt;0,"مدين",IF(B7&lt;0,"دائن","")))</f>
        <v/>
      </c>
      <c r="D7" s="8" t="inlineStr">
        <is>
          <t>الرصيد الافتتاحي والختامي: الموجب مدين، والسالب دائن. الرصيد في الجدول بالقيمة المطلقة مع بيان جانبه.</t>
        </is>
      </c>
    </row>
    <row r="8">
      <c r="A8" s="12" t="inlineStr">
        <is>
          <t>مجموع المدين في الفترة</t>
        </is>
      </c>
      <c r="B8" s="19">
        <f>IF($B$4&amp;""="","",SUMIFS('اليومية'!$E$7:$E$3006,'اليومية'!$C$7:$C$3006,$B$4))</f>
        <v/>
      </c>
    </row>
    <row r="9">
      <c r="A9" s="12" t="inlineStr">
        <is>
          <t>مجموع الدائن في الفترة</t>
        </is>
      </c>
      <c r="B9" s="19">
        <f>IF($B$4&amp;""="","",SUMIFS('اليومية'!$F$7:$F$3006,'اليومية'!$C$7:$C$3006,$B$4))</f>
        <v/>
      </c>
    </row>
    <row r="10">
      <c r="A10" s="12" t="inlineStr">
        <is>
          <t>الرصيد الختامي</t>
        </is>
      </c>
      <c r="B10" s="13">
        <f>IF($B$4&amp;""="","",ROUND(B7+B8-B9,2))</f>
        <v/>
      </c>
      <c r="C10" s="6">
        <f>IF(B10="","",IF(B10&gt;0,"مدين",IF(B10&lt;0,"دائن","")))</f>
        <v/>
      </c>
    </row>
    <row r="12" ht="32" customHeight="1">
      <c r="A12" s="15" t="inlineStr">
        <is>
          <t>م</t>
        </is>
      </c>
      <c r="B12" s="15" t="inlineStr">
        <is>
          <t>التاريخ</t>
        </is>
      </c>
      <c r="C12" s="15" t="inlineStr">
        <is>
          <t>رقم القيد</t>
        </is>
      </c>
      <c r="D12" s="15" t="inlineStr">
        <is>
          <t>البيان</t>
        </is>
      </c>
      <c r="E12" s="15" t="inlineStr">
        <is>
          <t>مدين</t>
        </is>
      </c>
      <c r="F12" s="15" t="inlineStr">
        <is>
          <t>دائن</t>
        </is>
      </c>
      <c r="G12" s="15" t="inlineStr">
        <is>
          <t>الرصيد</t>
        </is>
      </c>
      <c r="H12" s="15" t="inlineStr">
        <is>
          <t>جانب الرصيد</t>
        </is>
      </c>
      <c r="I12" s="15" t="inlineStr">
        <is>
          <t>سطر اليومية</t>
        </is>
      </c>
    </row>
    <row r="13">
      <c r="A13" s="21">
        <f>IF($B$4&amp;""="","",IF(COUNTIF('اليومية'!$C$7:$C$3006,$B$4)&gt;=1,1,""))</f>
        <v/>
      </c>
      <c r="B13" s="23">
        <f>IF(I13="","",IF(INDEX('اليومية'!$A$7:$A$3006,I13)&amp;""="","",INDEX('اليومية'!$A$7:$A$3006,I13)))</f>
        <v/>
      </c>
      <c r="C13" s="21">
        <f>IF(I13="","",INDEX('اليومية'!$B$7:$B$3006,I13))</f>
        <v/>
      </c>
      <c r="D13" s="6">
        <f>IF(I13="","",IF(INDEX('اليومية'!$D$7:$D$3006,I13)&amp;""="","",INDEX('اليومية'!$D$7:$D$3006,I13)))</f>
        <v/>
      </c>
      <c r="E13" s="19">
        <f>IF(I13="","",IF(INDEX('اليومية'!$E$7:$E$3006,I13)&amp;""="","",INDEX('اليومية'!$E$7:$E$3006,I13)))</f>
        <v/>
      </c>
      <c r="F13" s="19">
        <f>IF(I13="","",IF(INDEX('اليومية'!$F$7:$F$3006,I13)&amp;""="","",INDEX('اليومية'!$F$7:$F$3006,I13)))</f>
        <v/>
      </c>
      <c r="G13" s="19">
        <f>IF(A13="","",ABS(ROUND(($B$7+SUM(E$13:E13)-SUM(F$13:F13)),2)))</f>
        <v/>
      </c>
      <c r="H13" s="6">
        <f>IF(A13="","",IF(ROUND(($B$7+SUM(E$13:E13)-SUM(F$13:F13)),2)&gt;0,"مدين",IF(ROUND(($B$7+SUM(E$13:E13)-SUM(F$13:F13)),2)&lt;0,"دائن","")))</f>
        <v/>
      </c>
      <c r="I13" s="21">
        <f>IF(A13="","",MATCH($B$4&amp;"-"&amp;A13,'اليومية'!$L$7:$L$3006,0))</f>
        <v/>
      </c>
    </row>
    <row r="14">
      <c r="A14" s="21">
        <f>IF(A13="","",IF(A13&lt;COUNTIF('اليومية'!$C$7:$C$3006,$B$4),A13+1,""))</f>
        <v/>
      </c>
      <c r="B14" s="23">
        <f>IF(I14="","",IF(INDEX('اليومية'!$A$7:$A$3006,I14)&amp;""="","",INDEX('اليومية'!$A$7:$A$3006,I14)))</f>
        <v/>
      </c>
      <c r="C14" s="21">
        <f>IF(I14="","",INDEX('اليومية'!$B$7:$B$3006,I14))</f>
        <v/>
      </c>
      <c r="D14" s="6">
        <f>IF(I14="","",IF(INDEX('اليومية'!$D$7:$D$3006,I14)&amp;""="","",INDEX('اليومية'!$D$7:$D$3006,I14)))</f>
        <v/>
      </c>
      <c r="E14" s="19">
        <f>IF(I14="","",IF(INDEX('اليومية'!$E$7:$E$3006,I14)&amp;""="","",INDEX('اليومية'!$E$7:$E$3006,I14)))</f>
        <v/>
      </c>
      <c r="F14" s="19">
        <f>IF(I14="","",IF(INDEX('اليومية'!$F$7:$F$3006,I14)&amp;""="","",INDEX('اليومية'!$F$7:$F$3006,I14)))</f>
        <v/>
      </c>
      <c r="G14" s="19">
        <f>IF(A14="","",ABS(ROUND(($B$7+SUM(E$13:E14)-SUM(F$13:F14)),2)))</f>
        <v/>
      </c>
      <c r="H14" s="6">
        <f>IF(A14="","",IF(ROUND(($B$7+SUM(E$13:E14)-SUM(F$13:F14)),2)&gt;0,"مدين",IF(ROUND(($B$7+SUM(E$13:E14)-SUM(F$13:F14)),2)&lt;0,"دائن","")))</f>
        <v/>
      </c>
      <c r="I14" s="21">
        <f>IF(A14="","",MATCH($B$4&amp;"-"&amp;A14,'اليومية'!$L$7:$L$3006,0))</f>
        <v/>
      </c>
    </row>
    <row r="15">
      <c r="A15" s="21">
        <f>IF(A14="","",IF(A14&lt;COUNTIF('اليومية'!$C$7:$C$3006,$B$4),A14+1,""))</f>
        <v/>
      </c>
      <c r="B15" s="23">
        <f>IF(I15="","",IF(INDEX('اليومية'!$A$7:$A$3006,I15)&amp;""="","",INDEX('اليومية'!$A$7:$A$3006,I15)))</f>
        <v/>
      </c>
      <c r="C15" s="21">
        <f>IF(I15="","",INDEX('اليومية'!$B$7:$B$3006,I15))</f>
        <v/>
      </c>
      <c r="D15" s="6">
        <f>IF(I15="","",IF(INDEX('اليومية'!$D$7:$D$3006,I15)&amp;""="","",INDEX('اليومية'!$D$7:$D$3006,I15)))</f>
        <v/>
      </c>
      <c r="E15" s="19">
        <f>IF(I15="","",IF(INDEX('اليومية'!$E$7:$E$3006,I15)&amp;""="","",INDEX('اليومية'!$E$7:$E$3006,I15)))</f>
        <v/>
      </c>
      <c r="F15" s="19">
        <f>IF(I15="","",IF(INDEX('اليومية'!$F$7:$F$3006,I15)&amp;""="","",INDEX('اليومية'!$F$7:$F$3006,I15)))</f>
        <v/>
      </c>
      <c r="G15" s="19">
        <f>IF(A15="","",ABS(ROUND(($B$7+SUM(E$13:E15)-SUM(F$13:F15)),2)))</f>
        <v/>
      </c>
      <c r="H15" s="6">
        <f>IF(A15="","",IF(ROUND(($B$7+SUM(E$13:E15)-SUM(F$13:F15)),2)&gt;0,"مدين",IF(ROUND(($B$7+SUM(E$13:E15)-SUM(F$13:F15)),2)&lt;0,"دائن","")))</f>
        <v/>
      </c>
      <c r="I15" s="21">
        <f>IF(A15="","",MATCH($B$4&amp;"-"&amp;A15,'اليومية'!$L$7:$L$3006,0))</f>
        <v/>
      </c>
    </row>
    <row r="16">
      <c r="A16" s="21">
        <f>IF(A15="","",IF(A15&lt;COUNTIF('اليومية'!$C$7:$C$3006,$B$4),A15+1,""))</f>
        <v/>
      </c>
      <c r="B16" s="23">
        <f>IF(I16="","",IF(INDEX('اليومية'!$A$7:$A$3006,I16)&amp;""="","",INDEX('اليومية'!$A$7:$A$3006,I16)))</f>
        <v/>
      </c>
      <c r="C16" s="21">
        <f>IF(I16="","",INDEX('اليومية'!$B$7:$B$3006,I16))</f>
        <v/>
      </c>
      <c r="D16" s="6">
        <f>IF(I16="","",IF(INDEX('اليومية'!$D$7:$D$3006,I16)&amp;""="","",INDEX('اليومية'!$D$7:$D$3006,I16)))</f>
        <v/>
      </c>
      <c r="E16" s="19">
        <f>IF(I16="","",IF(INDEX('اليومية'!$E$7:$E$3006,I16)&amp;""="","",INDEX('اليومية'!$E$7:$E$3006,I16)))</f>
        <v/>
      </c>
      <c r="F16" s="19">
        <f>IF(I16="","",IF(INDEX('اليومية'!$F$7:$F$3006,I16)&amp;""="","",INDEX('اليومية'!$F$7:$F$3006,I16)))</f>
        <v/>
      </c>
      <c r="G16" s="19">
        <f>IF(A16="","",ABS(ROUND(($B$7+SUM(E$13:E16)-SUM(F$13:F16)),2)))</f>
        <v/>
      </c>
      <c r="H16" s="6">
        <f>IF(A16="","",IF(ROUND(($B$7+SUM(E$13:E16)-SUM(F$13:F16)),2)&gt;0,"مدين",IF(ROUND(($B$7+SUM(E$13:E16)-SUM(F$13:F16)),2)&lt;0,"دائن","")))</f>
        <v/>
      </c>
      <c r="I16" s="21">
        <f>IF(A16="","",MATCH($B$4&amp;"-"&amp;A16,'اليومية'!$L$7:$L$3006,0))</f>
        <v/>
      </c>
    </row>
    <row r="17">
      <c r="A17" s="21">
        <f>IF(A16="","",IF(A16&lt;COUNTIF('اليومية'!$C$7:$C$3006,$B$4),A16+1,""))</f>
        <v/>
      </c>
      <c r="B17" s="23">
        <f>IF(I17="","",IF(INDEX('اليومية'!$A$7:$A$3006,I17)&amp;""="","",INDEX('اليومية'!$A$7:$A$3006,I17)))</f>
        <v/>
      </c>
      <c r="C17" s="21">
        <f>IF(I17="","",INDEX('اليومية'!$B$7:$B$3006,I17))</f>
        <v/>
      </c>
      <c r="D17" s="6">
        <f>IF(I17="","",IF(INDEX('اليومية'!$D$7:$D$3006,I17)&amp;""="","",INDEX('اليومية'!$D$7:$D$3006,I17)))</f>
        <v/>
      </c>
      <c r="E17" s="19">
        <f>IF(I17="","",IF(INDEX('اليومية'!$E$7:$E$3006,I17)&amp;""="","",INDEX('اليومية'!$E$7:$E$3006,I17)))</f>
        <v/>
      </c>
      <c r="F17" s="19">
        <f>IF(I17="","",IF(INDEX('اليومية'!$F$7:$F$3006,I17)&amp;""="","",INDEX('اليومية'!$F$7:$F$3006,I17)))</f>
        <v/>
      </c>
      <c r="G17" s="19">
        <f>IF(A17="","",ABS(ROUND(($B$7+SUM(E$13:E17)-SUM(F$13:F17)),2)))</f>
        <v/>
      </c>
      <c r="H17" s="6">
        <f>IF(A17="","",IF(ROUND(($B$7+SUM(E$13:E17)-SUM(F$13:F17)),2)&gt;0,"مدين",IF(ROUND(($B$7+SUM(E$13:E17)-SUM(F$13:F17)),2)&lt;0,"دائن","")))</f>
        <v/>
      </c>
      <c r="I17" s="21">
        <f>IF(A17="","",MATCH($B$4&amp;"-"&amp;A17,'اليومية'!$L$7:$L$3006,0))</f>
        <v/>
      </c>
    </row>
    <row r="18">
      <c r="A18" s="21">
        <f>IF(A17="","",IF(A17&lt;COUNTIF('اليومية'!$C$7:$C$3006,$B$4),A17+1,""))</f>
        <v/>
      </c>
      <c r="B18" s="23">
        <f>IF(I18="","",IF(INDEX('اليومية'!$A$7:$A$3006,I18)&amp;""="","",INDEX('اليومية'!$A$7:$A$3006,I18)))</f>
        <v/>
      </c>
      <c r="C18" s="21">
        <f>IF(I18="","",INDEX('اليومية'!$B$7:$B$3006,I18))</f>
        <v/>
      </c>
      <c r="D18" s="6">
        <f>IF(I18="","",IF(INDEX('اليومية'!$D$7:$D$3006,I18)&amp;""="","",INDEX('اليومية'!$D$7:$D$3006,I18)))</f>
        <v/>
      </c>
      <c r="E18" s="19">
        <f>IF(I18="","",IF(INDEX('اليومية'!$E$7:$E$3006,I18)&amp;""="","",INDEX('اليومية'!$E$7:$E$3006,I18)))</f>
        <v/>
      </c>
      <c r="F18" s="19">
        <f>IF(I18="","",IF(INDEX('اليومية'!$F$7:$F$3006,I18)&amp;""="","",INDEX('اليومية'!$F$7:$F$3006,I18)))</f>
        <v/>
      </c>
      <c r="G18" s="19">
        <f>IF(A18="","",ABS(ROUND(($B$7+SUM(E$13:E18)-SUM(F$13:F18)),2)))</f>
        <v/>
      </c>
      <c r="H18" s="6">
        <f>IF(A18="","",IF(ROUND(($B$7+SUM(E$13:E18)-SUM(F$13:F18)),2)&gt;0,"مدين",IF(ROUND(($B$7+SUM(E$13:E18)-SUM(F$13:F18)),2)&lt;0,"دائن","")))</f>
        <v/>
      </c>
      <c r="I18" s="21">
        <f>IF(A18="","",MATCH($B$4&amp;"-"&amp;A18,'اليومية'!$L$7:$L$3006,0))</f>
        <v/>
      </c>
    </row>
    <row r="19">
      <c r="A19" s="21">
        <f>IF(A18="","",IF(A18&lt;COUNTIF('اليومية'!$C$7:$C$3006,$B$4),A18+1,""))</f>
        <v/>
      </c>
      <c r="B19" s="23">
        <f>IF(I19="","",IF(INDEX('اليومية'!$A$7:$A$3006,I19)&amp;""="","",INDEX('اليومية'!$A$7:$A$3006,I19)))</f>
        <v/>
      </c>
      <c r="C19" s="21">
        <f>IF(I19="","",INDEX('اليومية'!$B$7:$B$3006,I19))</f>
        <v/>
      </c>
      <c r="D19" s="6">
        <f>IF(I19="","",IF(INDEX('اليومية'!$D$7:$D$3006,I19)&amp;""="","",INDEX('اليومية'!$D$7:$D$3006,I19)))</f>
        <v/>
      </c>
      <c r="E19" s="19">
        <f>IF(I19="","",IF(INDEX('اليومية'!$E$7:$E$3006,I19)&amp;""="","",INDEX('اليومية'!$E$7:$E$3006,I19)))</f>
        <v/>
      </c>
      <c r="F19" s="19">
        <f>IF(I19="","",IF(INDEX('اليومية'!$F$7:$F$3006,I19)&amp;""="","",INDEX('اليومية'!$F$7:$F$3006,I19)))</f>
        <v/>
      </c>
      <c r="G19" s="19">
        <f>IF(A19="","",ABS(ROUND(($B$7+SUM(E$13:E19)-SUM(F$13:F19)),2)))</f>
        <v/>
      </c>
      <c r="H19" s="6">
        <f>IF(A19="","",IF(ROUND(($B$7+SUM(E$13:E19)-SUM(F$13:F19)),2)&gt;0,"مدين",IF(ROUND(($B$7+SUM(E$13:E19)-SUM(F$13:F19)),2)&lt;0,"دائن","")))</f>
        <v/>
      </c>
      <c r="I19" s="21">
        <f>IF(A19="","",MATCH($B$4&amp;"-"&amp;A19,'اليومية'!$L$7:$L$3006,0))</f>
        <v/>
      </c>
    </row>
    <row r="20">
      <c r="A20" s="21">
        <f>IF(A19="","",IF(A19&lt;COUNTIF('اليومية'!$C$7:$C$3006,$B$4),A19+1,""))</f>
        <v/>
      </c>
      <c r="B20" s="23">
        <f>IF(I20="","",IF(INDEX('اليومية'!$A$7:$A$3006,I20)&amp;""="","",INDEX('اليومية'!$A$7:$A$3006,I20)))</f>
        <v/>
      </c>
      <c r="C20" s="21">
        <f>IF(I20="","",INDEX('اليومية'!$B$7:$B$3006,I20))</f>
        <v/>
      </c>
      <c r="D20" s="6">
        <f>IF(I20="","",IF(INDEX('اليومية'!$D$7:$D$3006,I20)&amp;""="","",INDEX('اليومية'!$D$7:$D$3006,I20)))</f>
        <v/>
      </c>
      <c r="E20" s="19">
        <f>IF(I20="","",IF(INDEX('اليومية'!$E$7:$E$3006,I20)&amp;""="","",INDEX('اليومية'!$E$7:$E$3006,I20)))</f>
        <v/>
      </c>
      <c r="F20" s="19">
        <f>IF(I20="","",IF(INDEX('اليومية'!$F$7:$F$3006,I20)&amp;""="","",INDEX('اليومية'!$F$7:$F$3006,I20)))</f>
        <v/>
      </c>
      <c r="G20" s="19">
        <f>IF(A20="","",ABS(ROUND(($B$7+SUM(E$13:E20)-SUM(F$13:F20)),2)))</f>
        <v/>
      </c>
      <c r="H20" s="6">
        <f>IF(A20="","",IF(ROUND(($B$7+SUM(E$13:E20)-SUM(F$13:F20)),2)&gt;0,"مدين",IF(ROUND(($B$7+SUM(E$13:E20)-SUM(F$13:F20)),2)&lt;0,"دائن","")))</f>
        <v/>
      </c>
      <c r="I20" s="21">
        <f>IF(A20="","",MATCH($B$4&amp;"-"&amp;A20,'اليومية'!$L$7:$L$3006,0))</f>
        <v/>
      </c>
    </row>
    <row r="21">
      <c r="A21" s="21">
        <f>IF(A20="","",IF(A20&lt;COUNTIF('اليومية'!$C$7:$C$3006,$B$4),A20+1,""))</f>
        <v/>
      </c>
      <c r="B21" s="23">
        <f>IF(I21="","",IF(INDEX('اليومية'!$A$7:$A$3006,I21)&amp;""="","",INDEX('اليومية'!$A$7:$A$3006,I21)))</f>
        <v/>
      </c>
      <c r="C21" s="21">
        <f>IF(I21="","",INDEX('اليومية'!$B$7:$B$3006,I21))</f>
        <v/>
      </c>
      <c r="D21" s="6">
        <f>IF(I21="","",IF(INDEX('اليومية'!$D$7:$D$3006,I21)&amp;""="","",INDEX('اليومية'!$D$7:$D$3006,I21)))</f>
        <v/>
      </c>
      <c r="E21" s="19">
        <f>IF(I21="","",IF(INDEX('اليومية'!$E$7:$E$3006,I21)&amp;""="","",INDEX('اليومية'!$E$7:$E$3006,I21)))</f>
        <v/>
      </c>
      <c r="F21" s="19">
        <f>IF(I21="","",IF(INDEX('اليومية'!$F$7:$F$3006,I21)&amp;""="","",INDEX('اليومية'!$F$7:$F$3006,I21)))</f>
        <v/>
      </c>
      <c r="G21" s="19">
        <f>IF(A21="","",ABS(ROUND(($B$7+SUM(E$13:E21)-SUM(F$13:F21)),2)))</f>
        <v/>
      </c>
      <c r="H21" s="6">
        <f>IF(A21="","",IF(ROUND(($B$7+SUM(E$13:E21)-SUM(F$13:F21)),2)&gt;0,"مدين",IF(ROUND(($B$7+SUM(E$13:E21)-SUM(F$13:F21)),2)&lt;0,"دائن","")))</f>
        <v/>
      </c>
      <c r="I21" s="21">
        <f>IF(A21="","",MATCH($B$4&amp;"-"&amp;A21,'اليومية'!$L$7:$L$3006,0))</f>
        <v/>
      </c>
    </row>
    <row r="22">
      <c r="A22" s="21">
        <f>IF(A21="","",IF(A21&lt;COUNTIF('اليومية'!$C$7:$C$3006,$B$4),A21+1,""))</f>
        <v/>
      </c>
      <c r="B22" s="23">
        <f>IF(I22="","",IF(INDEX('اليومية'!$A$7:$A$3006,I22)&amp;""="","",INDEX('اليومية'!$A$7:$A$3006,I22)))</f>
        <v/>
      </c>
      <c r="C22" s="21">
        <f>IF(I22="","",INDEX('اليومية'!$B$7:$B$3006,I22))</f>
        <v/>
      </c>
      <c r="D22" s="6">
        <f>IF(I22="","",IF(INDEX('اليومية'!$D$7:$D$3006,I22)&amp;""="","",INDEX('اليومية'!$D$7:$D$3006,I22)))</f>
        <v/>
      </c>
      <c r="E22" s="19">
        <f>IF(I22="","",IF(INDEX('اليومية'!$E$7:$E$3006,I22)&amp;""="","",INDEX('اليومية'!$E$7:$E$3006,I22)))</f>
        <v/>
      </c>
      <c r="F22" s="19">
        <f>IF(I22="","",IF(INDEX('اليومية'!$F$7:$F$3006,I22)&amp;""="","",INDEX('اليومية'!$F$7:$F$3006,I22)))</f>
        <v/>
      </c>
      <c r="G22" s="19">
        <f>IF(A22="","",ABS(ROUND(($B$7+SUM(E$13:E22)-SUM(F$13:F22)),2)))</f>
        <v/>
      </c>
      <c r="H22" s="6">
        <f>IF(A22="","",IF(ROUND(($B$7+SUM(E$13:E22)-SUM(F$13:F22)),2)&gt;0,"مدين",IF(ROUND(($B$7+SUM(E$13:E22)-SUM(F$13:F22)),2)&lt;0,"دائن","")))</f>
        <v/>
      </c>
      <c r="I22" s="21">
        <f>IF(A22="","",MATCH($B$4&amp;"-"&amp;A22,'اليومية'!$L$7:$L$3006,0))</f>
        <v/>
      </c>
    </row>
    <row r="23">
      <c r="A23" s="21">
        <f>IF(A22="","",IF(A22&lt;COUNTIF('اليومية'!$C$7:$C$3006,$B$4),A22+1,""))</f>
        <v/>
      </c>
      <c r="B23" s="23">
        <f>IF(I23="","",IF(INDEX('اليومية'!$A$7:$A$3006,I23)&amp;""="","",INDEX('اليومية'!$A$7:$A$3006,I23)))</f>
        <v/>
      </c>
      <c r="C23" s="21">
        <f>IF(I23="","",INDEX('اليومية'!$B$7:$B$3006,I23))</f>
        <v/>
      </c>
      <c r="D23" s="6">
        <f>IF(I23="","",IF(INDEX('اليومية'!$D$7:$D$3006,I23)&amp;""="","",INDEX('اليومية'!$D$7:$D$3006,I23)))</f>
        <v/>
      </c>
      <c r="E23" s="19">
        <f>IF(I23="","",IF(INDEX('اليومية'!$E$7:$E$3006,I23)&amp;""="","",INDEX('اليومية'!$E$7:$E$3006,I23)))</f>
        <v/>
      </c>
      <c r="F23" s="19">
        <f>IF(I23="","",IF(INDEX('اليومية'!$F$7:$F$3006,I23)&amp;""="","",INDEX('اليومية'!$F$7:$F$3006,I23)))</f>
        <v/>
      </c>
      <c r="G23" s="19">
        <f>IF(A23="","",ABS(ROUND(($B$7+SUM(E$13:E23)-SUM(F$13:F23)),2)))</f>
        <v/>
      </c>
      <c r="H23" s="6">
        <f>IF(A23="","",IF(ROUND(($B$7+SUM(E$13:E23)-SUM(F$13:F23)),2)&gt;0,"مدين",IF(ROUND(($B$7+SUM(E$13:E23)-SUM(F$13:F23)),2)&lt;0,"دائن","")))</f>
        <v/>
      </c>
      <c r="I23" s="21">
        <f>IF(A23="","",MATCH($B$4&amp;"-"&amp;A23,'اليومية'!$L$7:$L$3006,0))</f>
        <v/>
      </c>
    </row>
    <row r="24">
      <c r="A24" s="21">
        <f>IF(A23="","",IF(A23&lt;COUNTIF('اليومية'!$C$7:$C$3006,$B$4),A23+1,""))</f>
        <v/>
      </c>
      <c r="B24" s="23">
        <f>IF(I24="","",IF(INDEX('اليومية'!$A$7:$A$3006,I24)&amp;""="","",INDEX('اليومية'!$A$7:$A$3006,I24)))</f>
        <v/>
      </c>
      <c r="C24" s="21">
        <f>IF(I24="","",INDEX('اليومية'!$B$7:$B$3006,I24))</f>
        <v/>
      </c>
      <c r="D24" s="6">
        <f>IF(I24="","",IF(INDEX('اليومية'!$D$7:$D$3006,I24)&amp;""="","",INDEX('اليومية'!$D$7:$D$3006,I24)))</f>
        <v/>
      </c>
      <c r="E24" s="19">
        <f>IF(I24="","",IF(INDEX('اليومية'!$E$7:$E$3006,I24)&amp;""="","",INDEX('اليومية'!$E$7:$E$3006,I24)))</f>
        <v/>
      </c>
      <c r="F24" s="19">
        <f>IF(I24="","",IF(INDEX('اليومية'!$F$7:$F$3006,I24)&amp;""="","",INDEX('اليومية'!$F$7:$F$3006,I24)))</f>
        <v/>
      </c>
      <c r="G24" s="19">
        <f>IF(A24="","",ABS(ROUND(($B$7+SUM(E$13:E24)-SUM(F$13:F24)),2)))</f>
        <v/>
      </c>
      <c r="H24" s="6">
        <f>IF(A24="","",IF(ROUND(($B$7+SUM(E$13:E24)-SUM(F$13:F24)),2)&gt;0,"مدين",IF(ROUND(($B$7+SUM(E$13:E24)-SUM(F$13:F24)),2)&lt;0,"دائن","")))</f>
        <v/>
      </c>
      <c r="I24" s="21">
        <f>IF(A24="","",MATCH($B$4&amp;"-"&amp;A24,'اليومية'!$L$7:$L$3006,0))</f>
        <v/>
      </c>
    </row>
    <row r="25">
      <c r="A25" s="21">
        <f>IF(A24="","",IF(A24&lt;COUNTIF('اليومية'!$C$7:$C$3006,$B$4),A24+1,""))</f>
        <v/>
      </c>
      <c r="B25" s="23">
        <f>IF(I25="","",IF(INDEX('اليومية'!$A$7:$A$3006,I25)&amp;""="","",INDEX('اليومية'!$A$7:$A$3006,I25)))</f>
        <v/>
      </c>
      <c r="C25" s="21">
        <f>IF(I25="","",INDEX('اليومية'!$B$7:$B$3006,I25))</f>
        <v/>
      </c>
      <c r="D25" s="6">
        <f>IF(I25="","",IF(INDEX('اليومية'!$D$7:$D$3006,I25)&amp;""="","",INDEX('اليومية'!$D$7:$D$3006,I25)))</f>
        <v/>
      </c>
      <c r="E25" s="19">
        <f>IF(I25="","",IF(INDEX('اليومية'!$E$7:$E$3006,I25)&amp;""="","",INDEX('اليومية'!$E$7:$E$3006,I25)))</f>
        <v/>
      </c>
      <c r="F25" s="19">
        <f>IF(I25="","",IF(INDEX('اليومية'!$F$7:$F$3006,I25)&amp;""="","",INDEX('اليومية'!$F$7:$F$3006,I25)))</f>
        <v/>
      </c>
      <c r="G25" s="19">
        <f>IF(A25="","",ABS(ROUND(($B$7+SUM(E$13:E25)-SUM(F$13:F25)),2)))</f>
        <v/>
      </c>
      <c r="H25" s="6">
        <f>IF(A25="","",IF(ROUND(($B$7+SUM(E$13:E25)-SUM(F$13:F25)),2)&gt;0,"مدين",IF(ROUND(($B$7+SUM(E$13:E25)-SUM(F$13:F25)),2)&lt;0,"دائن","")))</f>
        <v/>
      </c>
      <c r="I25" s="21">
        <f>IF(A25="","",MATCH($B$4&amp;"-"&amp;A25,'اليومية'!$L$7:$L$3006,0))</f>
        <v/>
      </c>
    </row>
    <row r="26">
      <c r="A26" s="21">
        <f>IF(A25="","",IF(A25&lt;COUNTIF('اليومية'!$C$7:$C$3006,$B$4),A25+1,""))</f>
        <v/>
      </c>
      <c r="B26" s="23">
        <f>IF(I26="","",IF(INDEX('اليومية'!$A$7:$A$3006,I26)&amp;""="","",INDEX('اليومية'!$A$7:$A$3006,I26)))</f>
        <v/>
      </c>
      <c r="C26" s="21">
        <f>IF(I26="","",INDEX('اليومية'!$B$7:$B$3006,I26))</f>
        <v/>
      </c>
      <c r="D26" s="6">
        <f>IF(I26="","",IF(INDEX('اليومية'!$D$7:$D$3006,I26)&amp;""="","",INDEX('اليومية'!$D$7:$D$3006,I26)))</f>
        <v/>
      </c>
      <c r="E26" s="19">
        <f>IF(I26="","",IF(INDEX('اليومية'!$E$7:$E$3006,I26)&amp;""="","",INDEX('اليومية'!$E$7:$E$3006,I26)))</f>
        <v/>
      </c>
      <c r="F26" s="19">
        <f>IF(I26="","",IF(INDEX('اليومية'!$F$7:$F$3006,I26)&amp;""="","",INDEX('اليومية'!$F$7:$F$3006,I26)))</f>
        <v/>
      </c>
      <c r="G26" s="19">
        <f>IF(A26="","",ABS(ROUND(($B$7+SUM(E$13:E26)-SUM(F$13:F26)),2)))</f>
        <v/>
      </c>
      <c r="H26" s="6">
        <f>IF(A26="","",IF(ROUND(($B$7+SUM(E$13:E26)-SUM(F$13:F26)),2)&gt;0,"مدين",IF(ROUND(($B$7+SUM(E$13:E26)-SUM(F$13:F26)),2)&lt;0,"دائن","")))</f>
        <v/>
      </c>
      <c r="I26" s="21">
        <f>IF(A26="","",MATCH($B$4&amp;"-"&amp;A26,'اليومية'!$L$7:$L$3006,0))</f>
        <v/>
      </c>
    </row>
    <row r="27">
      <c r="A27" s="21">
        <f>IF(A26="","",IF(A26&lt;COUNTIF('اليومية'!$C$7:$C$3006,$B$4),A26+1,""))</f>
        <v/>
      </c>
      <c r="B27" s="23">
        <f>IF(I27="","",IF(INDEX('اليومية'!$A$7:$A$3006,I27)&amp;""="","",INDEX('اليومية'!$A$7:$A$3006,I27)))</f>
        <v/>
      </c>
      <c r="C27" s="21">
        <f>IF(I27="","",INDEX('اليومية'!$B$7:$B$3006,I27))</f>
        <v/>
      </c>
      <c r="D27" s="6">
        <f>IF(I27="","",IF(INDEX('اليومية'!$D$7:$D$3006,I27)&amp;""="","",INDEX('اليومية'!$D$7:$D$3006,I27)))</f>
        <v/>
      </c>
      <c r="E27" s="19">
        <f>IF(I27="","",IF(INDEX('اليومية'!$E$7:$E$3006,I27)&amp;""="","",INDEX('اليومية'!$E$7:$E$3006,I27)))</f>
        <v/>
      </c>
      <c r="F27" s="19">
        <f>IF(I27="","",IF(INDEX('اليومية'!$F$7:$F$3006,I27)&amp;""="","",INDEX('اليومية'!$F$7:$F$3006,I27)))</f>
        <v/>
      </c>
      <c r="G27" s="19">
        <f>IF(A27="","",ABS(ROUND(($B$7+SUM(E$13:E27)-SUM(F$13:F27)),2)))</f>
        <v/>
      </c>
      <c r="H27" s="6">
        <f>IF(A27="","",IF(ROUND(($B$7+SUM(E$13:E27)-SUM(F$13:F27)),2)&gt;0,"مدين",IF(ROUND(($B$7+SUM(E$13:E27)-SUM(F$13:F27)),2)&lt;0,"دائن","")))</f>
        <v/>
      </c>
      <c r="I27" s="21">
        <f>IF(A27="","",MATCH($B$4&amp;"-"&amp;A27,'اليومية'!$L$7:$L$3006,0))</f>
        <v/>
      </c>
    </row>
    <row r="28">
      <c r="A28" s="21">
        <f>IF(A27="","",IF(A27&lt;COUNTIF('اليومية'!$C$7:$C$3006,$B$4),A27+1,""))</f>
        <v/>
      </c>
      <c r="B28" s="23">
        <f>IF(I28="","",IF(INDEX('اليومية'!$A$7:$A$3006,I28)&amp;""="","",INDEX('اليومية'!$A$7:$A$3006,I28)))</f>
        <v/>
      </c>
      <c r="C28" s="21">
        <f>IF(I28="","",INDEX('اليومية'!$B$7:$B$3006,I28))</f>
        <v/>
      </c>
      <c r="D28" s="6">
        <f>IF(I28="","",IF(INDEX('اليومية'!$D$7:$D$3006,I28)&amp;""="","",INDEX('اليومية'!$D$7:$D$3006,I28)))</f>
        <v/>
      </c>
      <c r="E28" s="19">
        <f>IF(I28="","",IF(INDEX('اليومية'!$E$7:$E$3006,I28)&amp;""="","",INDEX('اليومية'!$E$7:$E$3006,I28)))</f>
        <v/>
      </c>
      <c r="F28" s="19">
        <f>IF(I28="","",IF(INDEX('اليومية'!$F$7:$F$3006,I28)&amp;""="","",INDEX('اليومية'!$F$7:$F$3006,I28)))</f>
        <v/>
      </c>
      <c r="G28" s="19">
        <f>IF(A28="","",ABS(ROUND(($B$7+SUM(E$13:E28)-SUM(F$13:F28)),2)))</f>
        <v/>
      </c>
      <c r="H28" s="6">
        <f>IF(A28="","",IF(ROUND(($B$7+SUM(E$13:E28)-SUM(F$13:F28)),2)&gt;0,"مدين",IF(ROUND(($B$7+SUM(E$13:E28)-SUM(F$13:F28)),2)&lt;0,"دائن","")))</f>
        <v/>
      </c>
      <c r="I28" s="21">
        <f>IF(A28="","",MATCH($B$4&amp;"-"&amp;A28,'اليومية'!$L$7:$L$3006,0))</f>
        <v/>
      </c>
    </row>
    <row r="29">
      <c r="A29" s="21">
        <f>IF(A28="","",IF(A28&lt;COUNTIF('اليومية'!$C$7:$C$3006,$B$4),A28+1,""))</f>
        <v/>
      </c>
      <c r="B29" s="23">
        <f>IF(I29="","",IF(INDEX('اليومية'!$A$7:$A$3006,I29)&amp;""="","",INDEX('اليومية'!$A$7:$A$3006,I29)))</f>
        <v/>
      </c>
      <c r="C29" s="21">
        <f>IF(I29="","",INDEX('اليومية'!$B$7:$B$3006,I29))</f>
        <v/>
      </c>
      <c r="D29" s="6">
        <f>IF(I29="","",IF(INDEX('اليومية'!$D$7:$D$3006,I29)&amp;""="","",INDEX('اليومية'!$D$7:$D$3006,I29)))</f>
        <v/>
      </c>
      <c r="E29" s="19">
        <f>IF(I29="","",IF(INDEX('اليومية'!$E$7:$E$3006,I29)&amp;""="","",INDEX('اليومية'!$E$7:$E$3006,I29)))</f>
        <v/>
      </c>
      <c r="F29" s="19">
        <f>IF(I29="","",IF(INDEX('اليومية'!$F$7:$F$3006,I29)&amp;""="","",INDEX('اليومية'!$F$7:$F$3006,I29)))</f>
        <v/>
      </c>
      <c r="G29" s="19">
        <f>IF(A29="","",ABS(ROUND(($B$7+SUM(E$13:E29)-SUM(F$13:F29)),2)))</f>
        <v/>
      </c>
      <c r="H29" s="6">
        <f>IF(A29="","",IF(ROUND(($B$7+SUM(E$13:E29)-SUM(F$13:F29)),2)&gt;0,"مدين",IF(ROUND(($B$7+SUM(E$13:E29)-SUM(F$13:F29)),2)&lt;0,"دائن","")))</f>
        <v/>
      </c>
      <c r="I29" s="21">
        <f>IF(A29="","",MATCH($B$4&amp;"-"&amp;A29,'اليومية'!$L$7:$L$3006,0))</f>
        <v/>
      </c>
    </row>
    <row r="30">
      <c r="A30" s="21">
        <f>IF(A29="","",IF(A29&lt;COUNTIF('اليومية'!$C$7:$C$3006,$B$4),A29+1,""))</f>
        <v/>
      </c>
      <c r="B30" s="23">
        <f>IF(I30="","",IF(INDEX('اليومية'!$A$7:$A$3006,I30)&amp;""="","",INDEX('اليومية'!$A$7:$A$3006,I30)))</f>
        <v/>
      </c>
      <c r="C30" s="21">
        <f>IF(I30="","",INDEX('اليومية'!$B$7:$B$3006,I30))</f>
        <v/>
      </c>
      <c r="D30" s="6">
        <f>IF(I30="","",IF(INDEX('اليومية'!$D$7:$D$3006,I30)&amp;""="","",INDEX('اليومية'!$D$7:$D$3006,I30)))</f>
        <v/>
      </c>
      <c r="E30" s="19">
        <f>IF(I30="","",IF(INDEX('اليومية'!$E$7:$E$3006,I30)&amp;""="","",INDEX('اليومية'!$E$7:$E$3006,I30)))</f>
        <v/>
      </c>
      <c r="F30" s="19">
        <f>IF(I30="","",IF(INDEX('اليومية'!$F$7:$F$3006,I30)&amp;""="","",INDEX('اليومية'!$F$7:$F$3006,I30)))</f>
        <v/>
      </c>
      <c r="G30" s="19">
        <f>IF(A30="","",ABS(ROUND(($B$7+SUM(E$13:E30)-SUM(F$13:F30)),2)))</f>
        <v/>
      </c>
      <c r="H30" s="6">
        <f>IF(A30="","",IF(ROUND(($B$7+SUM(E$13:E30)-SUM(F$13:F30)),2)&gt;0,"مدين",IF(ROUND(($B$7+SUM(E$13:E30)-SUM(F$13:F30)),2)&lt;0,"دائن","")))</f>
        <v/>
      </c>
      <c r="I30" s="21">
        <f>IF(A30="","",MATCH($B$4&amp;"-"&amp;A30,'اليومية'!$L$7:$L$3006,0))</f>
        <v/>
      </c>
    </row>
    <row r="31">
      <c r="A31" s="21">
        <f>IF(A30="","",IF(A30&lt;COUNTIF('اليومية'!$C$7:$C$3006,$B$4),A30+1,""))</f>
        <v/>
      </c>
      <c r="B31" s="23">
        <f>IF(I31="","",IF(INDEX('اليومية'!$A$7:$A$3006,I31)&amp;""="","",INDEX('اليومية'!$A$7:$A$3006,I31)))</f>
        <v/>
      </c>
      <c r="C31" s="21">
        <f>IF(I31="","",INDEX('اليومية'!$B$7:$B$3006,I31))</f>
        <v/>
      </c>
      <c r="D31" s="6">
        <f>IF(I31="","",IF(INDEX('اليومية'!$D$7:$D$3006,I31)&amp;""="","",INDEX('اليومية'!$D$7:$D$3006,I31)))</f>
        <v/>
      </c>
      <c r="E31" s="19">
        <f>IF(I31="","",IF(INDEX('اليومية'!$E$7:$E$3006,I31)&amp;""="","",INDEX('اليومية'!$E$7:$E$3006,I31)))</f>
        <v/>
      </c>
      <c r="F31" s="19">
        <f>IF(I31="","",IF(INDEX('اليومية'!$F$7:$F$3006,I31)&amp;""="","",INDEX('اليومية'!$F$7:$F$3006,I31)))</f>
        <v/>
      </c>
      <c r="G31" s="19">
        <f>IF(A31="","",ABS(ROUND(($B$7+SUM(E$13:E31)-SUM(F$13:F31)),2)))</f>
        <v/>
      </c>
      <c r="H31" s="6">
        <f>IF(A31="","",IF(ROUND(($B$7+SUM(E$13:E31)-SUM(F$13:F31)),2)&gt;0,"مدين",IF(ROUND(($B$7+SUM(E$13:E31)-SUM(F$13:F31)),2)&lt;0,"دائن","")))</f>
        <v/>
      </c>
      <c r="I31" s="21">
        <f>IF(A31="","",MATCH($B$4&amp;"-"&amp;A31,'اليومية'!$L$7:$L$3006,0))</f>
        <v/>
      </c>
    </row>
    <row r="32">
      <c r="A32" s="21">
        <f>IF(A31="","",IF(A31&lt;COUNTIF('اليومية'!$C$7:$C$3006,$B$4),A31+1,""))</f>
        <v/>
      </c>
      <c r="B32" s="23">
        <f>IF(I32="","",IF(INDEX('اليومية'!$A$7:$A$3006,I32)&amp;""="","",INDEX('اليومية'!$A$7:$A$3006,I32)))</f>
        <v/>
      </c>
      <c r="C32" s="21">
        <f>IF(I32="","",INDEX('اليومية'!$B$7:$B$3006,I32))</f>
        <v/>
      </c>
      <c r="D32" s="6">
        <f>IF(I32="","",IF(INDEX('اليومية'!$D$7:$D$3006,I32)&amp;""="","",INDEX('اليومية'!$D$7:$D$3006,I32)))</f>
        <v/>
      </c>
      <c r="E32" s="19">
        <f>IF(I32="","",IF(INDEX('اليومية'!$E$7:$E$3006,I32)&amp;""="","",INDEX('اليومية'!$E$7:$E$3006,I32)))</f>
        <v/>
      </c>
      <c r="F32" s="19">
        <f>IF(I32="","",IF(INDEX('اليومية'!$F$7:$F$3006,I32)&amp;""="","",INDEX('اليومية'!$F$7:$F$3006,I32)))</f>
        <v/>
      </c>
      <c r="G32" s="19">
        <f>IF(A32="","",ABS(ROUND(($B$7+SUM(E$13:E32)-SUM(F$13:F32)),2)))</f>
        <v/>
      </c>
      <c r="H32" s="6">
        <f>IF(A32="","",IF(ROUND(($B$7+SUM(E$13:E32)-SUM(F$13:F32)),2)&gt;0,"مدين",IF(ROUND(($B$7+SUM(E$13:E32)-SUM(F$13:F32)),2)&lt;0,"دائن","")))</f>
        <v/>
      </c>
      <c r="I32" s="21">
        <f>IF(A32="","",MATCH($B$4&amp;"-"&amp;A32,'اليومية'!$L$7:$L$3006,0))</f>
        <v/>
      </c>
    </row>
    <row r="33">
      <c r="A33" s="21">
        <f>IF(A32="","",IF(A32&lt;COUNTIF('اليومية'!$C$7:$C$3006,$B$4),A32+1,""))</f>
        <v/>
      </c>
      <c r="B33" s="23">
        <f>IF(I33="","",IF(INDEX('اليومية'!$A$7:$A$3006,I33)&amp;""="","",INDEX('اليومية'!$A$7:$A$3006,I33)))</f>
        <v/>
      </c>
      <c r="C33" s="21">
        <f>IF(I33="","",INDEX('اليومية'!$B$7:$B$3006,I33))</f>
        <v/>
      </c>
      <c r="D33" s="6">
        <f>IF(I33="","",IF(INDEX('اليومية'!$D$7:$D$3006,I33)&amp;""="","",INDEX('اليومية'!$D$7:$D$3006,I33)))</f>
        <v/>
      </c>
      <c r="E33" s="19">
        <f>IF(I33="","",IF(INDEX('اليومية'!$E$7:$E$3006,I33)&amp;""="","",INDEX('اليومية'!$E$7:$E$3006,I33)))</f>
        <v/>
      </c>
      <c r="F33" s="19">
        <f>IF(I33="","",IF(INDEX('اليومية'!$F$7:$F$3006,I33)&amp;""="","",INDEX('اليومية'!$F$7:$F$3006,I33)))</f>
        <v/>
      </c>
      <c r="G33" s="19">
        <f>IF(A33="","",ABS(ROUND(($B$7+SUM(E$13:E33)-SUM(F$13:F33)),2)))</f>
        <v/>
      </c>
      <c r="H33" s="6">
        <f>IF(A33="","",IF(ROUND(($B$7+SUM(E$13:E33)-SUM(F$13:F33)),2)&gt;0,"مدين",IF(ROUND(($B$7+SUM(E$13:E33)-SUM(F$13:F33)),2)&lt;0,"دائن","")))</f>
        <v/>
      </c>
      <c r="I33" s="21">
        <f>IF(A33="","",MATCH($B$4&amp;"-"&amp;A33,'اليومية'!$L$7:$L$3006,0))</f>
        <v/>
      </c>
    </row>
    <row r="34">
      <c r="A34" s="21">
        <f>IF(A33="","",IF(A33&lt;COUNTIF('اليومية'!$C$7:$C$3006,$B$4),A33+1,""))</f>
        <v/>
      </c>
      <c r="B34" s="23">
        <f>IF(I34="","",IF(INDEX('اليومية'!$A$7:$A$3006,I34)&amp;""="","",INDEX('اليومية'!$A$7:$A$3006,I34)))</f>
        <v/>
      </c>
      <c r="C34" s="21">
        <f>IF(I34="","",INDEX('اليومية'!$B$7:$B$3006,I34))</f>
        <v/>
      </c>
      <c r="D34" s="6">
        <f>IF(I34="","",IF(INDEX('اليومية'!$D$7:$D$3006,I34)&amp;""="","",INDEX('اليومية'!$D$7:$D$3006,I34)))</f>
        <v/>
      </c>
      <c r="E34" s="19">
        <f>IF(I34="","",IF(INDEX('اليومية'!$E$7:$E$3006,I34)&amp;""="","",INDEX('اليومية'!$E$7:$E$3006,I34)))</f>
        <v/>
      </c>
      <c r="F34" s="19">
        <f>IF(I34="","",IF(INDEX('اليومية'!$F$7:$F$3006,I34)&amp;""="","",INDEX('اليومية'!$F$7:$F$3006,I34)))</f>
        <v/>
      </c>
      <c r="G34" s="19">
        <f>IF(A34="","",ABS(ROUND(($B$7+SUM(E$13:E34)-SUM(F$13:F34)),2)))</f>
        <v/>
      </c>
      <c r="H34" s="6">
        <f>IF(A34="","",IF(ROUND(($B$7+SUM(E$13:E34)-SUM(F$13:F34)),2)&gt;0,"مدين",IF(ROUND(($B$7+SUM(E$13:E34)-SUM(F$13:F34)),2)&lt;0,"دائن","")))</f>
        <v/>
      </c>
      <c r="I34" s="21">
        <f>IF(A34="","",MATCH($B$4&amp;"-"&amp;A34,'اليومية'!$L$7:$L$3006,0))</f>
        <v/>
      </c>
    </row>
    <row r="35">
      <c r="A35" s="21">
        <f>IF(A34="","",IF(A34&lt;COUNTIF('اليومية'!$C$7:$C$3006,$B$4),A34+1,""))</f>
        <v/>
      </c>
      <c r="B35" s="23">
        <f>IF(I35="","",IF(INDEX('اليومية'!$A$7:$A$3006,I35)&amp;""="","",INDEX('اليومية'!$A$7:$A$3006,I35)))</f>
        <v/>
      </c>
      <c r="C35" s="21">
        <f>IF(I35="","",INDEX('اليومية'!$B$7:$B$3006,I35))</f>
        <v/>
      </c>
      <c r="D35" s="6">
        <f>IF(I35="","",IF(INDEX('اليومية'!$D$7:$D$3006,I35)&amp;""="","",INDEX('اليومية'!$D$7:$D$3006,I35)))</f>
        <v/>
      </c>
      <c r="E35" s="19">
        <f>IF(I35="","",IF(INDEX('اليومية'!$E$7:$E$3006,I35)&amp;""="","",INDEX('اليومية'!$E$7:$E$3006,I35)))</f>
        <v/>
      </c>
      <c r="F35" s="19">
        <f>IF(I35="","",IF(INDEX('اليومية'!$F$7:$F$3006,I35)&amp;""="","",INDEX('اليومية'!$F$7:$F$3006,I35)))</f>
        <v/>
      </c>
      <c r="G35" s="19">
        <f>IF(A35="","",ABS(ROUND(($B$7+SUM(E$13:E35)-SUM(F$13:F35)),2)))</f>
        <v/>
      </c>
      <c r="H35" s="6">
        <f>IF(A35="","",IF(ROUND(($B$7+SUM(E$13:E35)-SUM(F$13:F35)),2)&gt;0,"مدين",IF(ROUND(($B$7+SUM(E$13:E35)-SUM(F$13:F35)),2)&lt;0,"دائن","")))</f>
        <v/>
      </c>
      <c r="I35" s="21">
        <f>IF(A35="","",MATCH($B$4&amp;"-"&amp;A35,'اليومية'!$L$7:$L$3006,0))</f>
        <v/>
      </c>
    </row>
    <row r="36">
      <c r="A36" s="21">
        <f>IF(A35="","",IF(A35&lt;COUNTIF('اليومية'!$C$7:$C$3006,$B$4),A35+1,""))</f>
        <v/>
      </c>
      <c r="B36" s="23">
        <f>IF(I36="","",IF(INDEX('اليومية'!$A$7:$A$3006,I36)&amp;""="","",INDEX('اليومية'!$A$7:$A$3006,I36)))</f>
        <v/>
      </c>
      <c r="C36" s="21">
        <f>IF(I36="","",INDEX('اليومية'!$B$7:$B$3006,I36))</f>
        <v/>
      </c>
      <c r="D36" s="6">
        <f>IF(I36="","",IF(INDEX('اليومية'!$D$7:$D$3006,I36)&amp;""="","",INDEX('اليومية'!$D$7:$D$3006,I36)))</f>
        <v/>
      </c>
      <c r="E36" s="19">
        <f>IF(I36="","",IF(INDEX('اليومية'!$E$7:$E$3006,I36)&amp;""="","",INDEX('اليومية'!$E$7:$E$3006,I36)))</f>
        <v/>
      </c>
      <c r="F36" s="19">
        <f>IF(I36="","",IF(INDEX('اليومية'!$F$7:$F$3006,I36)&amp;""="","",INDEX('اليومية'!$F$7:$F$3006,I36)))</f>
        <v/>
      </c>
      <c r="G36" s="19">
        <f>IF(A36="","",ABS(ROUND(($B$7+SUM(E$13:E36)-SUM(F$13:F36)),2)))</f>
        <v/>
      </c>
      <c r="H36" s="6">
        <f>IF(A36="","",IF(ROUND(($B$7+SUM(E$13:E36)-SUM(F$13:F36)),2)&gt;0,"مدين",IF(ROUND(($B$7+SUM(E$13:E36)-SUM(F$13:F36)),2)&lt;0,"دائن","")))</f>
        <v/>
      </c>
      <c r="I36" s="21">
        <f>IF(A36="","",MATCH($B$4&amp;"-"&amp;A36,'اليومية'!$L$7:$L$3006,0))</f>
        <v/>
      </c>
    </row>
    <row r="37">
      <c r="A37" s="21">
        <f>IF(A36="","",IF(A36&lt;COUNTIF('اليومية'!$C$7:$C$3006,$B$4),A36+1,""))</f>
        <v/>
      </c>
      <c r="B37" s="23">
        <f>IF(I37="","",IF(INDEX('اليومية'!$A$7:$A$3006,I37)&amp;""="","",INDEX('اليومية'!$A$7:$A$3006,I37)))</f>
        <v/>
      </c>
      <c r="C37" s="21">
        <f>IF(I37="","",INDEX('اليومية'!$B$7:$B$3006,I37))</f>
        <v/>
      </c>
      <c r="D37" s="6">
        <f>IF(I37="","",IF(INDEX('اليومية'!$D$7:$D$3006,I37)&amp;""="","",INDEX('اليومية'!$D$7:$D$3006,I37)))</f>
        <v/>
      </c>
      <c r="E37" s="19">
        <f>IF(I37="","",IF(INDEX('اليومية'!$E$7:$E$3006,I37)&amp;""="","",INDEX('اليومية'!$E$7:$E$3006,I37)))</f>
        <v/>
      </c>
      <c r="F37" s="19">
        <f>IF(I37="","",IF(INDEX('اليومية'!$F$7:$F$3006,I37)&amp;""="","",INDEX('اليومية'!$F$7:$F$3006,I37)))</f>
        <v/>
      </c>
      <c r="G37" s="19">
        <f>IF(A37="","",ABS(ROUND(($B$7+SUM(E$13:E37)-SUM(F$13:F37)),2)))</f>
        <v/>
      </c>
      <c r="H37" s="6">
        <f>IF(A37="","",IF(ROUND(($B$7+SUM(E$13:E37)-SUM(F$13:F37)),2)&gt;0,"مدين",IF(ROUND(($B$7+SUM(E$13:E37)-SUM(F$13:F37)),2)&lt;0,"دائن","")))</f>
        <v/>
      </c>
      <c r="I37" s="21">
        <f>IF(A37="","",MATCH($B$4&amp;"-"&amp;A37,'اليومية'!$L$7:$L$3006,0))</f>
        <v/>
      </c>
    </row>
    <row r="38">
      <c r="A38" s="21">
        <f>IF(A37="","",IF(A37&lt;COUNTIF('اليومية'!$C$7:$C$3006,$B$4),A37+1,""))</f>
        <v/>
      </c>
      <c r="B38" s="23">
        <f>IF(I38="","",IF(INDEX('اليومية'!$A$7:$A$3006,I38)&amp;""="","",INDEX('اليومية'!$A$7:$A$3006,I38)))</f>
        <v/>
      </c>
      <c r="C38" s="21">
        <f>IF(I38="","",INDEX('اليومية'!$B$7:$B$3006,I38))</f>
        <v/>
      </c>
      <c r="D38" s="6">
        <f>IF(I38="","",IF(INDEX('اليومية'!$D$7:$D$3006,I38)&amp;""="","",INDEX('اليومية'!$D$7:$D$3006,I38)))</f>
        <v/>
      </c>
      <c r="E38" s="19">
        <f>IF(I38="","",IF(INDEX('اليومية'!$E$7:$E$3006,I38)&amp;""="","",INDEX('اليومية'!$E$7:$E$3006,I38)))</f>
        <v/>
      </c>
      <c r="F38" s="19">
        <f>IF(I38="","",IF(INDEX('اليومية'!$F$7:$F$3006,I38)&amp;""="","",INDEX('اليومية'!$F$7:$F$3006,I38)))</f>
        <v/>
      </c>
      <c r="G38" s="19">
        <f>IF(A38="","",ABS(ROUND(($B$7+SUM(E$13:E38)-SUM(F$13:F38)),2)))</f>
        <v/>
      </c>
      <c r="H38" s="6">
        <f>IF(A38="","",IF(ROUND(($B$7+SUM(E$13:E38)-SUM(F$13:F38)),2)&gt;0,"مدين",IF(ROUND(($B$7+SUM(E$13:E38)-SUM(F$13:F38)),2)&lt;0,"دائن","")))</f>
        <v/>
      </c>
      <c r="I38" s="21">
        <f>IF(A38="","",MATCH($B$4&amp;"-"&amp;A38,'اليومية'!$L$7:$L$3006,0))</f>
        <v/>
      </c>
    </row>
    <row r="39">
      <c r="A39" s="21">
        <f>IF(A38="","",IF(A38&lt;COUNTIF('اليومية'!$C$7:$C$3006,$B$4),A38+1,""))</f>
        <v/>
      </c>
      <c r="B39" s="23">
        <f>IF(I39="","",IF(INDEX('اليومية'!$A$7:$A$3006,I39)&amp;""="","",INDEX('اليومية'!$A$7:$A$3006,I39)))</f>
        <v/>
      </c>
      <c r="C39" s="21">
        <f>IF(I39="","",INDEX('اليومية'!$B$7:$B$3006,I39))</f>
        <v/>
      </c>
      <c r="D39" s="6">
        <f>IF(I39="","",IF(INDEX('اليومية'!$D$7:$D$3006,I39)&amp;""="","",INDEX('اليومية'!$D$7:$D$3006,I39)))</f>
        <v/>
      </c>
      <c r="E39" s="19">
        <f>IF(I39="","",IF(INDEX('اليومية'!$E$7:$E$3006,I39)&amp;""="","",INDEX('اليومية'!$E$7:$E$3006,I39)))</f>
        <v/>
      </c>
      <c r="F39" s="19">
        <f>IF(I39="","",IF(INDEX('اليومية'!$F$7:$F$3006,I39)&amp;""="","",INDEX('اليومية'!$F$7:$F$3006,I39)))</f>
        <v/>
      </c>
      <c r="G39" s="19">
        <f>IF(A39="","",ABS(ROUND(($B$7+SUM(E$13:E39)-SUM(F$13:F39)),2)))</f>
        <v/>
      </c>
      <c r="H39" s="6">
        <f>IF(A39="","",IF(ROUND(($B$7+SUM(E$13:E39)-SUM(F$13:F39)),2)&gt;0,"مدين",IF(ROUND(($B$7+SUM(E$13:E39)-SUM(F$13:F39)),2)&lt;0,"دائن","")))</f>
        <v/>
      </c>
      <c r="I39" s="21">
        <f>IF(A39="","",MATCH($B$4&amp;"-"&amp;A39,'اليومية'!$L$7:$L$3006,0))</f>
        <v/>
      </c>
    </row>
    <row r="40">
      <c r="A40" s="21">
        <f>IF(A39="","",IF(A39&lt;COUNTIF('اليومية'!$C$7:$C$3006,$B$4),A39+1,""))</f>
        <v/>
      </c>
      <c r="B40" s="23">
        <f>IF(I40="","",IF(INDEX('اليومية'!$A$7:$A$3006,I40)&amp;""="","",INDEX('اليومية'!$A$7:$A$3006,I40)))</f>
        <v/>
      </c>
      <c r="C40" s="21">
        <f>IF(I40="","",INDEX('اليومية'!$B$7:$B$3006,I40))</f>
        <v/>
      </c>
      <c r="D40" s="6">
        <f>IF(I40="","",IF(INDEX('اليومية'!$D$7:$D$3006,I40)&amp;""="","",INDEX('اليومية'!$D$7:$D$3006,I40)))</f>
        <v/>
      </c>
      <c r="E40" s="19">
        <f>IF(I40="","",IF(INDEX('اليومية'!$E$7:$E$3006,I40)&amp;""="","",INDEX('اليومية'!$E$7:$E$3006,I40)))</f>
        <v/>
      </c>
      <c r="F40" s="19">
        <f>IF(I40="","",IF(INDEX('اليومية'!$F$7:$F$3006,I40)&amp;""="","",INDEX('اليومية'!$F$7:$F$3006,I40)))</f>
        <v/>
      </c>
      <c r="G40" s="19">
        <f>IF(A40="","",ABS(ROUND(($B$7+SUM(E$13:E40)-SUM(F$13:F40)),2)))</f>
        <v/>
      </c>
      <c r="H40" s="6">
        <f>IF(A40="","",IF(ROUND(($B$7+SUM(E$13:E40)-SUM(F$13:F40)),2)&gt;0,"مدين",IF(ROUND(($B$7+SUM(E$13:E40)-SUM(F$13:F40)),2)&lt;0,"دائن","")))</f>
        <v/>
      </c>
      <c r="I40" s="21">
        <f>IF(A40="","",MATCH($B$4&amp;"-"&amp;A40,'اليومية'!$L$7:$L$3006,0))</f>
        <v/>
      </c>
    </row>
    <row r="41">
      <c r="A41" s="21">
        <f>IF(A40="","",IF(A40&lt;COUNTIF('اليومية'!$C$7:$C$3006,$B$4),A40+1,""))</f>
        <v/>
      </c>
      <c r="B41" s="23">
        <f>IF(I41="","",IF(INDEX('اليومية'!$A$7:$A$3006,I41)&amp;""="","",INDEX('اليومية'!$A$7:$A$3006,I41)))</f>
        <v/>
      </c>
      <c r="C41" s="21">
        <f>IF(I41="","",INDEX('اليومية'!$B$7:$B$3006,I41))</f>
        <v/>
      </c>
      <c r="D41" s="6">
        <f>IF(I41="","",IF(INDEX('اليومية'!$D$7:$D$3006,I41)&amp;""="","",INDEX('اليومية'!$D$7:$D$3006,I41)))</f>
        <v/>
      </c>
      <c r="E41" s="19">
        <f>IF(I41="","",IF(INDEX('اليومية'!$E$7:$E$3006,I41)&amp;""="","",INDEX('اليومية'!$E$7:$E$3006,I41)))</f>
        <v/>
      </c>
      <c r="F41" s="19">
        <f>IF(I41="","",IF(INDEX('اليومية'!$F$7:$F$3006,I41)&amp;""="","",INDEX('اليومية'!$F$7:$F$3006,I41)))</f>
        <v/>
      </c>
      <c r="G41" s="19">
        <f>IF(A41="","",ABS(ROUND(($B$7+SUM(E$13:E41)-SUM(F$13:F41)),2)))</f>
        <v/>
      </c>
      <c r="H41" s="6">
        <f>IF(A41="","",IF(ROUND(($B$7+SUM(E$13:E41)-SUM(F$13:F41)),2)&gt;0,"مدين",IF(ROUND(($B$7+SUM(E$13:E41)-SUM(F$13:F41)),2)&lt;0,"دائن","")))</f>
        <v/>
      </c>
      <c r="I41" s="21">
        <f>IF(A41="","",MATCH($B$4&amp;"-"&amp;A41,'اليومية'!$L$7:$L$3006,0))</f>
        <v/>
      </c>
    </row>
    <row r="42">
      <c r="A42" s="21">
        <f>IF(A41="","",IF(A41&lt;COUNTIF('اليومية'!$C$7:$C$3006,$B$4),A41+1,""))</f>
        <v/>
      </c>
      <c r="B42" s="23">
        <f>IF(I42="","",IF(INDEX('اليومية'!$A$7:$A$3006,I42)&amp;""="","",INDEX('اليومية'!$A$7:$A$3006,I42)))</f>
        <v/>
      </c>
      <c r="C42" s="21">
        <f>IF(I42="","",INDEX('اليومية'!$B$7:$B$3006,I42))</f>
        <v/>
      </c>
      <c r="D42" s="6">
        <f>IF(I42="","",IF(INDEX('اليومية'!$D$7:$D$3006,I42)&amp;""="","",INDEX('اليومية'!$D$7:$D$3006,I42)))</f>
        <v/>
      </c>
      <c r="E42" s="19">
        <f>IF(I42="","",IF(INDEX('اليومية'!$E$7:$E$3006,I42)&amp;""="","",INDEX('اليومية'!$E$7:$E$3006,I42)))</f>
        <v/>
      </c>
      <c r="F42" s="19">
        <f>IF(I42="","",IF(INDEX('اليومية'!$F$7:$F$3006,I42)&amp;""="","",INDEX('اليومية'!$F$7:$F$3006,I42)))</f>
        <v/>
      </c>
      <c r="G42" s="19">
        <f>IF(A42="","",ABS(ROUND(($B$7+SUM(E$13:E42)-SUM(F$13:F42)),2)))</f>
        <v/>
      </c>
      <c r="H42" s="6">
        <f>IF(A42="","",IF(ROUND(($B$7+SUM(E$13:E42)-SUM(F$13:F42)),2)&gt;0,"مدين",IF(ROUND(($B$7+SUM(E$13:E42)-SUM(F$13:F42)),2)&lt;0,"دائن","")))</f>
        <v/>
      </c>
      <c r="I42" s="21">
        <f>IF(A42="","",MATCH($B$4&amp;"-"&amp;A42,'اليومية'!$L$7:$L$3006,0))</f>
        <v/>
      </c>
    </row>
    <row r="43">
      <c r="A43" s="21">
        <f>IF(A42="","",IF(A42&lt;COUNTIF('اليومية'!$C$7:$C$3006,$B$4),A42+1,""))</f>
        <v/>
      </c>
      <c r="B43" s="23">
        <f>IF(I43="","",IF(INDEX('اليومية'!$A$7:$A$3006,I43)&amp;""="","",INDEX('اليومية'!$A$7:$A$3006,I43)))</f>
        <v/>
      </c>
      <c r="C43" s="21">
        <f>IF(I43="","",INDEX('اليومية'!$B$7:$B$3006,I43))</f>
        <v/>
      </c>
      <c r="D43" s="6">
        <f>IF(I43="","",IF(INDEX('اليومية'!$D$7:$D$3006,I43)&amp;""="","",INDEX('اليومية'!$D$7:$D$3006,I43)))</f>
        <v/>
      </c>
      <c r="E43" s="19">
        <f>IF(I43="","",IF(INDEX('اليومية'!$E$7:$E$3006,I43)&amp;""="","",INDEX('اليومية'!$E$7:$E$3006,I43)))</f>
        <v/>
      </c>
      <c r="F43" s="19">
        <f>IF(I43="","",IF(INDEX('اليومية'!$F$7:$F$3006,I43)&amp;""="","",INDEX('اليومية'!$F$7:$F$3006,I43)))</f>
        <v/>
      </c>
      <c r="G43" s="19">
        <f>IF(A43="","",ABS(ROUND(($B$7+SUM(E$13:E43)-SUM(F$13:F43)),2)))</f>
        <v/>
      </c>
      <c r="H43" s="6">
        <f>IF(A43="","",IF(ROUND(($B$7+SUM(E$13:E43)-SUM(F$13:F43)),2)&gt;0,"مدين",IF(ROUND(($B$7+SUM(E$13:E43)-SUM(F$13:F43)),2)&lt;0,"دائن","")))</f>
        <v/>
      </c>
      <c r="I43" s="21">
        <f>IF(A43="","",MATCH($B$4&amp;"-"&amp;A43,'اليومية'!$L$7:$L$3006,0))</f>
        <v/>
      </c>
    </row>
    <row r="44">
      <c r="A44" s="21">
        <f>IF(A43="","",IF(A43&lt;COUNTIF('اليومية'!$C$7:$C$3006,$B$4),A43+1,""))</f>
        <v/>
      </c>
      <c r="B44" s="23">
        <f>IF(I44="","",IF(INDEX('اليومية'!$A$7:$A$3006,I44)&amp;""="","",INDEX('اليومية'!$A$7:$A$3006,I44)))</f>
        <v/>
      </c>
      <c r="C44" s="21">
        <f>IF(I44="","",INDEX('اليومية'!$B$7:$B$3006,I44))</f>
        <v/>
      </c>
      <c r="D44" s="6">
        <f>IF(I44="","",IF(INDEX('اليومية'!$D$7:$D$3006,I44)&amp;""="","",INDEX('اليومية'!$D$7:$D$3006,I44)))</f>
        <v/>
      </c>
      <c r="E44" s="19">
        <f>IF(I44="","",IF(INDEX('اليومية'!$E$7:$E$3006,I44)&amp;""="","",INDEX('اليومية'!$E$7:$E$3006,I44)))</f>
        <v/>
      </c>
      <c r="F44" s="19">
        <f>IF(I44="","",IF(INDEX('اليومية'!$F$7:$F$3006,I44)&amp;""="","",INDEX('اليومية'!$F$7:$F$3006,I44)))</f>
        <v/>
      </c>
      <c r="G44" s="19">
        <f>IF(A44="","",ABS(ROUND(($B$7+SUM(E$13:E44)-SUM(F$13:F44)),2)))</f>
        <v/>
      </c>
      <c r="H44" s="6">
        <f>IF(A44="","",IF(ROUND(($B$7+SUM(E$13:E44)-SUM(F$13:F44)),2)&gt;0,"مدين",IF(ROUND(($B$7+SUM(E$13:E44)-SUM(F$13:F44)),2)&lt;0,"دائن","")))</f>
        <v/>
      </c>
      <c r="I44" s="21">
        <f>IF(A44="","",MATCH($B$4&amp;"-"&amp;A44,'اليومية'!$L$7:$L$3006,0))</f>
        <v/>
      </c>
    </row>
    <row r="45">
      <c r="A45" s="21">
        <f>IF(A44="","",IF(A44&lt;COUNTIF('اليومية'!$C$7:$C$3006,$B$4),A44+1,""))</f>
        <v/>
      </c>
      <c r="B45" s="23">
        <f>IF(I45="","",IF(INDEX('اليومية'!$A$7:$A$3006,I45)&amp;""="","",INDEX('اليومية'!$A$7:$A$3006,I45)))</f>
        <v/>
      </c>
      <c r="C45" s="21">
        <f>IF(I45="","",INDEX('اليومية'!$B$7:$B$3006,I45))</f>
        <v/>
      </c>
      <c r="D45" s="6">
        <f>IF(I45="","",IF(INDEX('اليومية'!$D$7:$D$3006,I45)&amp;""="","",INDEX('اليومية'!$D$7:$D$3006,I45)))</f>
        <v/>
      </c>
      <c r="E45" s="19">
        <f>IF(I45="","",IF(INDEX('اليومية'!$E$7:$E$3006,I45)&amp;""="","",INDEX('اليومية'!$E$7:$E$3006,I45)))</f>
        <v/>
      </c>
      <c r="F45" s="19">
        <f>IF(I45="","",IF(INDEX('اليومية'!$F$7:$F$3006,I45)&amp;""="","",INDEX('اليومية'!$F$7:$F$3006,I45)))</f>
        <v/>
      </c>
      <c r="G45" s="19">
        <f>IF(A45="","",ABS(ROUND(($B$7+SUM(E$13:E45)-SUM(F$13:F45)),2)))</f>
        <v/>
      </c>
      <c r="H45" s="6">
        <f>IF(A45="","",IF(ROUND(($B$7+SUM(E$13:E45)-SUM(F$13:F45)),2)&gt;0,"مدين",IF(ROUND(($B$7+SUM(E$13:E45)-SUM(F$13:F45)),2)&lt;0,"دائن","")))</f>
        <v/>
      </c>
      <c r="I45" s="21">
        <f>IF(A45="","",MATCH($B$4&amp;"-"&amp;A45,'اليومية'!$L$7:$L$3006,0))</f>
        <v/>
      </c>
    </row>
    <row r="46">
      <c r="A46" s="21">
        <f>IF(A45="","",IF(A45&lt;COUNTIF('اليومية'!$C$7:$C$3006,$B$4),A45+1,""))</f>
        <v/>
      </c>
      <c r="B46" s="23">
        <f>IF(I46="","",IF(INDEX('اليومية'!$A$7:$A$3006,I46)&amp;""="","",INDEX('اليومية'!$A$7:$A$3006,I46)))</f>
        <v/>
      </c>
      <c r="C46" s="21">
        <f>IF(I46="","",INDEX('اليومية'!$B$7:$B$3006,I46))</f>
        <v/>
      </c>
      <c r="D46" s="6">
        <f>IF(I46="","",IF(INDEX('اليومية'!$D$7:$D$3006,I46)&amp;""="","",INDEX('اليومية'!$D$7:$D$3006,I46)))</f>
        <v/>
      </c>
      <c r="E46" s="19">
        <f>IF(I46="","",IF(INDEX('اليومية'!$E$7:$E$3006,I46)&amp;""="","",INDEX('اليومية'!$E$7:$E$3006,I46)))</f>
        <v/>
      </c>
      <c r="F46" s="19">
        <f>IF(I46="","",IF(INDEX('اليومية'!$F$7:$F$3006,I46)&amp;""="","",INDEX('اليومية'!$F$7:$F$3006,I46)))</f>
        <v/>
      </c>
      <c r="G46" s="19">
        <f>IF(A46="","",ABS(ROUND(($B$7+SUM(E$13:E46)-SUM(F$13:F46)),2)))</f>
        <v/>
      </c>
      <c r="H46" s="6">
        <f>IF(A46="","",IF(ROUND(($B$7+SUM(E$13:E46)-SUM(F$13:F46)),2)&gt;0,"مدين",IF(ROUND(($B$7+SUM(E$13:E46)-SUM(F$13:F46)),2)&lt;0,"دائن","")))</f>
        <v/>
      </c>
      <c r="I46" s="21">
        <f>IF(A46="","",MATCH($B$4&amp;"-"&amp;A46,'اليومية'!$L$7:$L$3006,0))</f>
        <v/>
      </c>
    </row>
    <row r="47">
      <c r="A47" s="21">
        <f>IF(A46="","",IF(A46&lt;COUNTIF('اليومية'!$C$7:$C$3006,$B$4),A46+1,""))</f>
        <v/>
      </c>
      <c r="B47" s="23">
        <f>IF(I47="","",IF(INDEX('اليومية'!$A$7:$A$3006,I47)&amp;""="","",INDEX('اليومية'!$A$7:$A$3006,I47)))</f>
        <v/>
      </c>
      <c r="C47" s="21">
        <f>IF(I47="","",INDEX('اليومية'!$B$7:$B$3006,I47))</f>
        <v/>
      </c>
      <c r="D47" s="6">
        <f>IF(I47="","",IF(INDEX('اليومية'!$D$7:$D$3006,I47)&amp;""="","",INDEX('اليومية'!$D$7:$D$3006,I47)))</f>
        <v/>
      </c>
      <c r="E47" s="19">
        <f>IF(I47="","",IF(INDEX('اليومية'!$E$7:$E$3006,I47)&amp;""="","",INDEX('اليومية'!$E$7:$E$3006,I47)))</f>
        <v/>
      </c>
      <c r="F47" s="19">
        <f>IF(I47="","",IF(INDEX('اليومية'!$F$7:$F$3006,I47)&amp;""="","",INDEX('اليومية'!$F$7:$F$3006,I47)))</f>
        <v/>
      </c>
      <c r="G47" s="19">
        <f>IF(A47="","",ABS(ROUND(($B$7+SUM(E$13:E47)-SUM(F$13:F47)),2)))</f>
        <v/>
      </c>
      <c r="H47" s="6">
        <f>IF(A47="","",IF(ROUND(($B$7+SUM(E$13:E47)-SUM(F$13:F47)),2)&gt;0,"مدين",IF(ROUND(($B$7+SUM(E$13:E47)-SUM(F$13:F47)),2)&lt;0,"دائن","")))</f>
        <v/>
      </c>
      <c r="I47" s="21">
        <f>IF(A47="","",MATCH($B$4&amp;"-"&amp;A47,'اليومية'!$L$7:$L$3006,0))</f>
        <v/>
      </c>
    </row>
    <row r="48">
      <c r="A48" s="21">
        <f>IF(A47="","",IF(A47&lt;COUNTIF('اليومية'!$C$7:$C$3006,$B$4),A47+1,""))</f>
        <v/>
      </c>
      <c r="B48" s="23">
        <f>IF(I48="","",IF(INDEX('اليومية'!$A$7:$A$3006,I48)&amp;""="","",INDEX('اليومية'!$A$7:$A$3006,I48)))</f>
        <v/>
      </c>
      <c r="C48" s="21">
        <f>IF(I48="","",INDEX('اليومية'!$B$7:$B$3006,I48))</f>
        <v/>
      </c>
      <c r="D48" s="6">
        <f>IF(I48="","",IF(INDEX('اليومية'!$D$7:$D$3006,I48)&amp;""="","",INDEX('اليومية'!$D$7:$D$3006,I48)))</f>
        <v/>
      </c>
      <c r="E48" s="19">
        <f>IF(I48="","",IF(INDEX('اليومية'!$E$7:$E$3006,I48)&amp;""="","",INDEX('اليومية'!$E$7:$E$3006,I48)))</f>
        <v/>
      </c>
      <c r="F48" s="19">
        <f>IF(I48="","",IF(INDEX('اليومية'!$F$7:$F$3006,I48)&amp;""="","",INDEX('اليومية'!$F$7:$F$3006,I48)))</f>
        <v/>
      </c>
      <c r="G48" s="19">
        <f>IF(A48="","",ABS(ROUND(($B$7+SUM(E$13:E48)-SUM(F$13:F48)),2)))</f>
        <v/>
      </c>
      <c r="H48" s="6">
        <f>IF(A48="","",IF(ROUND(($B$7+SUM(E$13:E48)-SUM(F$13:F48)),2)&gt;0,"مدين",IF(ROUND(($B$7+SUM(E$13:E48)-SUM(F$13:F48)),2)&lt;0,"دائن","")))</f>
        <v/>
      </c>
      <c r="I48" s="21">
        <f>IF(A48="","",MATCH($B$4&amp;"-"&amp;A48,'اليومية'!$L$7:$L$3006,0))</f>
        <v/>
      </c>
    </row>
    <row r="49">
      <c r="A49" s="21">
        <f>IF(A48="","",IF(A48&lt;COUNTIF('اليومية'!$C$7:$C$3006,$B$4),A48+1,""))</f>
        <v/>
      </c>
      <c r="B49" s="23">
        <f>IF(I49="","",IF(INDEX('اليومية'!$A$7:$A$3006,I49)&amp;""="","",INDEX('اليومية'!$A$7:$A$3006,I49)))</f>
        <v/>
      </c>
      <c r="C49" s="21">
        <f>IF(I49="","",INDEX('اليومية'!$B$7:$B$3006,I49))</f>
        <v/>
      </c>
      <c r="D49" s="6">
        <f>IF(I49="","",IF(INDEX('اليومية'!$D$7:$D$3006,I49)&amp;""="","",INDEX('اليومية'!$D$7:$D$3006,I49)))</f>
        <v/>
      </c>
      <c r="E49" s="19">
        <f>IF(I49="","",IF(INDEX('اليومية'!$E$7:$E$3006,I49)&amp;""="","",INDEX('اليومية'!$E$7:$E$3006,I49)))</f>
        <v/>
      </c>
      <c r="F49" s="19">
        <f>IF(I49="","",IF(INDEX('اليومية'!$F$7:$F$3006,I49)&amp;""="","",INDEX('اليومية'!$F$7:$F$3006,I49)))</f>
        <v/>
      </c>
      <c r="G49" s="19">
        <f>IF(A49="","",ABS(ROUND(($B$7+SUM(E$13:E49)-SUM(F$13:F49)),2)))</f>
        <v/>
      </c>
      <c r="H49" s="6">
        <f>IF(A49="","",IF(ROUND(($B$7+SUM(E$13:E49)-SUM(F$13:F49)),2)&gt;0,"مدين",IF(ROUND(($B$7+SUM(E$13:E49)-SUM(F$13:F49)),2)&lt;0,"دائن","")))</f>
        <v/>
      </c>
      <c r="I49" s="21">
        <f>IF(A49="","",MATCH($B$4&amp;"-"&amp;A49,'اليومية'!$L$7:$L$3006,0))</f>
        <v/>
      </c>
    </row>
    <row r="50">
      <c r="A50" s="21">
        <f>IF(A49="","",IF(A49&lt;COUNTIF('اليومية'!$C$7:$C$3006,$B$4),A49+1,""))</f>
        <v/>
      </c>
      <c r="B50" s="23">
        <f>IF(I50="","",IF(INDEX('اليومية'!$A$7:$A$3006,I50)&amp;""="","",INDEX('اليومية'!$A$7:$A$3006,I50)))</f>
        <v/>
      </c>
      <c r="C50" s="21">
        <f>IF(I50="","",INDEX('اليومية'!$B$7:$B$3006,I50))</f>
        <v/>
      </c>
      <c r="D50" s="6">
        <f>IF(I50="","",IF(INDEX('اليومية'!$D$7:$D$3006,I50)&amp;""="","",INDEX('اليومية'!$D$7:$D$3006,I50)))</f>
        <v/>
      </c>
      <c r="E50" s="19">
        <f>IF(I50="","",IF(INDEX('اليومية'!$E$7:$E$3006,I50)&amp;""="","",INDEX('اليومية'!$E$7:$E$3006,I50)))</f>
        <v/>
      </c>
      <c r="F50" s="19">
        <f>IF(I50="","",IF(INDEX('اليومية'!$F$7:$F$3006,I50)&amp;""="","",INDEX('اليومية'!$F$7:$F$3006,I50)))</f>
        <v/>
      </c>
      <c r="G50" s="19">
        <f>IF(A50="","",ABS(ROUND(($B$7+SUM(E$13:E50)-SUM(F$13:F50)),2)))</f>
        <v/>
      </c>
      <c r="H50" s="6">
        <f>IF(A50="","",IF(ROUND(($B$7+SUM(E$13:E50)-SUM(F$13:F50)),2)&gt;0,"مدين",IF(ROUND(($B$7+SUM(E$13:E50)-SUM(F$13:F50)),2)&lt;0,"دائن","")))</f>
        <v/>
      </c>
      <c r="I50" s="21">
        <f>IF(A50="","",MATCH($B$4&amp;"-"&amp;A50,'اليومية'!$L$7:$L$3006,0))</f>
        <v/>
      </c>
    </row>
    <row r="51">
      <c r="A51" s="21">
        <f>IF(A50="","",IF(A50&lt;COUNTIF('اليومية'!$C$7:$C$3006,$B$4),A50+1,""))</f>
        <v/>
      </c>
      <c r="B51" s="23">
        <f>IF(I51="","",IF(INDEX('اليومية'!$A$7:$A$3006,I51)&amp;""="","",INDEX('اليومية'!$A$7:$A$3006,I51)))</f>
        <v/>
      </c>
      <c r="C51" s="21">
        <f>IF(I51="","",INDEX('اليومية'!$B$7:$B$3006,I51))</f>
        <v/>
      </c>
      <c r="D51" s="6">
        <f>IF(I51="","",IF(INDEX('اليومية'!$D$7:$D$3006,I51)&amp;""="","",INDEX('اليومية'!$D$7:$D$3006,I51)))</f>
        <v/>
      </c>
      <c r="E51" s="19">
        <f>IF(I51="","",IF(INDEX('اليومية'!$E$7:$E$3006,I51)&amp;""="","",INDEX('اليومية'!$E$7:$E$3006,I51)))</f>
        <v/>
      </c>
      <c r="F51" s="19">
        <f>IF(I51="","",IF(INDEX('اليومية'!$F$7:$F$3006,I51)&amp;""="","",INDEX('اليومية'!$F$7:$F$3006,I51)))</f>
        <v/>
      </c>
      <c r="G51" s="19">
        <f>IF(A51="","",ABS(ROUND(($B$7+SUM(E$13:E51)-SUM(F$13:F51)),2)))</f>
        <v/>
      </c>
      <c r="H51" s="6">
        <f>IF(A51="","",IF(ROUND(($B$7+SUM(E$13:E51)-SUM(F$13:F51)),2)&gt;0,"مدين",IF(ROUND(($B$7+SUM(E$13:E51)-SUM(F$13:F51)),2)&lt;0,"دائن","")))</f>
        <v/>
      </c>
      <c r="I51" s="21">
        <f>IF(A51="","",MATCH($B$4&amp;"-"&amp;A51,'اليومية'!$L$7:$L$3006,0))</f>
        <v/>
      </c>
    </row>
    <row r="52">
      <c r="A52" s="21">
        <f>IF(A51="","",IF(A51&lt;COUNTIF('اليومية'!$C$7:$C$3006,$B$4),A51+1,""))</f>
        <v/>
      </c>
      <c r="B52" s="23">
        <f>IF(I52="","",IF(INDEX('اليومية'!$A$7:$A$3006,I52)&amp;""="","",INDEX('اليومية'!$A$7:$A$3006,I52)))</f>
        <v/>
      </c>
      <c r="C52" s="21">
        <f>IF(I52="","",INDEX('اليومية'!$B$7:$B$3006,I52))</f>
        <v/>
      </c>
      <c r="D52" s="6">
        <f>IF(I52="","",IF(INDEX('اليومية'!$D$7:$D$3006,I52)&amp;""="","",INDEX('اليومية'!$D$7:$D$3006,I52)))</f>
        <v/>
      </c>
      <c r="E52" s="19">
        <f>IF(I52="","",IF(INDEX('اليومية'!$E$7:$E$3006,I52)&amp;""="","",INDEX('اليومية'!$E$7:$E$3006,I52)))</f>
        <v/>
      </c>
      <c r="F52" s="19">
        <f>IF(I52="","",IF(INDEX('اليومية'!$F$7:$F$3006,I52)&amp;""="","",INDEX('اليومية'!$F$7:$F$3006,I52)))</f>
        <v/>
      </c>
      <c r="G52" s="19">
        <f>IF(A52="","",ABS(ROUND(($B$7+SUM(E$13:E52)-SUM(F$13:F52)),2)))</f>
        <v/>
      </c>
      <c r="H52" s="6">
        <f>IF(A52="","",IF(ROUND(($B$7+SUM(E$13:E52)-SUM(F$13:F52)),2)&gt;0,"مدين",IF(ROUND(($B$7+SUM(E$13:E52)-SUM(F$13:F52)),2)&lt;0,"دائن","")))</f>
        <v/>
      </c>
      <c r="I52" s="21">
        <f>IF(A52="","",MATCH($B$4&amp;"-"&amp;A52,'اليومية'!$L$7:$L$3006,0))</f>
        <v/>
      </c>
    </row>
    <row r="53">
      <c r="A53" s="21">
        <f>IF(A52="","",IF(A52&lt;COUNTIF('اليومية'!$C$7:$C$3006,$B$4),A52+1,""))</f>
        <v/>
      </c>
      <c r="B53" s="23">
        <f>IF(I53="","",IF(INDEX('اليومية'!$A$7:$A$3006,I53)&amp;""="","",INDEX('اليومية'!$A$7:$A$3006,I53)))</f>
        <v/>
      </c>
      <c r="C53" s="21">
        <f>IF(I53="","",INDEX('اليومية'!$B$7:$B$3006,I53))</f>
        <v/>
      </c>
      <c r="D53" s="6">
        <f>IF(I53="","",IF(INDEX('اليومية'!$D$7:$D$3006,I53)&amp;""="","",INDEX('اليومية'!$D$7:$D$3006,I53)))</f>
        <v/>
      </c>
      <c r="E53" s="19">
        <f>IF(I53="","",IF(INDEX('اليومية'!$E$7:$E$3006,I53)&amp;""="","",INDEX('اليومية'!$E$7:$E$3006,I53)))</f>
        <v/>
      </c>
      <c r="F53" s="19">
        <f>IF(I53="","",IF(INDEX('اليومية'!$F$7:$F$3006,I53)&amp;""="","",INDEX('اليومية'!$F$7:$F$3006,I53)))</f>
        <v/>
      </c>
      <c r="G53" s="19">
        <f>IF(A53="","",ABS(ROUND(($B$7+SUM(E$13:E53)-SUM(F$13:F53)),2)))</f>
        <v/>
      </c>
      <c r="H53" s="6">
        <f>IF(A53="","",IF(ROUND(($B$7+SUM(E$13:E53)-SUM(F$13:F53)),2)&gt;0,"مدين",IF(ROUND(($B$7+SUM(E$13:E53)-SUM(F$13:F53)),2)&lt;0,"دائن","")))</f>
        <v/>
      </c>
      <c r="I53" s="21">
        <f>IF(A53="","",MATCH($B$4&amp;"-"&amp;A53,'اليومية'!$L$7:$L$3006,0))</f>
        <v/>
      </c>
    </row>
    <row r="54">
      <c r="A54" s="21">
        <f>IF(A53="","",IF(A53&lt;COUNTIF('اليومية'!$C$7:$C$3006,$B$4),A53+1,""))</f>
        <v/>
      </c>
      <c r="B54" s="23">
        <f>IF(I54="","",IF(INDEX('اليومية'!$A$7:$A$3006,I54)&amp;""="","",INDEX('اليومية'!$A$7:$A$3006,I54)))</f>
        <v/>
      </c>
      <c r="C54" s="21">
        <f>IF(I54="","",INDEX('اليومية'!$B$7:$B$3006,I54))</f>
        <v/>
      </c>
      <c r="D54" s="6">
        <f>IF(I54="","",IF(INDEX('اليومية'!$D$7:$D$3006,I54)&amp;""="","",INDEX('اليومية'!$D$7:$D$3006,I54)))</f>
        <v/>
      </c>
      <c r="E54" s="19">
        <f>IF(I54="","",IF(INDEX('اليومية'!$E$7:$E$3006,I54)&amp;""="","",INDEX('اليومية'!$E$7:$E$3006,I54)))</f>
        <v/>
      </c>
      <c r="F54" s="19">
        <f>IF(I54="","",IF(INDEX('اليومية'!$F$7:$F$3006,I54)&amp;""="","",INDEX('اليومية'!$F$7:$F$3006,I54)))</f>
        <v/>
      </c>
      <c r="G54" s="19">
        <f>IF(A54="","",ABS(ROUND(($B$7+SUM(E$13:E54)-SUM(F$13:F54)),2)))</f>
        <v/>
      </c>
      <c r="H54" s="6">
        <f>IF(A54="","",IF(ROUND(($B$7+SUM(E$13:E54)-SUM(F$13:F54)),2)&gt;0,"مدين",IF(ROUND(($B$7+SUM(E$13:E54)-SUM(F$13:F54)),2)&lt;0,"دائن","")))</f>
        <v/>
      </c>
      <c r="I54" s="21">
        <f>IF(A54="","",MATCH($B$4&amp;"-"&amp;A54,'اليومية'!$L$7:$L$3006,0))</f>
        <v/>
      </c>
    </row>
    <row r="55">
      <c r="A55" s="21">
        <f>IF(A54="","",IF(A54&lt;COUNTIF('اليومية'!$C$7:$C$3006,$B$4),A54+1,""))</f>
        <v/>
      </c>
      <c r="B55" s="23">
        <f>IF(I55="","",IF(INDEX('اليومية'!$A$7:$A$3006,I55)&amp;""="","",INDEX('اليومية'!$A$7:$A$3006,I55)))</f>
        <v/>
      </c>
      <c r="C55" s="21">
        <f>IF(I55="","",INDEX('اليومية'!$B$7:$B$3006,I55))</f>
        <v/>
      </c>
      <c r="D55" s="6">
        <f>IF(I55="","",IF(INDEX('اليومية'!$D$7:$D$3006,I55)&amp;""="","",INDEX('اليومية'!$D$7:$D$3006,I55)))</f>
        <v/>
      </c>
      <c r="E55" s="19">
        <f>IF(I55="","",IF(INDEX('اليومية'!$E$7:$E$3006,I55)&amp;""="","",INDEX('اليومية'!$E$7:$E$3006,I55)))</f>
        <v/>
      </c>
      <c r="F55" s="19">
        <f>IF(I55="","",IF(INDEX('اليومية'!$F$7:$F$3006,I55)&amp;""="","",INDEX('اليومية'!$F$7:$F$3006,I55)))</f>
        <v/>
      </c>
      <c r="G55" s="19">
        <f>IF(A55="","",ABS(ROUND(($B$7+SUM(E$13:E55)-SUM(F$13:F55)),2)))</f>
        <v/>
      </c>
      <c r="H55" s="6">
        <f>IF(A55="","",IF(ROUND(($B$7+SUM(E$13:E55)-SUM(F$13:F55)),2)&gt;0,"مدين",IF(ROUND(($B$7+SUM(E$13:E55)-SUM(F$13:F55)),2)&lt;0,"دائن","")))</f>
        <v/>
      </c>
      <c r="I55" s="21">
        <f>IF(A55="","",MATCH($B$4&amp;"-"&amp;A55,'اليومية'!$L$7:$L$3006,0))</f>
        <v/>
      </c>
    </row>
    <row r="56">
      <c r="A56" s="21">
        <f>IF(A55="","",IF(A55&lt;COUNTIF('اليومية'!$C$7:$C$3006,$B$4),A55+1,""))</f>
        <v/>
      </c>
      <c r="B56" s="23">
        <f>IF(I56="","",IF(INDEX('اليومية'!$A$7:$A$3006,I56)&amp;""="","",INDEX('اليومية'!$A$7:$A$3006,I56)))</f>
        <v/>
      </c>
      <c r="C56" s="21">
        <f>IF(I56="","",INDEX('اليومية'!$B$7:$B$3006,I56))</f>
        <v/>
      </c>
      <c r="D56" s="6">
        <f>IF(I56="","",IF(INDEX('اليومية'!$D$7:$D$3006,I56)&amp;""="","",INDEX('اليومية'!$D$7:$D$3006,I56)))</f>
        <v/>
      </c>
      <c r="E56" s="19">
        <f>IF(I56="","",IF(INDEX('اليومية'!$E$7:$E$3006,I56)&amp;""="","",INDEX('اليومية'!$E$7:$E$3006,I56)))</f>
        <v/>
      </c>
      <c r="F56" s="19">
        <f>IF(I56="","",IF(INDEX('اليومية'!$F$7:$F$3006,I56)&amp;""="","",INDEX('اليومية'!$F$7:$F$3006,I56)))</f>
        <v/>
      </c>
      <c r="G56" s="19">
        <f>IF(A56="","",ABS(ROUND(($B$7+SUM(E$13:E56)-SUM(F$13:F56)),2)))</f>
        <v/>
      </c>
      <c r="H56" s="6">
        <f>IF(A56="","",IF(ROUND(($B$7+SUM(E$13:E56)-SUM(F$13:F56)),2)&gt;0,"مدين",IF(ROUND(($B$7+SUM(E$13:E56)-SUM(F$13:F56)),2)&lt;0,"دائن","")))</f>
        <v/>
      </c>
      <c r="I56" s="21">
        <f>IF(A56="","",MATCH($B$4&amp;"-"&amp;A56,'اليومية'!$L$7:$L$3006,0))</f>
        <v/>
      </c>
    </row>
    <row r="57">
      <c r="A57" s="21">
        <f>IF(A56="","",IF(A56&lt;COUNTIF('اليومية'!$C$7:$C$3006,$B$4),A56+1,""))</f>
        <v/>
      </c>
      <c r="B57" s="23">
        <f>IF(I57="","",IF(INDEX('اليومية'!$A$7:$A$3006,I57)&amp;""="","",INDEX('اليومية'!$A$7:$A$3006,I57)))</f>
        <v/>
      </c>
      <c r="C57" s="21">
        <f>IF(I57="","",INDEX('اليومية'!$B$7:$B$3006,I57))</f>
        <v/>
      </c>
      <c r="D57" s="6">
        <f>IF(I57="","",IF(INDEX('اليومية'!$D$7:$D$3006,I57)&amp;""="","",INDEX('اليومية'!$D$7:$D$3006,I57)))</f>
        <v/>
      </c>
      <c r="E57" s="19">
        <f>IF(I57="","",IF(INDEX('اليومية'!$E$7:$E$3006,I57)&amp;""="","",INDEX('اليومية'!$E$7:$E$3006,I57)))</f>
        <v/>
      </c>
      <c r="F57" s="19">
        <f>IF(I57="","",IF(INDEX('اليومية'!$F$7:$F$3006,I57)&amp;""="","",INDEX('اليومية'!$F$7:$F$3006,I57)))</f>
        <v/>
      </c>
      <c r="G57" s="19">
        <f>IF(A57="","",ABS(ROUND(($B$7+SUM(E$13:E57)-SUM(F$13:F57)),2)))</f>
        <v/>
      </c>
      <c r="H57" s="6">
        <f>IF(A57="","",IF(ROUND(($B$7+SUM(E$13:E57)-SUM(F$13:F57)),2)&gt;0,"مدين",IF(ROUND(($B$7+SUM(E$13:E57)-SUM(F$13:F57)),2)&lt;0,"دائن","")))</f>
        <v/>
      </c>
      <c r="I57" s="21">
        <f>IF(A57="","",MATCH($B$4&amp;"-"&amp;A57,'اليومية'!$L$7:$L$3006,0))</f>
        <v/>
      </c>
    </row>
    <row r="58">
      <c r="A58" s="21">
        <f>IF(A57="","",IF(A57&lt;COUNTIF('اليومية'!$C$7:$C$3006,$B$4),A57+1,""))</f>
        <v/>
      </c>
      <c r="B58" s="23">
        <f>IF(I58="","",IF(INDEX('اليومية'!$A$7:$A$3006,I58)&amp;""="","",INDEX('اليومية'!$A$7:$A$3006,I58)))</f>
        <v/>
      </c>
      <c r="C58" s="21">
        <f>IF(I58="","",INDEX('اليومية'!$B$7:$B$3006,I58))</f>
        <v/>
      </c>
      <c r="D58" s="6">
        <f>IF(I58="","",IF(INDEX('اليومية'!$D$7:$D$3006,I58)&amp;""="","",INDEX('اليومية'!$D$7:$D$3006,I58)))</f>
        <v/>
      </c>
      <c r="E58" s="19">
        <f>IF(I58="","",IF(INDEX('اليومية'!$E$7:$E$3006,I58)&amp;""="","",INDEX('اليومية'!$E$7:$E$3006,I58)))</f>
        <v/>
      </c>
      <c r="F58" s="19">
        <f>IF(I58="","",IF(INDEX('اليومية'!$F$7:$F$3006,I58)&amp;""="","",INDEX('اليومية'!$F$7:$F$3006,I58)))</f>
        <v/>
      </c>
      <c r="G58" s="19">
        <f>IF(A58="","",ABS(ROUND(($B$7+SUM(E$13:E58)-SUM(F$13:F58)),2)))</f>
        <v/>
      </c>
      <c r="H58" s="6">
        <f>IF(A58="","",IF(ROUND(($B$7+SUM(E$13:E58)-SUM(F$13:F58)),2)&gt;0,"مدين",IF(ROUND(($B$7+SUM(E$13:E58)-SUM(F$13:F58)),2)&lt;0,"دائن","")))</f>
        <v/>
      </c>
      <c r="I58" s="21">
        <f>IF(A58="","",MATCH($B$4&amp;"-"&amp;A58,'اليومية'!$L$7:$L$3006,0))</f>
        <v/>
      </c>
    </row>
    <row r="59">
      <c r="A59" s="21">
        <f>IF(A58="","",IF(A58&lt;COUNTIF('اليومية'!$C$7:$C$3006,$B$4),A58+1,""))</f>
        <v/>
      </c>
      <c r="B59" s="23">
        <f>IF(I59="","",IF(INDEX('اليومية'!$A$7:$A$3006,I59)&amp;""="","",INDEX('اليومية'!$A$7:$A$3006,I59)))</f>
        <v/>
      </c>
      <c r="C59" s="21">
        <f>IF(I59="","",INDEX('اليومية'!$B$7:$B$3006,I59))</f>
        <v/>
      </c>
      <c r="D59" s="6">
        <f>IF(I59="","",IF(INDEX('اليومية'!$D$7:$D$3006,I59)&amp;""="","",INDEX('اليومية'!$D$7:$D$3006,I59)))</f>
        <v/>
      </c>
      <c r="E59" s="19">
        <f>IF(I59="","",IF(INDEX('اليومية'!$E$7:$E$3006,I59)&amp;""="","",INDEX('اليومية'!$E$7:$E$3006,I59)))</f>
        <v/>
      </c>
      <c r="F59" s="19">
        <f>IF(I59="","",IF(INDEX('اليومية'!$F$7:$F$3006,I59)&amp;""="","",INDEX('اليومية'!$F$7:$F$3006,I59)))</f>
        <v/>
      </c>
      <c r="G59" s="19">
        <f>IF(A59="","",ABS(ROUND(($B$7+SUM(E$13:E59)-SUM(F$13:F59)),2)))</f>
        <v/>
      </c>
      <c r="H59" s="6">
        <f>IF(A59="","",IF(ROUND(($B$7+SUM(E$13:E59)-SUM(F$13:F59)),2)&gt;0,"مدين",IF(ROUND(($B$7+SUM(E$13:E59)-SUM(F$13:F59)),2)&lt;0,"دائن","")))</f>
        <v/>
      </c>
      <c r="I59" s="21">
        <f>IF(A59="","",MATCH($B$4&amp;"-"&amp;A59,'اليومية'!$L$7:$L$3006,0))</f>
        <v/>
      </c>
    </row>
    <row r="60">
      <c r="A60" s="21">
        <f>IF(A59="","",IF(A59&lt;COUNTIF('اليومية'!$C$7:$C$3006,$B$4),A59+1,""))</f>
        <v/>
      </c>
      <c r="B60" s="23">
        <f>IF(I60="","",IF(INDEX('اليومية'!$A$7:$A$3006,I60)&amp;""="","",INDEX('اليومية'!$A$7:$A$3006,I60)))</f>
        <v/>
      </c>
      <c r="C60" s="21">
        <f>IF(I60="","",INDEX('اليومية'!$B$7:$B$3006,I60))</f>
        <v/>
      </c>
      <c r="D60" s="6">
        <f>IF(I60="","",IF(INDEX('اليومية'!$D$7:$D$3006,I60)&amp;""="","",INDEX('اليومية'!$D$7:$D$3006,I60)))</f>
        <v/>
      </c>
      <c r="E60" s="19">
        <f>IF(I60="","",IF(INDEX('اليومية'!$E$7:$E$3006,I60)&amp;""="","",INDEX('اليومية'!$E$7:$E$3006,I60)))</f>
        <v/>
      </c>
      <c r="F60" s="19">
        <f>IF(I60="","",IF(INDEX('اليومية'!$F$7:$F$3006,I60)&amp;""="","",INDEX('اليومية'!$F$7:$F$3006,I60)))</f>
        <v/>
      </c>
      <c r="G60" s="19">
        <f>IF(A60="","",ABS(ROUND(($B$7+SUM(E$13:E60)-SUM(F$13:F60)),2)))</f>
        <v/>
      </c>
      <c r="H60" s="6">
        <f>IF(A60="","",IF(ROUND(($B$7+SUM(E$13:E60)-SUM(F$13:F60)),2)&gt;0,"مدين",IF(ROUND(($B$7+SUM(E$13:E60)-SUM(F$13:F60)),2)&lt;0,"دائن","")))</f>
        <v/>
      </c>
      <c r="I60" s="21">
        <f>IF(A60="","",MATCH($B$4&amp;"-"&amp;A60,'اليومية'!$L$7:$L$3006,0))</f>
        <v/>
      </c>
    </row>
    <row r="61">
      <c r="A61" s="21">
        <f>IF(A60="","",IF(A60&lt;COUNTIF('اليومية'!$C$7:$C$3006,$B$4),A60+1,""))</f>
        <v/>
      </c>
      <c r="B61" s="23">
        <f>IF(I61="","",IF(INDEX('اليومية'!$A$7:$A$3006,I61)&amp;""="","",INDEX('اليومية'!$A$7:$A$3006,I61)))</f>
        <v/>
      </c>
      <c r="C61" s="21">
        <f>IF(I61="","",INDEX('اليومية'!$B$7:$B$3006,I61))</f>
        <v/>
      </c>
      <c r="D61" s="6">
        <f>IF(I61="","",IF(INDEX('اليومية'!$D$7:$D$3006,I61)&amp;""="","",INDEX('اليومية'!$D$7:$D$3006,I61)))</f>
        <v/>
      </c>
      <c r="E61" s="19">
        <f>IF(I61="","",IF(INDEX('اليومية'!$E$7:$E$3006,I61)&amp;""="","",INDEX('اليومية'!$E$7:$E$3006,I61)))</f>
        <v/>
      </c>
      <c r="F61" s="19">
        <f>IF(I61="","",IF(INDEX('اليومية'!$F$7:$F$3006,I61)&amp;""="","",INDEX('اليومية'!$F$7:$F$3006,I61)))</f>
        <v/>
      </c>
      <c r="G61" s="19">
        <f>IF(A61="","",ABS(ROUND(($B$7+SUM(E$13:E61)-SUM(F$13:F61)),2)))</f>
        <v/>
      </c>
      <c r="H61" s="6">
        <f>IF(A61="","",IF(ROUND(($B$7+SUM(E$13:E61)-SUM(F$13:F61)),2)&gt;0,"مدين",IF(ROUND(($B$7+SUM(E$13:E61)-SUM(F$13:F61)),2)&lt;0,"دائن","")))</f>
        <v/>
      </c>
      <c r="I61" s="21">
        <f>IF(A61="","",MATCH($B$4&amp;"-"&amp;A61,'اليومية'!$L$7:$L$3006,0))</f>
        <v/>
      </c>
    </row>
    <row r="62">
      <c r="A62" s="21">
        <f>IF(A61="","",IF(A61&lt;COUNTIF('اليومية'!$C$7:$C$3006,$B$4),A61+1,""))</f>
        <v/>
      </c>
      <c r="B62" s="23">
        <f>IF(I62="","",IF(INDEX('اليومية'!$A$7:$A$3006,I62)&amp;""="","",INDEX('اليومية'!$A$7:$A$3006,I62)))</f>
        <v/>
      </c>
      <c r="C62" s="21">
        <f>IF(I62="","",INDEX('اليومية'!$B$7:$B$3006,I62))</f>
        <v/>
      </c>
      <c r="D62" s="6">
        <f>IF(I62="","",IF(INDEX('اليومية'!$D$7:$D$3006,I62)&amp;""="","",INDEX('اليومية'!$D$7:$D$3006,I62)))</f>
        <v/>
      </c>
      <c r="E62" s="19">
        <f>IF(I62="","",IF(INDEX('اليومية'!$E$7:$E$3006,I62)&amp;""="","",INDEX('اليومية'!$E$7:$E$3006,I62)))</f>
        <v/>
      </c>
      <c r="F62" s="19">
        <f>IF(I62="","",IF(INDEX('اليومية'!$F$7:$F$3006,I62)&amp;""="","",INDEX('اليومية'!$F$7:$F$3006,I62)))</f>
        <v/>
      </c>
      <c r="G62" s="19">
        <f>IF(A62="","",ABS(ROUND(($B$7+SUM(E$13:E62)-SUM(F$13:F62)),2)))</f>
        <v/>
      </c>
      <c r="H62" s="6">
        <f>IF(A62="","",IF(ROUND(($B$7+SUM(E$13:E62)-SUM(F$13:F62)),2)&gt;0,"مدين",IF(ROUND(($B$7+SUM(E$13:E62)-SUM(F$13:F62)),2)&lt;0,"دائن","")))</f>
        <v/>
      </c>
      <c r="I62" s="21">
        <f>IF(A62="","",MATCH($B$4&amp;"-"&amp;A62,'اليومية'!$L$7:$L$3006,0))</f>
        <v/>
      </c>
    </row>
    <row r="63">
      <c r="A63" s="21">
        <f>IF(A62="","",IF(A62&lt;COUNTIF('اليومية'!$C$7:$C$3006,$B$4),A62+1,""))</f>
        <v/>
      </c>
      <c r="B63" s="23">
        <f>IF(I63="","",IF(INDEX('اليومية'!$A$7:$A$3006,I63)&amp;""="","",INDEX('اليومية'!$A$7:$A$3006,I63)))</f>
        <v/>
      </c>
      <c r="C63" s="21">
        <f>IF(I63="","",INDEX('اليومية'!$B$7:$B$3006,I63))</f>
        <v/>
      </c>
      <c r="D63" s="6">
        <f>IF(I63="","",IF(INDEX('اليومية'!$D$7:$D$3006,I63)&amp;""="","",INDEX('اليومية'!$D$7:$D$3006,I63)))</f>
        <v/>
      </c>
      <c r="E63" s="19">
        <f>IF(I63="","",IF(INDEX('اليومية'!$E$7:$E$3006,I63)&amp;""="","",INDEX('اليومية'!$E$7:$E$3006,I63)))</f>
        <v/>
      </c>
      <c r="F63" s="19">
        <f>IF(I63="","",IF(INDEX('اليومية'!$F$7:$F$3006,I63)&amp;""="","",INDEX('اليومية'!$F$7:$F$3006,I63)))</f>
        <v/>
      </c>
      <c r="G63" s="19">
        <f>IF(A63="","",ABS(ROUND(($B$7+SUM(E$13:E63)-SUM(F$13:F63)),2)))</f>
        <v/>
      </c>
      <c r="H63" s="6">
        <f>IF(A63="","",IF(ROUND(($B$7+SUM(E$13:E63)-SUM(F$13:F63)),2)&gt;0,"مدين",IF(ROUND(($B$7+SUM(E$13:E63)-SUM(F$13:F63)),2)&lt;0,"دائن","")))</f>
        <v/>
      </c>
      <c r="I63" s="21">
        <f>IF(A63="","",MATCH($B$4&amp;"-"&amp;A63,'اليومية'!$L$7:$L$3006,0))</f>
        <v/>
      </c>
    </row>
    <row r="64">
      <c r="A64" s="21">
        <f>IF(A63="","",IF(A63&lt;COUNTIF('اليومية'!$C$7:$C$3006,$B$4),A63+1,""))</f>
        <v/>
      </c>
      <c r="B64" s="23">
        <f>IF(I64="","",IF(INDEX('اليومية'!$A$7:$A$3006,I64)&amp;""="","",INDEX('اليومية'!$A$7:$A$3006,I64)))</f>
        <v/>
      </c>
      <c r="C64" s="21">
        <f>IF(I64="","",INDEX('اليومية'!$B$7:$B$3006,I64))</f>
        <v/>
      </c>
      <c r="D64" s="6">
        <f>IF(I64="","",IF(INDEX('اليومية'!$D$7:$D$3006,I64)&amp;""="","",INDEX('اليومية'!$D$7:$D$3006,I64)))</f>
        <v/>
      </c>
      <c r="E64" s="19">
        <f>IF(I64="","",IF(INDEX('اليومية'!$E$7:$E$3006,I64)&amp;""="","",INDEX('اليومية'!$E$7:$E$3006,I64)))</f>
        <v/>
      </c>
      <c r="F64" s="19">
        <f>IF(I64="","",IF(INDEX('اليومية'!$F$7:$F$3006,I64)&amp;""="","",INDEX('اليومية'!$F$7:$F$3006,I64)))</f>
        <v/>
      </c>
      <c r="G64" s="19">
        <f>IF(A64="","",ABS(ROUND(($B$7+SUM(E$13:E64)-SUM(F$13:F64)),2)))</f>
        <v/>
      </c>
      <c r="H64" s="6">
        <f>IF(A64="","",IF(ROUND(($B$7+SUM(E$13:E64)-SUM(F$13:F64)),2)&gt;0,"مدين",IF(ROUND(($B$7+SUM(E$13:E64)-SUM(F$13:F64)),2)&lt;0,"دائن","")))</f>
        <v/>
      </c>
      <c r="I64" s="21">
        <f>IF(A64="","",MATCH($B$4&amp;"-"&amp;A64,'اليومية'!$L$7:$L$3006,0))</f>
        <v/>
      </c>
    </row>
    <row r="65">
      <c r="A65" s="21">
        <f>IF(A64="","",IF(A64&lt;COUNTIF('اليومية'!$C$7:$C$3006,$B$4),A64+1,""))</f>
        <v/>
      </c>
      <c r="B65" s="23">
        <f>IF(I65="","",IF(INDEX('اليومية'!$A$7:$A$3006,I65)&amp;""="","",INDEX('اليومية'!$A$7:$A$3006,I65)))</f>
        <v/>
      </c>
      <c r="C65" s="21">
        <f>IF(I65="","",INDEX('اليومية'!$B$7:$B$3006,I65))</f>
        <v/>
      </c>
      <c r="D65" s="6">
        <f>IF(I65="","",IF(INDEX('اليومية'!$D$7:$D$3006,I65)&amp;""="","",INDEX('اليومية'!$D$7:$D$3006,I65)))</f>
        <v/>
      </c>
      <c r="E65" s="19">
        <f>IF(I65="","",IF(INDEX('اليومية'!$E$7:$E$3006,I65)&amp;""="","",INDEX('اليومية'!$E$7:$E$3006,I65)))</f>
        <v/>
      </c>
      <c r="F65" s="19">
        <f>IF(I65="","",IF(INDEX('اليومية'!$F$7:$F$3006,I65)&amp;""="","",INDEX('اليومية'!$F$7:$F$3006,I65)))</f>
        <v/>
      </c>
      <c r="G65" s="19">
        <f>IF(A65="","",ABS(ROUND(($B$7+SUM(E$13:E65)-SUM(F$13:F65)),2)))</f>
        <v/>
      </c>
      <c r="H65" s="6">
        <f>IF(A65="","",IF(ROUND(($B$7+SUM(E$13:E65)-SUM(F$13:F65)),2)&gt;0,"مدين",IF(ROUND(($B$7+SUM(E$13:E65)-SUM(F$13:F65)),2)&lt;0,"دائن","")))</f>
        <v/>
      </c>
      <c r="I65" s="21">
        <f>IF(A65="","",MATCH($B$4&amp;"-"&amp;A65,'اليومية'!$L$7:$L$3006,0))</f>
        <v/>
      </c>
    </row>
    <row r="66">
      <c r="A66" s="21">
        <f>IF(A65="","",IF(A65&lt;COUNTIF('اليومية'!$C$7:$C$3006,$B$4),A65+1,""))</f>
        <v/>
      </c>
      <c r="B66" s="23">
        <f>IF(I66="","",IF(INDEX('اليومية'!$A$7:$A$3006,I66)&amp;""="","",INDEX('اليومية'!$A$7:$A$3006,I66)))</f>
        <v/>
      </c>
      <c r="C66" s="21">
        <f>IF(I66="","",INDEX('اليومية'!$B$7:$B$3006,I66))</f>
        <v/>
      </c>
      <c r="D66" s="6">
        <f>IF(I66="","",IF(INDEX('اليومية'!$D$7:$D$3006,I66)&amp;""="","",INDEX('اليومية'!$D$7:$D$3006,I66)))</f>
        <v/>
      </c>
      <c r="E66" s="19">
        <f>IF(I66="","",IF(INDEX('اليومية'!$E$7:$E$3006,I66)&amp;""="","",INDEX('اليومية'!$E$7:$E$3006,I66)))</f>
        <v/>
      </c>
      <c r="F66" s="19">
        <f>IF(I66="","",IF(INDEX('اليومية'!$F$7:$F$3006,I66)&amp;""="","",INDEX('اليومية'!$F$7:$F$3006,I66)))</f>
        <v/>
      </c>
      <c r="G66" s="19">
        <f>IF(A66="","",ABS(ROUND(($B$7+SUM(E$13:E66)-SUM(F$13:F66)),2)))</f>
        <v/>
      </c>
      <c r="H66" s="6">
        <f>IF(A66="","",IF(ROUND(($B$7+SUM(E$13:E66)-SUM(F$13:F66)),2)&gt;0,"مدين",IF(ROUND(($B$7+SUM(E$13:E66)-SUM(F$13:F66)),2)&lt;0,"دائن","")))</f>
        <v/>
      </c>
      <c r="I66" s="21">
        <f>IF(A66="","",MATCH($B$4&amp;"-"&amp;A66,'اليومية'!$L$7:$L$3006,0))</f>
        <v/>
      </c>
    </row>
    <row r="67">
      <c r="A67" s="21">
        <f>IF(A66="","",IF(A66&lt;COUNTIF('اليومية'!$C$7:$C$3006,$B$4),A66+1,""))</f>
        <v/>
      </c>
      <c r="B67" s="23">
        <f>IF(I67="","",IF(INDEX('اليومية'!$A$7:$A$3006,I67)&amp;""="","",INDEX('اليومية'!$A$7:$A$3006,I67)))</f>
        <v/>
      </c>
      <c r="C67" s="21">
        <f>IF(I67="","",INDEX('اليومية'!$B$7:$B$3006,I67))</f>
        <v/>
      </c>
      <c r="D67" s="6">
        <f>IF(I67="","",IF(INDEX('اليومية'!$D$7:$D$3006,I67)&amp;""="","",INDEX('اليومية'!$D$7:$D$3006,I67)))</f>
        <v/>
      </c>
      <c r="E67" s="19">
        <f>IF(I67="","",IF(INDEX('اليومية'!$E$7:$E$3006,I67)&amp;""="","",INDEX('اليومية'!$E$7:$E$3006,I67)))</f>
        <v/>
      </c>
      <c r="F67" s="19">
        <f>IF(I67="","",IF(INDEX('اليومية'!$F$7:$F$3006,I67)&amp;""="","",INDEX('اليومية'!$F$7:$F$3006,I67)))</f>
        <v/>
      </c>
      <c r="G67" s="19">
        <f>IF(A67="","",ABS(ROUND(($B$7+SUM(E$13:E67)-SUM(F$13:F67)),2)))</f>
        <v/>
      </c>
      <c r="H67" s="6">
        <f>IF(A67="","",IF(ROUND(($B$7+SUM(E$13:E67)-SUM(F$13:F67)),2)&gt;0,"مدين",IF(ROUND(($B$7+SUM(E$13:E67)-SUM(F$13:F67)),2)&lt;0,"دائن","")))</f>
        <v/>
      </c>
      <c r="I67" s="21">
        <f>IF(A67="","",MATCH($B$4&amp;"-"&amp;A67,'اليومية'!$L$7:$L$3006,0))</f>
        <v/>
      </c>
    </row>
    <row r="68">
      <c r="A68" s="21">
        <f>IF(A67="","",IF(A67&lt;COUNTIF('اليومية'!$C$7:$C$3006,$B$4),A67+1,""))</f>
        <v/>
      </c>
      <c r="B68" s="23">
        <f>IF(I68="","",IF(INDEX('اليومية'!$A$7:$A$3006,I68)&amp;""="","",INDEX('اليومية'!$A$7:$A$3006,I68)))</f>
        <v/>
      </c>
      <c r="C68" s="21">
        <f>IF(I68="","",INDEX('اليومية'!$B$7:$B$3006,I68))</f>
        <v/>
      </c>
      <c r="D68" s="6">
        <f>IF(I68="","",IF(INDEX('اليومية'!$D$7:$D$3006,I68)&amp;""="","",INDEX('اليومية'!$D$7:$D$3006,I68)))</f>
        <v/>
      </c>
      <c r="E68" s="19">
        <f>IF(I68="","",IF(INDEX('اليومية'!$E$7:$E$3006,I68)&amp;""="","",INDEX('اليومية'!$E$7:$E$3006,I68)))</f>
        <v/>
      </c>
      <c r="F68" s="19">
        <f>IF(I68="","",IF(INDEX('اليومية'!$F$7:$F$3006,I68)&amp;""="","",INDEX('اليومية'!$F$7:$F$3006,I68)))</f>
        <v/>
      </c>
      <c r="G68" s="19">
        <f>IF(A68="","",ABS(ROUND(($B$7+SUM(E$13:E68)-SUM(F$13:F68)),2)))</f>
        <v/>
      </c>
      <c r="H68" s="6">
        <f>IF(A68="","",IF(ROUND(($B$7+SUM(E$13:E68)-SUM(F$13:F68)),2)&gt;0,"مدين",IF(ROUND(($B$7+SUM(E$13:E68)-SUM(F$13:F68)),2)&lt;0,"دائن","")))</f>
        <v/>
      </c>
      <c r="I68" s="21">
        <f>IF(A68="","",MATCH($B$4&amp;"-"&amp;A68,'اليومية'!$L$7:$L$3006,0))</f>
        <v/>
      </c>
    </row>
    <row r="69">
      <c r="A69" s="21">
        <f>IF(A68="","",IF(A68&lt;COUNTIF('اليومية'!$C$7:$C$3006,$B$4),A68+1,""))</f>
        <v/>
      </c>
      <c r="B69" s="23">
        <f>IF(I69="","",IF(INDEX('اليومية'!$A$7:$A$3006,I69)&amp;""="","",INDEX('اليومية'!$A$7:$A$3006,I69)))</f>
        <v/>
      </c>
      <c r="C69" s="21">
        <f>IF(I69="","",INDEX('اليومية'!$B$7:$B$3006,I69))</f>
        <v/>
      </c>
      <c r="D69" s="6">
        <f>IF(I69="","",IF(INDEX('اليومية'!$D$7:$D$3006,I69)&amp;""="","",INDEX('اليومية'!$D$7:$D$3006,I69)))</f>
        <v/>
      </c>
      <c r="E69" s="19">
        <f>IF(I69="","",IF(INDEX('اليومية'!$E$7:$E$3006,I69)&amp;""="","",INDEX('اليومية'!$E$7:$E$3006,I69)))</f>
        <v/>
      </c>
      <c r="F69" s="19">
        <f>IF(I69="","",IF(INDEX('اليومية'!$F$7:$F$3006,I69)&amp;""="","",INDEX('اليومية'!$F$7:$F$3006,I69)))</f>
        <v/>
      </c>
      <c r="G69" s="19">
        <f>IF(A69="","",ABS(ROUND(($B$7+SUM(E$13:E69)-SUM(F$13:F69)),2)))</f>
        <v/>
      </c>
      <c r="H69" s="6">
        <f>IF(A69="","",IF(ROUND(($B$7+SUM(E$13:E69)-SUM(F$13:F69)),2)&gt;0,"مدين",IF(ROUND(($B$7+SUM(E$13:E69)-SUM(F$13:F69)),2)&lt;0,"دائن","")))</f>
        <v/>
      </c>
      <c r="I69" s="21">
        <f>IF(A69="","",MATCH($B$4&amp;"-"&amp;A69,'اليومية'!$L$7:$L$3006,0))</f>
        <v/>
      </c>
    </row>
    <row r="70">
      <c r="A70" s="21">
        <f>IF(A69="","",IF(A69&lt;COUNTIF('اليومية'!$C$7:$C$3006,$B$4),A69+1,""))</f>
        <v/>
      </c>
      <c r="B70" s="23">
        <f>IF(I70="","",IF(INDEX('اليومية'!$A$7:$A$3006,I70)&amp;""="","",INDEX('اليومية'!$A$7:$A$3006,I70)))</f>
        <v/>
      </c>
      <c r="C70" s="21">
        <f>IF(I70="","",INDEX('اليومية'!$B$7:$B$3006,I70))</f>
        <v/>
      </c>
      <c r="D70" s="6">
        <f>IF(I70="","",IF(INDEX('اليومية'!$D$7:$D$3006,I70)&amp;""="","",INDEX('اليومية'!$D$7:$D$3006,I70)))</f>
        <v/>
      </c>
      <c r="E70" s="19">
        <f>IF(I70="","",IF(INDEX('اليومية'!$E$7:$E$3006,I70)&amp;""="","",INDEX('اليومية'!$E$7:$E$3006,I70)))</f>
        <v/>
      </c>
      <c r="F70" s="19">
        <f>IF(I70="","",IF(INDEX('اليومية'!$F$7:$F$3006,I70)&amp;""="","",INDEX('اليومية'!$F$7:$F$3006,I70)))</f>
        <v/>
      </c>
      <c r="G70" s="19">
        <f>IF(A70="","",ABS(ROUND(($B$7+SUM(E$13:E70)-SUM(F$13:F70)),2)))</f>
        <v/>
      </c>
      <c r="H70" s="6">
        <f>IF(A70="","",IF(ROUND(($B$7+SUM(E$13:E70)-SUM(F$13:F70)),2)&gt;0,"مدين",IF(ROUND(($B$7+SUM(E$13:E70)-SUM(F$13:F70)),2)&lt;0,"دائن","")))</f>
        <v/>
      </c>
      <c r="I70" s="21">
        <f>IF(A70="","",MATCH($B$4&amp;"-"&amp;A70,'اليومية'!$L$7:$L$3006,0))</f>
        <v/>
      </c>
    </row>
    <row r="71">
      <c r="A71" s="21">
        <f>IF(A70="","",IF(A70&lt;COUNTIF('اليومية'!$C$7:$C$3006,$B$4),A70+1,""))</f>
        <v/>
      </c>
      <c r="B71" s="23">
        <f>IF(I71="","",IF(INDEX('اليومية'!$A$7:$A$3006,I71)&amp;""="","",INDEX('اليومية'!$A$7:$A$3006,I71)))</f>
        <v/>
      </c>
      <c r="C71" s="21">
        <f>IF(I71="","",INDEX('اليومية'!$B$7:$B$3006,I71))</f>
        <v/>
      </c>
      <c r="D71" s="6">
        <f>IF(I71="","",IF(INDEX('اليومية'!$D$7:$D$3006,I71)&amp;""="","",INDEX('اليومية'!$D$7:$D$3006,I71)))</f>
        <v/>
      </c>
      <c r="E71" s="19">
        <f>IF(I71="","",IF(INDEX('اليومية'!$E$7:$E$3006,I71)&amp;""="","",INDEX('اليومية'!$E$7:$E$3006,I71)))</f>
        <v/>
      </c>
      <c r="F71" s="19">
        <f>IF(I71="","",IF(INDEX('اليومية'!$F$7:$F$3006,I71)&amp;""="","",INDEX('اليومية'!$F$7:$F$3006,I71)))</f>
        <v/>
      </c>
      <c r="G71" s="19">
        <f>IF(A71="","",ABS(ROUND(($B$7+SUM(E$13:E71)-SUM(F$13:F71)),2)))</f>
        <v/>
      </c>
      <c r="H71" s="6">
        <f>IF(A71="","",IF(ROUND(($B$7+SUM(E$13:E71)-SUM(F$13:F71)),2)&gt;0,"مدين",IF(ROUND(($B$7+SUM(E$13:E71)-SUM(F$13:F71)),2)&lt;0,"دائن","")))</f>
        <v/>
      </c>
      <c r="I71" s="21">
        <f>IF(A71="","",MATCH($B$4&amp;"-"&amp;A71,'اليومية'!$L$7:$L$3006,0))</f>
        <v/>
      </c>
    </row>
    <row r="72">
      <c r="A72" s="21">
        <f>IF(A71="","",IF(A71&lt;COUNTIF('اليومية'!$C$7:$C$3006,$B$4),A71+1,""))</f>
        <v/>
      </c>
      <c r="B72" s="23">
        <f>IF(I72="","",IF(INDEX('اليومية'!$A$7:$A$3006,I72)&amp;""="","",INDEX('اليومية'!$A$7:$A$3006,I72)))</f>
        <v/>
      </c>
      <c r="C72" s="21">
        <f>IF(I72="","",INDEX('اليومية'!$B$7:$B$3006,I72))</f>
        <v/>
      </c>
      <c r="D72" s="6">
        <f>IF(I72="","",IF(INDEX('اليومية'!$D$7:$D$3006,I72)&amp;""="","",INDEX('اليومية'!$D$7:$D$3006,I72)))</f>
        <v/>
      </c>
      <c r="E72" s="19">
        <f>IF(I72="","",IF(INDEX('اليومية'!$E$7:$E$3006,I72)&amp;""="","",INDEX('اليومية'!$E$7:$E$3006,I72)))</f>
        <v/>
      </c>
      <c r="F72" s="19">
        <f>IF(I72="","",IF(INDEX('اليومية'!$F$7:$F$3006,I72)&amp;""="","",INDEX('اليومية'!$F$7:$F$3006,I72)))</f>
        <v/>
      </c>
      <c r="G72" s="19">
        <f>IF(A72="","",ABS(ROUND(($B$7+SUM(E$13:E72)-SUM(F$13:F72)),2)))</f>
        <v/>
      </c>
      <c r="H72" s="6">
        <f>IF(A72="","",IF(ROUND(($B$7+SUM(E$13:E72)-SUM(F$13:F72)),2)&gt;0,"مدين",IF(ROUND(($B$7+SUM(E$13:E72)-SUM(F$13:F72)),2)&lt;0,"دائن","")))</f>
        <v/>
      </c>
      <c r="I72" s="21">
        <f>IF(A72="","",MATCH($B$4&amp;"-"&amp;A72,'اليومية'!$L$7:$L$3006,0))</f>
        <v/>
      </c>
    </row>
    <row r="73">
      <c r="A73" s="21">
        <f>IF(A72="","",IF(A72&lt;COUNTIF('اليومية'!$C$7:$C$3006,$B$4),A72+1,""))</f>
        <v/>
      </c>
      <c r="B73" s="23">
        <f>IF(I73="","",IF(INDEX('اليومية'!$A$7:$A$3006,I73)&amp;""="","",INDEX('اليومية'!$A$7:$A$3006,I73)))</f>
        <v/>
      </c>
      <c r="C73" s="21">
        <f>IF(I73="","",INDEX('اليومية'!$B$7:$B$3006,I73))</f>
        <v/>
      </c>
      <c r="D73" s="6">
        <f>IF(I73="","",IF(INDEX('اليومية'!$D$7:$D$3006,I73)&amp;""="","",INDEX('اليومية'!$D$7:$D$3006,I73)))</f>
        <v/>
      </c>
      <c r="E73" s="19">
        <f>IF(I73="","",IF(INDEX('اليومية'!$E$7:$E$3006,I73)&amp;""="","",INDEX('اليومية'!$E$7:$E$3006,I73)))</f>
        <v/>
      </c>
      <c r="F73" s="19">
        <f>IF(I73="","",IF(INDEX('اليومية'!$F$7:$F$3006,I73)&amp;""="","",INDEX('اليومية'!$F$7:$F$3006,I73)))</f>
        <v/>
      </c>
      <c r="G73" s="19">
        <f>IF(A73="","",ABS(ROUND(($B$7+SUM(E$13:E73)-SUM(F$13:F73)),2)))</f>
        <v/>
      </c>
      <c r="H73" s="6">
        <f>IF(A73="","",IF(ROUND(($B$7+SUM(E$13:E73)-SUM(F$13:F73)),2)&gt;0,"مدين",IF(ROUND(($B$7+SUM(E$13:E73)-SUM(F$13:F73)),2)&lt;0,"دائن","")))</f>
        <v/>
      </c>
      <c r="I73" s="21">
        <f>IF(A73="","",MATCH($B$4&amp;"-"&amp;A73,'اليومية'!$L$7:$L$3006,0))</f>
        <v/>
      </c>
    </row>
    <row r="74">
      <c r="A74" s="21">
        <f>IF(A73="","",IF(A73&lt;COUNTIF('اليومية'!$C$7:$C$3006,$B$4),A73+1,""))</f>
        <v/>
      </c>
      <c r="B74" s="23">
        <f>IF(I74="","",IF(INDEX('اليومية'!$A$7:$A$3006,I74)&amp;""="","",INDEX('اليومية'!$A$7:$A$3006,I74)))</f>
        <v/>
      </c>
      <c r="C74" s="21">
        <f>IF(I74="","",INDEX('اليومية'!$B$7:$B$3006,I74))</f>
        <v/>
      </c>
      <c r="D74" s="6">
        <f>IF(I74="","",IF(INDEX('اليومية'!$D$7:$D$3006,I74)&amp;""="","",INDEX('اليومية'!$D$7:$D$3006,I74)))</f>
        <v/>
      </c>
      <c r="E74" s="19">
        <f>IF(I74="","",IF(INDEX('اليومية'!$E$7:$E$3006,I74)&amp;""="","",INDEX('اليومية'!$E$7:$E$3006,I74)))</f>
        <v/>
      </c>
      <c r="F74" s="19">
        <f>IF(I74="","",IF(INDEX('اليومية'!$F$7:$F$3006,I74)&amp;""="","",INDEX('اليومية'!$F$7:$F$3006,I74)))</f>
        <v/>
      </c>
      <c r="G74" s="19">
        <f>IF(A74="","",ABS(ROUND(($B$7+SUM(E$13:E74)-SUM(F$13:F74)),2)))</f>
        <v/>
      </c>
      <c r="H74" s="6">
        <f>IF(A74="","",IF(ROUND(($B$7+SUM(E$13:E74)-SUM(F$13:F74)),2)&gt;0,"مدين",IF(ROUND(($B$7+SUM(E$13:E74)-SUM(F$13:F74)),2)&lt;0,"دائن","")))</f>
        <v/>
      </c>
      <c r="I74" s="21">
        <f>IF(A74="","",MATCH($B$4&amp;"-"&amp;A74,'اليومية'!$L$7:$L$3006,0))</f>
        <v/>
      </c>
    </row>
    <row r="75">
      <c r="A75" s="21">
        <f>IF(A74="","",IF(A74&lt;COUNTIF('اليومية'!$C$7:$C$3006,$B$4),A74+1,""))</f>
        <v/>
      </c>
      <c r="B75" s="23">
        <f>IF(I75="","",IF(INDEX('اليومية'!$A$7:$A$3006,I75)&amp;""="","",INDEX('اليومية'!$A$7:$A$3006,I75)))</f>
        <v/>
      </c>
      <c r="C75" s="21">
        <f>IF(I75="","",INDEX('اليومية'!$B$7:$B$3006,I75))</f>
        <v/>
      </c>
      <c r="D75" s="6">
        <f>IF(I75="","",IF(INDEX('اليومية'!$D$7:$D$3006,I75)&amp;""="","",INDEX('اليومية'!$D$7:$D$3006,I75)))</f>
        <v/>
      </c>
      <c r="E75" s="19">
        <f>IF(I75="","",IF(INDEX('اليومية'!$E$7:$E$3006,I75)&amp;""="","",INDEX('اليومية'!$E$7:$E$3006,I75)))</f>
        <v/>
      </c>
      <c r="F75" s="19">
        <f>IF(I75="","",IF(INDEX('اليومية'!$F$7:$F$3006,I75)&amp;""="","",INDEX('اليومية'!$F$7:$F$3006,I75)))</f>
        <v/>
      </c>
      <c r="G75" s="19">
        <f>IF(A75="","",ABS(ROUND(($B$7+SUM(E$13:E75)-SUM(F$13:F75)),2)))</f>
        <v/>
      </c>
      <c r="H75" s="6">
        <f>IF(A75="","",IF(ROUND(($B$7+SUM(E$13:E75)-SUM(F$13:F75)),2)&gt;0,"مدين",IF(ROUND(($B$7+SUM(E$13:E75)-SUM(F$13:F75)),2)&lt;0,"دائن","")))</f>
        <v/>
      </c>
      <c r="I75" s="21">
        <f>IF(A75="","",MATCH($B$4&amp;"-"&amp;A75,'اليومية'!$L$7:$L$3006,0))</f>
        <v/>
      </c>
    </row>
    <row r="76">
      <c r="A76" s="21">
        <f>IF(A75="","",IF(A75&lt;COUNTIF('اليومية'!$C$7:$C$3006,$B$4),A75+1,""))</f>
        <v/>
      </c>
      <c r="B76" s="23">
        <f>IF(I76="","",IF(INDEX('اليومية'!$A$7:$A$3006,I76)&amp;""="","",INDEX('اليومية'!$A$7:$A$3006,I76)))</f>
        <v/>
      </c>
      <c r="C76" s="21">
        <f>IF(I76="","",INDEX('اليومية'!$B$7:$B$3006,I76))</f>
        <v/>
      </c>
      <c r="D76" s="6">
        <f>IF(I76="","",IF(INDEX('اليومية'!$D$7:$D$3006,I76)&amp;""="","",INDEX('اليومية'!$D$7:$D$3006,I76)))</f>
        <v/>
      </c>
      <c r="E76" s="19">
        <f>IF(I76="","",IF(INDEX('اليومية'!$E$7:$E$3006,I76)&amp;""="","",INDEX('اليومية'!$E$7:$E$3006,I76)))</f>
        <v/>
      </c>
      <c r="F76" s="19">
        <f>IF(I76="","",IF(INDEX('اليومية'!$F$7:$F$3006,I76)&amp;""="","",INDEX('اليومية'!$F$7:$F$3006,I76)))</f>
        <v/>
      </c>
      <c r="G76" s="19">
        <f>IF(A76="","",ABS(ROUND(($B$7+SUM(E$13:E76)-SUM(F$13:F76)),2)))</f>
        <v/>
      </c>
      <c r="H76" s="6">
        <f>IF(A76="","",IF(ROUND(($B$7+SUM(E$13:E76)-SUM(F$13:F76)),2)&gt;0,"مدين",IF(ROUND(($B$7+SUM(E$13:E76)-SUM(F$13:F76)),2)&lt;0,"دائن","")))</f>
        <v/>
      </c>
      <c r="I76" s="21">
        <f>IF(A76="","",MATCH($B$4&amp;"-"&amp;A76,'اليومية'!$L$7:$L$3006,0))</f>
        <v/>
      </c>
    </row>
    <row r="77">
      <c r="A77" s="21">
        <f>IF(A76="","",IF(A76&lt;COUNTIF('اليومية'!$C$7:$C$3006,$B$4),A76+1,""))</f>
        <v/>
      </c>
      <c r="B77" s="23">
        <f>IF(I77="","",IF(INDEX('اليومية'!$A$7:$A$3006,I77)&amp;""="","",INDEX('اليومية'!$A$7:$A$3006,I77)))</f>
        <v/>
      </c>
      <c r="C77" s="21">
        <f>IF(I77="","",INDEX('اليومية'!$B$7:$B$3006,I77))</f>
        <v/>
      </c>
      <c r="D77" s="6">
        <f>IF(I77="","",IF(INDEX('اليومية'!$D$7:$D$3006,I77)&amp;""="","",INDEX('اليومية'!$D$7:$D$3006,I77)))</f>
        <v/>
      </c>
      <c r="E77" s="19">
        <f>IF(I77="","",IF(INDEX('اليومية'!$E$7:$E$3006,I77)&amp;""="","",INDEX('اليومية'!$E$7:$E$3006,I77)))</f>
        <v/>
      </c>
      <c r="F77" s="19">
        <f>IF(I77="","",IF(INDEX('اليومية'!$F$7:$F$3006,I77)&amp;""="","",INDEX('اليومية'!$F$7:$F$3006,I77)))</f>
        <v/>
      </c>
      <c r="G77" s="19">
        <f>IF(A77="","",ABS(ROUND(($B$7+SUM(E$13:E77)-SUM(F$13:F77)),2)))</f>
        <v/>
      </c>
      <c r="H77" s="6">
        <f>IF(A77="","",IF(ROUND(($B$7+SUM(E$13:E77)-SUM(F$13:F77)),2)&gt;0,"مدين",IF(ROUND(($B$7+SUM(E$13:E77)-SUM(F$13:F77)),2)&lt;0,"دائن","")))</f>
        <v/>
      </c>
      <c r="I77" s="21">
        <f>IF(A77="","",MATCH($B$4&amp;"-"&amp;A77,'اليومية'!$L$7:$L$3006,0))</f>
        <v/>
      </c>
    </row>
    <row r="78">
      <c r="A78" s="21">
        <f>IF(A77="","",IF(A77&lt;COUNTIF('اليومية'!$C$7:$C$3006,$B$4),A77+1,""))</f>
        <v/>
      </c>
      <c r="B78" s="23">
        <f>IF(I78="","",IF(INDEX('اليومية'!$A$7:$A$3006,I78)&amp;""="","",INDEX('اليومية'!$A$7:$A$3006,I78)))</f>
        <v/>
      </c>
      <c r="C78" s="21">
        <f>IF(I78="","",INDEX('اليومية'!$B$7:$B$3006,I78))</f>
        <v/>
      </c>
      <c r="D78" s="6">
        <f>IF(I78="","",IF(INDEX('اليومية'!$D$7:$D$3006,I78)&amp;""="","",INDEX('اليومية'!$D$7:$D$3006,I78)))</f>
        <v/>
      </c>
      <c r="E78" s="19">
        <f>IF(I78="","",IF(INDEX('اليومية'!$E$7:$E$3006,I78)&amp;""="","",INDEX('اليومية'!$E$7:$E$3006,I78)))</f>
        <v/>
      </c>
      <c r="F78" s="19">
        <f>IF(I78="","",IF(INDEX('اليومية'!$F$7:$F$3006,I78)&amp;""="","",INDEX('اليومية'!$F$7:$F$3006,I78)))</f>
        <v/>
      </c>
      <c r="G78" s="19">
        <f>IF(A78="","",ABS(ROUND(($B$7+SUM(E$13:E78)-SUM(F$13:F78)),2)))</f>
        <v/>
      </c>
      <c r="H78" s="6">
        <f>IF(A78="","",IF(ROUND(($B$7+SUM(E$13:E78)-SUM(F$13:F78)),2)&gt;0,"مدين",IF(ROUND(($B$7+SUM(E$13:E78)-SUM(F$13:F78)),2)&lt;0,"دائن","")))</f>
        <v/>
      </c>
      <c r="I78" s="21">
        <f>IF(A78="","",MATCH($B$4&amp;"-"&amp;A78,'اليومية'!$L$7:$L$3006,0))</f>
        <v/>
      </c>
    </row>
    <row r="79">
      <c r="A79" s="21">
        <f>IF(A78="","",IF(A78&lt;COUNTIF('اليومية'!$C$7:$C$3006,$B$4),A78+1,""))</f>
        <v/>
      </c>
      <c r="B79" s="23">
        <f>IF(I79="","",IF(INDEX('اليومية'!$A$7:$A$3006,I79)&amp;""="","",INDEX('اليومية'!$A$7:$A$3006,I79)))</f>
        <v/>
      </c>
      <c r="C79" s="21">
        <f>IF(I79="","",INDEX('اليومية'!$B$7:$B$3006,I79))</f>
        <v/>
      </c>
      <c r="D79" s="6">
        <f>IF(I79="","",IF(INDEX('اليومية'!$D$7:$D$3006,I79)&amp;""="","",INDEX('اليومية'!$D$7:$D$3006,I79)))</f>
        <v/>
      </c>
      <c r="E79" s="19">
        <f>IF(I79="","",IF(INDEX('اليومية'!$E$7:$E$3006,I79)&amp;""="","",INDEX('اليومية'!$E$7:$E$3006,I79)))</f>
        <v/>
      </c>
      <c r="F79" s="19">
        <f>IF(I79="","",IF(INDEX('اليومية'!$F$7:$F$3006,I79)&amp;""="","",INDEX('اليومية'!$F$7:$F$3006,I79)))</f>
        <v/>
      </c>
      <c r="G79" s="19">
        <f>IF(A79="","",ABS(ROUND(($B$7+SUM(E$13:E79)-SUM(F$13:F79)),2)))</f>
        <v/>
      </c>
      <c r="H79" s="6">
        <f>IF(A79="","",IF(ROUND(($B$7+SUM(E$13:E79)-SUM(F$13:F79)),2)&gt;0,"مدين",IF(ROUND(($B$7+SUM(E$13:E79)-SUM(F$13:F79)),2)&lt;0,"دائن","")))</f>
        <v/>
      </c>
      <c r="I79" s="21">
        <f>IF(A79="","",MATCH($B$4&amp;"-"&amp;A79,'اليومية'!$L$7:$L$3006,0))</f>
        <v/>
      </c>
    </row>
    <row r="80">
      <c r="A80" s="21">
        <f>IF(A79="","",IF(A79&lt;COUNTIF('اليومية'!$C$7:$C$3006,$B$4),A79+1,""))</f>
        <v/>
      </c>
      <c r="B80" s="23">
        <f>IF(I80="","",IF(INDEX('اليومية'!$A$7:$A$3006,I80)&amp;""="","",INDEX('اليومية'!$A$7:$A$3006,I80)))</f>
        <v/>
      </c>
      <c r="C80" s="21">
        <f>IF(I80="","",INDEX('اليومية'!$B$7:$B$3006,I80))</f>
        <v/>
      </c>
      <c r="D80" s="6">
        <f>IF(I80="","",IF(INDEX('اليومية'!$D$7:$D$3006,I80)&amp;""="","",INDEX('اليومية'!$D$7:$D$3006,I80)))</f>
        <v/>
      </c>
      <c r="E80" s="19">
        <f>IF(I80="","",IF(INDEX('اليومية'!$E$7:$E$3006,I80)&amp;""="","",INDEX('اليومية'!$E$7:$E$3006,I80)))</f>
        <v/>
      </c>
      <c r="F80" s="19">
        <f>IF(I80="","",IF(INDEX('اليومية'!$F$7:$F$3006,I80)&amp;""="","",INDEX('اليومية'!$F$7:$F$3006,I80)))</f>
        <v/>
      </c>
      <c r="G80" s="19">
        <f>IF(A80="","",ABS(ROUND(($B$7+SUM(E$13:E80)-SUM(F$13:F80)),2)))</f>
        <v/>
      </c>
      <c r="H80" s="6">
        <f>IF(A80="","",IF(ROUND(($B$7+SUM(E$13:E80)-SUM(F$13:F80)),2)&gt;0,"مدين",IF(ROUND(($B$7+SUM(E$13:E80)-SUM(F$13:F80)),2)&lt;0,"دائن","")))</f>
        <v/>
      </c>
      <c r="I80" s="21">
        <f>IF(A80="","",MATCH($B$4&amp;"-"&amp;A80,'اليومية'!$L$7:$L$3006,0))</f>
        <v/>
      </c>
    </row>
    <row r="81">
      <c r="A81" s="21">
        <f>IF(A80="","",IF(A80&lt;COUNTIF('اليومية'!$C$7:$C$3006,$B$4),A80+1,""))</f>
        <v/>
      </c>
      <c r="B81" s="23">
        <f>IF(I81="","",IF(INDEX('اليومية'!$A$7:$A$3006,I81)&amp;""="","",INDEX('اليومية'!$A$7:$A$3006,I81)))</f>
        <v/>
      </c>
      <c r="C81" s="21">
        <f>IF(I81="","",INDEX('اليومية'!$B$7:$B$3006,I81))</f>
        <v/>
      </c>
      <c r="D81" s="6">
        <f>IF(I81="","",IF(INDEX('اليومية'!$D$7:$D$3006,I81)&amp;""="","",INDEX('اليومية'!$D$7:$D$3006,I81)))</f>
        <v/>
      </c>
      <c r="E81" s="19">
        <f>IF(I81="","",IF(INDEX('اليومية'!$E$7:$E$3006,I81)&amp;""="","",INDEX('اليومية'!$E$7:$E$3006,I81)))</f>
        <v/>
      </c>
      <c r="F81" s="19">
        <f>IF(I81="","",IF(INDEX('اليومية'!$F$7:$F$3006,I81)&amp;""="","",INDEX('اليومية'!$F$7:$F$3006,I81)))</f>
        <v/>
      </c>
      <c r="G81" s="19">
        <f>IF(A81="","",ABS(ROUND(($B$7+SUM(E$13:E81)-SUM(F$13:F81)),2)))</f>
        <v/>
      </c>
      <c r="H81" s="6">
        <f>IF(A81="","",IF(ROUND(($B$7+SUM(E$13:E81)-SUM(F$13:F81)),2)&gt;0,"مدين",IF(ROUND(($B$7+SUM(E$13:E81)-SUM(F$13:F81)),2)&lt;0,"دائن","")))</f>
        <v/>
      </c>
      <c r="I81" s="21">
        <f>IF(A81="","",MATCH($B$4&amp;"-"&amp;A81,'اليومية'!$L$7:$L$3006,0))</f>
        <v/>
      </c>
    </row>
    <row r="82">
      <c r="A82" s="21">
        <f>IF(A81="","",IF(A81&lt;COUNTIF('اليومية'!$C$7:$C$3006,$B$4),A81+1,""))</f>
        <v/>
      </c>
      <c r="B82" s="23">
        <f>IF(I82="","",IF(INDEX('اليومية'!$A$7:$A$3006,I82)&amp;""="","",INDEX('اليومية'!$A$7:$A$3006,I82)))</f>
        <v/>
      </c>
      <c r="C82" s="21">
        <f>IF(I82="","",INDEX('اليومية'!$B$7:$B$3006,I82))</f>
        <v/>
      </c>
      <c r="D82" s="6">
        <f>IF(I82="","",IF(INDEX('اليومية'!$D$7:$D$3006,I82)&amp;""="","",INDEX('اليومية'!$D$7:$D$3006,I82)))</f>
        <v/>
      </c>
      <c r="E82" s="19">
        <f>IF(I82="","",IF(INDEX('اليومية'!$E$7:$E$3006,I82)&amp;""="","",INDEX('اليومية'!$E$7:$E$3006,I82)))</f>
        <v/>
      </c>
      <c r="F82" s="19">
        <f>IF(I82="","",IF(INDEX('اليومية'!$F$7:$F$3006,I82)&amp;""="","",INDEX('اليومية'!$F$7:$F$3006,I82)))</f>
        <v/>
      </c>
      <c r="G82" s="19">
        <f>IF(A82="","",ABS(ROUND(($B$7+SUM(E$13:E82)-SUM(F$13:F82)),2)))</f>
        <v/>
      </c>
      <c r="H82" s="6">
        <f>IF(A82="","",IF(ROUND(($B$7+SUM(E$13:E82)-SUM(F$13:F82)),2)&gt;0,"مدين",IF(ROUND(($B$7+SUM(E$13:E82)-SUM(F$13:F82)),2)&lt;0,"دائن","")))</f>
        <v/>
      </c>
      <c r="I82" s="21">
        <f>IF(A82="","",MATCH($B$4&amp;"-"&amp;A82,'اليومية'!$L$7:$L$3006,0))</f>
        <v/>
      </c>
    </row>
    <row r="83">
      <c r="A83" s="21">
        <f>IF(A82="","",IF(A82&lt;COUNTIF('اليومية'!$C$7:$C$3006,$B$4),A82+1,""))</f>
        <v/>
      </c>
      <c r="B83" s="23">
        <f>IF(I83="","",IF(INDEX('اليومية'!$A$7:$A$3006,I83)&amp;""="","",INDEX('اليومية'!$A$7:$A$3006,I83)))</f>
        <v/>
      </c>
      <c r="C83" s="21">
        <f>IF(I83="","",INDEX('اليومية'!$B$7:$B$3006,I83))</f>
        <v/>
      </c>
      <c r="D83" s="6">
        <f>IF(I83="","",IF(INDEX('اليومية'!$D$7:$D$3006,I83)&amp;""="","",INDEX('اليومية'!$D$7:$D$3006,I83)))</f>
        <v/>
      </c>
      <c r="E83" s="19">
        <f>IF(I83="","",IF(INDEX('اليومية'!$E$7:$E$3006,I83)&amp;""="","",INDEX('اليومية'!$E$7:$E$3006,I83)))</f>
        <v/>
      </c>
      <c r="F83" s="19">
        <f>IF(I83="","",IF(INDEX('اليومية'!$F$7:$F$3006,I83)&amp;""="","",INDEX('اليومية'!$F$7:$F$3006,I83)))</f>
        <v/>
      </c>
      <c r="G83" s="19">
        <f>IF(A83="","",ABS(ROUND(($B$7+SUM(E$13:E83)-SUM(F$13:F83)),2)))</f>
        <v/>
      </c>
      <c r="H83" s="6">
        <f>IF(A83="","",IF(ROUND(($B$7+SUM(E$13:E83)-SUM(F$13:F83)),2)&gt;0,"مدين",IF(ROUND(($B$7+SUM(E$13:E83)-SUM(F$13:F83)),2)&lt;0,"دائن","")))</f>
        <v/>
      </c>
      <c r="I83" s="21">
        <f>IF(A83="","",MATCH($B$4&amp;"-"&amp;A83,'اليومية'!$L$7:$L$3006,0))</f>
        <v/>
      </c>
    </row>
    <row r="84">
      <c r="A84" s="21">
        <f>IF(A83="","",IF(A83&lt;COUNTIF('اليومية'!$C$7:$C$3006,$B$4),A83+1,""))</f>
        <v/>
      </c>
      <c r="B84" s="23">
        <f>IF(I84="","",IF(INDEX('اليومية'!$A$7:$A$3006,I84)&amp;""="","",INDEX('اليومية'!$A$7:$A$3006,I84)))</f>
        <v/>
      </c>
      <c r="C84" s="21">
        <f>IF(I84="","",INDEX('اليومية'!$B$7:$B$3006,I84))</f>
        <v/>
      </c>
      <c r="D84" s="6">
        <f>IF(I84="","",IF(INDEX('اليومية'!$D$7:$D$3006,I84)&amp;""="","",INDEX('اليومية'!$D$7:$D$3006,I84)))</f>
        <v/>
      </c>
      <c r="E84" s="19">
        <f>IF(I84="","",IF(INDEX('اليومية'!$E$7:$E$3006,I84)&amp;""="","",INDEX('اليومية'!$E$7:$E$3006,I84)))</f>
        <v/>
      </c>
      <c r="F84" s="19">
        <f>IF(I84="","",IF(INDEX('اليومية'!$F$7:$F$3006,I84)&amp;""="","",INDEX('اليومية'!$F$7:$F$3006,I84)))</f>
        <v/>
      </c>
      <c r="G84" s="19">
        <f>IF(A84="","",ABS(ROUND(($B$7+SUM(E$13:E84)-SUM(F$13:F84)),2)))</f>
        <v/>
      </c>
      <c r="H84" s="6">
        <f>IF(A84="","",IF(ROUND(($B$7+SUM(E$13:E84)-SUM(F$13:F84)),2)&gt;0,"مدين",IF(ROUND(($B$7+SUM(E$13:E84)-SUM(F$13:F84)),2)&lt;0,"دائن","")))</f>
        <v/>
      </c>
      <c r="I84" s="21">
        <f>IF(A84="","",MATCH($B$4&amp;"-"&amp;A84,'اليومية'!$L$7:$L$3006,0))</f>
        <v/>
      </c>
    </row>
    <row r="85">
      <c r="A85" s="21">
        <f>IF(A84="","",IF(A84&lt;COUNTIF('اليومية'!$C$7:$C$3006,$B$4),A84+1,""))</f>
        <v/>
      </c>
      <c r="B85" s="23">
        <f>IF(I85="","",IF(INDEX('اليومية'!$A$7:$A$3006,I85)&amp;""="","",INDEX('اليومية'!$A$7:$A$3006,I85)))</f>
        <v/>
      </c>
      <c r="C85" s="21">
        <f>IF(I85="","",INDEX('اليومية'!$B$7:$B$3006,I85))</f>
        <v/>
      </c>
      <c r="D85" s="6">
        <f>IF(I85="","",IF(INDEX('اليومية'!$D$7:$D$3006,I85)&amp;""="","",INDEX('اليومية'!$D$7:$D$3006,I85)))</f>
        <v/>
      </c>
      <c r="E85" s="19">
        <f>IF(I85="","",IF(INDEX('اليومية'!$E$7:$E$3006,I85)&amp;""="","",INDEX('اليومية'!$E$7:$E$3006,I85)))</f>
        <v/>
      </c>
      <c r="F85" s="19">
        <f>IF(I85="","",IF(INDEX('اليومية'!$F$7:$F$3006,I85)&amp;""="","",INDEX('اليومية'!$F$7:$F$3006,I85)))</f>
        <v/>
      </c>
      <c r="G85" s="19">
        <f>IF(A85="","",ABS(ROUND(($B$7+SUM(E$13:E85)-SUM(F$13:F85)),2)))</f>
        <v/>
      </c>
      <c r="H85" s="6">
        <f>IF(A85="","",IF(ROUND(($B$7+SUM(E$13:E85)-SUM(F$13:F85)),2)&gt;0,"مدين",IF(ROUND(($B$7+SUM(E$13:E85)-SUM(F$13:F85)),2)&lt;0,"دائن","")))</f>
        <v/>
      </c>
      <c r="I85" s="21">
        <f>IF(A85="","",MATCH($B$4&amp;"-"&amp;A85,'اليومية'!$L$7:$L$3006,0))</f>
        <v/>
      </c>
    </row>
    <row r="86">
      <c r="A86" s="21">
        <f>IF(A85="","",IF(A85&lt;COUNTIF('اليومية'!$C$7:$C$3006,$B$4),A85+1,""))</f>
        <v/>
      </c>
      <c r="B86" s="23">
        <f>IF(I86="","",IF(INDEX('اليومية'!$A$7:$A$3006,I86)&amp;""="","",INDEX('اليومية'!$A$7:$A$3006,I86)))</f>
        <v/>
      </c>
      <c r="C86" s="21">
        <f>IF(I86="","",INDEX('اليومية'!$B$7:$B$3006,I86))</f>
        <v/>
      </c>
      <c r="D86" s="6">
        <f>IF(I86="","",IF(INDEX('اليومية'!$D$7:$D$3006,I86)&amp;""="","",INDEX('اليومية'!$D$7:$D$3006,I86)))</f>
        <v/>
      </c>
      <c r="E86" s="19">
        <f>IF(I86="","",IF(INDEX('اليومية'!$E$7:$E$3006,I86)&amp;""="","",INDEX('اليومية'!$E$7:$E$3006,I86)))</f>
        <v/>
      </c>
      <c r="F86" s="19">
        <f>IF(I86="","",IF(INDEX('اليومية'!$F$7:$F$3006,I86)&amp;""="","",INDEX('اليومية'!$F$7:$F$3006,I86)))</f>
        <v/>
      </c>
      <c r="G86" s="19">
        <f>IF(A86="","",ABS(ROUND(($B$7+SUM(E$13:E86)-SUM(F$13:F86)),2)))</f>
        <v/>
      </c>
      <c r="H86" s="6">
        <f>IF(A86="","",IF(ROUND(($B$7+SUM(E$13:E86)-SUM(F$13:F86)),2)&gt;0,"مدين",IF(ROUND(($B$7+SUM(E$13:E86)-SUM(F$13:F86)),2)&lt;0,"دائن","")))</f>
        <v/>
      </c>
      <c r="I86" s="21">
        <f>IF(A86="","",MATCH($B$4&amp;"-"&amp;A86,'اليومية'!$L$7:$L$3006,0))</f>
        <v/>
      </c>
    </row>
    <row r="87">
      <c r="A87" s="21">
        <f>IF(A86="","",IF(A86&lt;COUNTIF('اليومية'!$C$7:$C$3006,$B$4),A86+1,""))</f>
        <v/>
      </c>
      <c r="B87" s="23">
        <f>IF(I87="","",IF(INDEX('اليومية'!$A$7:$A$3006,I87)&amp;""="","",INDEX('اليومية'!$A$7:$A$3006,I87)))</f>
        <v/>
      </c>
      <c r="C87" s="21">
        <f>IF(I87="","",INDEX('اليومية'!$B$7:$B$3006,I87))</f>
        <v/>
      </c>
      <c r="D87" s="6">
        <f>IF(I87="","",IF(INDEX('اليومية'!$D$7:$D$3006,I87)&amp;""="","",INDEX('اليومية'!$D$7:$D$3006,I87)))</f>
        <v/>
      </c>
      <c r="E87" s="19">
        <f>IF(I87="","",IF(INDEX('اليومية'!$E$7:$E$3006,I87)&amp;""="","",INDEX('اليومية'!$E$7:$E$3006,I87)))</f>
        <v/>
      </c>
      <c r="F87" s="19">
        <f>IF(I87="","",IF(INDEX('اليومية'!$F$7:$F$3006,I87)&amp;""="","",INDEX('اليومية'!$F$7:$F$3006,I87)))</f>
        <v/>
      </c>
      <c r="G87" s="19">
        <f>IF(A87="","",ABS(ROUND(($B$7+SUM(E$13:E87)-SUM(F$13:F87)),2)))</f>
        <v/>
      </c>
      <c r="H87" s="6">
        <f>IF(A87="","",IF(ROUND(($B$7+SUM(E$13:E87)-SUM(F$13:F87)),2)&gt;0,"مدين",IF(ROUND(($B$7+SUM(E$13:E87)-SUM(F$13:F87)),2)&lt;0,"دائن","")))</f>
        <v/>
      </c>
      <c r="I87" s="21">
        <f>IF(A87="","",MATCH($B$4&amp;"-"&amp;A87,'اليومية'!$L$7:$L$3006,0))</f>
        <v/>
      </c>
    </row>
    <row r="88">
      <c r="A88" s="21">
        <f>IF(A87="","",IF(A87&lt;COUNTIF('اليومية'!$C$7:$C$3006,$B$4),A87+1,""))</f>
        <v/>
      </c>
      <c r="B88" s="23">
        <f>IF(I88="","",IF(INDEX('اليومية'!$A$7:$A$3006,I88)&amp;""="","",INDEX('اليومية'!$A$7:$A$3006,I88)))</f>
        <v/>
      </c>
      <c r="C88" s="21">
        <f>IF(I88="","",INDEX('اليومية'!$B$7:$B$3006,I88))</f>
        <v/>
      </c>
      <c r="D88" s="6">
        <f>IF(I88="","",IF(INDEX('اليومية'!$D$7:$D$3006,I88)&amp;""="","",INDEX('اليومية'!$D$7:$D$3006,I88)))</f>
        <v/>
      </c>
      <c r="E88" s="19">
        <f>IF(I88="","",IF(INDEX('اليومية'!$E$7:$E$3006,I88)&amp;""="","",INDEX('اليومية'!$E$7:$E$3006,I88)))</f>
        <v/>
      </c>
      <c r="F88" s="19">
        <f>IF(I88="","",IF(INDEX('اليومية'!$F$7:$F$3006,I88)&amp;""="","",INDEX('اليومية'!$F$7:$F$3006,I88)))</f>
        <v/>
      </c>
      <c r="G88" s="19">
        <f>IF(A88="","",ABS(ROUND(($B$7+SUM(E$13:E88)-SUM(F$13:F88)),2)))</f>
        <v/>
      </c>
      <c r="H88" s="6">
        <f>IF(A88="","",IF(ROUND(($B$7+SUM(E$13:E88)-SUM(F$13:F88)),2)&gt;0,"مدين",IF(ROUND(($B$7+SUM(E$13:E88)-SUM(F$13:F88)),2)&lt;0,"دائن","")))</f>
        <v/>
      </c>
      <c r="I88" s="21">
        <f>IF(A88="","",MATCH($B$4&amp;"-"&amp;A88,'اليومية'!$L$7:$L$3006,0))</f>
        <v/>
      </c>
    </row>
    <row r="89">
      <c r="A89" s="21">
        <f>IF(A88="","",IF(A88&lt;COUNTIF('اليومية'!$C$7:$C$3006,$B$4),A88+1,""))</f>
        <v/>
      </c>
      <c r="B89" s="23">
        <f>IF(I89="","",IF(INDEX('اليومية'!$A$7:$A$3006,I89)&amp;""="","",INDEX('اليومية'!$A$7:$A$3006,I89)))</f>
        <v/>
      </c>
      <c r="C89" s="21">
        <f>IF(I89="","",INDEX('اليومية'!$B$7:$B$3006,I89))</f>
        <v/>
      </c>
      <c r="D89" s="6">
        <f>IF(I89="","",IF(INDEX('اليومية'!$D$7:$D$3006,I89)&amp;""="","",INDEX('اليومية'!$D$7:$D$3006,I89)))</f>
        <v/>
      </c>
      <c r="E89" s="19">
        <f>IF(I89="","",IF(INDEX('اليومية'!$E$7:$E$3006,I89)&amp;""="","",INDEX('اليومية'!$E$7:$E$3006,I89)))</f>
        <v/>
      </c>
      <c r="F89" s="19">
        <f>IF(I89="","",IF(INDEX('اليومية'!$F$7:$F$3006,I89)&amp;""="","",INDEX('اليومية'!$F$7:$F$3006,I89)))</f>
        <v/>
      </c>
      <c r="G89" s="19">
        <f>IF(A89="","",ABS(ROUND(($B$7+SUM(E$13:E89)-SUM(F$13:F89)),2)))</f>
        <v/>
      </c>
      <c r="H89" s="6">
        <f>IF(A89="","",IF(ROUND(($B$7+SUM(E$13:E89)-SUM(F$13:F89)),2)&gt;0,"مدين",IF(ROUND(($B$7+SUM(E$13:E89)-SUM(F$13:F89)),2)&lt;0,"دائن","")))</f>
        <v/>
      </c>
      <c r="I89" s="21">
        <f>IF(A89="","",MATCH($B$4&amp;"-"&amp;A89,'اليومية'!$L$7:$L$3006,0))</f>
        <v/>
      </c>
    </row>
    <row r="90">
      <c r="A90" s="21">
        <f>IF(A89="","",IF(A89&lt;COUNTIF('اليومية'!$C$7:$C$3006,$B$4),A89+1,""))</f>
        <v/>
      </c>
      <c r="B90" s="23">
        <f>IF(I90="","",IF(INDEX('اليومية'!$A$7:$A$3006,I90)&amp;""="","",INDEX('اليومية'!$A$7:$A$3006,I90)))</f>
        <v/>
      </c>
      <c r="C90" s="21">
        <f>IF(I90="","",INDEX('اليومية'!$B$7:$B$3006,I90))</f>
        <v/>
      </c>
      <c r="D90" s="6">
        <f>IF(I90="","",IF(INDEX('اليومية'!$D$7:$D$3006,I90)&amp;""="","",INDEX('اليومية'!$D$7:$D$3006,I90)))</f>
        <v/>
      </c>
      <c r="E90" s="19">
        <f>IF(I90="","",IF(INDEX('اليومية'!$E$7:$E$3006,I90)&amp;""="","",INDEX('اليومية'!$E$7:$E$3006,I90)))</f>
        <v/>
      </c>
      <c r="F90" s="19">
        <f>IF(I90="","",IF(INDEX('اليومية'!$F$7:$F$3006,I90)&amp;""="","",INDEX('اليومية'!$F$7:$F$3006,I90)))</f>
        <v/>
      </c>
      <c r="G90" s="19">
        <f>IF(A90="","",ABS(ROUND(($B$7+SUM(E$13:E90)-SUM(F$13:F90)),2)))</f>
        <v/>
      </c>
      <c r="H90" s="6">
        <f>IF(A90="","",IF(ROUND(($B$7+SUM(E$13:E90)-SUM(F$13:F90)),2)&gt;0,"مدين",IF(ROUND(($B$7+SUM(E$13:E90)-SUM(F$13:F90)),2)&lt;0,"دائن","")))</f>
        <v/>
      </c>
      <c r="I90" s="21">
        <f>IF(A90="","",MATCH($B$4&amp;"-"&amp;A90,'اليومية'!$L$7:$L$3006,0))</f>
        <v/>
      </c>
    </row>
    <row r="91">
      <c r="A91" s="21">
        <f>IF(A90="","",IF(A90&lt;COUNTIF('اليومية'!$C$7:$C$3006,$B$4),A90+1,""))</f>
        <v/>
      </c>
      <c r="B91" s="23">
        <f>IF(I91="","",IF(INDEX('اليومية'!$A$7:$A$3006,I91)&amp;""="","",INDEX('اليومية'!$A$7:$A$3006,I91)))</f>
        <v/>
      </c>
      <c r="C91" s="21">
        <f>IF(I91="","",INDEX('اليومية'!$B$7:$B$3006,I91))</f>
        <v/>
      </c>
      <c r="D91" s="6">
        <f>IF(I91="","",IF(INDEX('اليومية'!$D$7:$D$3006,I91)&amp;""="","",INDEX('اليومية'!$D$7:$D$3006,I91)))</f>
        <v/>
      </c>
      <c r="E91" s="19">
        <f>IF(I91="","",IF(INDEX('اليومية'!$E$7:$E$3006,I91)&amp;""="","",INDEX('اليومية'!$E$7:$E$3006,I91)))</f>
        <v/>
      </c>
      <c r="F91" s="19">
        <f>IF(I91="","",IF(INDEX('اليومية'!$F$7:$F$3006,I91)&amp;""="","",INDEX('اليومية'!$F$7:$F$3006,I91)))</f>
        <v/>
      </c>
      <c r="G91" s="19">
        <f>IF(A91="","",ABS(ROUND(($B$7+SUM(E$13:E91)-SUM(F$13:F91)),2)))</f>
        <v/>
      </c>
      <c r="H91" s="6">
        <f>IF(A91="","",IF(ROUND(($B$7+SUM(E$13:E91)-SUM(F$13:F91)),2)&gt;0,"مدين",IF(ROUND(($B$7+SUM(E$13:E91)-SUM(F$13:F91)),2)&lt;0,"دائن","")))</f>
        <v/>
      </c>
      <c r="I91" s="21">
        <f>IF(A91="","",MATCH($B$4&amp;"-"&amp;A91,'اليومية'!$L$7:$L$3006,0))</f>
        <v/>
      </c>
    </row>
    <row r="92">
      <c r="A92" s="21">
        <f>IF(A91="","",IF(A91&lt;COUNTIF('اليومية'!$C$7:$C$3006,$B$4),A91+1,""))</f>
        <v/>
      </c>
      <c r="B92" s="23">
        <f>IF(I92="","",IF(INDEX('اليومية'!$A$7:$A$3006,I92)&amp;""="","",INDEX('اليومية'!$A$7:$A$3006,I92)))</f>
        <v/>
      </c>
      <c r="C92" s="21">
        <f>IF(I92="","",INDEX('اليومية'!$B$7:$B$3006,I92))</f>
        <v/>
      </c>
      <c r="D92" s="6">
        <f>IF(I92="","",IF(INDEX('اليومية'!$D$7:$D$3006,I92)&amp;""="","",INDEX('اليومية'!$D$7:$D$3006,I92)))</f>
        <v/>
      </c>
      <c r="E92" s="19">
        <f>IF(I92="","",IF(INDEX('اليومية'!$E$7:$E$3006,I92)&amp;""="","",INDEX('اليومية'!$E$7:$E$3006,I92)))</f>
        <v/>
      </c>
      <c r="F92" s="19">
        <f>IF(I92="","",IF(INDEX('اليومية'!$F$7:$F$3006,I92)&amp;""="","",INDEX('اليومية'!$F$7:$F$3006,I92)))</f>
        <v/>
      </c>
      <c r="G92" s="19">
        <f>IF(A92="","",ABS(ROUND(($B$7+SUM(E$13:E92)-SUM(F$13:F92)),2)))</f>
        <v/>
      </c>
      <c r="H92" s="6">
        <f>IF(A92="","",IF(ROUND(($B$7+SUM(E$13:E92)-SUM(F$13:F92)),2)&gt;0,"مدين",IF(ROUND(($B$7+SUM(E$13:E92)-SUM(F$13:F92)),2)&lt;0,"دائن","")))</f>
        <v/>
      </c>
      <c r="I92" s="21">
        <f>IF(A92="","",MATCH($B$4&amp;"-"&amp;A92,'اليومية'!$L$7:$L$3006,0))</f>
        <v/>
      </c>
    </row>
    <row r="93">
      <c r="A93" s="21">
        <f>IF(A92="","",IF(A92&lt;COUNTIF('اليومية'!$C$7:$C$3006,$B$4),A92+1,""))</f>
        <v/>
      </c>
      <c r="B93" s="23">
        <f>IF(I93="","",IF(INDEX('اليومية'!$A$7:$A$3006,I93)&amp;""="","",INDEX('اليومية'!$A$7:$A$3006,I93)))</f>
        <v/>
      </c>
      <c r="C93" s="21">
        <f>IF(I93="","",INDEX('اليومية'!$B$7:$B$3006,I93))</f>
        <v/>
      </c>
      <c r="D93" s="6">
        <f>IF(I93="","",IF(INDEX('اليومية'!$D$7:$D$3006,I93)&amp;""="","",INDEX('اليومية'!$D$7:$D$3006,I93)))</f>
        <v/>
      </c>
      <c r="E93" s="19">
        <f>IF(I93="","",IF(INDEX('اليومية'!$E$7:$E$3006,I93)&amp;""="","",INDEX('اليومية'!$E$7:$E$3006,I93)))</f>
        <v/>
      </c>
      <c r="F93" s="19">
        <f>IF(I93="","",IF(INDEX('اليومية'!$F$7:$F$3006,I93)&amp;""="","",INDEX('اليومية'!$F$7:$F$3006,I93)))</f>
        <v/>
      </c>
      <c r="G93" s="19">
        <f>IF(A93="","",ABS(ROUND(($B$7+SUM(E$13:E93)-SUM(F$13:F93)),2)))</f>
        <v/>
      </c>
      <c r="H93" s="6">
        <f>IF(A93="","",IF(ROUND(($B$7+SUM(E$13:E93)-SUM(F$13:F93)),2)&gt;0,"مدين",IF(ROUND(($B$7+SUM(E$13:E93)-SUM(F$13:F93)),2)&lt;0,"دائن","")))</f>
        <v/>
      </c>
      <c r="I93" s="21">
        <f>IF(A93="","",MATCH($B$4&amp;"-"&amp;A93,'اليومية'!$L$7:$L$3006,0))</f>
        <v/>
      </c>
    </row>
    <row r="94">
      <c r="A94" s="21">
        <f>IF(A93="","",IF(A93&lt;COUNTIF('اليومية'!$C$7:$C$3006,$B$4),A93+1,""))</f>
        <v/>
      </c>
      <c r="B94" s="23">
        <f>IF(I94="","",IF(INDEX('اليومية'!$A$7:$A$3006,I94)&amp;""="","",INDEX('اليومية'!$A$7:$A$3006,I94)))</f>
        <v/>
      </c>
      <c r="C94" s="21">
        <f>IF(I94="","",INDEX('اليومية'!$B$7:$B$3006,I94))</f>
        <v/>
      </c>
      <c r="D94" s="6">
        <f>IF(I94="","",IF(INDEX('اليومية'!$D$7:$D$3006,I94)&amp;""="","",INDEX('اليومية'!$D$7:$D$3006,I94)))</f>
        <v/>
      </c>
      <c r="E94" s="19">
        <f>IF(I94="","",IF(INDEX('اليومية'!$E$7:$E$3006,I94)&amp;""="","",INDEX('اليومية'!$E$7:$E$3006,I94)))</f>
        <v/>
      </c>
      <c r="F94" s="19">
        <f>IF(I94="","",IF(INDEX('اليومية'!$F$7:$F$3006,I94)&amp;""="","",INDEX('اليومية'!$F$7:$F$3006,I94)))</f>
        <v/>
      </c>
      <c r="G94" s="19">
        <f>IF(A94="","",ABS(ROUND(($B$7+SUM(E$13:E94)-SUM(F$13:F94)),2)))</f>
        <v/>
      </c>
      <c r="H94" s="6">
        <f>IF(A94="","",IF(ROUND(($B$7+SUM(E$13:E94)-SUM(F$13:F94)),2)&gt;0,"مدين",IF(ROUND(($B$7+SUM(E$13:E94)-SUM(F$13:F94)),2)&lt;0,"دائن","")))</f>
        <v/>
      </c>
      <c r="I94" s="21">
        <f>IF(A94="","",MATCH($B$4&amp;"-"&amp;A94,'اليومية'!$L$7:$L$3006,0))</f>
        <v/>
      </c>
    </row>
    <row r="95">
      <c r="A95" s="21">
        <f>IF(A94="","",IF(A94&lt;COUNTIF('اليومية'!$C$7:$C$3006,$B$4),A94+1,""))</f>
        <v/>
      </c>
      <c r="B95" s="23">
        <f>IF(I95="","",IF(INDEX('اليومية'!$A$7:$A$3006,I95)&amp;""="","",INDEX('اليومية'!$A$7:$A$3006,I95)))</f>
        <v/>
      </c>
      <c r="C95" s="21">
        <f>IF(I95="","",INDEX('اليومية'!$B$7:$B$3006,I95))</f>
        <v/>
      </c>
      <c r="D95" s="6">
        <f>IF(I95="","",IF(INDEX('اليومية'!$D$7:$D$3006,I95)&amp;""="","",INDEX('اليومية'!$D$7:$D$3006,I95)))</f>
        <v/>
      </c>
      <c r="E95" s="19">
        <f>IF(I95="","",IF(INDEX('اليومية'!$E$7:$E$3006,I95)&amp;""="","",INDEX('اليومية'!$E$7:$E$3006,I95)))</f>
        <v/>
      </c>
      <c r="F95" s="19">
        <f>IF(I95="","",IF(INDEX('اليومية'!$F$7:$F$3006,I95)&amp;""="","",INDEX('اليومية'!$F$7:$F$3006,I95)))</f>
        <v/>
      </c>
      <c r="G95" s="19">
        <f>IF(A95="","",ABS(ROUND(($B$7+SUM(E$13:E95)-SUM(F$13:F95)),2)))</f>
        <v/>
      </c>
      <c r="H95" s="6">
        <f>IF(A95="","",IF(ROUND(($B$7+SUM(E$13:E95)-SUM(F$13:F95)),2)&gt;0,"مدين",IF(ROUND(($B$7+SUM(E$13:E95)-SUM(F$13:F95)),2)&lt;0,"دائن","")))</f>
        <v/>
      </c>
      <c r="I95" s="21">
        <f>IF(A95="","",MATCH($B$4&amp;"-"&amp;A95,'اليومية'!$L$7:$L$3006,0))</f>
        <v/>
      </c>
    </row>
    <row r="96">
      <c r="A96" s="21">
        <f>IF(A95="","",IF(A95&lt;COUNTIF('اليومية'!$C$7:$C$3006,$B$4),A95+1,""))</f>
        <v/>
      </c>
      <c r="B96" s="23">
        <f>IF(I96="","",IF(INDEX('اليومية'!$A$7:$A$3006,I96)&amp;""="","",INDEX('اليومية'!$A$7:$A$3006,I96)))</f>
        <v/>
      </c>
      <c r="C96" s="21">
        <f>IF(I96="","",INDEX('اليومية'!$B$7:$B$3006,I96))</f>
        <v/>
      </c>
      <c r="D96" s="6">
        <f>IF(I96="","",IF(INDEX('اليومية'!$D$7:$D$3006,I96)&amp;""="","",INDEX('اليومية'!$D$7:$D$3006,I96)))</f>
        <v/>
      </c>
      <c r="E96" s="19">
        <f>IF(I96="","",IF(INDEX('اليومية'!$E$7:$E$3006,I96)&amp;""="","",INDEX('اليومية'!$E$7:$E$3006,I96)))</f>
        <v/>
      </c>
      <c r="F96" s="19">
        <f>IF(I96="","",IF(INDEX('اليومية'!$F$7:$F$3006,I96)&amp;""="","",INDEX('اليومية'!$F$7:$F$3006,I96)))</f>
        <v/>
      </c>
      <c r="G96" s="19">
        <f>IF(A96="","",ABS(ROUND(($B$7+SUM(E$13:E96)-SUM(F$13:F96)),2)))</f>
        <v/>
      </c>
      <c r="H96" s="6">
        <f>IF(A96="","",IF(ROUND(($B$7+SUM(E$13:E96)-SUM(F$13:F96)),2)&gt;0,"مدين",IF(ROUND(($B$7+SUM(E$13:E96)-SUM(F$13:F96)),2)&lt;0,"دائن","")))</f>
        <v/>
      </c>
      <c r="I96" s="21">
        <f>IF(A96="","",MATCH($B$4&amp;"-"&amp;A96,'اليومية'!$L$7:$L$3006,0))</f>
        <v/>
      </c>
    </row>
    <row r="97">
      <c r="A97" s="21">
        <f>IF(A96="","",IF(A96&lt;COUNTIF('اليومية'!$C$7:$C$3006,$B$4),A96+1,""))</f>
        <v/>
      </c>
      <c r="B97" s="23">
        <f>IF(I97="","",IF(INDEX('اليومية'!$A$7:$A$3006,I97)&amp;""="","",INDEX('اليومية'!$A$7:$A$3006,I97)))</f>
        <v/>
      </c>
      <c r="C97" s="21">
        <f>IF(I97="","",INDEX('اليومية'!$B$7:$B$3006,I97))</f>
        <v/>
      </c>
      <c r="D97" s="6">
        <f>IF(I97="","",IF(INDEX('اليومية'!$D$7:$D$3006,I97)&amp;""="","",INDEX('اليومية'!$D$7:$D$3006,I97)))</f>
        <v/>
      </c>
      <c r="E97" s="19">
        <f>IF(I97="","",IF(INDEX('اليومية'!$E$7:$E$3006,I97)&amp;""="","",INDEX('اليومية'!$E$7:$E$3006,I97)))</f>
        <v/>
      </c>
      <c r="F97" s="19">
        <f>IF(I97="","",IF(INDEX('اليومية'!$F$7:$F$3006,I97)&amp;""="","",INDEX('اليومية'!$F$7:$F$3006,I97)))</f>
        <v/>
      </c>
      <c r="G97" s="19">
        <f>IF(A97="","",ABS(ROUND(($B$7+SUM(E$13:E97)-SUM(F$13:F97)),2)))</f>
        <v/>
      </c>
      <c r="H97" s="6">
        <f>IF(A97="","",IF(ROUND(($B$7+SUM(E$13:E97)-SUM(F$13:F97)),2)&gt;0,"مدين",IF(ROUND(($B$7+SUM(E$13:E97)-SUM(F$13:F97)),2)&lt;0,"دائن","")))</f>
        <v/>
      </c>
      <c r="I97" s="21">
        <f>IF(A97="","",MATCH($B$4&amp;"-"&amp;A97,'اليومية'!$L$7:$L$3006,0))</f>
        <v/>
      </c>
    </row>
    <row r="98">
      <c r="A98" s="21">
        <f>IF(A97="","",IF(A97&lt;COUNTIF('اليومية'!$C$7:$C$3006,$B$4),A97+1,""))</f>
        <v/>
      </c>
      <c r="B98" s="23">
        <f>IF(I98="","",IF(INDEX('اليومية'!$A$7:$A$3006,I98)&amp;""="","",INDEX('اليومية'!$A$7:$A$3006,I98)))</f>
        <v/>
      </c>
      <c r="C98" s="21">
        <f>IF(I98="","",INDEX('اليومية'!$B$7:$B$3006,I98))</f>
        <v/>
      </c>
      <c r="D98" s="6">
        <f>IF(I98="","",IF(INDEX('اليومية'!$D$7:$D$3006,I98)&amp;""="","",INDEX('اليومية'!$D$7:$D$3006,I98)))</f>
        <v/>
      </c>
      <c r="E98" s="19">
        <f>IF(I98="","",IF(INDEX('اليومية'!$E$7:$E$3006,I98)&amp;""="","",INDEX('اليومية'!$E$7:$E$3006,I98)))</f>
        <v/>
      </c>
      <c r="F98" s="19">
        <f>IF(I98="","",IF(INDEX('اليومية'!$F$7:$F$3006,I98)&amp;""="","",INDEX('اليومية'!$F$7:$F$3006,I98)))</f>
        <v/>
      </c>
      <c r="G98" s="19">
        <f>IF(A98="","",ABS(ROUND(($B$7+SUM(E$13:E98)-SUM(F$13:F98)),2)))</f>
        <v/>
      </c>
      <c r="H98" s="6">
        <f>IF(A98="","",IF(ROUND(($B$7+SUM(E$13:E98)-SUM(F$13:F98)),2)&gt;0,"مدين",IF(ROUND(($B$7+SUM(E$13:E98)-SUM(F$13:F98)),2)&lt;0,"دائن","")))</f>
        <v/>
      </c>
      <c r="I98" s="21">
        <f>IF(A98="","",MATCH($B$4&amp;"-"&amp;A98,'اليومية'!$L$7:$L$3006,0))</f>
        <v/>
      </c>
    </row>
    <row r="99">
      <c r="A99" s="21">
        <f>IF(A98="","",IF(A98&lt;COUNTIF('اليومية'!$C$7:$C$3006,$B$4),A98+1,""))</f>
        <v/>
      </c>
      <c r="B99" s="23">
        <f>IF(I99="","",IF(INDEX('اليومية'!$A$7:$A$3006,I99)&amp;""="","",INDEX('اليومية'!$A$7:$A$3006,I99)))</f>
        <v/>
      </c>
      <c r="C99" s="21">
        <f>IF(I99="","",INDEX('اليومية'!$B$7:$B$3006,I99))</f>
        <v/>
      </c>
      <c r="D99" s="6">
        <f>IF(I99="","",IF(INDEX('اليومية'!$D$7:$D$3006,I99)&amp;""="","",INDEX('اليومية'!$D$7:$D$3006,I99)))</f>
        <v/>
      </c>
      <c r="E99" s="19">
        <f>IF(I99="","",IF(INDEX('اليومية'!$E$7:$E$3006,I99)&amp;""="","",INDEX('اليومية'!$E$7:$E$3006,I99)))</f>
        <v/>
      </c>
      <c r="F99" s="19">
        <f>IF(I99="","",IF(INDEX('اليومية'!$F$7:$F$3006,I99)&amp;""="","",INDEX('اليومية'!$F$7:$F$3006,I99)))</f>
        <v/>
      </c>
      <c r="G99" s="19">
        <f>IF(A99="","",ABS(ROUND(($B$7+SUM(E$13:E99)-SUM(F$13:F99)),2)))</f>
        <v/>
      </c>
      <c r="H99" s="6">
        <f>IF(A99="","",IF(ROUND(($B$7+SUM(E$13:E99)-SUM(F$13:F99)),2)&gt;0,"مدين",IF(ROUND(($B$7+SUM(E$13:E99)-SUM(F$13:F99)),2)&lt;0,"دائن","")))</f>
        <v/>
      </c>
      <c r="I99" s="21">
        <f>IF(A99="","",MATCH($B$4&amp;"-"&amp;A99,'اليومية'!$L$7:$L$3006,0))</f>
        <v/>
      </c>
    </row>
    <row r="100">
      <c r="A100" s="21">
        <f>IF(A99="","",IF(A99&lt;COUNTIF('اليومية'!$C$7:$C$3006,$B$4),A99+1,""))</f>
        <v/>
      </c>
      <c r="B100" s="23">
        <f>IF(I100="","",IF(INDEX('اليومية'!$A$7:$A$3006,I100)&amp;""="","",INDEX('اليومية'!$A$7:$A$3006,I100)))</f>
        <v/>
      </c>
      <c r="C100" s="21">
        <f>IF(I100="","",INDEX('اليومية'!$B$7:$B$3006,I100))</f>
        <v/>
      </c>
      <c r="D100" s="6">
        <f>IF(I100="","",IF(INDEX('اليومية'!$D$7:$D$3006,I100)&amp;""="","",INDEX('اليومية'!$D$7:$D$3006,I100)))</f>
        <v/>
      </c>
      <c r="E100" s="19">
        <f>IF(I100="","",IF(INDEX('اليومية'!$E$7:$E$3006,I100)&amp;""="","",INDEX('اليومية'!$E$7:$E$3006,I100)))</f>
        <v/>
      </c>
      <c r="F100" s="19">
        <f>IF(I100="","",IF(INDEX('اليومية'!$F$7:$F$3006,I100)&amp;""="","",INDEX('اليومية'!$F$7:$F$3006,I100)))</f>
        <v/>
      </c>
      <c r="G100" s="19">
        <f>IF(A100="","",ABS(ROUND(($B$7+SUM(E$13:E100)-SUM(F$13:F100)),2)))</f>
        <v/>
      </c>
      <c r="H100" s="6">
        <f>IF(A100="","",IF(ROUND(($B$7+SUM(E$13:E100)-SUM(F$13:F100)),2)&gt;0,"مدين",IF(ROUND(($B$7+SUM(E$13:E100)-SUM(F$13:F100)),2)&lt;0,"دائن","")))</f>
        <v/>
      </c>
      <c r="I100" s="21">
        <f>IF(A100="","",MATCH($B$4&amp;"-"&amp;A100,'اليومية'!$L$7:$L$3006,0))</f>
        <v/>
      </c>
    </row>
    <row r="101">
      <c r="A101" s="21">
        <f>IF(A100="","",IF(A100&lt;COUNTIF('اليومية'!$C$7:$C$3006,$B$4),A100+1,""))</f>
        <v/>
      </c>
      <c r="B101" s="23">
        <f>IF(I101="","",IF(INDEX('اليومية'!$A$7:$A$3006,I101)&amp;""="","",INDEX('اليومية'!$A$7:$A$3006,I101)))</f>
        <v/>
      </c>
      <c r="C101" s="21">
        <f>IF(I101="","",INDEX('اليومية'!$B$7:$B$3006,I101))</f>
        <v/>
      </c>
      <c r="D101" s="6">
        <f>IF(I101="","",IF(INDEX('اليومية'!$D$7:$D$3006,I101)&amp;""="","",INDEX('اليومية'!$D$7:$D$3006,I101)))</f>
        <v/>
      </c>
      <c r="E101" s="19">
        <f>IF(I101="","",IF(INDEX('اليومية'!$E$7:$E$3006,I101)&amp;""="","",INDEX('اليومية'!$E$7:$E$3006,I101)))</f>
        <v/>
      </c>
      <c r="F101" s="19">
        <f>IF(I101="","",IF(INDEX('اليومية'!$F$7:$F$3006,I101)&amp;""="","",INDEX('اليومية'!$F$7:$F$3006,I101)))</f>
        <v/>
      </c>
      <c r="G101" s="19">
        <f>IF(A101="","",ABS(ROUND(($B$7+SUM(E$13:E101)-SUM(F$13:F101)),2)))</f>
        <v/>
      </c>
      <c r="H101" s="6">
        <f>IF(A101="","",IF(ROUND(($B$7+SUM(E$13:E101)-SUM(F$13:F101)),2)&gt;0,"مدين",IF(ROUND(($B$7+SUM(E$13:E101)-SUM(F$13:F101)),2)&lt;0,"دائن","")))</f>
        <v/>
      </c>
      <c r="I101" s="21">
        <f>IF(A101="","",MATCH($B$4&amp;"-"&amp;A101,'اليومية'!$L$7:$L$3006,0))</f>
        <v/>
      </c>
    </row>
    <row r="102">
      <c r="A102" s="21">
        <f>IF(A101="","",IF(A101&lt;COUNTIF('اليومية'!$C$7:$C$3006,$B$4),A101+1,""))</f>
        <v/>
      </c>
      <c r="B102" s="23">
        <f>IF(I102="","",IF(INDEX('اليومية'!$A$7:$A$3006,I102)&amp;""="","",INDEX('اليومية'!$A$7:$A$3006,I102)))</f>
        <v/>
      </c>
      <c r="C102" s="21">
        <f>IF(I102="","",INDEX('اليومية'!$B$7:$B$3006,I102))</f>
        <v/>
      </c>
      <c r="D102" s="6">
        <f>IF(I102="","",IF(INDEX('اليومية'!$D$7:$D$3006,I102)&amp;""="","",INDEX('اليومية'!$D$7:$D$3006,I102)))</f>
        <v/>
      </c>
      <c r="E102" s="19">
        <f>IF(I102="","",IF(INDEX('اليومية'!$E$7:$E$3006,I102)&amp;""="","",INDEX('اليومية'!$E$7:$E$3006,I102)))</f>
        <v/>
      </c>
      <c r="F102" s="19">
        <f>IF(I102="","",IF(INDEX('اليومية'!$F$7:$F$3006,I102)&amp;""="","",INDEX('اليومية'!$F$7:$F$3006,I102)))</f>
        <v/>
      </c>
      <c r="G102" s="19">
        <f>IF(A102="","",ABS(ROUND(($B$7+SUM(E$13:E102)-SUM(F$13:F102)),2)))</f>
        <v/>
      </c>
      <c r="H102" s="6">
        <f>IF(A102="","",IF(ROUND(($B$7+SUM(E$13:E102)-SUM(F$13:F102)),2)&gt;0,"مدين",IF(ROUND(($B$7+SUM(E$13:E102)-SUM(F$13:F102)),2)&lt;0,"دائن","")))</f>
        <v/>
      </c>
      <c r="I102" s="21">
        <f>IF(A102="","",MATCH($B$4&amp;"-"&amp;A102,'اليومية'!$L$7:$L$3006,0))</f>
        <v/>
      </c>
    </row>
    <row r="103">
      <c r="A103" s="21">
        <f>IF(A102="","",IF(A102&lt;COUNTIF('اليومية'!$C$7:$C$3006,$B$4),A102+1,""))</f>
        <v/>
      </c>
      <c r="B103" s="23">
        <f>IF(I103="","",IF(INDEX('اليومية'!$A$7:$A$3006,I103)&amp;""="","",INDEX('اليومية'!$A$7:$A$3006,I103)))</f>
        <v/>
      </c>
      <c r="C103" s="21">
        <f>IF(I103="","",INDEX('اليومية'!$B$7:$B$3006,I103))</f>
        <v/>
      </c>
      <c r="D103" s="6">
        <f>IF(I103="","",IF(INDEX('اليومية'!$D$7:$D$3006,I103)&amp;""="","",INDEX('اليومية'!$D$7:$D$3006,I103)))</f>
        <v/>
      </c>
      <c r="E103" s="19">
        <f>IF(I103="","",IF(INDEX('اليومية'!$E$7:$E$3006,I103)&amp;""="","",INDEX('اليومية'!$E$7:$E$3006,I103)))</f>
        <v/>
      </c>
      <c r="F103" s="19">
        <f>IF(I103="","",IF(INDEX('اليومية'!$F$7:$F$3006,I103)&amp;""="","",INDEX('اليومية'!$F$7:$F$3006,I103)))</f>
        <v/>
      </c>
      <c r="G103" s="19">
        <f>IF(A103="","",ABS(ROUND(($B$7+SUM(E$13:E103)-SUM(F$13:F103)),2)))</f>
        <v/>
      </c>
      <c r="H103" s="6">
        <f>IF(A103="","",IF(ROUND(($B$7+SUM(E$13:E103)-SUM(F$13:F103)),2)&gt;0,"مدين",IF(ROUND(($B$7+SUM(E$13:E103)-SUM(F$13:F103)),2)&lt;0,"دائن","")))</f>
        <v/>
      </c>
      <c r="I103" s="21">
        <f>IF(A103="","",MATCH($B$4&amp;"-"&amp;A103,'اليومية'!$L$7:$L$3006,0))</f>
        <v/>
      </c>
    </row>
    <row r="104">
      <c r="A104" s="21">
        <f>IF(A103="","",IF(A103&lt;COUNTIF('اليومية'!$C$7:$C$3006,$B$4),A103+1,""))</f>
        <v/>
      </c>
      <c r="B104" s="23">
        <f>IF(I104="","",IF(INDEX('اليومية'!$A$7:$A$3006,I104)&amp;""="","",INDEX('اليومية'!$A$7:$A$3006,I104)))</f>
        <v/>
      </c>
      <c r="C104" s="21">
        <f>IF(I104="","",INDEX('اليومية'!$B$7:$B$3006,I104))</f>
        <v/>
      </c>
      <c r="D104" s="6">
        <f>IF(I104="","",IF(INDEX('اليومية'!$D$7:$D$3006,I104)&amp;""="","",INDEX('اليومية'!$D$7:$D$3006,I104)))</f>
        <v/>
      </c>
      <c r="E104" s="19">
        <f>IF(I104="","",IF(INDEX('اليومية'!$E$7:$E$3006,I104)&amp;""="","",INDEX('اليومية'!$E$7:$E$3006,I104)))</f>
        <v/>
      </c>
      <c r="F104" s="19">
        <f>IF(I104="","",IF(INDEX('اليومية'!$F$7:$F$3006,I104)&amp;""="","",INDEX('اليومية'!$F$7:$F$3006,I104)))</f>
        <v/>
      </c>
      <c r="G104" s="19">
        <f>IF(A104="","",ABS(ROUND(($B$7+SUM(E$13:E104)-SUM(F$13:F104)),2)))</f>
        <v/>
      </c>
      <c r="H104" s="6">
        <f>IF(A104="","",IF(ROUND(($B$7+SUM(E$13:E104)-SUM(F$13:F104)),2)&gt;0,"مدين",IF(ROUND(($B$7+SUM(E$13:E104)-SUM(F$13:F104)),2)&lt;0,"دائن","")))</f>
        <v/>
      </c>
      <c r="I104" s="21">
        <f>IF(A104="","",MATCH($B$4&amp;"-"&amp;A104,'اليومية'!$L$7:$L$3006,0))</f>
        <v/>
      </c>
    </row>
    <row r="105">
      <c r="A105" s="21">
        <f>IF(A104="","",IF(A104&lt;COUNTIF('اليومية'!$C$7:$C$3006,$B$4),A104+1,""))</f>
        <v/>
      </c>
      <c r="B105" s="23">
        <f>IF(I105="","",IF(INDEX('اليومية'!$A$7:$A$3006,I105)&amp;""="","",INDEX('اليومية'!$A$7:$A$3006,I105)))</f>
        <v/>
      </c>
      <c r="C105" s="21">
        <f>IF(I105="","",INDEX('اليومية'!$B$7:$B$3006,I105))</f>
        <v/>
      </c>
      <c r="D105" s="6">
        <f>IF(I105="","",IF(INDEX('اليومية'!$D$7:$D$3006,I105)&amp;""="","",INDEX('اليومية'!$D$7:$D$3006,I105)))</f>
        <v/>
      </c>
      <c r="E105" s="19">
        <f>IF(I105="","",IF(INDEX('اليومية'!$E$7:$E$3006,I105)&amp;""="","",INDEX('اليومية'!$E$7:$E$3006,I105)))</f>
        <v/>
      </c>
      <c r="F105" s="19">
        <f>IF(I105="","",IF(INDEX('اليومية'!$F$7:$F$3006,I105)&amp;""="","",INDEX('اليومية'!$F$7:$F$3006,I105)))</f>
        <v/>
      </c>
      <c r="G105" s="19">
        <f>IF(A105="","",ABS(ROUND(($B$7+SUM(E$13:E105)-SUM(F$13:F105)),2)))</f>
        <v/>
      </c>
      <c r="H105" s="6">
        <f>IF(A105="","",IF(ROUND(($B$7+SUM(E$13:E105)-SUM(F$13:F105)),2)&gt;0,"مدين",IF(ROUND(($B$7+SUM(E$13:E105)-SUM(F$13:F105)),2)&lt;0,"دائن","")))</f>
        <v/>
      </c>
      <c r="I105" s="21">
        <f>IF(A105="","",MATCH($B$4&amp;"-"&amp;A105,'اليومية'!$L$7:$L$3006,0))</f>
        <v/>
      </c>
    </row>
    <row r="106">
      <c r="A106" s="21">
        <f>IF(A105="","",IF(A105&lt;COUNTIF('اليومية'!$C$7:$C$3006,$B$4),A105+1,""))</f>
        <v/>
      </c>
      <c r="B106" s="23">
        <f>IF(I106="","",IF(INDEX('اليومية'!$A$7:$A$3006,I106)&amp;""="","",INDEX('اليومية'!$A$7:$A$3006,I106)))</f>
        <v/>
      </c>
      <c r="C106" s="21">
        <f>IF(I106="","",INDEX('اليومية'!$B$7:$B$3006,I106))</f>
        <v/>
      </c>
      <c r="D106" s="6">
        <f>IF(I106="","",IF(INDEX('اليومية'!$D$7:$D$3006,I106)&amp;""="","",INDEX('اليومية'!$D$7:$D$3006,I106)))</f>
        <v/>
      </c>
      <c r="E106" s="19">
        <f>IF(I106="","",IF(INDEX('اليومية'!$E$7:$E$3006,I106)&amp;""="","",INDEX('اليومية'!$E$7:$E$3006,I106)))</f>
        <v/>
      </c>
      <c r="F106" s="19">
        <f>IF(I106="","",IF(INDEX('اليومية'!$F$7:$F$3006,I106)&amp;""="","",INDEX('اليومية'!$F$7:$F$3006,I106)))</f>
        <v/>
      </c>
      <c r="G106" s="19">
        <f>IF(A106="","",ABS(ROUND(($B$7+SUM(E$13:E106)-SUM(F$13:F106)),2)))</f>
        <v/>
      </c>
      <c r="H106" s="6">
        <f>IF(A106="","",IF(ROUND(($B$7+SUM(E$13:E106)-SUM(F$13:F106)),2)&gt;0,"مدين",IF(ROUND(($B$7+SUM(E$13:E106)-SUM(F$13:F106)),2)&lt;0,"دائن","")))</f>
        <v/>
      </c>
      <c r="I106" s="21">
        <f>IF(A106="","",MATCH($B$4&amp;"-"&amp;A106,'اليومية'!$L$7:$L$3006,0))</f>
        <v/>
      </c>
    </row>
    <row r="107">
      <c r="A107" s="21">
        <f>IF(A106="","",IF(A106&lt;COUNTIF('اليومية'!$C$7:$C$3006,$B$4),A106+1,""))</f>
        <v/>
      </c>
      <c r="B107" s="23">
        <f>IF(I107="","",IF(INDEX('اليومية'!$A$7:$A$3006,I107)&amp;""="","",INDEX('اليومية'!$A$7:$A$3006,I107)))</f>
        <v/>
      </c>
      <c r="C107" s="21">
        <f>IF(I107="","",INDEX('اليومية'!$B$7:$B$3006,I107))</f>
        <v/>
      </c>
      <c r="D107" s="6">
        <f>IF(I107="","",IF(INDEX('اليومية'!$D$7:$D$3006,I107)&amp;""="","",INDEX('اليومية'!$D$7:$D$3006,I107)))</f>
        <v/>
      </c>
      <c r="E107" s="19">
        <f>IF(I107="","",IF(INDEX('اليومية'!$E$7:$E$3006,I107)&amp;""="","",INDEX('اليومية'!$E$7:$E$3006,I107)))</f>
        <v/>
      </c>
      <c r="F107" s="19">
        <f>IF(I107="","",IF(INDEX('اليومية'!$F$7:$F$3006,I107)&amp;""="","",INDEX('اليومية'!$F$7:$F$3006,I107)))</f>
        <v/>
      </c>
      <c r="G107" s="19">
        <f>IF(A107="","",ABS(ROUND(($B$7+SUM(E$13:E107)-SUM(F$13:F107)),2)))</f>
        <v/>
      </c>
      <c r="H107" s="6">
        <f>IF(A107="","",IF(ROUND(($B$7+SUM(E$13:E107)-SUM(F$13:F107)),2)&gt;0,"مدين",IF(ROUND(($B$7+SUM(E$13:E107)-SUM(F$13:F107)),2)&lt;0,"دائن","")))</f>
        <v/>
      </c>
      <c r="I107" s="21">
        <f>IF(A107="","",MATCH($B$4&amp;"-"&amp;A107,'اليومية'!$L$7:$L$3006,0))</f>
        <v/>
      </c>
    </row>
    <row r="108">
      <c r="A108" s="21">
        <f>IF(A107="","",IF(A107&lt;COUNTIF('اليومية'!$C$7:$C$3006,$B$4),A107+1,""))</f>
        <v/>
      </c>
      <c r="B108" s="23">
        <f>IF(I108="","",IF(INDEX('اليومية'!$A$7:$A$3006,I108)&amp;""="","",INDEX('اليومية'!$A$7:$A$3006,I108)))</f>
        <v/>
      </c>
      <c r="C108" s="21">
        <f>IF(I108="","",INDEX('اليومية'!$B$7:$B$3006,I108))</f>
        <v/>
      </c>
      <c r="D108" s="6">
        <f>IF(I108="","",IF(INDEX('اليومية'!$D$7:$D$3006,I108)&amp;""="","",INDEX('اليومية'!$D$7:$D$3006,I108)))</f>
        <v/>
      </c>
      <c r="E108" s="19">
        <f>IF(I108="","",IF(INDEX('اليومية'!$E$7:$E$3006,I108)&amp;""="","",INDEX('اليومية'!$E$7:$E$3006,I108)))</f>
        <v/>
      </c>
      <c r="F108" s="19">
        <f>IF(I108="","",IF(INDEX('اليومية'!$F$7:$F$3006,I108)&amp;""="","",INDEX('اليومية'!$F$7:$F$3006,I108)))</f>
        <v/>
      </c>
      <c r="G108" s="19">
        <f>IF(A108="","",ABS(ROUND(($B$7+SUM(E$13:E108)-SUM(F$13:F108)),2)))</f>
        <v/>
      </c>
      <c r="H108" s="6">
        <f>IF(A108="","",IF(ROUND(($B$7+SUM(E$13:E108)-SUM(F$13:F108)),2)&gt;0,"مدين",IF(ROUND(($B$7+SUM(E$13:E108)-SUM(F$13:F108)),2)&lt;0,"دائن","")))</f>
        <v/>
      </c>
      <c r="I108" s="21">
        <f>IF(A108="","",MATCH($B$4&amp;"-"&amp;A108,'اليومية'!$L$7:$L$3006,0))</f>
        <v/>
      </c>
    </row>
    <row r="109">
      <c r="A109" s="21">
        <f>IF(A108="","",IF(A108&lt;COUNTIF('اليومية'!$C$7:$C$3006,$B$4),A108+1,""))</f>
        <v/>
      </c>
      <c r="B109" s="23">
        <f>IF(I109="","",IF(INDEX('اليومية'!$A$7:$A$3006,I109)&amp;""="","",INDEX('اليومية'!$A$7:$A$3006,I109)))</f>
        <v/>
      </c>
      <c r="C109" s="21">
        <f>IF(I109="","",INDEX('اليومية'!$B$7:$B$3006,I109))</f>
        <v/>
      </c>
      <c r="D109" s="6">
        <f>IF(I109="","",IF(INDEX('اليومية'!$D$7:$D$3006,I109)&amp;""="","",INDEX('اليومية'!$D$7:$D$3006,I109)))</f>
        <v/>
      </c>
      <c r="E109" s="19">
        <f>IF(I109="","",IF(INDEX('اليومية'!$E$7:$E$3006,I109)&amp;""="","",INDEX('اليومية'!$E$7:$E$3006,I109)))</f>
        <v/>
      </c>
      <c r="F109" s="19">
        <f>IF(I109="","",IF(INDEX('اليومية'!$F$7:$F$3006,I109)&amp;""="","",INDEX('اليومية'!$F$7:$F$3006,I109)))</f>
        <v/>
      </c>
      <c r="G109" s="19">
        <f>IF(A109="","",ABS(ROUND(($B$7+SUM(E$13:E109)-SUM(F$13:F109)),2)))</f>
        <v/>
      </c>
      <c r="H109" s="6">
        <f>IF(A109="","",IF(ROUND(($B$7+SUM(E$13:E109)-SUM(F$13:F109)),2)&gt;0,"مدين",IF(ROUND(($B$7+SUM(E$13:E109)-SUM(F$13:F109)),2)&lt;0,"دائن","")))</f>
        <v/>
      </c>
      <c r="I109" s="21">
        <f>IF(A109="","",MATCH($B$4&amp;"-"&amp;A109,'اليومية'!$L$7:$L$3006,0))</f>
        <v/>
      </c>
    </row>
    <row r="110">
      <c r="A110" s="21">
        <f>IF(A109="","",IF(A109&lt;COUNTIF('اليومية'!$C$7:$C$3006,$B$4),A109+1,""))</f>
        <v/>
      </c>
      <c r="B110" s="23">
        <f>IF(I110="","",IF(INDEX('اليومية'!$A$7:$A$3006,I110)&amp;""="","",INDEX('اليومية'!$A$7:$A$3006,I110)))</f>
        <v/>
      </c>
      <c r="C110" s="21">
        <f>IF(I110="","",INDEX('اليومية'!$B$7:$B$3006,I110))</f>
        <v/>
      </c>
      <c r="D110" s="6">
        <f>IF(I110="","",IF(INDEX('اليومية'!$D$7:$D$3006,I110)&amp;""="","",INDEX('اليومية'!$D$7:$D$3006,I110)))</f>
        <v/>
      </c>
      <c r="E110" s="19">
        <f>IF(I110="","",IF(INDEX('اليومية'!$E$7:$E$3006,I110)&amp;""="","",INDEX('اليومية'!$E$7:$E$3006,I110)))</f>
        <v/>
      </c>
      <c r="F110" s="19">
        <f>IF(I110="","",IF(INDEX('اليومية'!$F$7:$F$3006,I110)&amp;""="","",INDEX('اليومية'!$F$7:$F$3006,I110)))</f>
        <v/>
      </c>
      <c r="G110" s="19">
        <f>IF(A110="","",ABS(ROUND(($B$7+SUM(E$13:E110)-SUM(F$13:F110)),2)))</f>
        <v/>
      </c>
      <c r="H110" s="6">
        <f>IF(A110="","",IF(ROUND(($B$7+SUM(E$13:E110)-SUM(F$13:F110)),2)&gt;0,"مدين",IF(ROUND(($B$7+SUM(E$13:E110)-SUM(F$13:F110)),2)&lt;0,"دائن","")))</f>
        <v/>
      </c>
      <c r="I110" s="21">
        <f>IF(A110="","",MATCH($B$4&amp;"-"&amp;A110,'اليومية'!$L$7:$L$3006,0))</f>
        <v/>
      </c>
    </row>
    <row r="111">
      <c r="A111" s="21">
        <f>IF(A110="","",IF(A110&lt;COUNTIF('اليومية'!$C$7:$C$3006,$B$4),A110+1,""))</f>
        <v/>
      </c>
      <c r="B111" s="23">
        <f>IF(I111="","",IF(INDEX('اليومية'!$A$7:$A$3006,I111)&amp;""="","",INDEX('اليومية'!$A$7:$A$3006,I111)))</f>
        <v/>
      </c>
      <c r="C111" s="21">
        <f>IF(I111="","",INDEX('اليومية'!$B$7:$B$3006,I111))</f>
        <v/>
      </c>
      <c r="D111" s="6">
        <f>IF(I111="","",IF(INDEX('اليومية'!$D$7:$D$3006,I111)&amp;""="","",INDEX('اليومية'!$D$7:$D$3006,I111)))</f>
        <v/>
      </c>
      <c r="E111" s="19">
        <f>IF(I111="","",IF(INDEX('اليومية'!$E$7:$E$3006,I111)&amp;""="","",INDEX('اليومية'!$E$7:$E$3006,I111)))</f>
        <v/>
      </c>
      <c r="F111" s="19">
        <f>IF(I111="","",IF(INDEX('اليومية'!$F$7:$F$3006,I111)&amp;""="","",INDEX('اليومية'!$F$7:$F$3006,I111)))</f>
        <v/>
      </c>
      <c r="G111" s="19">
        <f>IF(A111="","",ABS(ROUND(($B$7+SUM(E$13:E111)-SUM(F$13:F111)),2)))</f>
        <v/>
      </c>
      <c r="H111" s="6">
        <f>IF(A111="","",IF(ROUND(($B$7+SUM(E$13:E111)-SUM(F$13:F111)),2)&gt;0,"مدين",IF(ROUND(($B$7+SUM(E$13:E111)-SUM(F$13:F111)),2)&lt;0,"دائن","")))</f>
        <v/>
      </c>
      <c r="I111" s="21">
        <f>IF(A111="","",MATCH($B$4&amp;"-"&amp;A111,'اليومية'!$L$7:$L$3006,0))</f>
        <v/>
      </c>
    </row>
    <row r="112">
      <c r="A112" s="21">
        <f>IF(A111="","",IF(A111&lt;COUNTIF('اليومية'!$C$7:$C$3006,$B$4),A111+1,""))</f>
        <v/>
      </c>
      <c r="B112" s="23">
        <f>IF(I112="","",IF(INDEX('اليومية'!$A$7:$A$3006,I112)&amp;""="","",INDEX('اليومية'!$A$7:$A$3006,I112)))</f>
        <v/>
      </c>
      <c r="C112" s="21">
        <f>IF(I112="","",INDEX('اليومية'!$B$7:$B$3006,I112))</f>
        <v/>
      </c>
      <c r="D112" s="6">
        <f>IF(I112="","",IF(INDEX('اليومية'!$D$7:$D$3006,I112)&amp;""="","",INDEX('اليومية'!$D$7:$D$3006,I112)))</f>
        <v/>
      </c>
      <c r="E112" s="19">
        <f>IF(I112="","",IF(INDEX('اليومية'!$E$7:$E$3006,I112)&amp;""="","",INDEX('اليومية'!$E$7:$E$3006,I112)))</f>
        <v/>
      </c>
      <c r="F112" s="19">
        <f>IF(I112="","",IF(INDEX('اليومية'!$F$7:$F$3006,I112)&amp;""="","",INDEX('اليومية'!$F$7:$F$3006,I112)))</f>
        <v/>
      </c>
      <c r="G112" s="19">
        <f>IF(A112="","",ABS(ROUND(($B$7+SUM(E$13:E112)-SUM(F$13:F112)),2)))</f>
        <v/>
      </c>
      <c r="H112" s="6">
        <f>IF(A112="","",IF(ROUND(($B$7+SUM(E$13:E112)-SUM(F$13:F112)),2)&gt;0,"مدين",IF(ROUND(($B$7+SUM(E$13:E112)-SUM(F$13:F112)),2)&lt;0,"دائن","")))</f>
        <v/>
      </c>
      <c r="I112" s="21">
        <f>IF(A112="","",MATCH($B$4&amp;"-"&amp;A112,'اليومية'!$L$7:$L$3006,0))</f>
        <v/>
      </c>
    </row>
    <row r="113">
      <c r="A113" s="21">
        <f>IF(A112="","",IF(A112&lt;COUNTIF('اليومية'!$C$7:$C$3006,$B$4),A112+1,""))</f>
        <v/>
      </c>
      <c r="B113" s="23">
        <f>IF(I113="","",IF(INDEX('اليومية'!$A$7:$A$3006,I113)&amp;""="","",INDEX('اليومية'!$A$7:$A$3006,I113)))</f>
        <v/>
      </c>
      <c r="C113" s="21">
        <f>IF(I113="","",INDEX('اليومية'!$B$7:$B$3006,I113))</f>
        <v/>
      </c>
      <c r="D113" s="6">
        <f>IF(I113="","",IF(INDEX('اليومية'!$D$7:$D$3006,I113)&amp;""="","",INDEX('اليومية'!$D$7:$D$3006,I113)))</f>
        <v/>
      </c>
      <c r="E113" s="19">
        <f>IF(I113="","",IF(INDEX('اليومية'!$E$7:$E$3006,I113)&amp;""="","",INDEX('اليومية'!$E$7:$E$3006,I113)))</f>
        <v/>
      </c>
      <c r="F113" s="19">
        <f>IF(I113="","",IF(INDEX('اليومية'!$F$7:$F$3006,I113)&amp;""="","",INDEX('اليومية'!$F$7:$F$3006,I113)))</f>
        <v/>
      </c>
      <c r="G113" s="19">
        <f>IF(A113="","",ABS(ROUND(($B$7+SUM(E$13:E113)-SUM(F$13:F113)),2)))</f>
        <v/>
      </c>
      <c r="H113" s="6">
        <f>IF(A113="","",IF(ROUND(($B$7+SUM(E$13:E113)-SUM(F$13:F113)),2)&gt;0,"مدين",IF(ROUND(($B$7+SUM(E$13:E113)-SUM(F$13:F113)),2)&lt;0,"دائن","")))</f>
        <v/>
      </c>
      <c r="I113" s="21">
        <f>IF(A113="","",MATCH($B$4&amp;"-"&amp;A113,'اليومية'!$L$7:$L$3006,0))</f>
        <v/>
      </c>
    </row>
    <row r="114">
      <c r="A114" s="21">
        <f>IF(A113="","",IF(A113&lt;COUNTIF('اليومية'!$C$7:$C$3006,$B$4),A113+1,""))</f>
        <v/>
      </c>
      <c r="B114" s="23">
        <f>IF(I114="","",IF(INDEX('اليومية'!$A$7:$A$3006,I114)&amp;""="","",INDEX('اليومية'!$A$7:$A$3006,I114)))</f>
        <v/>
      </c>
      <c r="C114" s="21">
        <f>IF(I114="","",INDEX('اليومية'!$B$7:$B$3006,I114))</f>
        <v/>
      </c>
      <c r="D114" s="6">
        <f>IF(I114="","",IF(INDEX('اليومية'!$D$7:$D$3006,I114)&amp;""="","",INDEX('اليومية'!$D$7:$D$3006,I114)))</f>
        <v/>
      </c>
      <c r="E114" s="19">
        <f>IF(I114="","",IF(INDEX('اليومية'!$E$7:$E$3006,I114)&amp;""="","",INDEX('اليومية'!$E$7:$E$3006,I114)))</f>
        <v/>
      </c>
      <c r="F114" s="19">
        <f>IF(I114="","",IF(INDEX('اليومية'!$F$7:$F$3006,I114)&amp;""="","",INDEX('اليومية'!$F$7:$F$3006,I114)))</f>
        <v/>
      </c>
      <c r="G114" s="19">
        <f>IF(A114="","",ABS(ROUND(($B$7+SUM(E$13:E114)-SUM(F$13:F114)),2)))</f>
        <v/>
      </c>
      <c r="H114" s="6">
        <f>IF(A114="","",IF(ROUND(($B$7+SUM(E$13:E114)-SUM(F$13:F114)),2)&gt;0,"مدين",IF(ROUND(($B$7+SUM(E$13:E114)-SUM(F$13:F114)),2)&lt;0,"دائن","")))</f>
        <v/>
      </c>
      <c r="I114" s="21">
        <f>IF(A114="","",MATCH($B$4&amp;"-"&amp;A114,'اليومية'!$L$7:$L$3006,0))</f>
        <v/>
      </c>
    </row>
    <row r="115">
      <c r="A115" s="21">
        <f>IF(A114="","",IF(A114&lt;COUNTIF('اليومية'!$C$7:$C$3006,$B$4),A114+1,""))</f>
        <v/>
      </c>
      <c r="B115" s="23">
        <f>IF(I115="","",IF(INDEX('اليومية'!$A$7:$A$3006,I115)&amp;""="","",INDEX('اليومية'!$A$7:$A$3006,I115)))</f>
        <v/>
      </c>
      <c r="C115" s="21">
        <f>IF(I115="","",INDEX('اليومية'!$B$7:$B$3006,I115))</f>
        <v/>
      </c>
      <c r="D115" s="6">
        <f>IF(I115="","",IF(INDEX('اليومية'!$D$7:$D$3006,I115)&amp;""="","",INDEX('اليومية'!$D$7:$D$3006,I115)))</f>
        <v/>
      </c>
      <c r="E115" s="19">
        <f>IF(I115="","",IF(INDEX('اليومية'!$E$7:$E$3006,I115)&amp;""="","",INDEX('اليومية'!$E$7:$E$3006,I115)))</f>
        <v/>
      </c>
      <c r="F115" s="19">
        <f>IF(I115="","",IF(INDEX('اليومية'!$F$7:$F$3006,I115)&amp;""="","",INDEX('اليومية'!$F$7:$F$3006,I115)))</f>
        <v/>
      </c>
      <c r="G115" s="19">
        <f>IF(A115="","",ABS(ROUND(($B$7+SUM(E$13:E115)-SUM(F$13:F115)),2)))</f>
        <v/>
      </c>
      <c r="H115" s="6">
        <f>IF(A115="","",IF(ROUND(($B$7+SUM(E$13:E115)-SUM(F$13:F115)),2)&gt;0,"مدين",IF(ROUND(($B$7+SUM(E$13:E115)-SUM(F$13:F115)),2)&lt;0,"دائن","")))</f>
        <v/>
      </c>
      <c r="I115" s="21">
        <f>IF(A115="","",MATCH($B$4&amp;"-"&amp;A115,'اليومية'!$L$7:$L$3006,0))</f>
        <v/>
      </c>
    </row>
    <row r="116">
      <c r="A116" s="21">
        <f>IF(A115="","",IF(A115&lt;COUNTIF('اليومية'!$C$7:$C$3006,$B$4),A115+1,""))</f>
        <v/>
      </c>
      <c r="B116" s="23">
        <f>IF(I116="","",IF(INDEX('اليومية'!$A$7:$A$3006,I116)&amp;""="","",INDEX('اليومية'!$A$7:$A$3006,I116)))</f>
        <v/>
      </c>
      <c r="C116" s="21">
        <f>IF(I116="","",INDEX('اليومية'!$B$7:$B$3006,I116))</f>
        <v/>
      </c>
      <c r="D116" s="6">
        <f>IF(I116="","",IF(INDEX('اليومية'!$D$7:$D$3006,I116)&amp;""="","",INDEX('اليومية'!$D$7:$D$3006,I116)))</f>
        <v/>
      </c>
      <c r="E116" s="19">
        <f>IF(I116="","",IF(INDEX('اليومية'!$E$7:$E$3006,I116)&amp;""="","",INDEX('اليومية'!$E$7:$E$3006,I116)))</f>
        <v/>
      </c>
      <c r="F116" s="19">
        <f>IF(I116="","",IF(INDEX('اليومية'!$F$7:$F$3006,I116)&amp;""="","",INDEX('اليومية'!$F$7:$F$3006,I116)))</f>
        <v/>
      </c>
      <c r="G116" s="19">
        <f>IF(A116="","",ABS(ROUND(($B$7+SUM(E$13:E116)-SUM(F$13:F116)),2)))</f>
        <v/>
      </c>
      <c r="H116" s="6">
        <f>IF(A116="","",IF(ROUND(($B$7+SUM(E$13:E116)-SUM(F$13:F116)),2)&gt;0,"مدين",IF(ROUND(($B$7+SUM(E$13:E116)-SUM(F$13:F116)),2)&lt;0,"دائن","")))</f>
        <v/>
      </c>
      <c r="I116" s="21">
        <f>IF(A116="","",MATCH($B$4&amp;"-"&amp;A116,'اليومية'!$L$7:$L$3006,0))</f>
        <v/>
      </c>
    </row>
    <row r="117">
      <c r="A117" s="21">
        <f>IF(A116="","",IF(A116&lt;COUNTIF('اليومية'!$C$7:$C$3006,$B$4),A116+1,""))</f>
        <v/>
      </c>
      <c r="B117" s="23">
        <f>IF(I117="","",IF(INDEX('اليومية'!$A$7:$A$3006,I117)&amp;""="","",INDEX('اليومية'!$A$7:$A$3006,I117)))</f>
        <v/>
      </c>
      <c r="C117" s="21">
        <f>IF(I117="","",INDEX('اليومية'!$B$7:$B$3006,I117))</f>
        <v/>
      </c>
      <c r="D117" s="6">
        <f>IF(I117="","",IF(INDEX('اليومية'!$D$7:$D$3006,I117)&amp;""="","",INDEX('اليومية'!$D$7:$D$3006,I117)))</f>
        <v/>
      </c>
      <c r="E117" s="19">
        <f>IF(I117="","",IF(INDEX('اليومية'!$E$7:$E$3006,I117)&amp;""="","",INDEX('اليومية'!$E$7:$E$3006,I117)))</f>
        <v/>
      </c>
      <c r="F117" s="19">
        <f>IF(I117="","",IF(INDEX('اليومية'!$F$7:$F$3006,I117)&amp;""="","",INDEX('اليومية'!$F$7:$F$3006,I117)))</f>
        <v/>
      </c>
      <c r="G117" s="19">
        <f>IF(A117="","",ABS(ROUND(($B$7+SUM(E$13:E117)-SUM(F$13:F117)),2)))</f>
        <v/>
      </c>
      <c r="H117" s="6">
        <f>IF(A117="","",IF(ROUND(($B$7+SUM(E$13:E117)-SUM(F$13:F117)),2)&gt;0,"مدين",IF(ROUND(($B$7+SUM(E$13:E117)-SUM(F$13:F117)),2)&lt;0,"دائن","")))</f>
        <v/>
      </c>
      <c r="I117" s="21">
        <f>IF(A117="","",MATCH($B$4&amp;"-"&amp;A117,'اليومية'!$L$7:$L$3006,0))</f>
        <v/>
      </c>
    </row>
    <row r="118">
      <c r="A118" s="21">
        <f>IF(A117="","",IF(A117&lt;COUNTIF('اليومية'!$C$7:$C$3006,$B$4),A117+1,""))</f>
        <v/>
      </c>
      <c r="B118" s="23">
        <f>IF(I118="","",IF(INDEX('اليومية'!$A$7:$A$3006,I118)&amp;""="","",INDEX('اليومية'!$A$7:$A$3006,I118)))</f>
        <v/>
      </c>
      <c r="C118" s="21">
        <f>IF(I118="","",INDEX('اليومية'!$B$7:$B$3006,I118))</f>
        <v/>
      </c>
      <c r="D118" s="6">
        <f>IF(I118="","",IF(INDEX('اليومية'!$D$7:$D$3006,I118)&amp;""="","",INDEX('اليومية'!$D$7:$D$3006,I118)))</f>
        <v/>
      </c>
      <c r="E118" s="19">
        <f>IF(I118="","",IF(INDEX('اليومية'!$E$7:$E$3006,I118)&amp;""="","",INDEX('اليومية'!$E$7:$E$3006,I118)))</f>
        <v/>
      </c>
      <c r="F118" s="19">
        <f>IF(I118="","",IF(INDEX('اليومية'!$F$7:$F$3006,I118)&amp;""="","",INDEX('اليومية'!$F$7:$F$3006,I118)))</f>
        <v/>
      </c>
      <c r="G118" s="19">
        <f>IF(A118="","",ABS(ROUND(($B$7+SUM(E$13:E118)-SUM(F$13:F118)),2)))</f>
        <v/>
      </c>
      <c r="H118" s="6">
        <f>IF(A118="","",IF(ROUND(($B$7+SUM(E$13:E118)-SUM(F$13:F118)),2)&gt;0,"مدين",IF(ROUND(($B$7+SUM(E$13:E118)-SUM(F$13:F118)),2)&lt;0,"دائن","")))</f>
        <v/>
      </c>
      <c r="I118" s="21">
        <f>IF(A118="","",MATCH($B$4&amp;"-"&amp;A118,'اليومية'!$L$7:$L$3006,0))</f>
        <v/>
      </c>
    </row>
    <row r="119">
      <c r="A119" s="21">
        <f>IF(A118="","",IF(A118&lt;COUNTIF('اليومية'!$C$7:$C$3006,$B$4),A118+1,""))</f>
        <v/>
      </c>
      <c r="B119" s="23">
        <f>IF(I119="","",IF(INDEX('اليومية'!$A$7:$A$3006,I119)&amp;""="","",INDEX('اليومية'!$A$7:$A$3006,I119)))</f>
        <v/>
      </c>
      <c r="C119" s="21">
        <f>IF(I119="","",INDEX('اليومية'!$B$7:$B$3006,I119))</f>
        <v/>
      </c>
      <c r="D119" s="6">
        <f>IF(I119="","",IF(INDEX('اليومية'!$D$7:$D$3006,I119)&amp;""="","",INDEX('اليومية'!$D$7:$D$3006,I119)))</f>
        <v/>
      </c>
      <c r="E119" s="19">
        <f>IF(I119="","",IF(INDEX('اليومية'!$E$7:$E$3006,I119)&amp;""="","",INDEX('اليومية'!$E$7:$E$3006,I119)))</f>
        <v/>
      </c>
      <c r="F119" s="19">
        <f>IF(I119="","",IF(INDEX('اليومية'!$F$7:$F$3006,I119)&amp;""="","",INDEX('اليومية'!$F$7:$F$3006,I119)))</f>
        <v/>
      </c>
      <c r="G119" s="19">
        <f>IF(A119="","",ABS(ROUND(($B$7+SUM(E$13:E119)-SUM(F$13:F119)),2)))</f>
        <v/>
      </c>
      <c r="H119" s="6">
        <f>IF(A119="","",IF(ROUND(($B$7+SUM(E$13:E119)-SUM(F$13:F119)),2)&gt;0,"مدين",IF(ROUND(($B$7+SUM(E$13:E119)-SUM(F$13:F119)),2)&lt;0,"دائن","")))</f>
        <v/>
      </c>
      <c r="I119" s="21">
        <f>IF(A119="","",MATCH($B$4&amp;"-"&amp;A119,'اليومية'!$L$7:$L$3006,0))</f>
        <v/>
      </c>
    </row>
    <row r="120">
      <c r="A120" s="21">
        <f>IF(A119="","",IF(A119&lt;COUNTIF('اليومية'!$C$7:$C$3006,$B$4),A119+1,""))</f>
        <v/>
      </c>
      <c r="B120" s="23">
        <f>IF(I120="","",IF(INDEX('اليومية'!$A$7:$A$3006,I120)&amp;""="","",INDEX('اليومية'!$A$7:$A$3006,I120)))</f>
        <v/>
      </c>
      <c r="C120" s="21">
        <f>IF(I120="","",INDEX('اليومية'!$B$7:$B$3006,I120))</f>
        <v/>
      </c>
      <c r="D120" s="6">
        <f>IF(I120="","",IF(INDEX('اليومية'!$D$7:$D$3006,I120)&amp;""="","",INDEX('اليومية'!$D$7:$D$3006,I120)))</f>
        <v/>
      </c>
      <c r="E120" s="19">
        <f>IF(I120="","",IF(INDEX('اليومية'!$E$7:$E$3006,I120)&amp;""="","",INDEX('اليومية'!$E$7:$E$3006,I120)))</f>
        <v/>
      </c>
      <c r="F120" s="19">
        <f>IF(I120="","",IF(INDEX('اليومية'!$F$7:$F$3006,I120)&amp;""="","",INDEX('اليومية'!$F$7:$F$3006,I120)))</f>
        <v/>
      </c>
      <c r="G120" s="19">
        <f>IF(A120="","",ABS(ROUND(($B$7+SUM(E$13:E120)-SUM(F$13:F120)),2)))</f>
        <v/>
      </c>
      <c r="H120" s="6">
        <f>IF(A120="","",IF(ROUND(($B$7+SUM(E$13:E120)-SUM(F$13:F120)),2)&gt;0,"مدين",IF(ROUND(($B$7+SUM(E$13:E120)-SUM(F$13:F120)),2)&lt;0,"دائن","")))</f>
        <v/>
      </c>
      <c r="I120" s="21">
        <f>IF(A120="","",MATCH($B$4&amp;"-"&amp;A120,'اليومية'!$L$7:$L$3006,0))</f>
        <v/>
      </c>
    </row>
    <row r="121">
      <c r="A121" s="21">
        <f>IF(A120="","",IF(A120&lt;COUNTIF('اليومية'!$C$7:$C$3006,$B$4),A120+1,""))</f>
        <v/>
      </c>
      <c r="B121" s="23">
        <f>IF(I121="","",IF(INDEX('اليومية'!$A$7:$A$3006,I121)&amp;""="","",INDEX('اليومية'!$A$7:$A$3006,I121)))</f>
        <v/>
      </c>
      <c r="C121" s="21">
        <f>IF(I121="","",INDEX('اليومية'!$B$7:$B$3006,I121))</f>
        <v/>
      </c>
      <c r="D121" s="6">
        <f>IF(I121="","",IF(INDEX('اليومية'!$D$7:$D$3006,I121)&amp;""="","",INDEX('اليومية'!$D$7:$D$3006,I121)))</f>
        <v/>
      </c>
      <c r="E121" s="19">
        <f>IF(I121="","",IF(INDEX('اليومية'!$E$7:$E$3006,I121)&amp;""="","",INDEX('اليومية'!$E$7:$E$3006,I121)))</f>
        <v/>
      </c>
      <c r="F121" s="19">
        <f>IF(I121="","",IF(INDEX('اليومية'!$F$7:$F$3006,I121)&amp;""="","",INDEX('اليومية'!$F$7:$F$3006,I121)))</f>
        <v/>
      </c>
      <c r="G121" s="19">
        <f>IF(A121="","",ABS(ROUND(($B$7+SUM(E$13:E121)-SUM(F$13:F121)),2)))</f>
        <v/>
      </c>
      <c r="H121" s="6">
        <f>IF(A121="","",IF(ROUND(($B$7+SUM(E$13:E121)-SUM(F$13:F121)),2)&gt;0,"مدين",IF(ROUND(($B$7+SUM(E$13:E121)-SUM(F$13:F121)),2)&lt;0,"دائن","")))</f>
        <v/>
      </c>
      <c r="I121" s="21">
        <f>IF(A121="","",MATCH($B$4&amp;"-"&amp;A121,'اليومية'!$L$7:$L$3006,0))</f>
        <v/>
      </c>
    </row>
    <row r="122">
      <c r="A122" s="21">
        <f>IF(A121="","",IF(A121&lt;COUNTIF('اليومية'!$C$7:$C$3006,$B$4),A121+1,""))</f>
        <v/>
      </c>
      <c r="B122" s="23">
        <f>IF(I122="","",IF(INDEX('اليومية'!$A$7:$A$3006,I122)&amp;""="","",INDEX('اليومية'!$A$7:$A$3006,I122)))</f>
        <v/>
      </c>
      <c r="C122" s="21">
        <f>IF(I122="","",INDEX('اليومية'!$B$7:$B$3006,I122))</f>
        <v/>
      </c>
      <c r="D122" s="6">
        <f>IF(I122="","",IF(INDEX('اليومية'!$D$7:$D$3006,I122)&amp;""="","",INDEX('اليومية'!$D$7:$D$3006,I122)))</f>
        <v/>
      </c>
      <c r="E122" s="19">
        <f>IF(I122="","",IF(INDEX('اليومية'!$E$7:$E$3006,I122)&amp;""="","",INDEX('اليومية'!$E$7:$E$3006,I122)))</f>
        <v/>
      </c>
      <c r="F122" s="19">
        <f>IF(I122="","",IF(INDEX('اليومية'!$F$7:$F$3006,I122)&amp;""="","",INDEX('اليومية'!$F$7:$F$3006,I122)))</f>
        <v/>
      </c>
      <c r="G122" s="19">
        <f>IF(A122="","",ABS(ROUND(($B$7+SUM(E$13:E122)-SUM(F$13:F122)),2)))</f>
        <v/>
      </c>
      <c r="H122" s="6">
        <f>IF(A122="","",IF(ROUND(($B$7+SUM(E$13:E122)-SUM(F$13:F122)),2)&gt;0,"مدين",IF(ROUND(($B$7+SUM(E$13:E122)-SUM(F$13:F122)),2)&lt;0,"دائن","")))</f>
        <v/>
      </c>
      <c r="I122" s="21">
        <f>IF(A122="","",MATCH($B$4&amp;"-"&amp;A122,'اليومية'!$L$7:$L$3006,0))</f>
        <v/>
      </c>
    </row>
    <row r="123">
      <c r="A123" s="21">
        <f>IF(A122="","",IF(A122&lt;COUNTIF('اليومية'!$C$7:$C$3006,$B$4),A122+1,""))</f>
        <v/>
      </c>
      <c r="B123" s="23">
        <f>IF(I123="","",IF(INDEX('اليومية'!$A$7:$A$3006,I123)&amp;""="","",INDEX('اليومية'!$A$7:$A$3006,I123)))</f>
        <v/>
      </c>
      <c r="C123" s="21">
        <f>IF(I123="","",INDEX('اليومية'!$B$7:$B$3006,I123))</f>
        <v/>
      </c>
      <c r="D123" s="6">
        <f>IF(I123="","",IF(INDEX('اليومية'!$D$7:$D$3006,I123)&amp;""="","",INDEX('اليومية'!$D$7:$D$3006,I123)))</f>
        <v/>
      </c>
      <c r="E123" s="19">
        <f>IF(I123="","",IF(INDEX('اليومية'!$E$7:$E$3006,I123)&amp;""="","",INDEX('اليومية'!$E$7:$E$3006,I123)))</f>
        <v/>
      </c>
      <c r="F123" s="19">
        <f>IF(I123="","",IF(INDEX('اليومية'!$F$7:$F$3006,I123)&amp;""="","",INDEX('اليومية'!$F$7:$F$3006,I123)))</f>
        <v/>
      </c>
      <c r="G123" s="19">
        <f>IF(A123="","",ABS(ROUND(($B$7+SUM(E$13:E123)-SUM(F$13:F123)),2)))</f>
        <v/>
      </c>
      <c r="H123" s="6">
        <f>IF(A123="","",IF(ROUND(($B$7+SUM(E$13:E123)-SUM(F$13:F123)),2)&gt;0,"مدين",IF(ROUND(($B$7+SUM(E$13:E123)-SUM(F$13:F123)),2)&lt;0,"دائن","")))</f>
        <v/>
      </c>
      <c r="I123" s="21">
        <f>IF(A123="","",MATCH($B$4&amp;"-"&amp;A123,'اليومية'!$L$7:$L$3006,0))</f>
        <v/>
      </c>
    </row>
    <row r="124">
      <c r="A124" s="21">
        <f>IF(A123="","",IF(A123&lt;COUNTIF('اليومية'!$C$7:$C$3006,$B$4),A123+1,""))</f>
        <v/>
      </c>
      <c r="B124" s="23">
        <f>IF(I124="","",IF(INDEX('اليومية'!$A$7:$A$3006,I124)&amp;""="","",INDEX('اليومية'!$A$7:$A$3006,I124)))</f>
        <v/>
      </c>
      <c r="C124" s="21">
        <f>IF(I124="","",INDEX('اليومية'!$B$7:$B$3006,I124))</f>
        <v/>
      </c>
      <c r="D124" s="6">
        <f>IF(I124="","",IF(INDEX('اليومية'!$D$7:$D$3006,I124)&amp;""="","",INDEX('اليومية'!$D$7:$D$3006,I124)))</f>
        <v/>
      </c>
      <c r="E124" s="19">
        <f>IF(I124="","",IF(INDEX('اليومية'!$E$7:$E$3006,I124)&amp;""="","",INDEX('اليومية'!$E$7:$E$3006,I124)))</f>
        <v/>
      </c>
      <c r="F124" s="19">
        <f>IF(I124="","",IF(INDEX('اليومية'!$F$7:$F$3006,I124)&amp;""="","",INDEX('اليومية'!$F$7:$F$3006,I124)))</f>
        <v/>
      </c>
      <c r="G124" s="19">
        <f>IF(A124="","",ABS(ROUND(($B$7+SUM(E$13:E124)-SUM(F$13:F124)),2)))</f>
        <v/>
      </c>
      <c r="H124" s="6">
        <f>IF(A124="","",IF(ROUND(($B$7+SUM(E$13:E124)-SUM(F$13:F124)),2)&gt;0,"مدين",IF(ROUND(($B$7+SUM(E$13:E124)-SUM(F$13:F124)),2)&lt;0,"دائن","")))</f>
        <v/>
      </c>
      <c r="I124" s="21">
        <f>IF(A124="","",MATCH($B$4&amp;"-"&amp;A124,'اليومية'!$L$7:$L$3006,0))</f>
        <v/>
      </c>
    </row>
    <row r="125">
      <c r="A125" s="21">
        <f>IF(A124="","",IF(A124&lt;COUNTIF('اليومية'!$C$7:$C$3006,$B$4),A124+1,""))</f>
        <v/>
      </c>
      <c r="B125" s="23">
        <f>IF(I125="","",IF(INDEX('اليومية'!$A$7:$A$3006,I125)&amp;""="","",INDEX('اليومية'!$A$7:$A$3006,I125)))</f>
        <v/>
      </c>
      <c r="C125" s="21">
        <f>IF(I125="","",INDEX('اليومية'!$B$7:$B$3006,I125))</f>
        <v/>
      </c>
      <c r="D125" s="6">
        <f>IF(I125="","",IF(INDEX('اليومية'!$D$7:$D$3006,I125)&amp;""="","",INDEX('اليومية'!$D$7:$D$3006,I125)))</f>
        <v/>
      </c>
      <c r="E125" s="19">
        <f>IF(I125="","",IF(INDEX('اليومية'!$E$7:$E$3006,I125)&amp;""="","",INDEX('اليومية'!$E$7:$E$3006,I125)))</f>
        <v/>
      </c>
      <c r="F125" s="19">
        <f>IF(I125="","",IF(INDEX('اليومية'!$F$7:$F$3006,I125)&amp;""="","",INDEX('اليومية'!$F$7:$F$3006,I125)))</f>
        <v/>
      </c>
      <c r="G125" s="19">
        <f>IF(A125="","",ABS(ROUND(($B$7+SUM(E$13:E125)-SUM(F$13:F125)),2)))</f>
        <v/>
      </c>
      <c r="H125" s="6">
        <f>IF(A125="","",IF(ROUND(($B$7+SUM(E$13:E125)-SUM(F$13:F125)),2)&gt;0,"مدين",IF(ROUND(($B$7+SUM(E$13:E125)-SUM(F$13:F125)),2)&lt;0,"دائن","")))</f>
        <v/>
      </c>
      <c r="I125" s="21">
        <f>IF(A125="","",MATCH($B$4&amp;"-"&amp;A125,'اليومية'!$L$7:$L$3006,0))</f>
        <v/>
      </c>
    </row>
    <row r="126">
      <c r="A126" s="21">
        <f>IF(A125="","",IF(A125&lt;COUNTIF('اليومية'!$C$7:$C$3006,$B$4),A125+1,""))</f>
        <v/>
      </c>
      <c r="B126" s="23">
        <f>IF(I126="","",IF(INDEX('اليومية'!$A$7:$A$3006,I126)&amp;""="","",INDEX('اليومية'!$A$7:$A$3006,I126)))</f>
        <v/>
      </c>
      <c r="C126" s="21">
        <f>IF(I126="","",INDEX('اليومية'!$B$7:$B$3006,I126))</f>
        <v/>
      </c>
      <c r="D126" s="6">
        <f>IF(I126="","",IF(INDEX('اليومية'!$D$7:$D$3006,I126)&amp;""="","",INDEX('اليومية'!$D$7:$D$3006,I126)))</f>
        <v/>
      </c>
      <c r="E126" s="19">
        <f>IF(I126="","",IF(INDEX('اليومية'!$E$7:$E$3006,I126)&amp;""="","",INDEX('اليومية'!$E$7:$E$3006,I126)))</f>
        <v/>
      </c>
      <c r="F126" s="19">
        <f>IF(I126="","",IF(INDEX('اليومية'!$F$7:$F$3006,I126)&amp;""="","",INDEX('اليومية'!$F$7:$F$3006,I126)))</f>
        <v/>
      </c>
      <c r="G126" s="19">
        <f>IF(A126="","",ABS(ROUND(($B$7+SUM(E$13:E126)-SUM(F$13:F126)),2)))</f>
        <v/>
      </c>
      <c r="H126" s="6">
        <f>IF(A126="","",IF(ROUND(($B$7+SUM(E$13:E126)-SUM(F$13:F126)),2)&gt;0,"مدين",IF(ROUND(($B$7+SUM(E$13:E126)-SUM(F$13:F126)),2)&lt;0,"دائن","")))</f>
        <v/>
      </c>
      <c r="I126" s="21">
        <f>IF(A126="","",MATCH($B$4&amp;"-"&amp;A126,'اليومية'!$L$7:$L$3006,0))</f>
        <v/>
      </c>
    </row>
    <row r="127">
      <c r="A127" s="21">
        <f>IF(A126="","",IF(A126&lt;COUNTIF('اليومية'!$C$7:$C$3006,$B$4),A126+1,""))</f>
        <v/>
      </c>
      <c r="B127" s="23">
        <f>IF(I127="","",IF(INDEX('اليومية'!$A$7:$A$3006,I127)&amp;""="","",INDEX('اليومية'!$A$7:$A$3006,I127)))</f>
        <v/>
      </c>
      <c r="C127" s="21">
        <f>IF(I127="","",INDEX('اليومية'!$B$7:$B$3006,I127))</f>
        <v/>
      </c>
      <c r="D127" s="6">
        <f>IF(I127="","",IF(INDEX('اليومية'!$D$7:$D$3006,I127)&amp;""="","",INDEX('اليومية'!$D$7:$D$3006,I127)))</f>
        <v/>
      </c>
      <c r="E127" s="19">
        <f>IF(I127="","",IF(INDEX('اليومية'!$E$7:$E$3006,I127)&amp;""="","",INDEX('اليومية'!$E$7:$E$3006,I127)))</f>
        <v/>
      </c>
      <c r="F127" s="19">
        <f>IF(I127="","",IF(INDEX('اليومية'!$F$7:$F$3006,I127)&amp;""="","",INDEX('اليومية'!$F$7:$F$3006,I127)))</f>
        <v/>
      </c>
      <c r="G127" s="19">
        <f>IF(A127="","",ABS(ROUND(($B$7+SUM(E$13:E127)-SUM(F$13:F127)),2)))</f>
        <v/>
      </c>
      <c r="H127" s="6">
        <f>IF(A127="","",IF(ROUND(($B$7+SUM(E$13:E127)-SUM(F$13:F127)),2)&gt;0,"مدين",IF(ROUND(($B$7+SUM(E$13:E127)-SUM(F$13:F127)),2)&lt;0,"دائن","")))</f>
        <v/>
      </c>
      <c r="I127" s="21">
        <f>IF(A127="","",MATCH($B$4&amp;"-"&amp;A127,'اليومية'!$L$7:$L$3006,0))</f>
        <v/>
      </c>
    </row>
    <row r="128">
      <c r="A128" s="21">
        <f>IF(A127="","",IF(A127&lt;COUNTIF('اليومية'!$C$7:$C$3006,$B$4),A127+1,""))</f>
        <v/>
      </c>
      <c r="B128" s="23">
        <f>IF(I128="","",IF(INDEX('اليومية'!$A$7:$A$3006,I128)&amp;""="","",INDEX('اليومية'!$A$7:$A$3006,I128)))</f>
        <v/>
      </c>
      <c r="C128" s="21">
        <f>IF(I128="","",INDEX('اليومية'!$B$7:$B$3006,I128))</f>
        <v/>
      </c>
      <c r="D128" s="6">
        <f>IF(I128="","",IF(INDEX('اليومية'!$D$7:$D$3006,I128)&amp;""="","",INDEX('اليومية'!$D$7:$D$3006,I128)))</f>
        <v/>
      </c>
      <c r="E128" s="19">
        <f>IF(I128="","",IF(INDEX('اليومية'!$E$7:$E$3006,I128)&amp;""="","",INDEX('اليومية'!$E$7:$E$3006,I128)))</f>
        <v/>
      </c>
      <c r="F128" s="19">
        <f>IF(I128="","",IF(INDEX('اليومية'!$F$7:$F$3006,I128)&amp;""="","",INDEX('اليومية'!$F$7:$F$3006,I128)))</f>
        <v/>
      </c>
      <c r="G128" s="19">
        <f>IF(A128="","",ABS(ROUND(($B$7+SUM(E$13:E128)-SUM(F$13:F128)),2)))</f>
        <v/>
      </c>
      <c r="H128" s="6">
        <f>IF(A128="","",IF(ROUND(($B$7+SUM(E$13:E128)-SUM(F$13:F128)),2)&gt;0,"مدين",IF(ROUND(($B$7+SUM(E$13:E128)-SUM(F$13:F128)),2)&lt;0,"دائن","")))</f>
        <v/>
      </c>
      <c r="I128" s="21">
        <f>IF(A128="","",MATCH($B$4&amp;"-"&amp;A128,'اليومية'!$L$7:$L$3006,0))</f>
        <v/>
      </c>
    </row>
    <row r="129">
      <c r="A129" s="21">
        <f>IF(A128="","",IF(A128&lt;COUNTIF('اليومية'!$C$7:$C$3006,$B$4),A128+1,""))</f>
        <v/>
      </c>
      <c r="B129" s="23">
        <f>IF(I129="","",IF(INDEX('اليومية'!$A$7:$A$3006,I129)&amp;""="","",INDEX('اليومية'!$A$7:$A$3006,I129)))</f>
        <v/>
      </c>
      <c r="C129" s="21">
        <f>IF(I129="","",INDEX('اليومية'!$B$7:$B$3006,I129))</f>
        <v/>
      </c>
      <c r="D129" s="6">
        <f>IF(I129="","",IF(INDEX('اليومية'!$D$7:$D$3006,I129)&amp;""="","",INDEX('اليومية'!$D$7:$D$3006,I129)))</f>
        <v/>
      </c>
      <c r="E129" s="19">
        <f>IF(I129="","",IF(INDEX('اليومية'!$E$7:$E$3006,I129)&amp;""="","",INDEX('اليومية'!$E$7:$E$3006,I129)))</f>
        <v/>
      </c>
      <c r="F129" s="19">
        <f>IF(I129="","",IF(INDEX('اليومية'!$F$7:$F$3006,I129)&amp;""="","",INDEX('اليومية'!$F$7:$F$3006,I129)))</f>
        <v/>
      </c>
      <c r="G129" s="19">
        <f>IF(A129="","",ABS(ROUND(($B$7+SUM(E$13:E129)-SUM(F$13:F129)),2)))</f>
        <v/>
      </c>
      <c r="H129" s="6">
        <f>IF(A129="","",IF(ROUND(($B$7+SUM(E$13:E129)-SUM(F$13:F129)),2)&gt;0,"مدين",IF(ROUND(($B$7+SUM(E$13:E129)-SUM(F$13:F129)),2)&lt;0,"دائن","")))</f>
        <v/>
      </c>
      <c r="I129" s="21">
        <f>IF(A129="","",MATCH($B$4&amp;"-"&amp;A129,'اليومية'!$L$7:$L$3006,0))</f>
        <v/>
      </c>
    </row>
    <row r="130">
      <c r="A130" s="21">
        <f>IF(A129="","",IF(A129&lt;COUNTIF('اليومية'!$C$7:$C$3006,$B$4),A129+1,""))</f>
        <v/>
      </c>
      <c r="B130" s="23">
        <f>IF(I130="","",IF(INDEX('اليومية'!$A$7:$A$3006,I130)&amp;""="","",INDEX('اليومية'!$A$7:$A$3006,I130)))</f>
        <v/>
      </c>
      <c r="C130" s="21">
        <f>IF(I130="","",INDEX('اليومية'!$B$7:$B$3006,I130))</f>
        <v/>
      </c>
      <c r="D130" s="6">
        <f>IF(I130="","",IF(INDEX('اليومية'!$D$7:$D$3006,I130)&amp;""="","",INDEX('اليومية'!$D$7:$D$3006,I130)))</f>
        <v/>
      </c>
      <c r="E130" s="19">
        <f>IF(I130="","",IF(INDEX('اليومية'!$E$7:$E$3006,I130)&amp;""="","",INDEX('اليومية'!$E$7:$E$3006,I130)))</f>
        <v/>
      </c>
      <c r="F130" s="19">
        <f>IF(I130="","",IF(INDEX('اليومية'!$F$7:$F$3006,I130)&amp;""="","",INDEX('اليومية'!$F$7:$F$3006,I130)))</f>
        <v/>
      </c>
      <c r="G130" s="19">
        <f>IF(A130="","",ABS(ROUND(($B$7+SUM(E$13:E130)-SUM(F$13:F130)),2)))</f>
        <v/>
      </c>
      <c r="H130" s="6">
        <f>IF(A130="","",IF(ROUND(($B$7+SUM(E$13:E130)-SUM(F$13:F130)),2)&gt;0,"مدين",IF(ROUND(($B$7+SUM(E$13:E130)-SUM(F$13:F130)),2)&lt;0,"دائن","")))</f>
        <v/>
      </c>
      <c r="I130" s="21">
        <f>IF(A130="","",MATCH($B$4&amp;"-"&amp;A130,'اليومية'!$L$7:$L$3006,0))</f>
        <v/>
      </c>
    </row>
    <row r="131">
      <c r="A131" s="21">
        <f>IF(A130="","",IF(A130&lt;COUNTIF('اليومية'!$C$7:$C$3006,$B$4),A130+1,""))</f>
        <v/>
      </c>
      <c r="B131" s="23">
        <f>IF(I131="","",IF(INDEX('اليومية'!$A$7:$A$3006,I131)&amp;""="","",INDEX('اليومية'!$A$7:$A$3006,I131)))</f>
        <v/>
      </c>
      <c r="C131" s="21">
        <f>IF(I131="","",INDEX('اليومية'!$B$7:$B$3006,I131))</f>
        <v/>
      </c>
      <c r="D131" s="6">
        <f>IF(I131="","",IF(INDEX('اليومية'!$D$7:$D$3006,I131)&amp;""="","",INDEX('اليومية'!$D$7:$D$3006,I131)))</f>
        <v/>
      </c>
      <c r="E131" s="19">
        <f>IF(I131="","",IF(INDEX('اليومية'!$E$7:$E$3006,I131)&amp;""="","",INDEX('اليومية'!$E$7:$E$3006,I131)))</f>
        <v/>
      </c>
      <c r="F131" s="19">
        <f>IF(I131="","",IF(INDEX('اليومية'!$F$7:$F$3006,I131)&amp;""="","",INDEX('اليومية'!$F$7:$F$3006,I131)))</f>
        <v/>
      </c>
      <c r="G131" s="19">
        <f>IF(A131="","",ABS(ROUND(($B$7+SUM(E$13:E131)-SUM(F$13:F131)),2)))</f>
        <v/>
      </c>
      <c r="H131" s="6">
        <f>IF(A131="","",IF(ROUND(($B$7+SUM(E$13:E131)-SUM(F$13:F131)),2)&gt;0,"مدين",IF(ROUND(($B$7+SUM(E$13:E131)-SUM(F$13:F131)),2)&lt;0,"دائن","")))</f>
        <v/>
      </c>
      <c r="I131" s="21">
        <f>IF(A131="","",MATCH($B$4&amp;"-"&amp;A131,'اليومية'!$L$7:$L$3006,0))</f>
        <v/>
      </c>
    </row>
    <row r="132">
      <c r="A132" s="21">
        <f>IF(A131="","",IF(A131&lt;COUNTIF('اليومية'!$C$7:$C$3006,$B$4),A131+1,""))</f>
        <v/>
      </c>
      <c r="B132" s="23">
        <f>IF(I132="","",IF(INDEX('اليومية'!$A$7:$A$3006,I132)&amp;""="","",INDEX('اليومية'!$A$7:$A$3006,I132)))</f>
        <v/>
      </c>
      <c r="C132" s="21">
        <f>IF(I132="","",INDEX('اليومية'!$B$7:$B$3006,I132))</f>
        <v/>
      </c>
      <c r="D132" s="6">
        <f>IF(I132="","",IF(INDEX('اليومية'!$D$7:$D$3006,I132)&amp;""="","",INDEX('اليومية'!$D$7:$D$3006,I132)))</f>
        <v/>
      </c>
      <c r="E132" s="19">
        <f>IF(I132="","",IF(INDEX('اليومية'!$E$7:$E$3006,I132)&amp;""="","",INDEX('اليومية'!$E$7:$E$3006,I132)))</f>
        <v/>
      </c>
      <c r="F132" s="19">
        <f>IF(I132="","",IF(INDEX('اليومية'!$F$7:$F$3006,I132)&amp;""="","",INDEX('اليومية'!$F$7:$F$3006,I132)))</f>
        <v/>
      </c>
      <c r="G132" s="19">
        <f>IF(A132="","",ABS(ROUND(($B$7+SUM(E$13:E132)-SUM(F$13:F132)),2)))</f>
        <v/>
      </c>
      <c r="H132" s="6">
        <f>IF(A132="","",IF(ROUND(($B$7+SUM(E$13:E132)-SUM(F$13:F132)),2)&gt;0,"مدين",IF(ROUND(($B$7+SUM(E$13:E132)-SUM(F$13:F132)),2)&lt;0,"دائن","")))</f>
        <v/>
      </c>
      <c r="I132" s="21">
        <f>IF(A132="","",MATCH($B$4&amp;"-"&amp;A132,'اليومية'!$L$7:$L$3006,0))</f>
        <v/>
      </c>
    </row>
    <row r="133">
      <c r="A133" s="21">
        <f>IF(A132="","",IF(A132&lt;COUNTIF('اليومية'!$C$7:$C$3006,$B$4),A132+1,""))</f>
        <v/>
      </c>
      <c r="B133" s="23">
        <f>IF(I133="","",IF(INDEX('اليومية'!$A$7:$A$3006,I133)&amp;""="","",INDEX('اليومية'!$A$7:$A$3006,I133)))</f>
        <v/>
      </c>
      <c r="C133" s="21">
        <f>IF(I133="","",INDEX('اليومية'!$B$7:$B$3006,I133))</f>
        <v/>
      </c>
      <c r="D133" s="6">
        <f>IF(I133="","",IF(INDEX('اليومية'!$D$7:$D$3006,I133)&amp;""="","",INDEX('اليومية'!$D$7:$D$3006,I133)))</f>
        <v/>
      </c>
      <c r="E133" s="19">
        <f>IF(I133="","",IF(INDEX('اليومية'!$E$7:$E$3006,I133)&amp;""="","",INDEX('اليومية'!$E$7:$E$3006,I133)))</f>
        <v/>
      </c>
      <c r="F133" s="19">
        <f>IF(I133="","",IF(INDEX('اليومية'!$F$7:$F$3006,I133)&amp;""="","",INDEX('اليومية'!$F$7:$F$3006,I133)))</f>
        <v/>
      </c>
      <c r="G133" s="19">
        <f>IF(A133="","",ABS(ROUND(($B$7+SUM(E$13:E133)-SUM(F$13:F133)),2)))</f>
        <v/>
      </c>
      <c r="H133" s="6">
        <f>IF(A133="","",IF(ROUND(($B$7+SUM(E$13:E133)-SUM(F$13:F133)),2)&gt;0,"مدين",IF(ROUND(($B$7+SUM(E$13:E133)-SUM(F$13:F133)),2)&lt;0,"دائن","")))</f>
        <v/>
      </c>
      <c r="I133" s="21">
        <f>IF(A133="","",MATCH($B$4&amp;"-"&amp;A133,'اليومية'!$L$7:$L$3006,0))</f>
        <v/>
      </c>
    </row>
    <row r="134">
      <c r="A134" s="21">
        <f>IF(A133="","",IF(A133&lt;COUNTIF('اليومية'!$C$7:$C$3006,$B$4),A133+1,""))</f>
        <v/>
      </c>
      <c r="B134" s="23">
        <f>IF(I134="","",IF(INDEX('اليومية'!$A$7:$A$3006,I134)&amp;""="","",INDEX('اليومية'!$A$7:$A$3006,I134)))</f>
        <v/>
      </c>
      <c r="C134" s="21">
        <f>IF(I134="","",INDEX('اليومية'!$B$7:$B$3006,I134))</f>
        <v/>
      </c>
      <c r="D134" s="6">
        <f>IF(I134="","",IF(INDEX('اليومية'!$D$7:$D$3006,I134)&amp;""="","",INDEX('اليومية'!$D$7:$D$3006,I134)))</f>
        <v/>
      </c>
      <c r="E134" s="19">
        <f>IF(I134="","",IF(INDEX('اليومية'!$E$7:$E$3006,I134)&amp;""="","",INDEX('اليومية'!$E$7:$E$3006,I134)))</f>
        <v/>
      </c>
      <c r="F134" s="19">
        <f>IF(I134="","",IF(INDEX('اليومية'!$F$7:$F$3006,I134)&amp;""="","",INDEX('اليومية'!$F$7:$F$3006,I134)))</f>
        <v/>
      </c>
      <c r="G134" s="19">
        <f>IF(A134="","",ABS(ROUND(($B$7+SUM(E$13:E134)-SUM(F$13:F134)),2)))</f>
        <v/>
      </c>
      <c r="H134" s="6">
        <f>IF(A134="","",IF(ROUND(($B$7+SUM(E$13:E134)-SUM(F$13:F134)),2)&gt;0,"مدين",IF(ROUND(($B$7+SUM(E$13:E134)-SUM(F$13:F134)),2)&lt;0,"دائن","")))</f>
        <v/>
      </c>
      <c r="I134" s="21">
        <f>IF(A134="","",MATCH($B$4&amp;"-"&amp;A134,'اليومية'!$L$7:$L$3006,0))</f>
        <v/>
      </c>
    </row>
    <row r="135">
      <c r="A135" s="21">
        <f>IF(A134="","",IF(A134&lt;COUNTIF('اليومية'!$C$7:$C$3006,$B$4),A134+1,""))</f>
        <v/>
      </c>
      <c r="B135" s="23">
        <f>IF(I135="","",IF(INDEX('اليومية'!$A$7:$A$3006,I135)&amp;""="","",INDEX('اليومية'!$A$7:$A$3006,I135)))</f>
        <v/>
      </c>
      <c r="C135" s="21">
        <f>IF(I135="","",INDEX('اليومية'!$B$7:$B$3006,I135))</f>
        <v/>
      </c>
      <c r="D135" s="6">
        <f>IF(I135="","",IF(INDEX('اليومية'!$D$7:$D$3006,I135)&amp;""="","",INDEX('اليومية'!$D$7:$D$3006,I135)))</f>
        <v/>
      </c>
      <c r="E135" s="19">
        <f>IF(I135="","",IF(INDEX('اليومية'!$E$7:$E$3006,I135)&amp;""="","",INDEX('اليومية'!$E$7:$E$3006,I135)))</f>
        <v/>
      </c>
      <c r="F135" s="19">
        <f>IF(I135="","",IF(INDEX('اليومية'!$F$7:$F$3006,I135)&amp;""="","",INDEX('اليومية'!$F$7:$F$3006,I135)))</f>
        <v/>
      </c>
      <c r="G135" s="19">
        <f>IF(A135="","",ABS(ROUND(($B$7+SUM(E$13:E135)-SUM(F$13:F135)),2)))</f>
        <v/>
      </c>
      <c r="H135" s="6">
        <f>IF(A135="","",IF(ROUND(($B$7+SUM(E$13:E135)-SUM(F$13:F135)),2)&gt;0,"مدين",IF(ROUND(($B$7+SUM(E$13:E135)-SUM(F$13:F135)),2)&lt;0,"دائن","")))</f>
        <v/>
      </c>
      <c r="I135" s="21">
        <f>IF(A135="","",MATCH($B$4&amp;"-"&amp;A135,'اليومية'!$L$7:$L$3006,0))</f>
        <v/>
      </c>
    </row>
    <row r="136">
      <c r="A136" s="21">
        <f>IF(A135="","",IF(A135&lt;COUNTIF('اليومية'!$C$7:$C$3006,$B$4),A135+1,""))</f>
        <v/>
      </c>
      <c r="B136" s="23">
        <f>IF(I136="","",IF(INDEX('اليومية'!$A$7:$A$3006,I136)&amp;""="","",INDEX('اليومية'!$A$7:$A$3006,I136)))</f>
        <v/>
      </c>
      <c r="C136" s="21">
        <f>IF(I136="","",INDEX('اليومية'!$B$7:$B$3006,I136))</f>
        <v/>
      </c>
      <c r="D136" s="6">
        <f>IF(I136="","",IF(INDEX('اليومية'!$D$7:$D$3006,I136)&amp;""="","",INDEX('اليومية'!$D$7:$D$3006,I136)))</f>
        <v/>
      </c>
      <c r="E136" s="19">
        <f>IF(I136="","",IF(INDEX('اليومية'!$E$7:$E$3006,I136)&amp;""="","",INDEX('اليومية'!$E$7:$E$3006,I136)))</f>
        <v/>
      </c>
      <c r="F136" s="19">
        <f>IF(I136="","",IF(INDEX('اليومية'!$F$7:$F$3006,I136)&amp;""="","",INDEX('اليومية'!$F$7:$F$3006,I136)))</f>
        <v/>
      </c>
      <c r="G136" s="19">
        <f>IF(A136="","",ABS(ROUND(($B$7+SUM(E$13:E136)-SUM(F$13:F136)),2)))</f>
        <v/>
      </c>
      <c r="H136" s="6">
        <f>IF(A136="","",IF(ROUND(($B$7+SUM(E$13:E136)-SUM(F$13:F136)),2)&gt;0,"مدين",IF(ROUND(($B$7+SUM(E$13:E136)-SUM(F$13:F136)),2)&lt;0,"دائن","")))</f>
        <v/>
      </c>
      <c r="I136" s="21">
        <f>IF(A136="","",MATCH($B$4&amp;"-"&amp;A136,'اليومية'!$L$7:$L$3006,0))</f>
        <v/>
      </c>
    </row>
    <row r="137">
      <c r="A137" s="21">
        <f>IF(A136="","",IF(A136&lt;COUNTIF('اليومية'!$C$7:$C$3006,$B$4),A136+1,""))</f>
        <v/>
      </c>
      <c r="B137" s="23">
        <f>IF(I137="","",IF(INDEX('اليومية'!$A$7:$A$3006,I137)&amp;""="","",INDEX('اليومية'!$A$7:$A$3006,I137)))</f>
        <v/>
      </c>
      <c r="C137" s="21">
        <f>IF(I137="","",INDEX('اليومية'!$B$7:$B$3006,I137))</f>
        <v/>
      </c>
      <c r="D137" s="6">
        <f>IF(I137="","",IF(INDEX('اليومية'!$D$7:$D$3006,I137)&amp;""="","",INDEX('اليومية'!$D$7:$D$3006,I137)))</f>
        <v/>
      </c>
      <c r="E137" s="19">
        <f>IF(I137="","",IF(INDEX('اليومية'!$E$7:$E$3006,I137)&amp;""="","",INDEX('اليومية'!$E$7:$E$3006,I137)))</f>
        <v/>
      </c>
      <c r="F137" s="19">
        <f>IF(I137="","",IF(INDEX('اليومية'!$F$7:$F$3006,I137)&amp;""="","",INDEX('اليومية'!$F$7:$F$3006,I137)))</f>
        <v/>
      </c>
      <c r="G137" s="19">
        <f>IF(A137="","",ABS(ROUND(($B$7+SUM(E$13:E137)-SUM(F$13:F137)),2)))</f>
        <v/>
      </c>
      <c r="H137" s="6">
        <f>IF(A137="","",IF(ROUND(($B$7+SUM(E$13:E137)-SUM(F$13:F137)),2)&gt;0,"مدين",IF(ROUND(($B$7+SUM(E$13:E137)-SUM(F$13:F137)),2)&lt;0,"دائن","")))</f>
        <v/>
      </c>
      <c r="I137" s="21">
        <f>IF(A137="","",MATCH($B$4&amp;"-"&amp;A137,'اليومية'!$L$7:$L$3006,0))</f>
        <v/>
      </c>
    </row>
    <row r="138">
      <c r="A138" s="21">
        <f>IF(A137="","",IF(A137&lt;COUNTIF('اليومية'!$C$7:$C$3006,$B$4),A137+1,""))</f>
        <v/>
      </c>
      <c r="B138" s="23">
        <f>IF(I138="","",IF(INDEX('اليومية'!$A$7:$A$3006,I138)&amp;""="","",INDEX('اليومية'!$A$7:$A$3006,I138)))</f>
        <v/>
      </c>
      <c r="C138" s="21">
        <f>IF(I138="","",INDEX('اليومية'!$B$7:$B$3006,I138))</f>
        <v/>
      </c>
      <c r="D138" s="6">
        <f>IF(I138="","",IF(INDEX('اليومية'!$D$7:$D$3006,I138)&amp;""="","",INDEX('اليومية'!$D$7:$D$3006,I138)))</f>
        <v/>
      </c>
      <c r="E138" s="19">
        <f>IF(I138="","",IF(INDEX('اليومية'!$E$7:$E$3006,I138)&amp;""="","",INDEX('اليومية'!$E$7:$E$3006,I138)))</f>
        <v/>
      </c>
      <c r="F138" s="19">
        <f>IF(I138="","",IF(INDEX('اليومية'!$F$7:$F$3006,I138)&amp;""="","",INDEX('اليومية'!$F$7:$F$3006,I138)))</f>
        <v/>
      </c>
      <c r="G138" s="19">
        <f>IF(A138="","",ABS(ROUND(($B$7+SUM(E$13:E138)-SUM(F$13:F138)),2)))</f>
        <v/>
      </c>
      <c r="H138" s="6">
        <f>IF(A138="","",IF(ROUND(($B$7+SUM(E$13:E138)-SUM(F$13:F138)),2)&gt;0,"مدين",IF(ROUND(($B$7+SUM(E$13:E138)-SUM(F$13:F138)),2)&lt;0,"دائن","")))</f>
        <v/>
      </c>
      <c r="I138" s="21">
        <f>IF(A138="","",MATCH($B$4&amp;"-"&amp;A138,'اليومية'!$L$7:$L$3006,0))</f>
        <v/>
      </c>
    </row>
    <row r="139">
      <c r="A139" s="21">
        <f>IF(A138="","",IF(A138&lt;COUNTIF('اليومية'!$C$7:$C$3006,$B$4),A138+1,""))</f>
        <v/>
      </c>
      <c r="B139" s="23">
        <f>IF(I139="","",IF(INDEX('اليومية'!$A$7:$A$3006,I139)&amp;""="","",INDEX('اليومية'!$A$7:$A$3006,I139)))</f>
        <v/>
      </c>
      <c r="C139" s="21">
        <f>IF(I139="","",INDEX('اليومية'!$B$7:$B$3006,I139))</f>
        <v/>
      </c>
      <c r="D139" s="6">
        <f>IF(I139="","",IF(INDEX('اليومية'!$D$7:$D$3006,I139)&amp;""="","",INDEX('اليومية'!$D$7:$D$3006,I139)))</f>
        <v/>
      </c>
      <c r="E139" s="19">
        <f>IF(I139="","",IF(INDEX('اليومية'!$E$7:$E$3006,I139)&amp;""="","",INDEX('اليومية'!$E$7:$E$3006,I139)))</f>
        <v/>
      </c>
      <c r="F139" s="19">
        <f>IF(I139="","",IF(INDEX('اليومية'!$F$7:$F$3006,I139)&amp;""="","",INDEX('اليومية'!$F$7:$F$3006,I139)))</f>
        <v/>
      </c>
      <c r="G139" s="19">
        <f>IF(A139="","",ABS(ROUND(($B$7+SUM(E$13:E139)-SUM(F$13:F139)),2)))</f>
        <v/>
      </c>
      <c r="H139" s="6">
        <f>IF(A139="","",IF(ROUND(($B$7+SUM(E$13:E139)-SUM(F$13:F139)),2)&gt;0,"مدين",IF(ROUND(($B$7+SUM(E$13:E139)-SUM(F$13:F139)),2)&lt;0,"دائن","")))</f>
        <v/>
      </c>
      <c r="I139" s="21">
        <f>IF(A139="","",MATCH($B$4&amp;"-"&amp;A139,'اليومية'!$L$7:$L$3006,0))</f>
        <v/>
      </c>
    </row>
    <row r="140">
      <c r="A140" s="21">
        <f>IF(A139="","",IF(A139&lt;COUNTIF('اليومية'!$C$7:$C$3006,$B$4),A139+1,""))</f>
        <v/>
      </c>
      <c r="B140" s="23">
        <f>IF(I140="","",IF(INDEX('اليومية'!$A$7:$A$3006,I140)&amp;""="","",INDEX('اليومية'!$A$7:$A$3006,I140)))</f>
        <v/>
      </c>
      <c r="C140" s="21">
        <f>IF(I140="","",INDEX('اليومية'!$B$7:$B$3006,I140))</f>
        <v/>
      </c>
      <c r="D140" s="6">
        <f>IF(I140="","",IF(INDEX('اليومية'!$D$7:$D$3006,I140)&amp;""="","",INDEX('اليومية'!$D$7:$D$3006,I140)))</f>
        <v/>
      </c>
      <c r="E140" s="19">
        <f>IF(I140="","",IF(INDEX('اليومية'!$E$7:$E$3006,I140)&amp;""="","",INDEX('اليومية'!$E$7:$E$3006,I140)))</f>
        <v/>
      </c>
      <c r="F140" s="19">
        <f>IF(I140="","",IF(INDEX('اليومية'!$F$7:$F$3006,I140)&amp;""="","",INDEX('اليومية'!$F$7:$F$3006,I140)))</f>
        <v/>
      </c>
      <c r="G140" s="19">
        <f>IF(A140="","",ABS(ROUND(($B$7+SUM(E$13:E140)-SUM(F$13:F140)),2)))</f>
        <v/>
      </c>
      <c r="H140" s="6">
        <f>IF(A140="","",IF(ROUND(($B$7+SUM(E$13:E140)-SUM(F$13:F140)),2)&gt;0,"مدين",IF(ROUND(($B$7+SUM(E$13:E140)-SUM(F$13:F140)),2)&lt;0,"دائن","")))</f>
        <v/>
      </c>
      <c r="I140" s="21">
        <f>IF(A140="","",MATCH($B$4&amp;"-"&amp;A140,'اليومية'!$L$7:$L$3006,0))</f>
        <v/>
      </c>
    </row>
    <row r="141">
      <c r="A141" s="21">
        <f>IF(A140="","",IF(A140&lt;COUNTIF('اليومية'!$C$7:$C$3006,$B$4),A140+1,""))</f>
        <v/>
      </c>
      <c r="B141" s="23">
        <f>IF(I141="","",IF(INDEX('اليومية'!$A$7:$A$3006,I141)&amp;""="","",INDEX('اليومية'!$A$7:$A$3006,I141)))</f>
        <v/>
      </c>
      <c r="C141" s="21">
        <f>IF(I141="","",INDEX('اليومية'!$B$7:$B$3006,I141))</f>
        <v/>
      </c>
      <c r="D141" s="6">
        <f>IF(I141="","",IF(INDEX('اليومية'!$D$7:$D$3006,I141)&amp;""="","",INDEX('اليومية'!$D$7:$D$3006,I141)))</f>
        <v/>
      </c>
      <c r="E141" s="19">
        <f>IF(I141="","",IF(INDEX('اليومية'!$E$7:$E$3006,I141)&amp;""="","",INDEX('اليومية'!$E$7:$E$3006,I141)))</f>
        <v/>
      </c>
      <c r="F141" s="19">
        <f>IF(I141="","",IF(INDEX('اليومية'!$F$7:$F$3006,I141)&amp;""="","",INDEX('اليومية'!$F$7:$F$3006,I141)))</f>
        <v/>
      </c>
      <c r="G141" s="19">
        <f>IF(A141="","",ABS(ROUND(($B$7+SUM(E$13:E141)-SUM(F$13:F141)),2)))</f>
        <v/>
      </c>
      <c r="H141" s="6">
        <f>IF(A141="","",IF(ROUND(($B$7+SUM(E$13:E141)-SUM(F$13:F141)),2)&gt;0,"مدين",IF(ROUND(($B$7+SUM(E$13:E141)-SUM(F$13:F141)),2)&lt;0,"دائن","")))</f>
        <v/>
      </c>
      <c r="I141" s="21">
        <f>IF(A141="","",MATCH($B$4&amp;"-"&amp;A141,'اليومية'!$L$7:$L$3006,0))</f>
        <v/>
      </c>
    </row>
    <row r="142">
      <c r="A142" s="21">
        <f>IF(A141="","",IF(A141&lt;COUNTIF('اليومية'!$C$7:$C$3006,$B$4),A141+1,""))</f>
        <v/>
      </c>
      <c r="B142" s="23">
        <f>IF(I142="","",IF(INDEX('اليومية'!$A$7:$A$3006,I142)&amp;""="","",INDEX('اليومية'!$A$7:$A$3006,I142)))</f>
        <v/>
      </c>
      <c r="C142" s="21">
        <f>IF(I142="","",INDEX('اليومية'!$B$7:$B$3006,I142))</f>
        <v/>
      </c>
      <c r="D142" s="6">
        <f>IF(I142="","",IF(INDEX('اليومية'!$D$7:$D$3006,I142)&amp;""="","",INDEX('اليومية'!$D$7:$D$3006,I142)))</f>
        <v/>
      </c>
      <c r="E142" s="19">
        <f>IF(I142="","",IF(INDEX('اليومية'!$E$7:$E$3006,I142)&amp;""="","",INDEX('اليومية'!$E$7:$E$3006,I142)))</f>
        <v/>
      </c>
      <c r="F142" s="19">
        <f>IF(I142="","",IF(INDEX('اليومية'!$F$7:$F$3006,I142)&amp;""="","",INDEX('اليومية'!$F$7:$F$3006,I142)))</f>
        <v/>
      </c>
      <c r="G142" s="19">
        <f>IF(A142="","",ABS(ROUND(($B$7+SUM(E$13:E142)-SUM(F$13:F142)),2)))</f>
        <v/>
      </c>
      <c r="H142" s="6">
        <f>IF(A142="","",IF(ROUND(($B$7+SUM(E$13:E142)-SUM(F$13:F142)),2)&gt;0,"مدين",IF(ROUND(($B$7+SUM(E$13:E142)-SUM(F$13:F142)),2)&lt;0,"دائن","")))</f>
        <v/>
      </c>
      <c r="I142" s="21">
        <f>IF(A142="","",MATCH($B$4&amp;"-"&amp;A142,'اليومية'!$L$7:$L$3006,0))</f>
        <v/>
      </c>
    </row>
    <row r="143">
      <c r="A143" s="21">
        <f>IF(A142="","",IF(A142&lt;COUNTIF('اليومية'!$C$7:$C$3006,$B$4),A142+1,""))</f>
        <v/>
      </c>
      <c r="B143" s="23">
        <f>IF(I143="","",IF(INDEX('اليومية'!$A$7:$A$3006,I143)&amp;""="","",INDEX('اليومية'!$A$7:$A$3006,I143)))</f>
        <v/>
      </c>
      <c r="C143" s="21">
        <f>IF(I143="","",INDEX('اليومية'!$B$7:$B$3006,I143))</f>
        <v/>
      </c>
      <c r="D143" s="6">
        <f>IF(I143="","",IF(INDEX('اليومية'!$D$7:$D$3006,I143)&amp;""="","",INDEX('اليومية'!$D$7:$D$3006,I143)))</f>
        <v/>
      </c>
      <c r="E143" s="19">
        <f>IF(I143="","",IF(INDEX('اليومية'!$E$7:$E$3006,I143)&amp;""="","",INDEX('اليومية'!$E$7:$E$3006,I143)))</f>
        <v/>
      </c>
      <c r="F143" s="19">
        <f>IF(I143="","",IF(INDEX('اليومية'!$F$7:$F$3006,I143)&amp;""="","",INDEX('اليومية'!$F$7:$F$3006,I143)))</f>
        <v/>
      </c>
      <c r="G143" s="19">
        <f>IF(A143="","",ABS(ROUND(($B$7+SUM(E$13:E143)-SUM(F$13:F143)),2)))</f>
        <v/>
      </c>
      <c r="H143" s="6">
        <f>IF(A143="","",IF(ROUND(($B$7+SUM(E$13:E143)-SUM(F$13:F143)),2)&gt;0,"مدين",IF(ROUND(($B$7+SUM(E$13:E143)-SUM(F$13:F143)),2)&lt;0,"دائن","")))</f>
        <v/>
      </c>
      <c r="I143" s="21">
        <f>IF(A143="","",MATCH($B$4&amp;"-"&amp;A143,'اليومية'!$L$7:$L$3006,0))</f>
        <v/>
      </c>
    </row>
    <row r="144">
      <c r="A144" s="21">
        <f>IF(A143="","",IF(A143&lt;COUNTIF('اليومية'!$C$7:$C$3006,$B$4),A143+1,""))</f>
        <v/>
      </c>
      <c r="B144" s="23">
        <f>IF(I144="","",IF(INDEX('اليومية'!$A$7:$A$3006,I144)&amp;""="","",INDEX('اليومية'!$A$7:$A$3006,I144)))</f>
        <v/>
      </c>
      <c r="C144" s="21">
        <f>IF(I144="","",INDEX('اليومية'!$B$7:$B$3006,I144))</f>
        <v/>
      </c>
      <c r="D144" s="6">
        <f>IF(I144="","",IF(INDEX('اليومية'!$D$7:$D$3006,I144)&amp;""="","",INDEX('اليومية'!$D$7:$D$3006,I144)))</f>
        <v/>
      </c>
      <c r="E144" s="19">
        <f>IF(I144="","",IF(INDEX('اليومية'!$E$7:$E$3006,I144)&amp;""="","",INDEX('اليومية'!$E$7:$E$3006,I144)))</f>
        <v/>
      </c>
      <c r="F144" s="19">
        <f>IF(I144="","",IF(INDEX('اليومية'!$F$7:$F$3006,I144)&amp;""="","",INDEX('اليومية'!$F$7:$F$3006,I144)))</f>
        <v/>
      </c>
      <c r="G144" s="19">
        <f>IF(A144="","",ABS(ROUND(($B$7+SUM(E$13:E144)-SUM(F$13:F144)),2)))</f>
        <v/>
      </c>
      <c r="H144" s="6">
        <f>IF(A144="","",IF(ROUND(($B$7+SUM(E$13:E144)-SUM(F$13:F144)),2)&gt;0,"مدين",IF(ROUND(($B$7+SUM(E$13:E144)-SUM(F$13:F144)),2)&lt;0,"دائن","")))</f>
        <v/>
      </c>
      <c r="I144" s="21">
        <f>IF(A144="","",MATCH($B$4&amp;"-"&amp;A144,'اليومية'!$L$7:$L$3006,0))</f>
        <v/>
      </c>
    </row>
    <row r="145">
      <c r="A145" s="21">
        <f>IF(A144="","",IF(A144&lt;COUNTIF('اليومية'!$C$7:$C$3006,$B$4),A144+1,""))</f>
        <v/>
      </c>
      <c r="B145" s="23">
        <f>IF(I145="","",IF(INDEX('اليومية'!$A$7:$A$3006,I145)&amp;""="","",INDEX('اليومية'!$A$7:$A$3006,I145)))</f>
        <v/>
      </c>
      <c r="C145" s="21">
        <f>IF(I145="","",INDEX('اليومية'!$B$7:$B$3006,I145))</f>
        <v/>
      </c>
      <c r="D145" s="6">
        <f>IF(I145="","",IF(INDEX('اليومية'!$D$7:$D$3006,I145)&amp;""="","",INDEX('اليومية'!$D$7:$D$3006,I145)))</f>
        <v/>
      </c>
      <c r="E145" s="19">
        <f>IF(I145="","",IF(INDEX('اليومية'!$E$7:$E$3006,I145)&amp;""="","",INDEX('اليومية'!$E$7:$E$3006,I145)))</f>
        <v/>
      </c>
      <c r="F145" s="19">
        <f>IF(I145="","",IF(INDEX('اليومية'!$F$7:$F$3006,I145)&amp;""="","",INDEX('اليومية'!$F$7:$F$3006,I145)))</f>
        <v/>
      </c>
      <c r="G145" s="19">
        <f>IF(A145="","",ABS(ROUND(($B$7+SUM(E$13:E145)-SUM(F$13:F145)),2)))</f>
        <v/>
      </c>
      <c r="H145" s="6">
        <f>IF(A145="","",IF(ROUND(($B$7+SUM(E$13:E145)-SUM(F$13:F145)),2)&gt;0,"مدين",IF(ROUND(($B$7+SUM(E$13:E145)-SUM(F$13:F145)),2)&lt;0,"دائن","")))</f>
        <v/>
      </c>
      <c r="I145" s="21">
        <f>IF(A145="","",MATCH($B$4&amp;"-"&amp;A145,'اليومية'!$L$7:$L$3006,0))</f>
        <v/>
      </c>
    </row>
    <row r="146">
      <c r="A146" s="21">
        <f>IF(A145="","",IF(A145&lt;COUNTIF('اليومية'!$C$7:$C$3006,$B$4),A145+1,""))</f>
        <v/>
      </c>
      <c r="B146" s="23">
        <f>IF(I146="","",IF(INDEX('اليومية'!$A$7:$A$3006,I146)&amp;""="","",INDEX('اليومية'!$A$7:$A$3006,I146)))</f>
        <v/>
      </c>
      <c r="C146" s="21">
        <f>IF(I146="","",INDEX('اليومية'!$B$7:$B$3006,I146))</f>
        <v/>
      </c>
      <c r="D146" s="6">
        <f>IF(I146="","",IF(INDEX('اليومية'!$D$7:$D$3006,I146)&amp;""="","",INDEX('اليومية'!$D$7:$D$3006,I146)))</f>
        <v/>
      </c>
      <c r="E146" s="19">
        <f>IF(I146="","",IF(INDEX('اليومية'!$E$7:$E$3006,I146)&amp;""="","",INDEX('اليومية'!$E$7:$E$3006,I146)))</f>
        <v/>
      </c>
      <c r="F146" s="19">
        <f>IF(I146="","",IF(INDEX('اليومية'!$F$7:$F$3006,I146)&amp;""="","",INDEX('اليومية'!$F$7:$F$3006,I146)))</f>
        <v/>
      </c>
      <c r="G146" s="19">
        <f>IF(A146="","",ABS(ROUND(($B$7+SUM(E$13:E146)-SUM(F$13:F146)),2)))</f>
        <v/>
      </c>
      <c r="H146" s="6">
        <f>IF(A146="","",IF(ROUND(($B$7+SUM(E$13:E146)-SUM(F$13:F146)),2)&gt;0,"مدين",IF(ROUND(($B$7+SUM(E$13:E146)-SUM(F$13:F146)),2)&lt;0,"دائن","")))</f>
        <v/>
      </c>
      <c r="I146" s="21">
        <f>IF(A146="","",MATCH($B$4&amp;"-"&amp;A146,'اليومية'!$L$7:$L$3006,0))</f>
        <v/>
      </c>
    </row>
    <row r="147">
      <c r="A147" s="21">
        <f>IF(A146="","",IF(A146&lt;COUNTIF('اليومية'!$C$7:$C$3006,$B$4),A146+1,""))</f>
        <v/>
      </c>
      <c r="B147" s="23">
        <f>IF(I147="","",IF(INDEX('اليومية'!$A$7:$A$3006,I147)&amp;""="","",INDEX('اليومية'!$A$7:$A$3006,I147)))</f>
        <v/>
      </c>
      <c r="C147" s="21">
        <f>IF(I147="","",INDEX('اليومية'!$B$7:$B$3006,I147))</f>
        <v/>
      </c>
      <c r="D147" s="6">
        <f>IF(I147="","",IF(INDEX('اليومية'!$D$7:$D$3006,I147)&amp;""="","",INDEX('اليومية'!$D$7:$D$3006,I147)))</f>
        <v/>
      </c>
      <c r="E147" s="19">
        <f>IF(I147="","",IF(INDEX('اليومية'!$E$7:$E$3006,I147)&amp;""="","",INDEX('اليومية'!$E$7:$E$3006,I147)))</f>
        <v/>
      </c>
      <c r="F147" s="19">
        <f>IF(I147="","",IF(INDEX('اليومية'!$F$7:$F$3006,I147)&amp;""="","",INDEX('اليومية'!$F$7:$F$3006,I147)))</f>
        <v/>
      </c>
      <c r="G147" s="19">
        <f>IF(A147="","",ABS(ROUND(($B$7+SUM(E$13:E147)-SUM(F$13:F147)),2)))</f>
        <v/>
      </c>
      <c r="H147" s="6">
        <f>IF(A147="","",IF(ROUND(($B$7+SUM(E$13:E147)-SUM(F$13:F147)),2)&gt;0,"مدين",IF(ROUND(($B$7+SUM(E$13:E147)-SUM(F$13:F147)),2)&lt;0,"دائن","")))</f>
        <v/>
      </c>
      <c r="I147" s="21">
        <f>IF(A147="","",MATCH($B$4&amp;"-"&amp;A147,'اليومية'!$L$7:$L$3006,0))</f>
        <v/>
      </c>
    </row>
    <row r="148">
      <c r="A148" s="21">
        <f>IF(A147="","",IF(A147&lt;COUNTIF('اليومية'!$C$7:$C$3006,$B$4),A147+1,""))</f>
        <v/>
      </c>
      <c r="B148" s="23">
        <f>IF(I148="","",IF(INDEX('اليومية'!$A$7:$A$3006,I148)&amp;""="","",INDEX('اليومية'!$A$7:$A$3006,I148)))</f>
        <v/>
      </c>
      <c r="C148" s="21">
        <f>IF(I148="","",INDEX('اليومية'!$B$7:$B$3006,I148))</f>
        <v/>
      </c>
      <c r="D148" s="6">
        <f>IF(I148="","",IF(INDEX('اليومية'!$D$7:$D$3006,I148)&amp;""="","",INDEX('اليومية'!$D$7:$D$3006,I148)))</f>
        <v/>
      </c>
      <c r="E148" s="19">
        <f>IF(I148="","",IF(INDEX('اليومية'!$E$7:$E$3006,I148)&amp;""="","",INDEX('اليومية'!$E$7:$E$3006,I148)))</f>
        <v/>
      </c>
      <c r="F148" s="19">
        <f>IF(I148="","",IF(INDEX('اليومية'!$F$7:$F$3006,I148)&amp;""="","",INDEX('اليومية'!$F$7:$F$3006,I148)))</f>
        <v/>
      </c>
      <c r="G148" s="19">
        <f>IF(A148="","",ABS(ROUND(($B$7+SUM(E$13:E148)-SUM(F$13:F148)),2)))</f>
        <v/>
      </c>
      <c r="H148" s="6">
        <f>IF(A148="","",IF(ROUND(($B$7+SUM(E$13:E148)-SUM(F$13:F148)),2)&gt;0,"مدين",IF(ROUND(($B$7+SUM(E$13:E148)-SUM(F$13:F148)),2)&lt;0,"دائن","")))</f>
        <v/>
      </c>
      <c r="I148" s="21">
        <f>IF(A148="","",MATCH($B$4&amp;"-"&amp;A148,'اليومية'!$L$7:$L$3006,0))</f>
        <v/>
      </c>
    </row>
    <row r="149">
      <c r="A149" s="21">
        <f>IF(A148="","",IF(A148&lt;COUNTIF('اليومية'!$C$7:$C$3006,$B$4),A148+1,""))</f>
        <v/>
      </c>
      <c r="B149" s="23">
        <f>IF(I149="","",IF(INDEX('اليومية'!$A$7:$A$3006,I149)&amp;""="","",INDEX('اليومية'!$A$7:$A$3006,I149)))</f>
        <v/>
      </c>
      <c r="C149" s="21">
        <f>IF(I149="","",INDEX('اليومية'!$B$7:$B$3006,I149))</f>
        <v/>
      </c>
      <c r="D149" s="6">
        <f>IF(I149="","",IF(INDEX('اليومية'!$D$7:$D$3006,I149)&amp;""="","",INDEX('اليومية'!$D$7:$D$3006,I149)))</f>
        <v/>
      </c>
      <c r="E149" s="19">
        <f>IF(I149="","",IF(INDEX('اليومية'!$E$7:$E$3006,I149)&amp;""="","",INDEX('اليومية'!$E$7:$E$3006,I149)))</f>
        <v/>
      </c>
      <c r="F149" s="19">
        <f>IF(I149="","",IF(INDEX('اليومية'!$F$7:$F$3006,I149)&amp;""="","",INDEX('اليومية'!$F$7:$F$3006,I149)))</f>
        <v/>
      </c>
      <c r="G149" s="19">
        <f>IF(A149="","",ABS(ROUND(($B$7+SUM(E$13:E149)-SUM(F$13:F149)),2)))</f>
        <v/>
      </c>
      <c r="H149" s="6">
        <f>IF(A149="","",IF(ROUND(($B$7+SUM(E$13:E149)-SUM(F$13:F149)),2)&gt;0,"مدين",IF(ROUND(($B$7+SUM(E$13:E149)-SUM(F$13:F149)),2)&lt;0,"دائن","")))</f>
        <v/>
      </c>
      <c r="I149" s="21">
        <f>IF(A149="","",MATCH($B$4&amp;"-"&amp;A149,'اليومية'!$L$7:$L$3006,0))</f>
        <v/>
      </c>
    </row>
    <row r="150">
      <c r="A150" s="21">
        <f>IF(A149="","",IF(A149&lt;COUNTIF('اليومية'!$C$7:$C$3006,$B$4),A149+1,""))</f>
        <v/>
      </c>
      <c r="B150" s="23">
        <f>IF(I150="","",IF(INDEX('اليومية'!$A$7:$A$3006,I150)&amp;""="","",INDEX('اليومية'!$A$7:$A$3006,I150)))</f>
        <v/>
      </c>
      <c r="C150" s="21">
        <f>IF(I150="","",INDEX('اليومية'!$B$7:$B$3006,I150))</f>
        <v/>
      </c>
      <c r="D150" s="6">
        <f>IF(I150="","",IF(INDEX('اليومية'!$D$7:$D$3006,I150)&amp;""="","",INDEX('اليومية'!$D$7:$D$3006,I150)))</f>
        <v/>
      </c>
      <c r="E150" s="19">
        <f>IF(I150="","",IF(INDEX('اليومية'!$E$7:$E$3006,I150)&amp;""="","",INDEX('اليومية'!$E$7:$E$3006,I150)))</f>
        <v/>
      </c>
      <c r="F150" s="19">
        <f>IF(I150="","",IF(INDEX('اليومية'!$F$7:$F$3006,I150)&amp;""="","",INDEX('اليومية'!$F$7:$F$3006,I150)))</f>
        <v/>
      </c>
      <c r="G150" s="19">
        <f>IF(A150="","",ABS(ROUND(($B$7+SUM(E$13:E150)-SUM(F$13:F150)),2)))</f>
        <v/>
      </c>
      <c r="H150" s="6">
        <f>IF(A150="","",IF(ROUND(($B$7+SUM(E$13:E150)-SUM(F$13:F150)),2)&gt;0,"مدين",IF(ROUND(($B$7+SUM(E$13:E150)-SUM(F$13:F150)),2)&lt;0,"دائن","")))</f>
        <v/>
      </c>
      <c r="I150" s="21">
        <f>IF(A150="","",MATCH($B$4&amp;"-"&amp;A150,'اليومية'!$L$7:$L$3006,0))</f>
        <v/>
      </c>
    </row>
    <row r="151">
      <c r="A151" s="21">
        <f>IF(A150="","",IF(A150&lt;COUNTIF('اليومية'!$C$7:$C$3006,$B$4),A150+1,""))</f>
        <v/>
      </c>
      <c r="B151" s="23">
        <f>IF(I151="","",IF(INDEX('اليومية'!$A$7:$A$3006,I151)&amp;""="","",INDEX('اليومية'!$A$7:$A$3006,I151)))</f>
        <v/>
      </c>
      <c r="C151" s="21">
        <f>IF(I151="","",INDEX('اليومية'!$B$7:$B$3006,I151))</f>
        <v/>
      </c>
      <c r="D151" s="6">
        <f>IF(I151="","",IF(INDEX('اليومية'!$D$7:$D$3006,I151)&amp;""="","",INDEX('اليومية'!$D$7:$D$3006,I151)))</f>
        <v/>
      </c>
      <c r="E151" s="19">
        <f>IF(I151="","",IF(INDEX('اليومية'!$E$7:$E$3006,I151)&amp;""="","",INDEX('اليومية'!$E$7:$E$3006,I151)))</f>
        <v/>
      </c>
      <c r="F151" s="19">
        <f>IF(I151="","",IF(INDEX('اليومية'!$F$7:$F$3006,I151)&amp;""="","",INDEX('اليومية'!$F$7:$F$3006,I151)))</f>
        <v/>
      </c>
      <c r="G151" s="19">
        <f>IF(A151="","",ABS(ROUND(($B$7+SUM(E$13:E151)-SUM(F$13:F151)),2)))</f>
        <v/>
      </c>
      <c r="H151" s="6">
        <f>IF(A151="","",IF(ROUND(($B$7+SUM(E$13:E151)-SUM(F$13:F151)),2)&gt;0,"مدين",IF(ROUND(($B$7+SUM(E$13:E151)-SUM(F$13:F151)),2)&lt;0,"دائن","")))</f>
        <v/>
      </c>
      <c r="I151" s="21">
        <f>IF(A151="","",MATCH($B$4&amp;"-"&amp;A151,'اليومية'!$L$7:$L$3006,0))</f>
        <v/>
      </c>
    </row>
    <row r="152">
      <c r="A152" s="21">
        <f>IF(A151="","",IF(A151&lt;COUNTIF('اليومية'!$C$7:$C$3006,$B$4),A151+1,""))</f>
        <v/>
      </c>
      <c r="B152" s="23">
        <f>IF(I152="","",IF(INDEX('اليومية'!$A$7:$A$3006,I152)&amp;""="","",INDEX('اليومية'!$A$7:$A$3006,I152)))</f>
        <v/>
      </c>
      <c r="C152" s="21">
        <f>IF(I152="","",INDEX('اليومية'!$B$7:$B$3006,I152))</f>
        <v/>
      </c>
      <c r="D152" s="6">
        <f>IF(I152="","",IF(INDEX('اليومية'!$D$7:$D$3006,I152)&amp;""="","",INDEX('اليومية'!$D$7:$D$3006,I152)))</f>
        <v/>
      </c>
      <c r="E152" s="19">
        <f>IF(I152="","",IF(INDEX('اليومية'!$E$7:$E$3006,I152)&amp;""="","",INDEX('اليومية'!$E$7:$E$3006,I152)))</f>
        <v/>
      </c>
      <c r="F152" s="19">
        <f>IF(I152="","",IF(INDEX('اليومية'!$F$7:$F$3006,I152)&amp;""="","",INDEX('اليومية'!$F$7:$F$3006,I152)))</f>
        <v/>
      </c>
      <c r="G152" s="19">
        <f>IF(A152="","",ABS(ROUND(($B$7+SUM(E$13:E152)-SUM(F$13:F152)),2)))</f>
        <v/>
      </c>
      <c r="H152" s="6">
        <f>IF(A152="","",IF(ROUND(($B$7+SUM(E$13:E152)-SUM(F$13:F152)),2)&gt;0,"مدين",IF(ROUND(($B$7+SUM(E$13:E152)-SUM(F$13:F152)),2)&lt;0,"دائن","")))</f>
        <v/>
      </c>
      <c r="I152" s="21">
        <f>IF(A152="","",MATCH($B$4&amp;"-"&amp;A152,'اليومية'!$L$7:$L$3006,0))</f>
        <v/>
      </c>
    </row>
    <row r="153">
      <c r="A153" s="21">
        <f>IF(A152="","",IF(A152&lt;COUNTIF('اليومية'!$C$7:$C$3006,$B$4),A152+1,""))</f>
        <v/>
      </c>
      <c r="B153" s="23">
        <f>IF(I153="","",IF(INDEX('اليومية'!$A$7:$A$3006,I153)&amp;""="","",INDEX('اليومية'!$A$7:$A$3006,I153)))</f>
        <v/>
      </c>
      <c r="C153" s="21">
        <f>IF(I153="","",INDEX('اليومية'!$B$7:$B$3006,I153))</f>
        <v/>
      </c>
      <c r="D153" s="6">
        <f>IF(I153="","",IF(INDEX('اليومية'!$D$7:$D$3006,I153)&amp;""="","",INDEX('اليومية'!$D$7:$D$3006,I153)))</f>
        <v/>
      </c>
      <c r="E153" s="19">
        <f>IF(I153="","",IF(INDEX('اليومية'!$E$7:$E$3006,I153)&amp;""="","",INDEX('اليومية'!$E$7:$E$3006,I153)))</f>
        <v/>
      </c>
      <c r="F153" s="19">
        <f>IF(I153="","",IF(INDEX('اليومية'!$F$7:$F$3006,I153)&amp;""="","",INDEX('اليومية'!$F$7:$F$3006,I153)))</f>
        <v/>
      </c>
      <c r="G153" s="19">
        <f>IF(A153="","",ABS(ROUND(($B$7+SUM(E$13:E153)-SUM(F$13:F153)),2)))</f>
        <v/>
      </c>
      <c r="H153" s="6">
        <f>IF(A153="","",IF(ROUND(($B$7+SUM(E$13:E153)-SUM(F$13:F153)),2)&gt;0,"مدين",IF(ROUND(($B$7+SUM(E$13:E153)-SUM(F$13:F153)),2)&lt;0,"دائن","")))</f>
        <v/>
      </c>
      <c r="I153" s="21">
        <f>IF(A153="","",MATCH($B$4&amp;"-"&amp;A153,'اليومية'!$L$7:$L$3006,0))</f>
        <v/>
      </c>
    </row>
    <row r="154">
      <c r="A154" s="21">
        <f>IF(A153="","",IF(A153&lt;COUNTIF('اليومية'!$C$7:$C$3006,$B$4),A153+1,""))</f>
        <v/>
      </c>
      <c r="B154" s="23">
        <f>IF(I154="","",IF(INDEX('اليومية'!$A$7:$A$3006,I154)&amp;""="","",INDEX('اليومية'!$A$7:$A$3006,I154)))</f>
        <v/>
      </c>
      <c r="C154" s="21">
        <f>IF(I154="","",INDEX('اليومية'!$B$7:$B$3006,I154))</f>
        <v/>
      </c>
      <c r="D154" s="6">
        <f>IF(I154="","",IF(INDEX('اليومية'!$D$7:$D$3006,I154)&amp;""="","",INDEX('اليومية'!$D$7:$D$3006,I154)))</f>
        <v/>
      </c>
      <c r="E154" s="19">
        <f>IF(I154="","",IF(INDEX('اليومية'!$E$7:$E$3006,I154)&amp;""="","",INDEX('اليومية'!$E$7:$E$3006,I154)))</f>
        <v/>
      </c>
      <c r="F154" s="19">
        <f>IF(I154="","",IF(INDEX('اليومية'!$F$7:$F$3006,I154)&amp;""="","",INDEX('اليومية'!$F$7:$F$3006,I154)))</f>
        <v/>
      </c>
      <c r="G154" s="19">
        <f>IF(A154="","",ABS(ROUND(($B$7+SUM(E$13:E154)-SUM(F$13:F154)),2)))</f>
        <v/>
      </c>
      <c r="H154" s="6">
        <f>IF(A154="","",IF(ROUND(($B$7+SUM(E$13:E154)-SUM(F$13:F154)),2)&gt;0,"مدين",IF(ROUND(($B$7+SUM(E$13:E154)-SUM(F$13:F154)),2)&lt;0,"دائن","")))</f>
        <v/>
      </c>
      <c r="I154" s="21">
        <f>IF(A154="","",MATCH($B$4&amp;"-"&amp;A154,'اليومية'!$L$7:$L$3006,0))</f>
        <v/>
      </c>
    </row>
    <row r="155">
      <c r="A155" s="21">
        <f>IF(A154="","",IF(A154&lt;COUNTIF('اليومية'!$C$7:$C$3006,$B$4),A154+1,""))</f>
        <v/>
      </c>
      <c r="B155" s="23">
        <f>IF(I155="","",IF(INDEX('اليومية'!$A$7:$A$3006,I155)&amp;""="","",INDEX('اليومية'!$A$7:$A$3006,I155)))</f>
        <v/>
      </c>
      <c r="C155" s="21">
        <f>IF(I155="","",INDEX('اليومية'!$B$7:$B$3006,I155))</f>
        <v/>
      </c>
      <c r="D155" s="6">
        <f>IF(I155="","",IF(INDEX('اليومية'!$D$7:$D$3006,I155)&amp;""="","",INDEX('اليومية'!$D$7:$D$3006,I155)))</f>
        <v/>
      </c>
      <c r="E155" s="19">
        <f>IF(I155="","",IF(INDEX('اليومية'!$E$7:$E$3006,I155)&amp;""="","",INDEX('اليومية'!$E$7:$E$3006,I155)))</f>
        <v/>
      </c>
      <c r="F155" s="19">
        <f>IF(I155="","",IF(INDEX('اليومية'!$F$7:$F$3006,I155)&amp;""="","",INDEX('اليومية'!$F$7:$F$3006,I155)))</f>
        <v/>
      </c>
      <c r="G155" s="19">
        <f>IF(A155="","",ABS(ROUND(($B$7+SUM(E$13:E155)-SUM(F$13:F155)),2)))</f>
        <v/>
      </c>
      <c r="H155" s="6">
        <f>IF(A155="","",IF(ROUND(($B$7+SUM(E$13:E155)-SUM(F$13:F155)),2)&gt;0,"مدين",IF(ROUND(($B$7+SUM(E$13:E155)-SUM(F$13:F155)),2)&lt;0,"دائن","")))</f>
        <v/>
      </c>
      <c r="I155" s="21">
        <f>IF(A155="","",MATCH($B$4&amp;"-"&amp;A155,'اليومية'!$L$7:$L$3006,0))</f>
        <v/>
      </c>
    </row>
    <row r="156">
      <c r="A156" s="21">
        <f>IF(A155="","",IF(A155&lt;COUNTIF('اليومية'!$C$7:$C$3006,$B$4),A155+1,""))</f>
        <v/>
      </c>
      <c r="B156" s="23">
        <f>IF(I156="","",IF(INDEX('اليومية'!$A$7:$A$3006,I156)&amp;""="","",INDEX('اليومية'!$A$7:$A$3006,I156)))</f>
        <v/>
      </c>
      <c r="C156" s="21">
        <f>IF(I156="","",INDEX('اليومية'!$B$7:$B$3006,I156))</f>
        <v/>
      </c>
      <c r="D156" s="6">
        <f>IF(I156="","",IF(INDEX('اليومية'!$D$7:$D$3006,I156)&amp;""="","",INDEX('اليومية'!$D$7:$D$3006,I156)))</f>
        <v/>
      </c>
      <c r="E156" s="19">
        <f>IF(I156="","",IF(INDEX('اليومية'!$E$7:$E$3006,I156)&amp;""="","",INDEX('اليومية'!$E$7:$E$3006,I156)))</f>
        <v/>
      </c>
      <c r="F156" s="19">
        <f>IF(I156="","",IF(INDEX('اليومية'!$F$7:$F$3006,I156)&amp;""="","",INDEX('اليومية'!$F$7:$F$3006,I156)))</f>
        <v/>
      </c>
      <c r="G156" s="19">
        <f>IF(A156="","",ABS(ROUND(($B$7+SUM(E$13:E156)-SUM(F$13:F156)),2)))</f>
        <v/>
      </c>
      <c r="H156" s="6">
        <f>IF(A156="","",IF(ROUND(($B$7+SUM(E$13:E156)-SUM(F$13:F156)),2)&gt;0,"مدين",IF(ROUND(($B$7+SUM(E$13:E156)-SUM(F$13:F156)),2)&lt;0,"دائن","")))</f>
        <v/>
      </c>
      <c r="I156" s="21">
        <f>IF(A156="","",MATCH($B$4&amp;"-"&amp;A156,'اليومية'!$L$7:$L$3006,0))</f>
        <v/>
      </c>
    </row>
    <row r="157">
      <c r="A157" s="21">
        <f>IF(A156="","",IF(A156&lt;COUNTIF('اليومية'!$C$7:$C$3006,$B$4),A156+1,""))</f>
        <v/>
      </c>
      <c r="B157" s="23">
        <f>IF(I157="","",IF(INDEX('اليومية'!$A$7:$A$3006,I157)&amp;""="","",INDEX('اليومية'!$A$7:$A$3006,I157)))</f>
        <v/>
      </c>
      <c r="C157" s="21">
        <f>IF(I157="","",INDEX('اليومية'!$B$7:$B$3006,I157))</f>
        <v/>
      </c>
      <c r="D157" s="6">
        <f>IF(I157="","",IF(INDEX('اليومية'!$D$7:$D$3006,I157)&amp;""="","",INDEX('اليومية'!$D$7:$D$3006,I157)))</f>
        <v/>
      </c>
      <c r="E157" s="19">
        <f>IF(I157="","",IF(INDEX('اليومية'!$E$7:$E$3006,I157)&amp;""="","",INDEX('اليومية'!$E$7:$E$3006,I157)))</f>
        <v/>
      </c>
      <c r="F157" s="19">
        <f>IF(I157="","",IF(INDEX('اليومية'!$F$7:$F$3006,I157)&amp;""="","",INDEX('اليومية'!$F$7:$F$3006,I157)))</f>
        <v/>
      </c>
      <c r="G157" s="19">
        <f>IF(A157="","",ABS(ROUND(($B$7+SUM(E$13:E157)-SUM(F$13:F157)),2)))</f>
        <v/>
      </c>
      <c r="H157" s="6">
        <f>IF(A157="","",IF(ROUND(($B$7+SUM(E$13:E157)-SUM(F$13:F157)),2)&gt;0,"مدين",IF(ROUND(($B$7+SUM(E$13:E157)-SUM(F$13:F157)),2)&lt;0,"دائن","")))</f>
        <v/>
      </c>
      <c r="I157" s="21">
        <f>IF(A157="","",MATCH($B$4&amp;"-"&amp;A157,'اليومية'!$L$7:$L$3006,0))</f>
        <v/>
      </c>
    </row>
    <row r="158">
      <c r="A158" s="21">
        <f>IF(A157="","",IF(A157&lt;COUNTIF('اليومية'!$C$7:$C$3006,$B$4),A157+1,""))</f>
        <v/>
      </c>
      <c r="B158" s="23">
        <f>IF(I158="","",IF(INDEX('اليومية'!$A$7:$A$3006,I158)&amp;""="","",INDEX('اليومية'!$A$7:$A$3006,I158)))</f>
        <v/>
      </c>
      <c r="C158" s="21">
        <f>IF(I158="","",INDEX('اليومية'!$B$7:$B$3006,I158))</f>
        <v/>
      </c>
      <c r="D158" s="6">
        <f>IF(I158="","",IF(INDEX('اليومية'!$D$7:$D$3006,I158)&amp;""="","",INDEX('اليومية'!$D$7:$D$3006,I158)))</f>
        <v/>
      </c>
      <c r="E158" s="19">
        <f>IF(I158="","",IF(INDEX('اليومية'!$E$7:$E$3006,I158)&amp;""="","",INDEX('اليومية'!$E$7:$E$3006,I158)))</f>
        <v/>
      </c>
      <c r="F158" s="19">
        <f>IF(I158="","",IF(INDEX('اليومية'!$F$7:$F$3006,I158)&amp;""="","",INDEX('اليومية'!$F$7:$F$3006,I158)))</f>
        <v/>
      </c>
      <c r="G158" s="19">
        <f>IF(A158="","",ABS(ROUND(($B$7+SUM(E$13:E158)-SUM(F$13:F158)),2)))</f>
        <v/>
      </c>
      <c r="H158" s="6">
        <f>IF(A158="","",IF(ROUND(($B$7+SUM(E$13:E158)-SUM(F$13:F158)),2)&gt;0,"مدين",IF(ROUND(($B$7+SUM(E$13:E158)-SUM(F$13:F158)),2)&lt;0,"دائن","")))</f>
        <v/>
      </c>
      <c r="I158" s="21">
        <f>IF(A158="","",MATCH($B$4&amp;"-"&amp;A158,'اليومية'!$L$7:$L$3006,0))</f>
        <v/>
      </c>
    </row>
    <row r="159">
      <c r="A159" s="21">
        <f>IF(A158="","",IF(A158&lt;COUNTIF('اليومية'!$C$7:$C$3006,$B$4),A158+1,""))</f>
        <v/>
      </c>
      <c r="B159" s="23">
        <f>IF(I159="","",IF(INDEX('اليومية'!$A$7:$A$3006,I159)&amp;""="","",INDEX('اليومية'!$A$7:$A$3006,I159)))</f>
        <v/>
      </c>
      <c r="C159" s="21">
        <f>IF(I159="","",INDEX('اليومية'!$B$7:$B$3006,I159))</f>
        <v/>
      </c>
      <c r="D159" s="6">
        <f>IF(I159="","",IF(INDEX('اليومية'!$D$7:$D$3006,I159)&amp;""="","",INDEX('اليومية'!$D$7:$D$3006,I159)))</f>
        <v/>
      </c>
      <c r="E159" s="19">
        <f>IF(I159="","",IF(INDEX('اليومية'!$E$7:$E$3006,I159)&amp;""="","",INDEX('اليومية'!$E$7:$E$3006,I159)))</f>
        <v/>
      </c>
      <c r="F159" s="19">
        <f>IF(I159="","",IF(INDEX('اليومية'!$F$7:$F$3006,I159)&amp;""="","",INDEX('اليومية'!$F$7:$F$3006,I159)))</f>
        <v/>
      </c>
      <c r="G159" s="19">
        <f>IF(A159="","",ABS(ROUND(($B$7+SUM(E$13:E159)-SUM(F$13:F159)),2)))</f>
        <v/>
      </c>
      <c r="H159" s="6">
        <f>IF(A159="","",IF(ROUND(($B$7+SUM(E$13:E159)-SUM(F$13:F159)),2)&gt;0,"مدين",IF(ROUND(($B$7+SUM(E$13:E159)-SUM(F$13:F159)),2)&lt;0,"دائن","")))</f>
        <v/>
      </c>
      <c r="I159" s="21">
        <f>IF(A159="","",MATCH($B$4&amp;"-"&amp;A159,'اليومية'!$L$7:$L$3006,0))</f>
        <v/>
      </c>
    </row>
    <row r="160">
      <c r="A160" s="21">
        <f>IF(A159="","",IF(A159&lt;COUNTIF('اليومية'!$C$7:$C$3006,$B$4),A159+1,""))</f>
        <v/>
      </c>
      <c r="B160" s="23">
        <f>IF(I160="","",IF(INDEX('اليومية'!$A$7:$A$3006,I160)&amp;""="","",INDEX('اليومية'!$A$7:$A$3006,I160)))</f>
        <v/>
      </c>
      <c r="C160" s="21">
        <f>IF(I160="","",INDEX('اليومية'!$B$7:$B$3006,I160))</f>
        <v/>
      </c>
      <c r="D160" s="6">
        <f>IF(I160="","",IF(INDEX('اليومية'!$D$7:$D$3006,I160)&amp;""="","",INDEX('اليومية'!$D$7:$D$3006,I160)))</f>
        <v/>
      </c>
      <c r="E160" s="19">
        <f>IF(I160="","",IF(INDEX('اليومية'!$E$7:$E$3006,I160)&amp;""="","",INDEX('اليومية'!$E$7:$E$3006,I160)))</f>
        <v/>
      </c>
      <c r="F160" s="19">
        <f>IF(I160="","",IF(INDEX('اليومية'!$F$7:$F$3006,I160)&amp;""="","",INDEX('اليومية'!$F$7:$F$3006,I160)))</f>
        <v/>
      </c>
      <c r="G160" s="19">
        <f>IF(A160="","",ABS(ROUND(($B$7+SUM(E$13:E160)-SUM(F$13:F160)),2)))</f>
        <v/>
      </c>
      <c r="H160" s="6">
        <f>IF(A160="","",IF(ROUND(($B$7+SUM(E$13:E160)-SUM(F$13:F160)),2)&gt;0,"مدين",IF(ROUND(($B$7+SUM(E$13:E160)-SUM(F$13:F160)),2)&lt;0,"دائن","")))</f>
        <v/>
      </c>
      <c r="I160" s="21">
        <f>IF(A160="","",MATCH($B$4&amp;"-"&amp;A160,'اليومية'!$L$7:$L$3006,0))</f>
        <v/>
      </c>
    </row>
    <row r="161">
      <c r="A161" s="21">
        <f>IF(A160="","",IF(A160&lt;COUNTIF('اليومية'!$C$7:$C$3006,$B$4),A160+1,""))</f>
        <v/>
      </c>
      <c r="B161" s="23">
        <f>IF(I161="","",IF(INDEX('اليومية'!$A$7:$A$3006,I161)&amp;""="","",INDEX('اليومية'!$A$7:$A$3006,I161)))</f>
        <v/>
      </c>
      <c r="C161" s="21">
        <f>IF(I161="","",INDEX('اليومية'!$B$7:$B$3006,I161))</f>
        <v/>
      </c>
      <c r="D161" s="6">
        <f>IF(I161="","",IF(INDEX('اليومية'!$D$7:$D$3006,I161)&amp;""="","",INDEX('اليومية'!$D$7:$D$3006,I161)))</f>
        <v/>
      </c>
      <c r="E161" s="19">
        <f>IF(I161="","",IF(INDEX('اليومية'!$E$7:$E$3006,I161)&amp;""="","",INDEX('اليومية'!$E$7:$E$3006,I161)))</f>
        <v/>
      </c>
      <c r="F161" s="19">
        <f>IF(I161="","",IF(INDEX('اليومية'!$F$7:$F$3006,I161)&amp;""="","",INDEX('اليومية'!$F$7:$F$3006,I161)))</f>
        <v/>
      </c>
      <c r="G161" s="19">
        <f>IF(A161="","",ABS(ROUND(($B$7+SUM(E$13:E161)-SUM(F$13:F161)),2)))</f>
        <v/>
      </c>
      <c r="H161" s="6">
        <f>IF(A161="","",IF(ROUND(($B$7+SUM(E$13:E161)-SUM(F$13:F161)),2)&gt;0,"مدين",IF(ROUND(($B$7+SUM(E$13:E161)-SUM(F$13:F161)),2)&lt;0,"دائن","")))</f>
        <v/>
      </c>
      <c r="I161" s="21">
        <f>IF(A161="","",MATCH($B$4&amp;"-"&amp;A161,'اليومية'!$L$7:$L$3006,0))</f>
        <v/>
      </c>
    </row>
    <row r="162">
      <c r="A162" s="21">
        <f>IF(A161="","",IF(A161&lt;COUNTIF('اليومية'!$C$7:$C$3006,$B$4),A161+1,""))</f>
        <v/>
      </c>
      <c r="B162" s="23">
        <f>IF(I162="","",IF(INDEX('اليومية'!$A$7:$A$3006,I162)&amp;""="","",INDEX('اليومية'!$A$7:$A$3006,I162)))</f>
        <v/>
      </c>
      <c r="C162" s="21">
        <f>IF(I162="","",INDEX('اليومية'!$B$7:$B$3006,I162))</f>
        <v/>
      </c>
      <c r="D162" s="6">
        <f>IF(I162="","",IF(INDEX('اليومية'!$D$7:$D$3006,I162)&amp;""="","",INDEX('اليومية'!$D$7:$D$3006,I162)))</f>
        <v/>
      </c>
      <c r="E162" s="19">
        <f>IF(I162="","",IF(INDEX('اليومية'!$E$7:$E$3006,I162)&amp;""="","",INDEX('اليومية'!$E$7:$E$3006,I162)))</f>
        <v/>
      </c>
      <c r="F162" s="19">
        <f>IF(I162="","",IF(INDEX('اليومية'!$F$7:$F$3006,I162)&amp;""="","",INDEX('اليومية'!$F$7:$F$3006,I162)))</f>
        <v/>
      </c>
      <c r="G162" s="19">
        <f>IF(A162="","",ABS(ROUND(($B$7+SUM(E$13:E162)-SUM(F$13:F162)),2)))</f>
        <v/>
      </c>
      <c r="H162" s="6">
        <f>IF(A162="","",IF(ROUND(($B$7+SUM(E$13:E162)-SUM(F$13:F162)),2)&gt;0,"مدين",IF(ROUND(($B$7+SUM(E$13:E162)-SUM(F$13:F162)),2)&lt;0,"دائن","")))</f>
        <v/>
      </c>
      <c r="I162" s="21">
        <f>IF(A162="","",MATCH($B$4&amp;"-"&amp;A162,'اليومية'!$L$7:$L$3006,0))</f>
        <v/>
      </c>
    </row>
    <row r="163">
      <c r="A163" s="21">
        <f>IF(A162="","",IF(A162&lt;COUNTIF('اليومية'!$C$7:$C$3006,$B$4),A162+1,""))</f>
        <v/>
      </c>
      <c r="B163" s="23">
        <f>IF(I163="","",IF(INDEX('اليومية'!$A$7:$A$3006,I163)&amp;""="","",INDEX('اليومية'!$A$7:$A$3006,I163)))</f>
        <v/>
      </c>
      <c r="C163" s="21">
        <f>IF(I163="","",INDEX('اليومية'!$B$7:$B$3006,I163))</f>
        <v/>
      </c>
      <c r="D163" s="6">
        <f>IF(I163="","",IF(INDEX('اليومية'!$D$7:$D$3006,I163)&amp;""="","",INDEX('اليومية'!$D$7:$D$3006,I163)))</f>
        <v/>
      </c>
      <c r="E163" s="19">
        <f>IF(I163="","",IF(INDEX('اليومية'!$E$7:$E$3006,I163)&amp;""="","",INDEX('اليومية'!$E$7:$E$3006,I163)))</f>
        <v/>
      </c>
      <c r="F163" s="19">
        <f>IF(I163="","",IF(INDEX('اليومية'!$F$7:$F$3006,I163)&amp;""="","",INDEX('اليومية'!$F$7:$F$3006,I163)))</f>
        <v/>
      </c>
      <c r="G163" s="19">
        <f>IF(A163="","",ABS(ROUND(($B$7+SUM(E$13:E163)-SUM(F$13:F163)),2)))</f>
        <v/>
      </c>
      <c r="H163" s="6">
        <f>IF(A163="","",IF(ROUND(($B$7+SUM(E$13:E163)-SUM(F$13:F163)),2)&gt;0,"مدين",IF(ROUND(($B$7+SUM(E$13:E163)-SUM(F$13:F163)),2)&lt;0,"دائن","")))</f>
        <v/>
      </c>
      <c r="I163" s="21">
        <f>IF(A163="","",MATCH($B$4&amp;"-"&amp;A163,'اليومية'!$L$7:$L$3006,0))</f>
        <v/>
      </c>
    </row>
    <row r="164">
      <c r="A164" s="21">
        <f>IF(A163="","",IF(A163&lt;COUNTIF('اليومية'!$C$7:$C$3006,$B$4),A163+1,""))</f>
        <v/>
      </c>
      <c r="B164" s="23">
        <f>IF(I164="","",IF(INDEX('اليومية'!$A$7:$A$3006,I164)&amp;""="","",INDEX('اليومية'!$A$7:$A$3006,I164)))</f>
        <v/>
      </c>
      <c r="C164" s="21">
        <f>IF(I164="","",INDEX('اليومية'!$B$7:$B$3006,I164))</f>
        <v/>
      </c>
      <c r="D164" s="6">
        <f>IF(I164="","",IF(INDEX('اليومية'!$D$7:$D$3006,I164)&amp;""="","",INDEX('اليومية'!$D$7:$D$3006,I164)))</f>
        <v/>
      </c>
      <c r="E164" s="19">
        <f>IF(I164="","",IF(INDEX('اليومية'!$E$7:$E$3006,I164)&amp;""="","",INDEX('اليومية'!$E$7:$E$3006,I164)))</f>
        <v/>
      </c>
      <c r="F164" s="19">
        <f>IF(I164="","",IF(INDEX('اليومية'!$F$7:$F$3006,I164)&amp;""="","",INDEX('اليومية'!$F$7:$F$3006,I164)))</f>
        <v/>
      </c>
      <c r="G164" s="19">
        <f>IF(A164="","",ABS(ROUND(($B$7+SUM(E$13:E164)-SUM(F$13:F164)),2)))</f>
        <v/>
      </c>
      <c r="H164" s="6">
        <f>IF(A164="","",IF(ROUND(($B$7+SUM(E$13:E164)-SUM(F$13:F164)),2)&gt;0,"مدين",IF(ROUND(($B$7+SUM(E$13:E164)-SUM(F$13:F164)),2)&lt;0,"دائن","")))</f>
        <v/>
      </c>
      <c r="I164" s="21">
        <f>IF(A164="","",MATCH($B$4&amp;"-"&amp;A164,'اليومية'!$L$7:$L$3006,0))</f>
        <v/>
      </c>
    </row>
    <row r="165">
      <c r="A165" s="21">
        <f>IF(A164="","",IF(A164&lt;COUNTIF('اليومية'!$C$7:$C$3006,$B$4),A164+1,""))</f>
        <v/>
      </c>
      <c r="B165" s="23">
        <f>IF(I165="","",IF(INDEX('اليومية'!$A$7:$A$3006,I165)&amp;""="","",INDEX('اليومية'!$A$7:$A$3006,I165)))</f>
        <v/>
      </c>
      <c r="C165" s="21">
        <f>IF(I165="","",INDEX('اليومية'!$B$7:$B$3006,I165))</f>
        <v/>
      </c>
      <c r="D165" s="6">
        <f>IF(I165="","",IF(INDEX('اليومية'!$D$7:$D$3006,I165)&amp;""="","",INDEX('اليومية'!$D$7:$D$3006,I165)))</f>
        <v/>
      </c>
      <c r="E165" s="19">
        <f>IF(I165="","",IF(INDEX('اليومية'!$E$7:$E$3006,I165)&amp;""="","",INDEX('اليومية'!$E$7:$E$3006,I165)))</f>
        <v/>
      </c>
      <c r="F165" s="19">
        <f>IF(I165="","",IF(INDEX('اليومية'!$F$7:$F$3006,I165)&amp;""="","",INDEX('اليومية'!$F$7:$F$3006,I165)))</f>
        <v/>
      </c>
      <c r="G165" s="19">
        <f>IF(A165="","",ABS(ROUND(($B$7+SUM(E$13:E165)-SUM(F$13:F165)),2)))</f>
        <v/>
      </c>
      <c r="H165" s="6">
        <f>IF(A165="","",IF(ROUND(($B$7+SUM(E$13:E165)-SUM(F$13:F165)),2)&gt;0,"مدين",IF(ROUND(($B$7+SUM(E$13:E165)-SUM(F$13:F165)),2)&lt;0,"دائن","")))</f>
        <v/>
      </c>
      <c r="I165" s="21">
        <f>IF(A165="","",MATCH($B$4&amp;"-"&amp;A165,'اليومية'!$L$7:$L$3006,0))</f>
        <v/>
      </c>
    </row>
    <row r="166">
      <c r="A166" s="21">
        <f>IF(A165="","",IF(A165&lt;COUNTIF('اليومية'!$C$7:$C$3006,$B$4),A165+1,""))</f>
        <v/>
      </c>
      <c r="B166" s="23">
        <f>IF(I166="","",IF(INDEX('اليومية'!$A$7:$A$3006,I166)&amp;""="","",INDEX('اليومية'!$A$7:$A$3006,I166)))</f>
        <v/>
      </c>
      <c r="C166" s="21">
        <f>IF(I166="","",INDEX('اليومية'!$B$7:$B$3006,I166))</f>
        <v/>
      </c>
      <c r="D166" s="6">
        <f>IF(I166="","",IF(INDEX('اليومية'!$D$7:$D$3006,I166)&amp;""="","",INDEX('اليومية'!$D$7:$D$3006,I166)))</f>
        <v/>
      </c>
      <c r="E166" s="19">
        <f>IF(I166="","",IF(INDEX('اليومية'!$E$7:$E$3006,I166)&amp;""="","",INDEX('اليومية'!$E$7:$E$3006,I166)))</f>
        <v/>
      </c>
      <c r="F166" s="19">
        <f>IF(I166="","",IF(INDEX('اليومية'!$F$7:$F$3006,I166)&amp;""="","",INDEX('اليومية'!$F$7:$F$3006,I166)))</f>
        <v/>
      </c>
      <c r="G166" s="19">
        <f>IF(A166="","",ABS(ROUND(($B$7+SUM(E$13:E166)-SUM(F$13:F166)),2)))</f>
        <v/>
      </c>
      <c r="H166" s="6">
        <f>IF(A166="","",IF(ROUND(($B$7+SUM(E$13:E166)-SUM(F$13:F166)),2)&gt;0,"مدين",IF(ROUND(($B$7+SUM(E$13:E166)-SUM(F$13:F166)),2)&lt;0,"دائن","")))</f>
        <v/>
      </c>
      <c r="I166" s="21">
        <f>IF(A166="","",MATCH($B$4&amp;"-"&amp;A166,'اليومية'!$L$7:$L$3006,0))</f>
        <v/>
      </c>
    </row>
    <row r="167">
      <c r="A167" s="21">
        <f>IF(A166="","",IF(A166&lt;COUNTIF('اليومية'!$C$7:$C$3006,$B$4),A166+1,""))</f>
        <v/>
      </c>
      <c r="B167" s="23">
        <f>IF(I167="","",IF(INDEX('اليومية'!$A$7:$A$3006,I167)&amp;""="","",INDEX('اليومية'!$A$7:$A$3006,I167)))</f>
        <v/>
      </c>
      <c r="C167" s="21">
        <f>IF(I167="","",INDEX('اليومية'!$B$7:$B$3006,I167))</f>
        <v/>
      </c>
      <c r="D167" s="6">
        <f>IF(I167="","",IF(INDEX('اليومية'!$D$7:$D$3006,I167)&amp;""="","",INDEX('اليومية'!$D$7:$D$3006,I167)))</f>
        <v/>
      </c>
      <c r="E167" s="19">
        <f>IF(I167="","",IF(INDEX('اليومية'!$E$7:$E$3006,I167)&amp;""="","",INDEX('اليومية'!$E$7:$E$3006,I167)))</f>
        <v/>
      </c>
      <c r="F167" s="19">
        <f>IF(I167="","",IF(INDEX('اليومية'!$F$7:$F$3006,I167)&amp;""="","",INDEX('اليومية'!$F$7:$F$3006,I167)))</f>
        <v/>
      </c>
      <c r="G167" s="19">
        <f>IF(A167="","",ABS(ROUND(($B$7+SUM(E$13:E167)-SUM(F$13:F167)),2)))</f>
        <v/>
      </c>
      <c r="H167" s="6">
        <f>IF(A167="","",IF(ROUND(($B$7+SUM(E$13:E167)-SUM(F$13:F167)),2)&gt;0,"مدين",IF(ROUND(($B$7+SUM(E$13:E167)-SUM(F$13:F167)),2)&lt;0,"دائن","")))</f>
        <v/>
      </c>
      <c r="I167" s="21">
        <f>IF(A167="","",MATCH($B$4&amp;"-"&amp;A167,'اليومية'!$L$7:$L$3006,0))</f>
        <v/>
      </c>
    </row>
    <row r="168">
      <c r="A168" s="21">
        <f>IF(A167="","",IF(A167&lt;COUNTIF('اليومية'!$C$7:$C$3006,$B$4),A167+1,""))</f>
        <v/>
      </c>
      <c r="B168" s="23">
        <f>IF(I168="","",IF(INDEX('اليومية'!$A$7:$A$3006,I168)&amp;""="","",INDEX('اليومية'!$A$7:$A$3006,I168)))</f>
        <v/>
      </c>
      <c r="C168" s="21">
        <f>IF(I168="","",INDEX('اليومية'!$B$7:$B$3006,I168))</f>
        <v/>
      </c>
      <c r="D168" s="6">
        <f>IF(I168="","",IF(INDEX('اليومية'!$D$7:$D$3006,I168)&amp;""="","",INDEX('اليومية'!$D$7:$D$3006,I168)))</f>
        <v/>
      </c>
      <c r="E168" s="19">
        <f>IF(I168="","",IF(INDEX('اليومية'!$E$7:$E$3006,I168)&amp;""="","",INDEX('اليومية'!$E$7:$E$3006,I168)))</f>
        <v/>
      </c>
      <c r="F168" s="19">
        <f>IF(I168="","",IF(INDEX('اليومية'!$F$7:$F$3006,I168)&amp;""="","",INDEX('اليومية'!$F$7:$F$3006,I168)))</f>
        <v/>
      </c>
      <c r="G168" s="19">
        <f>IF(A168="","",ABS(ROUND(($B$7+SUM(E$13:E168)-SUM(F$13:F168)),2)))</f>
        <v/>
      </c>
      <c r="H168" s="6">
        <f>IF(A168="","",IF(ROUND(($B$7+SUM(E$13:E168)-SUM(F$13:F168)),2)&gt;0,"مدين",IF(ROUND(($B$7+SUM(E$13:E168)-SUM(F$13:F168)),2)&lt;0,"دائن","")))</f>
        <v/>
      </c>
      <c r="I168" s="21">
        <f>IF(A168="","",MATCH($B$4&amp;"-"&amp;A168,'اليومية'!$L$7:$L$3006,0))</f>
        <v/>
      </c>
    </row>
    <row r="169">
      <c r="A169" s="21">
        <f>IF(A168="","",IF(A168&lt;COUNTIF('اليومية'!$C$7:$C$3006,$B$4),A168+1,""))</f>
        <v/>
      </c>
      <c r="B169" s="23">
        <f>IF(I169="","",IF(INDEX('اليومية'!$A$7:$A$3006,I169)&amp;""="","",INDEX('اليومية'!$A$7:$A$3006,I169)))</f>
        <v/>
      </c>
      <c r="C169" s="21">
        <f>IF(I169="","",INDEX('اليومية'!$B$7:$B$3006,I169))</f>
        <v/>
      </c>
      <c r="D169" s="6">
        <f>IF(I169="","",IF(INDEX('اليومية'!$D$7:$D$3006,I169)&amp;""="","",INDEX('اليومية'!$D$7:$D$3006,I169)))</f>
        <v/>
      </c>
      <c r="E169" s="19">
        <f>IF(I169="","",IF(INDEX('اليومية'!$E$7:$E$3006,I169)&amp;""="","",INDEX('اليومية'!$E$7:$E$3006,I169)))</f>
        <v/>
      </c>
      <c r="F169" s="19">
        <f>IF(I169="","",IF(INDEX('اليومية'!$F$7:$F$3006,I169)&amp;""="","",INDEX('اليومية'!$F$7:$F$3006,I169)))</f>
        <v/>
      </c>
      <c r="G169" s="19">
        <f>IF(A169="","",ABS(ROUND(($B$7+SUM(E$13:E169)-SUM(F$13:F169)),2)))</f>
        <v/>
      </c>
      <c r="H169" s="6">
        <f>IF(A169="","",IF(ROUND(($B$7+SUM(E$13:E169)-SUM(F$13:F169)),2)&gt;0,"مدين",IF(ROUND(($B$7+SUM(E$13:E169)-SUM(F$13:F169)),2)&lt;0,"دائن","")))</f>
        <v/>
      </c>
      <c r="I169" s="21">
        <f>IF(A169="","",MATCH($B$4&amp;"-"&amp;A169,'اليومية'!$L$7:$L$3006,0))</f>
        <v/>
      </c>
    </row>
    <row r="170">
      <c r="A170" s="21">
        <f>IF(A169="","",IF(A169&lt;COUNTIF('اليومية'!$C$7:$C$3006,$B$4),A169+1,""))</f>
        <v/>
      </c>
      <c r="B170" s="23">
        <f>IF(I170="","",IF(INDEX('اليومية'!$A$7:$A$3006,I170)&amp;""="","",INDEX('اليومية'!$A$7:$A$3006,I170)))</f>
        <v/>
      </c>
      <c r="C170" s="21">
        <f>IF(I170="","",INDEX('اليومية'!$B$7:$B$3006,I170))</f>
        <v/>
      </c>
      <c r="D170" s="6">
        <f>IF(I170="","",IF(INDEX('اليومية'!$D$7:$D$3006,I170)&amp;""="","",INDEX('اليومية'!$D$7:$D$3006,I170)))</f>
        <v/>
      </c>
      <c r="E170" s="19">
        <f>IF(I170="","",IF(INDEX('اليومية'!$E$7:$E$3006,I170)&amp;""="","",INDEX('اليومية'!$E$7:$E$3006,I170)))</f>
        <v/>
      </c>
      <c r="F170" s="19">
        <f>IF(I170="","",IF(INDEX('اليومية'!$F$7:$F$3006,I170)&amp;""="","",INDEX('اليومية'!$F$7:$F$3006,I170)))</f>
        <v/>
      </c>
      <c r="G170" s="19">
        <f>IF(A170="","",ABS(ROUND(($B$7+SUM(E$13:E170)-SUM(F$13:F170)),2)))</f>
        <v/>
      </c>
      <c r="H170" s="6">
        <f>IF(A170="","",IF(ROUND(($B$7+SUM(E$13:E170)-SUM(F$13:F170)),2)&gt;0,"مدين",IF(ROUND(($B$7+SUM(E$13:E170)-SUM(F$13:F170)),2)&lt;0,"دائن","")))</f>
        <v/>
      </c>
      <c r="I170" s="21">
        <f>IF(A170="","",MATCH($B$4&amp;"-"&amp;A170,'اليومية'!$L$7:$L$3006,0))</f>
        <v/>
      </c>
    </row>
    <row r="171">
      <c r="A171" s="21">
        <f>IF(A170="","",IF(A170&lt;COUNTIF('اليومية'!$C$7:$C$3006,$B$4),A170+1,""))</f>
        <v/>
      </c>
      <c r="B171" s="23">
        <f>IF(I171="","",IF(INDEX('اليومية'!$A$7:$A$3006,I171)&amp;""="","",INDEX('اليومية'!$A$7:$A$3006,I171)))</f>
        <v/>
      </c>
      <c r="C171" s="21">
        <f>IF(I171="","",INDEX('اليومية'!$B$7:$B$3006,I171))</f>
        <v/>
      </c>
      <c r="D171" s="6">
        <f>IF(I171="","",IF(INDEX('اليومية'!$D$7:$D$3006,I171)&amp;""="","",INDEX('اليومية'!$D$7:$D$3006,I171)))</f>
        <v/>
      </c>
      <c r="E171" s="19">
        <f>IF(I171="","",IF(INDEX('اليومية'!$E$7:$E$3006,I171)&amp;""="","",INDEX('اليومية'!$E$7:$E$3006,I171)))</f>
        <v/>
      </c>
      <c r="F171" s="19">
        <f>IF(I171="","",IF(INDEX('اليومية'!$F$7:$F$3006,I171)&amp;""="","",INDEX('اليومية'!$F$7:$F$3006,I171)))</f>
        <v/>
      </c>
      <c r="G171" s="19">
        <f>IF(A171="","",ABS(ROUND(($B$7+SUM(E$13:E171)-SUM(F$13:F171)),2)))</f>
        <v/>
      </c>
      <c r="H171" s="6">
        <f>IF(A171="","",IF(ROUND(($B$7+SUM(E$13:E171)-SUM(F$13:F171)),2)&gt;0,"مدين",IF(ROUND(($B$7+SUM(E$13:E171)-SUM(F$13:F171)),2)&lt;0,"دائن","")))</f>
        <v/>
      </c>
      <c r="I171" s="21">
        <f>IF(A171="","",MATCH($B$4&amp;"-"&amp;A171,'اليومية'!$L$7:$L$3006,0))</f>
        <v/>
      </c>
    </row>
    <row r="172">
      <c r="A172" s="21">
        <f>IF(A171="","",IF(A171&lt;COUNTIF('اليومية'!$C$7:$C$3006,$B$4),A171+1,""))</f>
        <v/>
      </c>
      <c r="B172" s="23">
        <f>IF(I172="","",IF(INDEX('اليومية'!$A$7:$A$3006,I172)&amp;""="","",INDEX('اليومية'!$A$7:$A$3006,I172)))</f>
        <v/>
      </c>
      <c r="C172" s="21">
        <f>IF(I172="","",INDEX('اليومية'!$B$7:$B$3006,I172))</f>
        <v/>
      </c>
      <c r="D172" s="6">
        <f>IF(I172="","",IF(INDEX('اليومية'!$D$7:$D$3006,I172)&amp;""="","",INDEX('اليومية'!$D$7:$D$3006,I172)))</f>
        <v/>
      </c>
      <c r="E172" s="19">
        <f>IF(I172="","",IF(INDEX('اليومية'!$E$7:$E$3006,I172)&amp;""="","",INDEX('اليومية'!$E$7:$E$3006,I172)))</f>
        <v/>
      </c>
      <c r="F172" s="19">
        <f>IF(I172="","",IF(INDEX('اليومية'!$F$7:$F$3006,I172)&amp;""="","",INDEX('اليومية'!$F$7:$F$3006,I172)))</f>
        <v/>
      </c>
      <c r="G172" s="19">
        <f>IF(A172="","",ABS(ROUND(($B$7+SUM(E$13:E172)-SUM(F$13:F172)),2)))</f>
        <v/>
      </c>
      <c r="H172" s="6">
        <f>IF(A172="","",IF(ROUND(($B$7+SUM(E$13:E172)-SUM(F$13:F172)),2)&gt;0,"مدين",IF(ROUND(($B$7+SUM(E$13:E172)-SUM(F$13:F172)),2)&lt;0,"دائن","")))</f>
        <v/>
      </c>
      <c r="I172" s="21">
        <f>IF(A172="","",MATCH($B$4&amp;"-"&amp;A172,'اليومية'!$L$7:$L$3006,0))</f>
        <v/>
      </c>
    </row>
    <row r="173">
      <c r="A173" s="21">
        <f>IF(A172="","",IF(A172&lt;COUNTIF('اليومية'!$C$7:$C$3006,$B$4),A172+1,""))</f>
        <v/>
      </c>
      <c r="B173" s="23">
        <f>IF(I173="","",IF(INDEX('اليومية'!$A$7:$A$3006,I173)&amp;""="","",INDEX('اليومية'!$A$7:$A$3006,I173)))</f>
        <v/>
      </c>
      <c r="C173" s="21">
        <f>IF(I173="","",INDEX('اليومية'!$B$7:$B$3006,I173))</f>
        <v/>
      </c>
      <c r="D173" s="6">
        <f>IF(I173="","",IF(INDEX('اليومية'!$D$7:$D$3006,I173)&amp;""="","",INDEX('اليومية'!$D$7:$D$3006,I173)))</f>
        <v/>
      </c>
      <c r="E173" s="19">
        <f>IF(I173="","",IF(INDEX('اليومية'!$E$7:$E$3006,I173)&amp;""="","",INDEX('اليومية'!$E$7:$E$3006,I173)))</f>
        <v/>
      </c>
      <c r="F173" s="19">
        <f>IF(I173="","",IF(INDEX('اليومية'!$F$7:$F$3006,I173)&amp;""="","",INDEX('اليومية'!$F$7:$F$3006,I173)))</f>
        <v/>
      </c>
      <c r="G173" s="19">
        <f>IF(A173="","",ABS(ROUND(($B$7+SUM(E$13:E173)-SUM(F$13:F173)),2)))</f>
        <v/>
      </c>
      <c r="H173" s="6">
        <f>IF(A173="","",IF(ROUND(($B$7+SUM(E$13:E173)-SUM(F$13:F173)),2)&gt;0,"مدين",IF(ROUND(($B$7+SUM(E$13:E173)-SUM(F$13:F173)),2)&lt;0,"دائن","")))</f>
        <v/>
      </c>
      <c r="I173" s="21">
        <f>IF(A173="","",MATCH($B$4&amp;"-"&amp;A173,'اليومية'!$L$7:$L$3006,0))</f>
        <v/>
      </c>
    </row>
    <row r="174">
      <c r="A174" s="21">
        <f>IF(A173="","",IF(A173&lt;COUNTIF('اليومية'!$C$7:$C$3006,$B$4),A173+1,""))</f>
        <v/>
      </c>
      <c r="B174" s="23">
        <f>IF(I174="","",IF(INDEX('اليومية'!$A$7:$A$3006,I174)&amp;""="","",INDEX('اليومية'!$A$7:$A$3006,I174)))</f>
        <v/>
      </c>
      <c r="C174" s="21">
        <f>IF(I174="","",INDEX('اليومية'!$B$7:$B$3006,I174))</f>
        <v/>
      </c>
      <c r="D174" s="6">
        <f>IF(I174="","",IF(INDEX('اليومية'!$D$7:$D$3006,I174)&amp;""="","",INDEX('اليومية'!$D$7:$D$3006,I174)))</f>
        <v/>
      </c>
      <c r="E174" s="19">
        <f>IF(I174="","",IF(INDEX('اليومية'!$E$7:$E$3006,I174)&amp;""="","",INDEX('اليومية'!$E$7:$E$3006,I174)))</f>
        <v/>
      </c>
      <c r="F174" s="19">
        <f>IF(I174="","",IF(INDEX('اليومية'!$F$7:$F$3006,I174)&amp;""="","",INDEX('اليومية'!$F$7:$F$3006,I174)))</f>
        <v/>
      </c>
      <c r="G174" s="19">
        <f>IF(A174="","",ABS(ROUND(($B$7+SUM(E$13:E174)-SUM(F$13:F174)),2)))</f>
        <v/>
      </c>
      <c r="H174" s="6">
        <f>IF(A174="","",IF(ROUND(($B$7+SUM(E$13:E174)-SUM(F$13:F174)),2)&gt;0,"مدين",IF(ROUND(($B$7+SUM(E$13:E174)-SUM(F$13:F174)),2)&lt;0,"دائن","")))</f>
        <v/>
      </c>
      <c r="I174" s="21">
        <f>IF(A174="","",MATCH($B$4&amp;"-"&amp;A174,'اليومية'!$L$7:$L$3006,0))</f>
        <v/>
      </c>
    </row>
    <row r="175">
      <c r="A175" s="21">
        <f>IF(A174="","",IF(A174&lt;COUNTIF('اليومية'!$C$7:$C$3006,$B$4),A174+1,""))</f>
        <v/>
      </c>
      <c r="B175" s="23">
        <f>IF(I175="","",IF(INDEX('اليومية'!$A$7:$A$3006,I175)&amp;""="","",INDEX('اليومية'!$A$7:$A$3006,I175)))</f>
        <v/>
      </c>
      <c r="C175" s="21">
        <f>IF(I175="","",INDEX('اليومية'!$B$7:$B$3006,I175))</f>
        <v/>
      </c>
      <c r="D175" s="6">
        <f>IF(I175="","",IF(INDEX('اليومية'!$D$7:$D$3006,I175)&amp;""="","",INDEX('اليومية'!$D$7:$D$3006,I175)))</f>
        <v/>
      </c>
      <c r="E175" s="19">
        <f>IF(I175="","",IF(INDEX('اليومية'!$E$7:$E$3006,I175)&amp;""="","",INDEX('اليومية'!$E$7:$E$3006,I175)))</f>
        <v/>
      </c>
      <c r="F175" s="19">
        <f>IF(I175="","",IF(INDEX('اليومية'!$F$7:$F$3006,I175)&amp;""="","",INDEX('اليومية'!$F$7:$F$3006,I175)))</f>
        <v/>
      </c>
      <c r="G175" s="19">
        <f>IF(A175="","",ABS(ROUND(($B$7+SUM(E$13:E175)-SUM(F$13:F175)),2)))</f>
        <v/>
      </c>
      <c r="H175" s="6">
        <f>IF(A175="","",IF(ROUND(($B$7+SUM(E$13:E175)-SUM(F$13:F175)),2)&gt;0,"مدين",IF(ROUND(($B$7+SUM(E$13:E175)-SUM(F$13:F175)),2)&lt;0,"دائن","")))</f>
        <v/>
      </c>
      <c r="I175" s="21">
        <f>IF(A175="","",MATCH($B$4&amp;"-"&amp;A175,'اليومية'!$L$7:$L$3006,0))</f>
        <v/>
      </c>
    </row>
    <row r="176">
      <c r="A176" s="21">
        <f>IF(A175="","",IF(A175&lt;COUNTIF('اليومية'!$C$7:$C$3006,$B$4),A175+1,""))</f>
        <v/>
      </c>
      <c r="B176" s="23">
        <f>IF(I176="","",IF(INDEX('اليومية'!$A$7:$A$3006,I176)&amp;""="","",INDEX('اليومية'!$A$7:$A$3006,I176)))</f>
        <v/>
      </c>
      <c r="C176" s="21">
        <f>IF(I176="","",INDEX('اليومية'!$B$7:$B$3006,I176))</f>
        <v/>
      </c>
      <c r="D176" s="6">
        <f>IF(I176="","",IF(INDEX('اليومية'!$D$7:$D$3006,I176)&amp;""="","",INDEX('اليومية'!$D$7:$D$3006,I176)))</f>
        <v/>
      </c>
      <c r="E176" s="19">
        <f>IF(I176="","",IF(INDEX('اليومية'!$E$7:$E$3006,I176)&amp;""="","",INDEX('اليومية'!$E$7:$E$3006,I176)))</f>
        <v/>
      </c>
      <c r="F176" s="19">
        <f>IF(I176="","",IF(INDEX('اليومية'!$F$7:$F$3006,I176)&amp;""="","",INDEX('اليومية'!$F$7:$F$3006,I176)))</f>
        <v/>
      </c>
      <c r="G176" s="19">
        <f>IF(A176="","",ABS(ROUND(($B$7+SUM(E$13:E176)-SUM(F$13:F176)),2)))</f>
        <v/>
      </c>
      <c r="H176" s="6">
        <f>IF(A176="","",IF(ROUND(($B$7+SUM(E$13:E176)-SUM(F$13:F176)),2)&gt;0,"مدين",IF(ROUND(($B$7+SUM(E$13:E176)-SUM(F$13:F176)),2)&lt;0,"دائن","")))</f>
        <v/>
      </c>
      <c r="I176" s="21">
        <f>IF(A176="","",MATCH($B$4&amp;"-"&amp;A176,'اليومية'!$L$7:$L$3006,0))</f>
        <v/>
      </c>
    </row>
    <row r="177">
      <c r="A177" s="21">
        <f>IF(A176="","",IF(A176&lt;COUNTIF('اليومية'!$C$7:$C$3006,$B$4),A176+1,""))</f>
        <v/>
      </c>
      <c r="B177" s="23">
        <f>IF(I177="","",IF(INDEX('اليومية'!$A$7:$A$3006,I177)&amp;""="","",INDEX('اليومية'!$A$7:$A$3006,I177)))</f>
        <v/>
      </c>
      <c r="C177" s="21">
        <f>IF(I177="","",INDEX('اليومية'!$B$7:$B$3006,I177))</f>
        <v/>
      </c>
      <c r="D177" s="6">
        <f>IF(I177="","",IF(INDEX('اليومية'!$D$7:$D$3006,I177)&amp;""="","",INDEX('اليومية'!$D$7:$D$3006,I177)))</f>
        <v/>
      </c>
      <c r="E177" s="19">
        <f>IF(I177="","",IF(INDEX('اليومية'!$E$7:$E$3006,I177)&amp;""="","",INDEX('اليومية'!$E$7:$E$3006,I177)))</f>
        <v/>
      </c>
      <c r="F177" s="19">
        <f>IF(I177="","",IF(INDEX('اليومية'!$F$7:$F$3006,I177)&amp;""="","",INDEX('اليومية'!$F$7:$F$3006,I177)))</f>
        <v/>
      </c>
      <c r="G177" s="19">
        <f>IF(A177="","",ABS(ROUND(($B$7+SUM(E$13:E177)-SUM(F$13:F177)),2)))</f>
        <v/>
      </c>
      <c r="H177" s="6">
        <f>IF(A177="","",IF(ROUND(($B$7+SUM(E$13:E177)-SUM(F$13:F177)),2)&gt;0,"مدين",IF(ROUND(($B$7+SUM(E$13:E177)-SUM(F$13:F177)),2)&lt;0,"دائن","")))</f>
        <v/>
      </c>
      <c r="I177" s="21">
        <f>IF(A177="","",MATCH($B$4&amp;"-"&amp;A177,'اليومية'!$L$7:$L$3006,0))</f>
        <v/>
      </c>
    </row>
    <row r="178">
      <c r="A178" s="21">
        <f>IF(A177="","",IF(A177&lt;COUNTIF('اليومية'!$C$7:$C$3006,$B$4),A177+1,""))</f>
        <v/>
      </c>
      <c r="B178" s="23">
        <f>IF(I178="","",IF(INDEX('اليومية'!$A$7:$A$3006,I178)&amp;""="","",INDEX('اليومية'!$A$7:$A$3006,I178)))</f>
        <v/>
      </c>
      <c r="C178" s="21">
        <f>IF(I178="","",INDEX('اليومية'!$B$7:$B$3006,I178))</f>
        <v/>
      </c>
      <c r="D178" s="6">
        <f>IF(I178="","",IF(INDEX('اليومية'!$D$7:$D$3006,I178)&amp;""="","",INDEX('اليومية'!$D$7:$D$3006,I178)))</f>
        <v/>
      </c>
      <c r="E178" s="19">
        <f>IF(I178="","",IF(INDEX('اليومية'!$E$7:$E$3006,I178)&amp;""="","",INDEX('اليومية'!$E$7:$E$3006,I178)))</f>
        <v/>
      </c>
      <c r="F178" s="19">
        <f>IF(I178="","",IF(INDEX('اليومية'!$F$7:$F$3006,I178)&amp;""="","",INDEX('اليومية'!$F$7:$F$3006,I178)))</f>
        <v/>
      </c>
      <c r="G178" s="19">
        <f>IF(A178="","",ABS(ROUND(($B$7+SUM(E$13:E178)-SUM(F$13:F178)),2)))</f>
        <v/>
      </c>
      <c r="H178" s="6">
        <f>IF(A178="","",IF(ROUND(($B$7+SUM(E$13:E178)-SUM(F$13:F178)),2)&gt;0,"مدين",IF(ROUND(($B$7+SUM(E$13:E178)-SUM(F$13:F178)),2)&lt;0,"دائن","")))</f>
        <v/>
      </c>
      <c r="I178" s="21">
        <f>IF(A178="","",MATCH($B$4&amp;"-"&amp;A178,'اليومية'!$L$7:$L$3006,0))</f>
        <v/>
      </c>
    </row>
    <row r="179">
      <c r="A179" s="21">
        <f>IF(A178="","",IF(A178&lt;COUNTIF('اليومية'!$C$7:$C$3006,$B$4),A178+1,""))</f>
        <v/>
      </c>
      <c r="B179" s="23">
        <f>IF(I179="","",IF(INDEX('اليومية'!$A$7:$A$3006,I179)&amp;""="","",INDEX('اليومية'!$A$7:$A$3006,I179)))</f>
        <v/>
      </c>
      <c r="C179" s="21">
        <f>IF(I179="","",INDEX('اليومية'!$B$7:$B$3006,I179))</f>
        <v/>
      </c>
      <c r="D179" s="6">
        <f>IF(I179="","",IF(INDEX('اليومية'!$D$7:$D$3006,I179)&amp;""="","",INDEX('اليومية'!$D$7:$D$3006,I179)))</f>
        <v/>
      </c>
      <c r="E179" s="19">
        <f>IF(I179="","",IF(INDEX('اليومية'!$E$7:$E$3006,I179)&amp;""="","",INDEX('اليومية'!$E$7:$E$3006,I179)))</f>
        <v/>
      </c>
      <c r="F179" s="19">
        <f>IF(I179="","",IF(INDEX('اليومية'!$F$7:$F$3006,I179)&amp;""="","",INDEX('اليومية'!$F$7:$F$3006,I179)))</f>
        <v/>
      </c>
      <c r="G179" s="19">
        <f>IF(A179="","",ABS(ROUND(($B$7+SUM(E$13:E179)-SUM(F$13:F179)),2)))</f>
        <v/>
      </c>
      <c r="H179" s="6">
        <f>IF(A179="","",IF(ROUND(($B$7+SUM(E$13:E179)-SUM(F$13:F179)),2)&gt;0,"مدين",IF(ROUND(($B$7+SUM(E$13:E179)-SUM(F$13:F179)),2)&lt;0,"دائن","")))</f>
        <v/>
      </c>
      <c r="I179" s="21">
        <f>IF(A179="","",MATCH($B$4&amp;"-"&amp;A179,'اليومية'!$L$7:$L$3006,0))</f>
        <v/>
      </c>
    </row>
    <row r="180">
      <c r="A180" s="21">
        <f>IF(A179="","",IF(A179&lt;COUNTIF('اليومية'!$C$7:$C$3006,$B$4),A179+1,""))</f>
        <v/>
      </c>
      <c r="B180" s="23">
        <f>IF(I180="","",IF(INDEX('اليومية'!$A$7:$A$3006,I180)&amp;""="","",INDEX('اليومية'!$A$7:$A$3006,I180)))</f>
        <v/>
      </c>
      <c r="C180" s="21">
        <f>IF(I180="","",INDEX('اليومية'!$B$7:$B$3006,I180))</f>
        <v/>
      </c>
      <c r="D180" s="6">
        <f>IF(I180="","",IF(INDEX('اليومية'!$D$7:$D$3006,I180)&amp;""="","",INDEX('اليومية'!$D$7:$D$3006,I180)))</f>
        <v/>
      </c>
      <c r="E180" s="19">
        <f>IF(I180="","",IF(INDEX('اليومية'!$E$7:$E$3006,I180)&amp;""="","",INDEX('اليومية'!$E$7:$E$3006,I180)))</f>
        <v/>
      </c>
      <c r="F180" s="19">
        <f>IF(I180="","",IF(INDEX('اليومية'!$F$7:$F$3006,I180)&amp;""="","",INDEX('اليومية'!$F$7:$F$3006,I180)))</f>
        <v/>
      </c>
      <c r="G180" s="19">
        <f>IF(A180="","",ABS(ROUND(($B$7+SUM(E$13:E180)-SUM(F$13:F180)),2)))</f>
        <v/>
      </c>
      <c r="H180" s="6">
        <f>IF(A180="","",IF(ROUND(($B$7+SUM(E$13:E180)-SUM(F$13:F180)),2)&gt;0,"مدين",IF(ROUND(($B$7+SUM(E$13:E180)-SUM(F$13:F180)),2)&lt;0,"دائن","")))</f>
        <v/>
      </c>
      <c r="I180" s="21">
        <f>IF(A180="","",MATCH($B$4&amp;"-"&amp;A180,'اليومية'!$L$7:$L$3006,0))</f>
        <v/>
      </c>
    </row>
    <row r="181">
      <c r="A181" s="21">
        <f>IF(A180="","",IF(A180&lt;COUNTIF('اليومية'!$C$7:$C$3006,$B$4),A180+1,""))</f>
        <v/>
      </c>
      <c r="B181" s="23">
        <f>IF(I181="","",IF(INDEX('اليومية'!$A$7:$A$3006,I181)&amp;""="","",INDEX('اليومية'!$A$7:$A$3006,I181)))</f>
        <v/>
      </c>
      <c r="C181" s="21">
        <f>IF(I181="","",INDEX('اليومية'!$B$7:$B$3006,I181))</f>
        <v/>
      </c>
      <c r="D181" s="6">
        <f>IF(I181="","",IF(INDEX('اليومية'!$D$7:$D$3006,I181)&amp;""="","",INDEX('اليومية'!$D$7:$D$3006,I181)))</f>
        <v/>
      </c>
      <c r="E181" s="19">
        <f>IF(I181="","",IF(INDEX('اليومية'!$E$7:$E$3006,I181)&amp;""="","",INDEX('اليومية'!$E$7:$E$3006,I181)))</f>
        <v/>
      </c>
      <c r="F181" s="19">
        <f>IF(I181="","",IF(INDEX('اليومية'!$F$7:$F$3006,I181)&amp;""="","",INDEX('اليومية'!$F$7:$F$3006,I181)))</f>
        <v/>
      </c>
      <c r="G181" s="19">
        <f>IF(A181="","",ABS(ROUND(($B$7+SUM(E$13:E181)-SUM(F$13:F181)),2)))</f>
        <v/>
      </c>
      <c r="H181" s="6">
        <f>IF(A181="","",IF(ROUND(($B$7+SUM(E$13:E181)-SUM(F$13:F181)),2)&gt;0,"مدين",IF(ROUND(($B$7+SUM(E$13:E181)-SUM(F$13:F181)),2)&lt;0,"دائن","")))</f>
        <v/>
      </c>
      <c r="I181" s="21">
        <f>IF(A181="","",MATCH($B$4&amp;"-"&amp;A181,'اليومية'!$L$7:$L$3006,0))</f>
        <v/>
      </c>
    </row>
    <row r="182">
      <c r="A182" s="21">
        <f>IF(A181="","",IF(A181&lt;COUNTIF('اليومية'!$C$7:$C$3006,$B$4),A181+1,""))</f>
        <v/>
      </c>
      <c r="B182" s="23">
        <f>IF(I182="","",IF(INDEX('اليومية'!$A$7:$A$3006,I182)&amp;""="","",INDEX('اليومية'!$A$7:$A$3006,I182)))</f>
        <v/>
      </c>
      <c r="C182" s="21">
        <f>IF(I182="","",INDEX('اليومية'!$B$7:$B$3006,I182))</f>
        <v/>
      </c>
      <c r="D182" s="6">
        <f>IF(I182="","",IF(INDEX('اليومية'!$D$7:$D$3006,I182)&amp;""="","",INDEX('اليومية'!$D$7:$D$3006,I182)))</f>
        <v/>
      </c>
      <c r="E182" s="19">
        <f>IF(I182="","",IF(INDEX('اليومية'!$E$7:$E$3006,I182)&amp;""="","",INDEX('اليومية'!$E$7:$E$3006,I182)))</f>
        <v/>
      </c>
      <c r="F182" s="19">
        <f>IF(I182="","",IF(INDEX('اليومية'!$F$7:$F$3006,I182)&amp;""="","",INDEX('اليومية'!$F$7:$F$3006,I182)))</f>
        <v/>
      </c>
      <c r="G182" s="19">
        <f>IF(A182="","",ABS(ROUND(($B$7+SUM(E$13:E182)-SUM(F$13:F182)),2)))</f>
        <v/>
      </c>
      <c r="H182" s="6">
        <f>IF(A182="","",IF(ROUND(($B$7+SUM(E$13:E182)-SUM(F$13:F182)),2)&gt;0,"مدين",IF(ROUND(($B$7+SUM(E$13:E182)-SUM(F$13:F182)),2)&lt;0,"دائن","")))</f>
        <v/>
      </c>
      <c r="I182" s="21">
        <f>IF(A182="","",MATCH($B$4&amp;"-"&amp;A182,'اليومية'!$L$7:$L$3006,0))</f>
        <v/>
      </c>
    </row>
    <row r="183">
      <c r="A183" s="21">
        <f>IF(A182="","",IF(A182&lt;COUNTIF('اليومية'!$C$7:$C$3006,$B$4),A182+1,""))</f>
        <v/>
      </c>
      <c r="B183" s="23">
        <f>IF(I183="","",IF(INDEX('اليومية'!$A$7:$A$3006,I183)&amp;""="","",INDEX('اليومية'!$A$7:$A$3006,I183)))</f>
        <v/>
      </c>
      <c r="C183" s="21">
        <f>IF(I183="","",INDEX('اليومية'!$B$7:$B$3006,I183))</f>
        <v/>
      </c>
      <c r="D183" s="6">
        <f>IF(I183="","",IF(INDEX('اليومية'!$D$7:$D$3006,I183)&amp;""="","",INDEX('اليومية'!$D$7:$D$3006,I183)))</f>
        <v/>
      </c>
      <c r="E183" s="19">
        <f>IF(I183="","",IF(INDEX('اليومية'!$E$7:$E$3006,I183)&amp;""="","",INDEX('اليومية'!$E$7:$E$3006,I183)))</f>
        <v/>
      </c>
      <c r="F183" s="19">
        <f>IF(I183="","",IF(INDEX('اليومية'!$F$7:$F$3006,I183)&amp;""="","",INDEX('اليومية'!$F$7:$F$3006,I183)))</f>
        <v/>
      </c>
      <c r="G183" s="19">
        <f>IF(A183="","",ABS(ROUND(($B$7+SUM(E$13:E183)-SUM(F$13:F183)),2)))</f>
        <v/>
      </c>
      <c r="H183" s="6">
        <f>IF(A183="","",IF(ROUND(($B$7+SUM(E$13:E183)-SUM(F$13:F183)),2)&gt;0,"مدين",IF(ROUND(($B$7+SUM(E$13:E183)-SUM(F$13:F183)),2)&lt;0,"دائن","")))</f>
        <v/>
      </c>
      <c r="I183" s="21">
        <f>IF(A183="","",MATCH($B$4&amp;"-"&amp;A183,'اليومية'!$L$7:$L$3006,0))</f>
        <v/>
      </c>
    </row>
    <row r="184">
      <c r="A184" s="21">
        <f>IF(A183="","",IF(A183&lt;COUNTIF('اليومية'!$C$7:$C$3006,$B$4),A183+1,""))</f>
        <v/>
      </c>
      <c r="B184" s="23">
        <f>IF(I184="","",IF(INDEX('اليومية'!$A$7:$A$3006,I184)&amp;""="","",INDEX('اليومية'!$A$7:$A$3006,I184)))</f>
        <v/>
      </c>
      <c r="C184" s="21">
        <f>IF(I184="","",INDEX('اليومية'!$B$7:$B$3006,I184))</f>
        <v/>
      </c>
      <c r="D184" s="6">
        <f>IF(I184="","",IF(INDEX('اليومية'!$D$7:$D$3006,I184)&amp;""="","",INDEX('اليومية'!$D$7:$D$3006,I184)))</f>
        <v/>
      </c>
      <c r="E184" s="19">
        <f>IF(I184="","",IF(INDEX('اليومية'!$E$7:$E$3006,I184)&amp;""="","",INDEX('اليومية'!$E$7:$E$3006,I184)))</f>
        <v/>
      </c>
      <c r="F184" s="19">
        <f>IF(I184="","",IF(INDEX('اليومية'!$F$7:$F$3006,I184)&amp;""="","",INDEX('اليومية'!$F$7:$F$3006,I184)))</f>
        <v/>
      </c>
      <c r="G184" s="19">
        <f>IF(A184="","",ABS(ROUND(($B$7+SUM(E$13:E184)-SUM(F$13:F184)),2)))</f>
        <v/>
      </c>
      <c r="H184" s="6">
        <f>IF(A184="","",IF(ROUND(($B$7+SUM(E$13:E184)-SUM(F$13:F184)),2)&gt;0,"مدين",IF(ROUND(($B$7+SUM(E$13:E184)-SUM(F$13:F184)),2)&lt;0,"دائن","")))</f>
        <v/>
      </c>
      <c r="I184" s="21">
        <f>IF(A184="","",MATCH($B$4&amp;"-"&amp;A184,'اليومية'!$L$7:$L$3006,0))</f>
        <v/>
      </c>
    </row>
    <row r="185">
      <c r="A185" s="21">
        <f>IF(A184="","",IF(A184&lt;COUNTIF('اليومية'!$C$7:$C$3006,$B$4),A184+1,""))</f>
        <v/>
      </c>
      <c r="B185" s="23">
        <f>IF(I185="","",IF(INDEX('اليومية'!$A$7:$A$3006,I185)&amp;""="","",INDEX('اليومية'!$A$7:$A$3006,I185)))</f>
        <v/>
      </c>
      <c r="C185" s="21">
        <f>IF(I185="","",INDEX('اليومية'!$B$7:$B$3006,I185))</f>
        <v/>
      </c>
      <c r="D185" s="6">
        <f>IF(I185="","",IF(INDEX('اليومية'!$D$7:$D$3006,I185)&amp;""="","",INDEX('اليومية'!$D$7:$D$3006,I185)))</f>
        <v/>
      </c>
      <c r="E185" s="19">
        <f>IF(I185="","",IF(INDEX('اليومية'!$E$7:$E$3006,I185)&amp;""="","",INDEX('اليومية'!$E$7:$E$3006,I185)))</f>
        <v/>
      </c>
      <c r="F185" s="19">
        <f>IF(I185="","",IF(INDEX('اليومية'!$F$7:$F$3006,I185)&amp;""="","",INDEX('اليومية'!$F$7:$F$3006,I185)))</f>
        <v/>
      </c>
      <c r="G185" s="19">
        <f>IF(A185="","",ABS(ROUND(($B$7+SUM(E$13:E185)-SUM(F$13:F185)),2)))</f>
        <v/>
      </c>
      <c r="H185" s="6">
        <f>IF(A185="","",IF(ROUND(($B$7+SUM(E$13:E185)-SUM(F$13:F185)),2)&gt;0,"مدين",IF(ROUND(($B$7+SUM(E$13:E185)-SUM(F$13:F185)),2)&lt;0,"دائن","")))</f>
        <v/>
      </c>
      <c r="I185" s="21">
        <f>IF(A185="","",MATCH($B$4&amp;"-"&amp;A185,'اليومية'!$L$7:$L$3006,0))</f>
        <v/>
      </c>
    </row>
    <row r="186">
      <c r="A186" s="21">
        <f>IF(A185="","",IF(A185&lt;COUNTIF('اليومية'!$C$7:$C$3006,$B$4),A185+1,""))</f>
        <v/>
      </c>
      <c r="B186" s="23">
        <f>IF(I186="","",IF(INDEX('اليومية'!$A$7:$A$3006,I186)&amp;""="","",INDEX('اليومية'!$A$7:$A$3006,I186)))</f>
        <v/>
      </c>
      <c r="C186" s="21">
        <f>IF(I186="","",INDEX('اليومية'!$B$7:$B$3006,I186))</f>
        <v/>
      </c>
      <c r="D186" s="6">
        <f>IF(I186="","",IF(INDEX('اليومية'!$D$7:$D$3006,I186)&amp;""="","",INDEX('اليومية'!$D$7:$D$3006,I186)))</f>
        <v/>
      </c>
      <c r="E186" s="19">
        <f>IF(I186="","",IF(INDEX('اليومية'!$E$7:$E$3006,I186)&amp;""="","",INDEX('اليومية'!$E$7:$E$3006,I186)))</f>
        <v/>
      </c>
      <c r="F186" s="19">
        <f>IF(I186="","",IF(INDEX('اليومية'!$F$7:$F$3006,I186)&amp;""="","",INDEX('اليومية'!$F$7:$F$3006,I186)))</f>
        <v/>
      </c>
      <c r="G186" s="19">
        <f>IF(A186="","",ABS(ROUND(($B$7+SUM(E$13:E186)-SUM(F$13:F186)),2)))</f>
        <v/>
      </c>
      <c r="H186" s="6">
        <f>IF(A186="","",IF(ROUND(($B$7+SUM(E$13:E186)-SUM(F$13:F186)),2)&gt;0,"مدين",IF(ROUND(($B$7+SUM(E$13:E186)-SUM(F$13:F186)),2)&lt;0,"دائن","")))</f>
        <v/>
      </c>
      <c r="I186" s="21">
        <f>IF(A186="","",MATCH($B$4&amp;"-"&amp;A186,'اليومية'!$L$7:$L$3006,0))</f>
        <v/>
      </c>
    </row>
    <row r="187">
      <c r="A187" s="21">
        <f>IF(A186="","",IF(A186&lt;COUNTIF('اليومية'!$C$7:$C$3006,$B$4),A186+1,""))</f>
        <v/>
      </c>
      <c r="B187" s="23">
        <f>IF(I187="","",IF(INDEX('اليومية'!$A$7:$A$3006,I187)&amp;""="","",INDEX('اليومية'!$A$7:$A$3006,I187)))</f>
        <v/>
      </c>
      <c r="C187" s="21">
        <f>IF(I187="","",INDEX('اليومية'!$B$7:$B$3006,I187))</f>
        <v/>
      </c>
      <c r="D187" s="6">
        <f>IF(I187="","",IF(INDEX('اليومية'!$D$7:$D$3006,I187)&amp;""="","",INDEX('اليومية'!$D$7:$D$3006,I187)))</f>
        <v/>
      </c>
      <c r="E187" s="19">
        <f>IF(I187="","",IF(INDEX('اليومية'!$E$7:$E$3006,I187)&amp;""="","",INDEX('اليومية'!$E$7:$E$3006,I187)))</f>
        <v/>
      </c>
      <c r="F187" s="19">
        <f>IF(I187="","",IF(INDEX('اليومية'!$F$7:$F$3006,I187)&amp;""="","",INDEX('اليومية'!$F$7:$F$3006,I187)))</f>
        <v/>
      </c>
      <c r="G187" s="19">
        <f>IF(A187="","",ABS(ROUND(($B$7+SUM(E$13:E187)-SUM(F$13:F187)),2)))</f>
        <v/>
      </c>
      <c r="H187" s="6">
        <f>IF(A187="","",IF(ROUND(($B$7+SUM(E$13:E187)-SUM(F$13:F187)),2)&gt;0,"مدين",IF(ROUND(($B$7+SUM(E$13:E187)-SUM(F$13:F187)),2)&lt;0,"دائن","")))</f>
        <v/>
      </c>
      <c r="I187" s="21">
        <f>IF(A187="","",MATCH($B$4&amp;"-"&amp;A187,'اليومية'!$L$7:$L$3006,0))</f>
        <v/>
      </c>
    </row>
    <row r="188">
      <c r="A188" s="21">
        <f>IF(A187="","",IF(A187&lt;COUNTIF('اليومية'!$C$7:$C$3006,$B$4),A187+1,""))</f>
        <v/>
      </c>
      <c r="B188" s="23">
        <f>IF(I188="","",IF(INDEX('اليومية'!$A$7:$A$3006,I188)&amp;""="","",INDEX('اليومية'!$A$7:$A$3006,I188)))</f>
        <v/>
      </c>
      <c r="C188" s="21">
        <f>IF(I188="","",INDEX('اليومية'!$B$7:$B$3006,I188))</f>
        <v/>
      </c>
      <c r="D188" s="6">
        <f>IF(I188="","",IF(INDEX('اليومية'!$D$7:$D$3006,I188)&amp;""="","",INDEX('اليومية'!$D$7:$D$3006,I188)))</f>
        <v/>
      </c>
      <c r="E188" s="19">
        <f>IF(I188="","",IF(INDEX('اليومية'!$E$7:$E$3006,I188)&amp;""="","",INDEX('اليومية'!$E$7:$E$3006,I188)))</f>
        <v/>
      </c>
      <c r="F188" s="19">
        <f>IF(I188="","",IF(INDEX('اليومية'!$F$7:$F$3006,I188)&amp;""="","",INDEX('اليومية'!$F$7:$F$3006,I188)))</f>
        <v/>
      </c>
      <c r="G188" s="19">
        <f>IF(A188="","",ABS(ROUND(($B$7+SUM(E$13:E188)-SUM(F$13:F188)),2)))</f>
        <v/>
      </c>
      <c r="H188" s="6">
        <f>IF(A188="","",IF(ROUND(($B$7+SUM(E$13:E188)-SUM(F$13:F188)),2)&gt;0,"مدين",IF(ROUND(($B$7+SUM(E$13:E188)-SUM(F$13:F188)),2)&lt;0,"دائن","")))</f>
        <v/>
      </c>
      <c r="I188" s="21">
        <f>IF(A188="","",MATCH($B$4&amp;"-"&amp;A188,'اليومية'!$L$7:$L$3006,0))</f>
        <v/>
      </c>
    </row>
    <row r="189">
      <c r="A189" s="21">
        <f>IF(A188="","",IF(A188&lt;COUNTIF('اليومية'!$C$7:$C$3006,$B$4),A188+1,""))</f>
        <v/>
      </c>
      <c r="B189" s="23">
        <f>IF(I189="","",IF(INDEX('اليومية'!$A$7:$A$3006,I189)&amp;""="","",INDEX('اليومية'!$A$7:$A$3006,I189)))</f>
        <v/>
      </c>
      <c r="C189" s="21">
        <f>IF(I189="","",INDEX('اليومية'!$B$7:$B$3006,I189))</f>
        <v/>
      </c>
      <c r="D189" s="6">
        <f>IF(I189="","",IF(INDEX('اليومية'!$D$7:$D$3006,I189)&amp;""="","",INDEX('اليومية'!$D$7:$D$3006,I189)))</f>
        <v/>
      </c>
      <c r="E189" s="19">
        <f>IF(I189="","",IF(INDEX('اليومية'!$E$7:$E$3006,I189)&amp;""="","",INDEX('اليومية'!$E$7:$E$3006,I189)))</f>
        <v/>
      </c>
      <c r="F189" s="19">
        <f>IF(I189="","",IF(INDEX('اليومية'!$F$7:$F$3006,I189)&amp;""="","",INDEX('اليومية'!$F$7:$F$3006,I189)))</f>
        <v/>
      </c>
      <c r="G189" s="19">
        <f>IF(A189="","",ABS(ROUND(($B$7+SUM(E$13:E189)-SUM(F$13:F189)),2)))</f>
        <v/>
      </c>
      <c r="H189" s="6">
        <f>IF(A189="","",IF(ROUND(($B$7+SUM(E$13:E189)-SUM(F$13:F189)),2)&gt;0,"مدين",IF(ROUND(($B$7+SUM(E$13:E189)-SUM(F$13:F189)),2)&lt;0,"دائن","")))</f>
        <v/>
      </c>
      <c r="I189" s="21">
        <f>IF(A189="","",MATCH($B$4&amp;"-"&amp;A189,'اليومية'!$L$7:$L$3006,0))</f>
        <v/>
      </c>
    </row>
    <row r="190">
      <c r="A190" s="21">
        <f>IF(A189="","",IF(A189&lt;COUNTIF('اليومية'!$C$7:$C$3006,$B$4),A189+1,""))</f>
        <v/>
      </c>
      <c r="B190" s="23">
        <f>IF(I190="","",IF(INDEX('اليومية'!$A$7:$A$3006,I190)&amp;""="","",INDEX('اليومية'!$A$7:$A$3006,I190)))</f>
        <v/>
      </c>
      <c r="C190" s="21">
        <f>IF(I190="","",INDEX('اليومية'!$B$7:$B$3006,I190))</f>
        <v/>
      </c>
      <c r="D190" s="6">
        <f>IF(I190="","",IF(INDEX('اليومية'!$D$7:$D$3006,I190)&amp;""="","",INDEX('اليومية'!$D$7:$D$3006,I190)))</f>
        <v/>
      </c>
      <c r="E190" s="19">
        <f>IF(I190="","",IF(INDEX('اليومية'!$E$7:$E$3006,I190)&amp;""="","",INDEX('اليومية'!$E$7:$E$3006,I190)))</f>
        <v/>
      </c>
      <c r="F190" s="19">
        <f>IF(I190="","",IF(INDEX('اليومية'!$F$7:$F$3006,I190)&amp;""="","",INDEX('اليومية'!$F$7:$F$3006,I190)))</f>
        <v/>
      </c>
      <c r="G190" s="19">
        <f>IF(A190="","",ABS(ROUND(($B$7+SUM(E$13:E190)-SUM(F$13:F190)),2)))</f>
        <v/>
      </c>
      <c r="H190" s="6">
        <f>IF(A190="","",IF(ROUND(($B$7+SUM(E$13:E190)-SUM(F$13:F190)),2)&gt;0,"مدين",IF(ROUND(($B$7+SUM(E$13:E190)-SUM(F$13:F190)),2)&lt;0,"دائن","")))</f>
        <v/>
      </c>
      <c r="I190" s="21">
        <f>IF(A190="","",MATCH($B$4&amp;"-"&amp;A190,'اليومية'!$L$7:$L$3006,0))</f>
        <v/>
      </c>
    </row>
    <row r="191">
      <c r="A191" s="21">
        <f>IF(A190="","",IF(A190&lt;COUNTIF('اليومية'!$C$7:$C$3006,$B$4),A190+1,""))</f>
        <v/>
      </c>
      <c r="B191" s="23">
        <f>IF(I191="","",IF(INDEX('اليومية'!$A$7:$A$3006,I191)&amp;""="","",INDEX('اليومية'!$A$7:$A$3006,I191)))</f>
        <v/>
      </c>
      <c r="C191" s="21">
        <f>IF(I191="","",INDEX('اليومية'!$B$7:$B$3006,I191))</f>
        <v/>
      </c>
      <c r="D191" s="6">
        <f>IF(I191="","",IF(INDEX('اليومية'!$D$7:$D$3006,I191)&amp;""="","",INDEX('اليومية'!$D$7:$D$3006,I191)))</f>
        <v/>
      </c>
      <c r="E191" s="19">
        <f>IF(I191="","",IF(INDEX('اليومية'!$E$7:$E$3006,I191)&amp;""="","",INDEX('اليومية'!$E$7:$E$3006,I191)))</f>
        <v/>
      </c>
      <c r="F191" s="19">
        <f>IF(I191="","",IF(INDEX('اليومية'!$F$7:$F$3006,I191)&amp;""="","",INDEX('اليومية'!$F$7:$F$3006,I191)))</f>
        <v/>
      </c>
      <c r="G191" s="19">
        <f>IF(A191="","",ABS(ROUND(($B$7+SUM(E$13:E191)-SUM(F$13:F191)),2)))</f>
        <v/>
      </c>
      <c r="H191" s="6">
        <f>IF(A191="","",IF(ROUND(($B$7+SUM(E$13:E191)-SUM(F$13:F191)),2)&gt;0,"مدين",IF(ROUND(($B$7+SUM(E$13:E191)-SUM(F$13:F191)),2)&lt;0,"دائن","")))</f>
        <v/>
      </c>
      <c r="I191" s="21">
        <f>IF(A191="","",MATCH($B$4&amp;"-"&amp;A191,'اليومية'!$L$7:$L$3006,0))</f>
        <v/>
      </c>
    </row>
    <row r="192">
      <c r="A192" s="21">
        <f>IF(A191="","",IF(A191&lt;COUNTIF('اليومية'!$C$7:$C$3006,$B$4),A191+1,""))</f>
        <v/>
      </c>
      <c r="B192" s="23">
        <f>IF(I192="","",IF(INDEX('اليومية'!$A$7:$A$3006,I192)&amp;""="","",INDEX('اليومية'!$A$7:$A$3006,I192)))</f>
        <v/>
      </c>
      <c r="C192" s="21">
        <f>IF(I192="","",INDEX('اليومية'!$B$7:$B$3006,I192))</f>
        <v/>
      </c>
      <c r="D192" s="6">
        <f>IF(I192="","",IF(INDEX('اليومية'!$D$7:$D$3006,I192)&amp;""="","",INDEX('اليومية'!$D$7:$D$3006,I192)))</f>
        <v/>
      </c>
      <c r="E192" s="19">
        <f>IF(I192="","",IF(INDEX('اليومية'!$E$7:$E$3006,I192)&amp;""="","",INDEX('اليومية'!$E$7:$E$3006,I192)))</f>
        <v/>
      </c>
      <c r="F192" s="19">
        <f>IF(I192="","",IF(INDEX('اليومية'!$F$7:$F$3006,I192)&amp;""="","",INDEX('اليومية'!$F$7:$F$3006,I192)))</f>
        <v/>
      </c>
      <c r="G192" s="19">
        <f>IF(A192="","",ABS(ROUND(($B$7+SUM(E$13:E192)-SUM(F$13:F192)),2)))</f>
        <v/>
      </c>
      <c r="H192" s="6">
        <f>IF(A192="","",IF(ROUND(($B$7+SUM(E$13:E192)-SUM(F$13:F192)),2)&gt;0,"مدين",IF(ROUND(($B$7+SUM(E$13:E192)-SUM(F$13:F192)),2)&lt;0,"دائن","")))</f>
        <v/>
      </c>
      <c r="I192" s="21">
        <f>IF(A192="","",MATCH($B$4&amp;"-"&amp;A192,'اليومية'!$L$7:$L$3006,0))</f>
        <v/>
      </c>
    </row>
    <row r="193">
      <c r="A193" s="21">
        <f>IF(A192="","",IF(A192&lt;COUNTIF('اليومية'!$C$7:$C$3006,$B$4),A192+1,""))</f>
        <v/>
      </c>
      <c r="B193" s="23">
        <f>IF(I193="","",IF(INDEX('اليومية'!$A$7:$A$3006,I193)&amp;""="","",INDEX('اليومية'!$A$7:$A$3006,I193)))</f>
        <v/>
      </c>
      <c r="C193" s="21">
        <f>IF(I193="","",INDEX('اليومية'!$B$7:$B$3006,I193))</f>
        <v/>
      </c>
      <c r="D193" s="6">
        <f>IF(I193="","",IF(INDEX('اليومية'!$D$7:$D$3006,I193)&amp;""="","",INDEX('اليومية'!$D$7:$D$3006,I193)))</f>
        <v/>
      </c>
      <c r="E193" s="19">
        <f>IF(I193="","",IF(INDEX('اليومية'!$E$7:$E$3006,I193)&amp;""="","",INDEX('اليومية'!$E$7:$E$3006,I193)))</f>
        <v/>
      </c>
      <c r="F193" s="19">
        <f>IF(I193="","",IF(INDEX('اليومية'!$F$7:$F$3006,I193)&amp;""="","",INDEX('اليومية'!$F$7:$F$3006,I193)))</f>
        <v/>
      </c>
      <c r="G193" s="19">
        <f>IF(A193="","",ABS(ROUND(($B$7+SUM(E$13:E193)-SUM(F$13:F193)),2)))</f>
        <v/>
      </c>
      <c r="H193" s="6">
        <f>IF(A193="","",IF(ROUND(($B$7+SUM(E$13:E193)-SUM(F$13:F193)),2)&gt;0,"مدين",IF(ROUND(($B$7+SUM(E$13:E193)-SUM(F$13:F193)),2)&lt;0,"دائن","")))</f>
        <v/>
      </c>
      <c r="I193" s="21">
        <f>IF(A193="","",MATCH($B$4&amp;"-"&amp;A193,'اليومية'!$L$7:$L$3006,0))</f>
        <v/>
      </c>
    </row>
    <row r="194">
      <c r="A194" s="21">
        <f>IF(A193="","",IF(A193&lt;COUNTIF('اليومية'!$C$7:$C$3006,$B$4),A193+1,""))</f>
        <v/>
      </c>
      <c r="B194" s="23">
        <f>IF(I194="","",IF(INDEX('اليومية'!$A$7:$A$3006,I194)&amp;""="","",INDEX('اليومية'!$A$7:$A$3006,I194)))</f>
        <v/>
      </c>
      <c r="C194" s="21">
        <f>IF(I194="","",INDEX('اليومية'!$B$7:$B$3006,I194))</f>
        <v/>
      </c>
      <c r="D194" s="6">
        <f>IF(I194="","",IF(INDEX('اليومية'!$D$7:$D$3006,I194)&amp;""="","",INDEX('اليومية'!$D$7:$D$3006,I194)))</f>
        <v/>
      </c>
      <c r="E194" s="19">
        <f>IF(I194="","",IF(INDEX('اليومية'!$E$7:$E$3006,I194)&amp;""="","",INDEX('اليومية'!$E$7:$E$3006,I194)))</f>
        <v/>
      </c>
      <c r="F194" s="19">
        <f>IF(I194="","",IF(INDEX('اليومية'!$F$7:$F$3006,I194)&amp;""="","",INDEX('اليومية'!$F$7:$F$3006,I194)))</f>
        <v/>
      </c>
      <c r="G194" s="19">
        <f>IF(A194="","",ABS(ROUND(($B$7+SUM(E$13:E194)-SUM(F$13:F194)),2)))</f>
        <v/>
      </c>
      <c r="H194" s="6">
        <f>IF(A194="","",IF(ROUND(($B$7+SUM(E$13:E194)-SUM(F$13:F194)),2)&gt;0,"مدين",IF(ROUND(($B$7+SUM(E$13:E194)-SUM(F$13:F194)),2)&lt;0,"دائن","")))</f>
        <v/>
      </c>
      <c r="I194" s="21">
        <f>IF(A194="","",MATCH($B$4&amp;"-"&amp;A194,'اليومية'!$L$7:$L$3006,0))</f>
        <v/>
      </c>
    </row>
    <row r="195">
      <c r="A195" s="21">
        <f>IF(A194="","",IF(A194&lt;COUNTIF('اليومية'!$C$7:$C$3006,$B$4),A194+1,""))</f>
        <v/>
      </c>
      <c r="B195" s="23">
        <f>IF(I195="","",IF(INDEX('اليومية'!$A$7:$A$3006,I195)&amp;""="","",INDEX('اليومية'!$A$7:$A$3006,I195)))</f>
        <v/>
      </c>
      <c r="C195" s="21">
        <f>IF(I195="","",INDEX('اليومية'!$B$7:$B$3006,I195))</f>
        <v/>
      </c>
      <c r="D195" s="6">
        <f>IF(I195="","",IF(INDEX('اليومية'!$D$7:$D$3006,I195)&amp;""="","",INDEX('اليومية'!$D$7:$D$3006,I195)))</f>
        <v/>
      </c>
      <c r="E195" s="19">
        <f>IF(I195="","",IF(INDEX('اليومية'!$E$7:$E$3006,I195)&amp;""="","",INDEX('اليومية'!$E$7:$E$3006,I195)))</f>
        <v/>
      </c>
      <c r="F195" s="19">
        <f>IF(I195="","",IF(INDEX('اليومية'!$F$7:$F$3006,I195)&amp;""="","",INDEX('اليومية'!$F$7:$F$3006,I195)))</f>
        <v/>
      </c>
      <c r="G195" s="19">
        <f>IF(A195="","",ABS(ROUND(($B$7+SUM(E$13:E195)-SUM(F$13:F195)),2)))</f>
        <v/>
      </c>
      <c r="H195" s="6">
        <f>IF(A195="","",IF(ROUND(($B$7+SUM(E$13:E195)-SUM(F$13:F195)),2)&gt;0,"مدين",IF(ROUND(($B$7+SUM(E$13:E195)-SUM(F$13:F195)),2)&lt;0,"دائن","")))</f>
        <v/>
      </c>
      <c r="I195" s="21">
        <f>IF(A195="","",MATCH($B$4&amp;"-"&amp;A195,'اليومية'!$L$7:$L$3006,0))</f>
        <v/>
      </c>
    </row>
    <row r="196">
      <c r="A196" s="21">
        <f>IF(A195="","",IF(A195&lt;COUNTIF('اليومية'!$C$7:$C$3006,$B$4),A195+1,""))</f>
        <v/>
      </c>
      <c r="B196" s="23">
        <f>IF(I196="","",IF(INDEX('اليومية'!$A$7:$A$3006,I196)&amp;""="","",INDEX('اليومية'!$A$7:$A$3006,I196)))</f>
        <v/>
      </c>
      <c r="C196" s="21">
        <f>IF(I196="","",INDEX('اليومية'!$B$7:$B$3006,I196))</f>
        <v/>
      </c>
      <c r="D196" s="6">
        <f>IF(I196="","",IF(INDEX('اليومية'!$D$7:$D$3006,I196)&amp;""="","",INDEX('اليومية'!$D$7:$D$3006,I196)))</f>
        <v/>
      </c>
      <c r="E196" s="19">
        <f>IF(I196="","",IF(INDEX('اليومية'!$E$7:$E$3006,I196)&amp;""="","",INDEX('اليومية'!$E$7:$E$3006,I196)))</f>
        <v/>
      </c>
      <c r="F196" s="19">
        <f>IF(I196="","",IF(INDEX('اليومية'!$F$7:$F$3006,I196)&amp;""="","",INDEX('اليومية'!$F$7:$F$3006,I196)))</f>
        <v/>
      </c>
      <c r="G196" s="19">
        <f>IF(A196="","",ABS(ROUND(($B$7+SUM(E$13:E196)-SUM(F$13:F196)),2)))</f>
        <v/>
      </c>
      <c r="H196" s="6">
        <f>IF(A196="","",IF(ROUND(($B$7+SUM(E$13:E196)-SUM(F$13:F196)),2)&gt;0,"مدين",IF(ROUND(($B$7+SUM(E$13:E196)-SUM(F$13:F196)),2)&lt;0,"دائن","")))</f>
        <v/>
      </c>
      <c r="I196" s="21">
        <f>IF(A196="","",MATCH($B$4&amp;"-"&amp;A196,'اليومية'!$L$7:$L$3006,0))</f>
        <v/>
      </c>
    </row>
    <row r="197">
      <c r="A197" s="21">
        <f>IF(A196="","",IF(A196&lt;COUNTIF('اليومية'!$C$7:$C$3006,$B$4),A196+1,""))</f>
        <v/>
      </c>
      <c r="B197" s="23">
        <f>IF(I197="","",IF(INDEX('اليومية'!$A$7:$A$3006,I197)&amp;""="","",INDEX('اليومية'!$A$7:$A$3006,I197)))</f>
        <v/>
      </c>
      <c r="C197" s="21">
        <f>IF(I197="","",INDEX('اليومية'!$B$7:$B$3006,I197))</f>
        <v/>
      </c>
      <c r="D197" s="6">
        <f>IF(I197="","",IF(INDEX('اليومية'!$D$7:$D$3006,I197)&amp;""="","",INDEX('اليومية'!$D$7:$D$3006,I197)))</f>
        <v/>
      </c>
      <c r="E197" s="19">
        <f>IF(I197="","",IF(INDEX('اليومية'!$E$7:$E$3006,I197)&amp;""="","",INDEX('اليومية'!$E$7:$E$3006,I197)))</f>
        <v/>
      </c>
      <c r="F197" s="19">
        <f>IF(I197="","",IF(INDEX('اليومية'!$F$7:$F$3006,I197)&amp;""="","",INDEX('اليومية'!$F$7:$F$3006,I197)))</f>
        <v/>
      </c>
      <c r="G197" s="19">
        <f>IF(A197="","",ABS(ROUND(($B$7+SUM(E$13:E197)-SUM(F$13:F197)),2)))</f>
        <v/>
      </c>
      <c r="H197" s="6">
        <f>IF(A197="","",IF(ROUND(($B$7+SUM(E$13:E197)-SUM(F$13:F197)),2)&gt;0,"مدين",IF(ROUND(($B$7+SUM(E$13:E197)-SUM(F$13:F197)),2)&lt;0,"دائن","")))</f>
        <v/>
      </c>
      <c r="I197" s="21">
        <f>IF(A197="","",MATCH($B$4&amp;"-"&amp;A197,'اليومية'!$L$7:$L$3006,0))</f>
        <v/>
      </c>
    </row>
    <row r="198">
      <c r="A198" s="21">
        <f>IF(A197="","",IF(A197&lt;COUNTIF('اليومية'!$C$7:$C$3006,$B$4),A197+1,""))</f>
        <v/>
      </c>
      <c r="B198" s="23">
        <f>IF(I198="","",IF(INDEX('اليومية'!$A$7:$A$3006,I198)&amp;""="","",INDEX('اليومية'!$A$7:$A$3006,I198)))</f>
        <v/>
      </c>
      <c r="C198" s="21">
        <f>IF(I198="","",INDEX('اليومية'!$B$7:$B$3006,I198))</f>
        <v/>
      </c>
      <c r="D198" s="6">
        <f>IF(I198="","",IF(INDEX('اليومية'!$D$7:$D$3006,I198)&amp;""="","",INDEX('اليومية'!$D$7:$D$3006,I198)))</f>
        <v/>
      </c>
      <c r="E198" s="19">
        <f>IF(I198="","",IF(INDEX('اليومية'!$E$7:$E$3006,I198)&amp;""="","",INDEX('اليومية'!$E$7:$E$3006,I198)))</f>
        <v/>
      </c>
      <c r="F198" s="19">
        <f>IF(I198="","",IF(INDEX('اليومية'!$F$7:$F$3006,I198)&amp;""="","",INDEX('اليومية'!$F$7:$F$3006,I198)))</f>
        <v/>
      </c>
      <c r="G198" s="19">
        <f>IF(A198="","",ABS(ROUND(($B$7+SUM(E$13:E198)-SUM(F$13:F198)),2)))</f>
        <v/>
      </c>
      <c r="H198" s="6">
        <f>IF(A198="","",IF(ROUND(($B$7+SUM(E$13:E198)-SUM(F$13:F198)),2)&gt;0,"مدين",IF(ROUND(($B$7+SUM(E$13:E198)-SUM(F$13:F198)),2)&lt;0,"دائن","")))</f>
        <v/>
      </c>
      <c r="I198" s="21">
        <f>IF(A198="","",MATCH($B$4&amp;"-"&amp;A198,'اليومية'!$L$7:$L$3006,0))</f>
        <v/>
      </c>
    </row>
    <row r="199">
      <c r="A199" s="21">
        <f>IF(A198="","",IF(A198&lt;COUNTIF('اليومية'!$C$7:$C$3006,$B$4),A198+1,""))</f>
        <v/>
      </c>
      <c r="B199" s="23">
        <f>IF(I199="","",IF(INDEX('اليومية'!$A$7:$A$3006,I199)&amp;""="","",INDEX('اليومية'!$A$7:$A$3006,I199)))</f>
        <v/>
      </c>
      <c r="C199" s="21">
        <f>IF(I199="","",INDEX('اليومية'!$B$7:$B$3006,I199))</f>
        <v/>
      </c>
      <c r="D199" s="6">
        <f>IF(I199="","",IF(INDEX('اليومية'!$D$7:$D$3006,I199)&amp;""="","",INDEX('اليومية'!$D$7:$D$3006,I199)))</f>
        <v/>
      </c>
      <c r="E199" s="19">
        <f>IF(I199="","",IF(INDEX('اليومية'!$E$7:$E$3006,I199)&amp;""="","",INDEX('اليومية'!$E$7:$E$3006,I199)))</f>
        <v/>
      </c>
      <c r="F199" s="19">
        <f>IF(I199="","",IF(INDEX('اليومية'!$F$7:$F$3006,I199)&amp;""="","",INDEX('اليومية'!$F$7:$F$3006,I199)))</f>
        <v/>
      </c>
      <c r="G199" s="19">
        <f>IF(A199="","",ABS(ROUND(($B$7+SUM(E$13:E199)-SUM(F$13:F199)),2)))</f>
        <v/>
      </c>
      <c r="H199" s="6">
        <f>IF(A199="","",IF(ROUND(($B$7+SUM(E$13:E199)-SUM(F$13:F199)),2)&gt;0,"مدين",IF(ROUND(($B$7+SUM(E$13:E199)-SUM(F$13:F199)),2)&lt;0,"دائن","")))</f>
        <v/>
      </c>
      <c r="I199" s="21">
        <f>IF(A199="","",MATCH($B$4&amp;"-"&amp;A199,'اليومية'!$L$7:$L$3006,0))</f>
        <v/>
      </c>
    </row>
    <row r="200">
      <c r="A200" s="21">
        <f>IF(A199="","",IF(A199&lt;COUNTIF('اليومية'!$C$7:$C$3006,$B$4),A199+1,""))</f>
        <v/>
      </c>
      <c r="B200" s="23">
        <f>IF(I200="","",IF(INDEX('اليومية'!$A$7:$A$3006,I200)&amp;""="","",INDEX('اليومية'!$A$7:$A$3006,I200)))</f>
        <v/>
      </c>
      <c r="C200" s="21">
        <f>IF(I200="","",INDEX('اليومية'!$B$7:$B$3006,I200))</f>
        <v/>
      </c>
      <c r="D200" s="6">
        <f>IF(I200="","",IF(INDEX('اليومية'!$D$7:$D$3006,I200)&amp;""="","",INDEX('اليومية'!$D$7:$D$3006,I200)))</f>
        <v/>
      </c>
      <c r="E200" s="19">
        <f>IF(I200="","",IF(INDEX('اليومية'!$E$7:$E$3006,I200)&amp;""="","",INDEX('اليومية'!$E$7:$E$3006,I200)))</f>
        <v/>
      </c>
      <c r="F200" s="19">
        <f>IF(I200="","",IF(INDEX('اليومية'!$F$7:$F$3006,I200)&amp;""="","",INDEX('اليومية'!$F$7:$F$3006,I200)))</f>
        <v/>
      </c>
      <c r="G200" s="19">
        <f>IF(A200="","",ABS(ROUND(($B$7+SUM(E$13:E200)-SUM(F$13:F200)),2)))</f>
        <v/>
      </c>
      <c r="H200" s="6">
        <f>IF(A200="","",IF(ROUND(($B$7+SUM(E$13:E200)-SUM(F$13:F200)),2)&gt;0,"مدين",IF(ROUND(($B$7+SUM(E$13:E200)-SUM(F$13:F200)),2)&lt;0,"دائن","")))</f>
        <v/>
      </c>
      <c r="I200" s="21">
        <f>IF(A200="","",MATCH($B$4&amp;"-"&amp;A200,'اليومية'!$L$7:$L$3006,0))</f>
        <v/>
      </c>
    </row>
    <row r="201">
      <c r="A201" s="21">
        <f>IF(A200="","",IF(A200&lt;COUNTIF('اليومية'!$C$7:$C$3006,$B$4),A200+1,""))</f>
        <v/>
      </c>
      <c r="B201" s="23">
        <f>IF(I201="","",IF(INDEX('اليومية'!$A$7:$A$3006,I201)&amp;""="","",INDEX('اليومية'!$A$7:$A$3006,I201)))</f>
        <v/>
      </c>
      <c r="C201" s="21">
        <f>IF(I201="","",INDEX('اليومية'!$B$7:$B$3006,I201))</f>
        <v/>
      </c>
      <c r="D201" s="6">
        <f>IF(I201="","",IF(INDEX('اليومية'!$D$7:$D$3006,I201)&amp;""="","",INDEX('اليومية'!$D$7:$D$3006,I201)))</f>
        <v/>
      </c>
      <c r="E201" s="19">
        <f>IF(I201="","",IF(INDEX('اليومية'!$E$7:$E$3006,I201)&amp;""="","",INDEX('اليومية'!$E$7:$E$3006,I201)))</f>
        <v/>
      </c>
      <c r="F201" s="19">
        <f>IF(I201="","",IF(INDEX('اليومية'!$F$7:$F$3006,I201)&amp;""="","",INDEX('اليومية'!$F$7:$F$3006,I201)))</f>
        <v/>
      </c>
      <c r="G201" s="19">
        <f>IF(A201="","",ABS(ROUND(($B$7+SUM(E$13:E201)-SUM(F$13:F201)),2)))</f>
        <v/>
      </c>
      <c r="H201" s="6">
        <f>IF(A201="","",IF(ROUND(($B$7+SUM(E$13:E201)-SUM(F$13:F201)),2)&gt;0,"مدين",IF(ROUND(($B$7+SUM(E$13:E201)-SUM(F$13:F201)),2)&lt;0,"دائن","")))</f>
        <v/>
      </c>
      <c r="I201" s="21">
        <f>IF(A201="","",MATCH($B$4&amp;"-"&amp;A201,'اليومية'!$L$7:$L$3006,0))</f>
        <v/>
      </c>
    </row>
    <row r="202">
      <c r="A202" s="21">
        <f>IF(A201="","",IF(A201&lt;COUNTIF('اليومية'!$C$7:$C$3006,$B$4),A201+1,""))</f>
        <v/>
      </c>
      <c r="B202" s="23">
        <f>IF(I202="","",IF(INDEX('اليومية'!$A$7:$A$3006,I202)&amp;""="","",INDEX('اليومية'!$A$7:$A$3006,I202)))</f>
        <v/>
      </c>
      <c r="C202" s="21">
        <f>IF(I202="","",INDEX('اليومية'!$B$7:$B$3006,I202))</f>
        <v/>
      </c>
      <c r="D202" s="6">
        <f>IF(I202="","",IF(INDEX('اليومية'!$D$7:$D$3006,I202)&amp;""="","",INDEX('اليومية'!$D$7:$D$3006,I202)))</f>
        <v/>
      </c>
      <c r="E202" s="19">
        <f>IF(I202="","",IF(INDEX('اليومية'!$E$7:$E$3006,I202)&amp;""="","",INDEX('اليومية'!$E$7:$E$3006,I202)))</f>
        <v/>
      </c>
      <c r="F202" s="19">
        <f>IF(I202="","",IF(INDEX('اليومية'!$F$7:$F$3006,I202)&amp;""="","",INDEX('اليومية'!$F$7:$F$3006,I202)))</f>
        <v/>
      </c>
      <c r="G202" s="19">
        <f>IF(A202="","",ABS(ROUND(($B$7+SUM(E$13:E202)-SUM(F$13:F202)),2)))</f>
        <v/>
      </c>
      <c r="H202" s="6">
        <f>IF(A202="","",IF(ROUND(($B$7+SUM(E$13:E202)-SUM(F$13:F202)),2)&gt;0,"مدين",IF(ROUND(($B$7+SUM(E$13:E202)-SUM(F$13:F202)),2)&lt;0,"دائن","")))</f>
        <v/>
      </c>
      <c r="I202" s="21">
        <f>IF(A202="","",MATCH($B$4&amp;"-"&amp;A202,'اليومية'!$L$7:$L$3006,0))</f>
        <v/>
      </c>
    </row>
    <row r="203">
      <c r="A203" s="21">
        <f>IF(A202="","",IF(A202&lt;COUNTIF('اليومية'!$C$7:$C$3006,$B$4),A202+1,""))</f>
        <v/>
      </c>
      <c r="B203" s="23">
        <f>IF(I203="","",IF(INDEX('اليومية'!$A$7:$A$3006,I203)&amp;""="","",INDEX('اليومية'!$A$7:$A$3006,I203)))</f>
        <v/>
      </c>
      <c r="C203" s="21">
        <f>IF(I203="","",INDEX('اليومية'!$B$7:$B$3006,I203))</f>
        <v/>
      </c>
      <c r="D203" s="6">
        <f>IF(I203="","",IF(INDEX('اليومية'!$D$7:$D$3006,I203)&amp;""="","",INDEX('اليومية'!$D$7:$D$3006,I203)))</f>
        <v/>
      </c>
      <c r="E203" s="19">
        <f>IF(I203="","",IF(INDEX('اليومية'!$E$7:$E$3006,I203)&amp;""="","",INDEX('اليومية'!$E$7:$E$3006,I203)))</f>
        <v/>
      </c>
      <c r="F203" s="19">
        <f>IF(I203="","",IF(INDEX('اليومية'!$F$7:$F$3006,I203)&amp;""="","",INDEX('اليومية'!$F$7:$F$3006,I203)))</f>
        <v/>
      </c>
      <c r="G203" s="19">
        <f>IF(A203="","",ABS(ROUND(($B$7+SUM(E$13:E203)-SUM(F$13:F203)),2)))</f>
        <v/>
      </c>
      <c r="H203" s="6">
        <f>IF(A203="","",IF(ROUND(($B$7+SUM(E$13:E203)-SUM(F$13:F203)),2)&gt;0,"مدين",IF(ROUND(($B$7+SUM(E$13:E203)-SUM(F$13:F203)),2)&lt;0,"دائن","")))</f>
        <v/>
      </c>
      <c r="I203" s="21">
        <f>IF(A203="","",MATCH($B$4&amp;"-"&amp;A203,'اليومية'!$L$7:$L$3006,0))</f>
        <v/>
      </c>
    </row>
    <row r="204">
      <c r="A204" s="21">
        <f>IF(A203="","",IF(A203&lt;COUNTIF('اليومية'!$C$7:$C$3006,$B$4),A203+1,""))</f>
        <v/>
      </c>
      <c r="B204" s="23">
        <f>IF(I204="","",IF(INDEX('اليومية'!$A$7:$A$3006,I204)&amp;""="","",INDEX('اليومية'!$A$7:$A$3006,I204)))</f>
        <v/>
      </c>
      <c r="C204" s="21">
        <f>IF(I204="","",INDEX('اليومية'!$B$7:$B$3006,I204))</f>
        <v/>
      </c>
      <c r="D204" s="6">
        <f>IF(I204="","",IF(INDEX('اليومية'!$D$7:$D$3006,I204)&amp;""="","",INDEX('اليومية'!$D$7:$D$3006,I204)))</f>
        <v/>
      </c>
      <c r="E204" s="19">
        <f>IF(I204="","",IF(INDEX('اليومية'!$E$7:$E$3006,I204)&amp;""="","",INDEX('اليومية'!$E$7:$E$3006,I204)))</f>
        <v/>
      </c>
      <c r="F204" s="19">
        <f>IF(I204="","",IF(INDEX('اليومية'!$F$7:$F$3006,I204)&amp;""="","",INDEX('اليومية'!$F$7:$F$3006,I204)))</f>
        <v/>
      </c>
      <c r="G204" s="19">
        <f>IF(A204="","",ABS(ROUND(($B$7+SUM(E$13:E204)-SUM(F$13:F204)),2)))</f>
        <v/>
      </c>
      <c r="H204" s="6">
        <f>IF(A204="","",IF(ROUND(($B$7+SUM(E$13:E204)-SUM(F$13:F204)),2)&gt;0,"مدين",IF(ROUND(($B$7+SUM(E$13:E204)-SUM(F$13:F204)),2)&lt;0,"دائن","")))</f>
        <v/>
      </c>
      <c r="I204" s="21">
        <f>IF(A204="","",MATCH($B$4&amp;"-"&amp;A204,'اليومية'!$L$7:$L$3006,0))</f>
        <v/>
      </c>
    </row>
    <row r="205">
      <c r="A205" s="21">
        <f>IF(A204="","",IF(A204&lt;COUNTIF('اليومية'!$C$7:$C$3006,$B$4),A204+1,""))</f>
        <v/>
      </c>
      <c r="B205" s="23">
        <f>IF(I205="","",IF(INDEX('اليومية'!$A$7:$A$3006,I205)&amp;""="","",INDEX('اليومية'!$A$7:$A$3006,I205)))</f>
        <v/>
      </c>
      <c r="C205" s="21">
        <f>IF(I205="","",INDEX('اليومية'!$B$7:$B$3006,I205))</f>
        <v/>
      </c>
      <c r="D205" s="6">
        <f>IF(I205="","",IF(INDEX('اليومية'!$D$7:$D$3006,I205)&amp;""="","",INDEX('اليومية'!$D$7:$D$3006,I205)))</f>
        <v/>
      </c>
      <c r="E205" s="19">
        <f>IF(I205="","",IF(INDEX('اليومية'!$E$7:$E$3006,I205)&amp;""="","",INDEX('اليومية'!$E$7:$E$3006,I205)))</f>
        <v/>
      </c>
      <c r="F205" s="19">
        <f>IF(I205="","",IF(INDEX('اليومية'!$F$7:$F$3006,I205)&amp;""="","",INDEX('اليومية'!$F$7:$F$3006,I205)))</f>
        <v/>
      </c>
      <c r="G205" s="19">
        <f>IF(A205="","",ABS(ROUND(($B$7+SUM(E$13:E205)-SUM(F$13:F205)),2)))</f>
        <v/>
      </c>
      <c r="H205" s="6">
        <f>IF(A205="","",IF(ROUND(($B$7+SUM(E$13:E205)-SUM(F$13:F205)),2)&gt;0,"مدين",IF(ROUND(($B$7+SUM(E$13:E205)-SUM(F$13:F205)),2)&lt;0,"دائن","")))</f>
        <v/>
      </c>
      <c r="I205" s="21">
        <f>IF(A205="","",MATCH($B$4&amp;"-"&amp;A205,'اليومية'!$L$7:$L$3006,0))</f>
        <v/>
      </c>
    </row>
    <row r="206">
      <c r="A206" s="21">
        <f>IF(A205="","",IF(A205&lt;COUNTIF('اليومية'!$C$7:$C$3006,$B$4),A205+1,""))</f>
        <v/>
      </c>
      <c r="B206" s="23">
        <f>IF(I206="","",IF(INDEX('اليومية'!$A$7:$A$3006,I206)&amp;""="","",INDEX('اليومية'!$A$7:$A$3006,I206)))</f>
        <v/>
      </c>
      <c r="C206" s="21">
        <f>IF(I206="","",INDEX('اليومية'!$B$7:$B$3006,I206))</f>
        <v/>
      </c>
      <c r="D206" s="6">
        <f>IF(I206="","",IF(INDEX('اليومية'!$D$7:$D$3006,I206)&amp;""="","",INDEX('اليومية'!$D$7:$D$3006,I206)))</f>
        <v/>
      </c>
      <c r="E206" s="19">
        <f>IF(I206="","",IF(INDEX('اليومية'!$E$7:$E$3006,I206)&amp;""="","",INDEX('اليومية'!$E$7:$E$3006,I206)))</f>
        <v/>
      </c>
      <c r="F206" s="19">
        <f>IF(I206="","",IF(INDEX('اليومية'!$F$7:$F$3006,I206)&amp;""="","",INDEX('اليومية'!$F$7:$F$3006,I206)))</f>
        <v/>
      </c>
      <c r="G206" s="19">
        <f>IF(A206="","",ABS(ROUND(($B$7+SUM(E$13:E206)-SUM(F$13:F206)),2)))</f>
        <v/>
      </c>
      <c r="H206" s="6">
        <f>IF(A206="","",IF(ROUND(($B$7+SUM(E$13:E206)-SUM(F$13:F206)),2)&gt;0,"مدين",IF(ROUND(($B$7+SUM(E$13:E206)-SUM(F$13:F206)),2)&lt;0,"دائن","")))</f>
        <v/>
      </c>
      <c r="I206" s="21">
        <f>IF(A206="","",MATCH($B$4&amp;"-"&amp;A206,'اليومية'!$L$7:$L$3006,0))</f>
        <v/>
      </c>
    </row>
    <row r="207">
      <c r="A207" s="21">
        <f>IF(A206="","",IF(A206&lt;COUNTIF('اليومية'!$C$7:$C$3006,$B$4),A206+1,""))</f>
        <v/>
      </c>
      <c r="B207" s="23">
        <f>IF(I207="","",IF(INDEX('اليومية'!$A$7:$A$3006,I207)&amp;""="","",INDEX('اليومية'!$A$7:$A$3006,I207)))</f>
        <v/>
      </c>
      <c r="C207" s="21">
        <f>IF(I207="","",INDEX('اليومية'!$B$7:$B$3006,I207))</f>
        <v/>
      </c>
      <c r="D207" s="6">
        <f>IF(I207="","",IF(INDEX('اليومية'!$D$7:$D$3006,I207)&amp;""="","",INDEX('اليومية'!$D$7:$D$3006,I207)))</f>
        <v/>
      </c>
      <c r="E207" s="19">
        <f>IF(I207="","",IF(INDEX('اليومية'!$E$7:$E$3006,I207)&amp;""="","",INDEX('اليومية'!$E$7:$E$3006,I207)))</f>
        <v/>
      </c>
      <c r="F207" s="19">
        <f>IF(I207="","",IF(INDEX('اليومية'!$F$7:$F$3006,I207)&amp;""="","",INDEX('اليومية'!$F$7:$F$3006,I207)))</f>
        <v/>
      </c>
      <c r="G207" s="19">
        <f>IF(A207="","",ABS(ROUND(($B$7+SUM(E$13:E207)-SUM(F$13:F207)),2)))</f>
        <v/>
      </c>
      <c r="H207" s="6">
        <f>IF(A207="","",IF(ROUND(($B$7+SUM(E$13:E207)-SUM(F$13:F207)),2)&gt;0,"مدين",IF(ROUND(($B$7+SUM(E$13:E207)-SUM(F$13:F207)),2)&lt;0,"دائن","")))</f>
        <v/>
      </c>
      <c r="I207" s="21">
        <f>IF(A207="","",MATCH($B$4&amp;"-"&amp;A207,'اليومية'!$L$7:$L$3006,0))</f>
        <v/>
      </c>
    </row>
    <row r="208">
      <c r="A208" s="21">
        <f>IF(A207="","",IF(A207&lt;COUNTIF('اليومية'!$C$7:$C$3006,$B$4),A207+1,""))</f>
        <v/>
      </c>
      <c r="B208" s="23">
        <f>IF(I208="","",IF(INDEX('اليومية'!$A$7:$A$3006,I208)&amp;""="","",INDEX('اليومية'!$A$7:$A$3006,I208)))</f>
        <v/>
      </c>
      <c r="C208" s="21">
        <f>IF(I208="","",INDEX('اليومية'!$B$7:$B$3006,I208))</f>
        <v/>
      </c>
      <c r="D208" s="6">
        <f>IF(I208="","",IF(INDEX('اليومية'!$D$7:$D$3006,I208)&amp;""="","",INDEX('اليومية'!$D$7:$D$3006,I208)))</f>
        <v/>
      </c>
      <c r="E208" s="19">
        <f>IF(I208="","",IF(INDEX('اليومية'!$E$7:$E$3006,I208)&amp;""="","",INDEX('اليومية'!$E$7:$E$3006,I208)))</f>
        <v/>
      </c>
      <c r="F208" s="19">
        <f>IF(I208="","",IF(INDEX('اليومية'!$F$7:$F$3006,I208)&amp;""="","",INDEX('اليومية'!$F$7:$F$3006,I208)))</f>
        <v/>
      </c>
      <c r="G208" s="19">
        <f>IF(A208="","",ABS(ROUND(($B$7+SUM(E$13:E208)-SUM(F$13:F208)),2)))</f>
        <v/>
      </c>
      <c r="H208" s="6">
        <f>IF(A208="","",IF(ROUND(($B$7+SUM(E$13:E208)-SUM(F$13:F208)),2)&gt;0,"مدين",IF(ROUND(($B$7+SUM(E$13:E208)-SUM(F$13:F208)),2)&lt;0,"دائن","")))</f>
        <v/>
      </c>
      <c r="I208" s="21">
        <f>IF(A208="","",MATCH($B$4&amp;"-"&amp;A208,'اليومية'!$L$7:$L$3006,0))</f>
        <v/>
      </c>
    </row>
    <row r="209">
      <c r="A209" s="21">
        <f>IF(A208="","",IF(A208&lt;COUNTIF('اليومية'!$C$7:$C$3006,$B$4),A208+1,""))</f>
        <v/>
      </c>
      <c r="B209" s="23">
        <f>IF(I209="","",IF(INDEX('اليومية'!$A$7:$A$3006,I209)&amp;""="","",INDEX('اليومية'!$A$7:$A$3006,I209)))</f>
        <v/>
      </c>
      <c r="C209" s="21">
        <f>IF(I209="","",INDEX('اليومية'!$B$7:$B$3006,I209))</f>
        <v/>
      </c>
      <c r="D209" s="6">
        <f>IF(I209="","",IF(INDEX('اليومية'!$D$7:$D$3006,I209)&amp;""="","",INDEX('اليومية'!$D$7:$D$3006,I209)))</f>
        <v/>
      </c>
      <c r="E209" s="19">
        <f>IF(I209="","",IF(INDEX('اليومية'!$E$7:$E$3006,I209)&amp;""="","",INDEX('اليومية'!$E$7:$E$3006,I209)))</f>
        <v/>
      </c>
      <c r="F209" s="19">
        <f>IF(I209="","",IF(INDEX('اليومية'!$F$7:$F$3006,I209)&amp;""="","",INDEX('اليومية'!$F$7:$F$3006,I209)))</f>
        <v/>
      </c>
      <c r="G209" s="19">
        <f>IF(A209="","",ABS(ROUND(($B$7+SUM(E$13:E209)-SUM(F$13:F209)),2)))</f>
        <v/>
      </c>
      <c r="H209" s="6">
        <f>IF(A209="","",IF(ROUND(($B$7+SUM(E$13:E209)-SUM(F$13:F209)),2)&gt;0,"مدين",IF(ROUND(($B$7+SUM(E$13:E209)-SUM(F$13:F209)),2)&lt;0,"دائن","")))</f>
        <v/>
      </c>
      <c r="I209" s="21">
        <f>IF(A209="","",MATCH($B$4&amp;"-"&amp;A209,'اليومية'!$L$7:$L$3006,0))</f>
        <v/>
      </c>
    </row>
    <row r="210">
      <c r="A210" s="21">
        <f>IF(A209="","",IF(A209&lt;COUNTIF('اليومية'!$C$7:$C$3006,$B$4),A209+1,""))</f>
        <v/>
      </c>
      <c r="B210" s="23">
        <f>IF(I210="","",IF(INDEX('اليومية'!$A$7:$A$3006,I210)&amp;""="","",INDEX('اليومية'!$A$7:$A$3006,I210)))</f>
        <v/>
      </c>
      <c r="C210" s="21">
        <f>IF(I210="","",INDEX('اليومية'!$B$7:$B$3006,I210))</f>
        <v/>
      </c>
      <c r="D210" s="6">
        <f>IF(I210="","",IF(INDEX('اليومية'!$D$7:$D$3006,I210)&amp;""="","",INDEX('اليومية'!$D$7:$D$3006,I210)))</f>
        <v/>
      </c>
      <c r="E210" s="19">
        <f>IF(I210="","",IF(INDEX('اليومية'!$E$7:$E$3006,I210)&amp;""="","",INDEX('اليومية'!$E$7:$E$3006,I210)))</f>
        <v/>
      </c>
      <c r="F210" s="19">
        <f>IF(I210="","",IF(INDEX('اليومية'!$F$7:$F$3006,I210)&amp;""="","",INDEX('اليومية'!$F$7:$F$3006,I210)))</f>
        <v/>
      </c>
      <c r="G210" s="19">
        <f>IF(A210="","",ABS(ROUND(($B$7+SUM(E$13:E210)-SUM(F$13:F210)),2)))</f>
        <v/>
      </c>
      <c r="H210" s="6">
        <f>IF(A210="","",IF(ROUND(($B$7+SUM(E$13:E210)-SUM(F$13:F210)),2)&gt;0,"مدين",IF(ROUND(($B$7+SUM(E$13:E210)-SUM(F$13:F210)),2)&lt;0,"دائن","")))</f>
        <v/>
      </c>
      <c r="I210" s="21">
        <f>IF(A210="","",MATCH($B$4&amp;"-"&amp;A210,'اليومية'!$L$7:$L$3006,0))</f>
        <v/>
      </c>
    </row>
    <row r="211">
      <c r="A211" s="21">
        <f>IF(A210="","",IF(A210&lt;COUNTIF('اليومية'!$C$7:$C$3006,$B$4),A210+1,""))</f>
        <v/>
      </c>
      <c r="B211" s="23">
        <f>IF(I211="","",IF(INDEX('اليومية'!$A$7:$A$3006,I211)&amp;""="","",INDEX('اليومية'!$A$7:$A$3006,I211)))</f>
        <v/>
      </c>
      <c r="C211" s="21">
        <f>IF(I211="","",INDEX('اليومية'!$B$7:$B$3006,I211))</f>
        <v/>
      </c>
      <c r="D211" s="6">
        <f>IF(I211="","",IF(INDEX('اليومية'!$D$7:$D$3006,I211)&amp;""="","",INDEX('اليومية'!$D$7:$D$3006,I211)))</f>
        <v/>
      </c>
      <c r="E211" s="19">
        <f>IF(I211="","",IF(INDEX('اليومية'!$E$7:$E$3006,I211)&amp;""="","",INDEX('اليومية'!$E$7:$E$3006,I211)))</f>
        <v/>
      </c>
      <c r="F211" s="19">
        <f>IF(I211="","",IF(INDEX('اليومية'!$F$7:$F$3006,I211)&amp;""="","",INDEX('اليومية'!$F$7:$F$3006,I211)))</f>
        <v/>
      </c>
      <c r="G211" s="19">
        <f>IF(A211="","",ABS(ROUND(($B$7+SUM(E$13:E211)-SUM(F$13:F211)),2)))</f>
        <v/>
      </c>
      <c r="H211" s="6">
        <f>IF(A211="","",IF(ROUND(($B$7+SUM(E$13:E211)-SUM(F$13:F211)),2)&gt;0,"مدين",IF(ROUND(($B$7+SUM(E$13:E211)-SUM(F$13:F211)),2)&lt;0,"دائن","")))</f>
        <v/>
      </c>
      <c r="I211" s="21">
        <f>IF(A211="","",MATCH($B$4&amp;"-"&amp;A211,'اليومية'!$L$7:$L$3006,0))</f>
        <v/>
      </c>
    </row>
    <row r="212">
      <c r="A212" s="21">
        <f>IF(A211="","",IF(A211&lt;COUNTIF('اليومية'!$C$7:$C$3006,$B$4),A211+1,""))</f>
        <v/>
      </c>
      <c r="B212" s="23">
        <f>IF(I212="","",IF(INDEX('اليومية'!$A$7:$A$3006,I212)&amp;""="","",INDEX('اليومية'!$A$7:$A$3006,I212)))</f>
        <v/>
      </c>
      <c r="C212" s="21">
        <f>IF(I212="","",INDEX('اليومية'!$B$7:$B$3006,I212))</f>
        <v/>
      </c>
      <c r="D212" s="6">
        <f>IF(I212="","",IF(INDEX('اليومية'!$D$7:$D$3006,I212)&amp;""="","",INDEX('اليومية'!$D$7:$D$3006,I212)))</f>
        <v/>
      </c>
      <c r="E212" s="19">
        <f>IF(I212="","",IF(INDEX('اليومية'!$E$7:$E$3006,I212)&amp;""="","",INDEX('اليومية'!$E$7:$E$3006,I212)))</f>
        <v/>
      </c>
      <c r="F212" s="19">
        <f>IF(I212="","",IF(INDEX('اليومية'!$F$7:$F$3006,I212)&amp;""="","",INDEX('اليومية'!$F$7:$F$3006,I212)))</f>
        <v/>
      </c>
      <c r="G212" s="19">
        <f>IF(A212="","",ABS(ROUND(($B$7+SUM(E$13:E212)-SUM(F$13:F212)),2)))</f>
        <v/>
      </c>
      <c r="H212" s="6">
        <f>IF(A212="","",IF(ROUND(($B$7+SUM(E$13:E212)-SUM(F$13:F212)),2)&gt;0,"مدين",IF(ROUND(($B$7+SUM(E$13:E212)-SUM(F$13:F212)),2)&lt;0,"دائن","")))</f>
        <v/>
      </c>
      <c r="I212" s="21">
        <f>IF(A212="","",MATCH($B$4&amp;"-"&amp;A212,'اليومية'!$L$7:$L$3006,0))</f>
        <v/>
      </c>
    </row>
  </sheetData>
  <mergeCells count="4">
    <mergeCell ref="A1:I1"/>
    <mergeCell ref="D4:I4"/>
    <mergeCell ref="A2:I2"/>
    <mergeCell ref="D7:I8"/>
  </mergeCells>
  <conditionalFormatting sqref="B5">
    <cfRule type="expression" priority="1" dxfId="0">
      <formula>B5="كود غير موجود"</formula>
    </cfRule>
  </conditionalFormatting>
  <dataValidations count="1">
    <dataValidation sqref="B4" showDropDown="0" showInputMessage="0" showErrorMessage="0" allowBlank="1" type="list">
      <formula1>='دليل الحسابات'!$A$6:$A$205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J2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3">
      <c r="A3" s="12" t="inlineStr">
        <is>
          <t>نتيجة الفحص</t>
        </is>
      </c>
      <c r="B3" s="14">
        <f>IF(ROUND(I4-J4,2)=0,"الميزان متوازن","الميزان غير متوازن")</f>
        <v/>
      </c>
      <c r="C3" s="6" t="n"/>
      <c r="D3" s="12" t="inlineStr">
        <is>
          <t>الفرق (مدين − دائن)</t>
        </is>
      </c>
      <c r="E3" s="13">
        <f>ROUND(I4-J4,2)</f>
        <v/>
      </c>
    </row>
    <row r="4">
      <c r="B4" s="12" t="inlineStr">
        <is>
          <t>الإجمالي</t>
        </is>
      </c>
      <c r="E4" s="13">
        <f>SUM(E6:E205)</f>
        <v/>
      </c>
      <c r="F4" s="13">
        <f>SUM(F6:F205)</f>
        <v/>
      </c>
      <c r="G4" s="13">
        <f>SUM(G6:G205)</f>
        <v/>
      </c>
      <c r="H4" s="13">
        <f>SUM(H6:H205)</f>
        <v/>
      </c>
      <c r="I4" s="13">
        <f>SUM(I6:I205)</f>
        <v/>
      </c>
      <c r="J4" s="13">
        <f>SUM(J6:J205)</f>
        <v/>
      </c>
    </row>
    <row r="5" ht="32" customHeight="1">
      <c r="A5" s="15" t="inlineStr">
        <is>
          <t>الكود</t>
        </is>
      </c>
      <c r="B5" s="15" t="inlineStr">
        <is>
          <t>اسم الحساب</t>
        </is>
      </c>
      <c r="C5" s="15" t="inlineStr">
        <is>
          <t>النوع</t>
        </is>
      </c>
      <c r="D5" s="15" t="inlineStr">
        <is>
          <t>المجموعة</t>
        </is>
      </c>
      <c r="E5" s="15" t="inlineStr">
        <is>
          <t>افتتاحي مدين</t>
        </is>
      </c>
      <c r="F5" s="15" t="inlineStr">
        <is>
          <t>افتتاحي دائن</t>
        </is>
      </c>
      <c r="G5" s="15" t="inlineStr">
        <is>
          <t>حركة مدين</t>
        </is>
      </c>
      <c r="H5" s="15" t="inlineStr">
        <is>
          <t>حركة دائن</t>
        </is>
      </c>
      <c r="I5" s="15" t="inlineStr">
        <is>
          <t>رصيد ختامي مدين</t>
        </is>
      </c>
      <c r="J5" s="15" t="inlineStr">
        <is>
          <t>رصيد ختامي دائن</t>
        </is>
      </c>
    </row>
    <row r="6">
      <c r="A6" s="21">
        <f>IF('دليل الحسابات'!A6&amp;""="","",'دليل الحسابات'!A6)</f>
        <v/>
      </c>
      <c r="B6" s="6">
        <f>IF(A6="","",'دليل الحسابات'!B6)</f>
        <v/>
      </c>
      <c r="C6" s="6">
        <f>IF(A6="","",'دليل الحسابات'!C6)</f>
        <v/>
      </c>
      <c r="D6" s="6">
        <f>IF(A6="","",'دليل الحسابات'!D6)</f>
        <v/>
      </c>
      <c r="E6" s="19">
        <f>IF(A6="","",SUM('دليل الحسابات'!E6))</f>
        <v/>
      </c>
      <c r="F6" s="19">
        <f>IF(A6="","",SUM('دليل الحسابات'!F6))</f>
        <v/>
      </c>
      <c r="G6" s="19">
        <f>IF(A6="","",SUMIFS('اليومية'!$E$7:$E$3006,'اليومية'!$C$7:$C$3006,A6&amp;""))</f>
        <v/>
      </c>
      <c r="H6" s="19">
        <f>IF(A6="","",SUMIFS('اليومية'!$F$7:$F$3006,'اليومية'!$C$7:$C$3006,A6&amp;""))</f>
        <v/>
      </c>
      <c r="I6" s="19">
        <f>IF(A6="","",IF(ROUND(E6+G6-F6-H6,2)&gt;0,ROUND(E6+G6-F6-H6,2),0))</f>
        <v/>
      </c>
      <c r="J6" s="19">
        <f>IF(A6="","",IF(ROUND(E6+G6-F6-H6,2)&lt;0,-ROUND(E6+G6-F6-H6,2),0))</f>
        <v/>
      </c>
    </row>
    <row r="7">
      <c r="A7" s="21">
        <f>IF('دليل الحسابات'!A7&amp;""="","",'دليل الحسابات'!A7)</f>
        <v/>
      </c>
      <c r="B7" s="6">
        <f>IF(A7="","",'دليل الحسابات'!B7)</f>
        <v/>
      </c>
      <c r="C7" s="6">
        <f>IF(A7="","",'دليل الحسابات'!C7)</f>
        <v/>
      </c>
      <c r="D7" s="6">
        <f>IF(A7="","",'دليل الحسابات'!D7)</f>
        <v/>
      </c>
      <c r="E7" s="19">
        <f>IF(A7="","",SUM('دليل الحسابات'!E7))</f>
        <v/>
      </c>
      <c r="F7" s="19">
        <f>IF(A7="","",SUM('دليل الحسابات'!F7))</f>
        <v/>
      </c>
      <c r="G7" s="19">
        <f>IF(A7="","",SUMIFS('اليومية'!$E$7:$E$3006,'اليومية'!$C$7:$C$3006,A7&amp;""))</f>
        <v/>
      </c>
      <c r="H7" s="19">
        <f>IF(A7="","",SUMIFS('اليومية'!$F$7:$F$3006,'اليومية'!$C$7:$C$3006,A7&amp;""))</f>
        <v/>
      </c>
      <c r="I7" s="19">
        <f>IF(A7="","",IF(ROUND(E7+G7-F7-H7,2)&gt;0,ROUND(E7+G7-F7-H7,2),0))</f>
        <v/>
      </c>
      <c r="J7" s="19">
        <f>IF(A7="","",IF(ROUND(E7+G7-F7-H7,2)&lt;0,-ROUND(E7+G7-F7-H7,2),0))</f>
        <v/>
      </c>
    </row>
    <row r="8">
      <c r="A8" s="21">
        <f>IF('دليل الحسابات'!A8&amp;""="","",'دليل الحسابات'!A8)</f>
        <v/>
      </c>
      <c r="B8" s="6">
        <f>IF(A8="","",'دليل الحسابات'!B8)</f>
        <v/>
      </c>
      <c r="C8" s="6">
        <f>IF(A8="","",'دليل الحسابات'!C8)</f>
        <v/>
      </c>
      <c r="D8" s="6">
        <f>IF(A8="","",'دليل الحسابات'!D8)</f>
        <v/>
      </c>
      <c r="E8" s="19">
        <f>IF(A8="","",SUM('دليل الحسابات'!E8))</f>
        <v/>
      </c>
      <c r="F8" s="19">
        <f>IF(A8="","",SUM('دليل الحسابات'!F8))</f>
        <v/>
      </c>
      <c r="G8" s="19">
        <f>IF(A8="","",SUMIFS('اليومية'!$E$7:$E$3006,'اليومية'!$C$7:$C$3006,A8&amp;""))</f>
        <v/>
      </c>
      <c r="H8" s="19">
        <f>IF(A8="","",SUMIFS('اليومية'!$F$7:$F$3006,'اليومية'!$C$7:$C$3006,A8&amp;""))</f>
        <v/>
      </c>
      <c r="I8" s="19">
        <f>IF(A8="","",IF(ROUND(E8+G8-F8-H8,2)&gt;0,ROUND(E8+G8-F8-H8,2),0))</f>
        <v/>
      </c>
      <c r="J8" s="19">
        <f>IF(A8="","",IF(ROUND(E8+G8-F8-H8,2)&lt;0,-ROUND(E8+G8-F8-H8,2),0))</f>
        <v/>
      </c>
    </row>
    <row r="9">
      <c r="A9" s="21">
        <f>IF('دليل الحسابات'!A9&amp;""="","",'دليل الحسابات'!A9)</f>
        <v/>
      </c>
      <c r="B9" s="6">
        <f>IF(A9="","",'دليل الحسابات'!B9)</f>
        <v/>
      </c>
      <c r="C9" s="6">
        <f>IF(A9="","",'دليل الحسابات'!C9)</f>
        <v/>
      </c>
      <c r="D9" s="6">
        <f>IF(A9="","",'دليل الحسابات'!D9)</f>
        <v/>
      </c>
      <c r="E9" s="19">
        <f>IF(A9="","",SUM('دليل الحسابات'!E9))</f>
        <v/>
      </c>
      <c r="F9" s="19">
        <f>IF(A9="","",SUM('دليل الحسابات'!F9))</f>
        <v/>
      </c>
      <c r="G9" s="19">
        <f>IF(A9="","",SUMIFS('اليومية'!$E$7:$E$3006,'اليومية'!$C$7:$C$3006,A9&amp;""))</f>
        <v/>
      </c>
      <c r="H9" s="19">
        <f>IF(A9="","",SUMIFS('اليومية'!$F$7:$F$3006,'اليومية'!$C$7:$C$3006,A9&amp;""))</f>
        <v/>
      </c>
      <c r="I9" s="19">
        <f>IF(A9="","",IF(ROUND(E9+G9-F9-H9,2)&gt;0,ROUND(E9+G9-F9-H9,2),0))</f>
        <v/>
      </c>
      <c r="J9" s="19">
        <f>IF(A9="","",IF(ROUND(E9+G9-F9-H9,2)&lt;0,-ROUND(E9+G9-F9-H9,2),0))</f>
        <v/>
      </c>
    </row>
    <row r="10">
      <c r="A10" s="21">
        <f>IF('دليل الحسابات'!A10&amp;""="","",'دليل الحسابات'!A10)</f>
        <v/>
      </c>
      <c r="B10" s="6">
        <f>IF(A10="","",'دليل الحسابات'!B10)</f>
        <v/>
      </c>
      <c r="C10" s="6">
        <f>IF(A10="","",'دليل الحسابات'!C10)</f>
        <v/>
      </c>
      <c r="D10" s="6">
        <f>IF(A10="","",'دليل الحسابات'!D10)</f>
        <v/>
      </c>
      <c r="E10" s="19">
        <f>IF(A10="","",SUM('دليل الحسابات'!E10))</f>
        <v/>
      </c>
      <c r="F10" s="19">
        <f>IF(A10="","",SUM('دليل الحسابات'!F10))</f>
        <v/>
      </c>
      <c r="G10" s="19">
        <f>IF(A10="","",SUMIFS('اليومية'!$E$7:$E$3006,'اليومية'!$C$7:$C$3006,A10&amp;""))</f>
        <v/>
      </c>
      <c r="H10" s="19">
        <f>IF(A10="","",SUMIFS('اليومية'!$F$7:$F$3006,'اليومية'!$C$7:$C$3006,A10&amp;""))</f>
        <v/>
      </c>
      <c r="I10" s="19">
        <f>IF(A10="","",IF(ROUND(E10+G10-F10-H10,2)&gt;0,ROUND(E10+G10-F10-H10,2),0))</f>
        <v/>
      </c>
      <c r="J10" s="19">
        <f>IF(A10="","",IF(ROUND(E10+G10-F10-H10,2)&lt;0,-ROUND(E10+G10-F10-H10,2),0))</f>
        <v/>
      </c>
    </row>
    <row r="11">
      <c r="A11" s="21">
        <f>IF('دليل الحسابات'!A11&amp;""="","",'دليل الحسابات'!A11)</f>
        <v/>
      </c>
      <c r="B11" s="6">
        <f>IF(A11="","",'دليل الحسابات'!B11)</f>
        <v/>
      </c>
      <c r="C11" s="6">
        <f>IF(A11="","",'دليل الحسابات'!C11)</f>
        <v/>
      </c>
      <c r="D11" s="6">
        <f>IF(A11="","",'دليل الحسابات'!D11)</f>
        <v/>
      </c>
      <c r="E11" s="19">
        <f>IF(A11="","",SUM('دليل الحسابات'!E11))</f>
        <v/>
      </c>
      <c r="F11" s="19">
        <f>IF(A11="","",SUM('دليل الحسابات'!F11))</f>
        <v/>
      </c>
      <c r="G11" s="19">
        <f>IF(A11="","",SUMIFS('اليومية'!$E$7:$E$3006,'اليومية'!$C$7:$C$3006,A11&amp;""))</f>
        <v/>
      </c>
      <c r="H11" s="19">
        <f>IF(A11="","",SUMIFS('اليومية'!$F$7:$F$3006,'اليومية'!$C$7:$C$3006,A11&amp;""))</f>
        <v/>
      </c>
      <c r="I11" s="19">
        <f>IF(A11="","",IF(ROUND(E11+G11-F11-H11,2)&gt;0,ROUND(E11+G11-F11-H11,2),0))</f>
        <v/>
      </c>
      <c r="J11" s="19">
        <f>IF(A11="","",IF(ROUND(E11+G11-F11-H11,2)&lt;0,-ROUND(E11+G11-F11-H11,2),0))</f>
        <v/>
      </c>
    </row>
    <row r="12">
      <c r="A12" s="21">
        <f>IF('دليل الحسابات'!A12&amp;""="","",'دليل الحسابات'!A12)</f>
        <v/>
      </c>
      <c r="B12" s="6">
        <f>IF(A12="","",'دليل الحسابات'!B12)</f>
        <v/>
      </c>
      <c r="C12" s="6">
        <f>IF(A12="","",'دليل الحسابات'!C12)</f>
        <v/>
      </c>
      <c r="D12" s="6">
        <f>IF(A12="","",'دليل الحسابات'!D12)</f>
        <v/>
      </c>
      <c r="E12" s="19">
        <f>IF(A12="","",SUM('دليل الحسابات'!E12))</f>
        <v/>
      </c>
      <c r="F12" s="19">
        <f>IF(A12="","",SUM('دليل الحسابات'!F12))</f>
        <v/>
      </c>
      <c r="G12" s="19">
        <f>IF(A12="","",SUMIFS('اليومية'!$E$7:$E$3006,'اليومية'!$C$7:$C$3006,A12&amp;""))</f>
        <v/>
      </c>
      <c r="H12" s="19">
        <f>IF(A12="","",SUMIFS('اليومية'!$F$7:$F$3006,'اليومية'!$C$7:$C$3006,A12&amp;""))</f>
        <v/>
      </c>
      <c r="I12" s="19">
        <f>IF(A12="","",IF(ROUND(E12+G12-F12-H12,2)&gt;0,ROUND(E12+G12-F12-H12,2),0))</f>
        <v/>
      </c>
      <c r="J12" s="19">
        <f>IF(A12="","",IF(ROUND(E12+G12-F12-H12,2)&lt;0,-ROUND(E12+G12-F12-H12,2),0))</f>
        <v/>
      </c>
    </row>
    <row r="13">
      <c r="A13" s="21">
        <f>IF('دليل الحسابات'!A13&amp;""="","",'دليل الحسابات'!A13)</f>
        <v/>
      </c>
      <c r="B13" s="6">
        <f>IF(A13="","",'دليل الحسابات'!B13)</f>
        <v/>
      </c>
      <c r="C13" s="6">
        <f>IF(A13="","",'دليل الحسابات'!C13)</f>
        <v/>
      </c>
      <c r="D13" s="6">
        <f>IF(A13="","",'دليل الحسابات'!D13)</f>
        <v/>
      </c>
      <c r="E13" s="19">
        <f>IF(A13="","",SUM('دليل الحسابات'!E13))</f>
        <v/>
      </c>
      <c r="F13" s="19">
        <f>IF(A13="","",SUM('دليل الحسابات'!F13))</f>
        <v/>
      </c>
      <c r="G13" s="19">
        <f>IF(A13="","",SUMIFS('اليومية'!$E$7:$E$3006,'اليومية'!$C$7:$C$3006,A13&amp;""))</f>
        <v/>
      </c>
      <c r="H13" s="19">
        <f>IF(A13="","",SUMIFS('اليومية'!$F$7:$F$3006,'اليومية'!$C$7:$C$3006,A13&amp;""))</f>
        <v/>
      </c>
      <c r="I13" s="19">
        <f>IF(A13="","",IF(ROUND(E13+G13-F13-H13,2)&gt;0,ROUND(E13+G13-F13-H13,2),0))</f>
        <v/>
      </c>
      <c r="J13" s="19">
        <f>IF(A13="","",IF(ROUND(E13+G13-F13-H13,2)&lt;0,-ROUND(E13+G13-F13-H13,2),0))</f>
        <v/>
      </c>
    </row>
    <row r="14">
      <c r="A14" s="21">
        <f>IF('دليل الحسابات'!A14&amp;""="","",'دليل الحسابات'!A14)</f>
        <v/>
      </c>
      <c r="B14" s="6">
        <f>IF(A14="","",'دليل الحسابات'!B14)</f>
        <v/>
      </c>
      <c r="C14" s="6">
        <f>IF(A14="","",'دليل الحسابات'!C14)</f>
        <v/>
      </c>
      <c r="D14" s="6">
        <f>IF(A14="","",'دليل الحسابات'!D14)</f>
        <v/>
      </c>
      <c r="E14" s="19">
        <f>IF(A14="","",SUM('دليل الحسابات'!E14))</f>
        <v/>
      </c>
      <c r="F14" s="19">
        <f>IF(A14="","",SUM('دليل الحسابات'!F14))</f>
        <v/>
      </c>
      <c r="G14" s="19">
        <f>IF(A14="","",SUMIFS('اليومية'!$E$7:$E$3006,'اليومية'!$C$7:$C$3006,A14&amp;""))</f>
        <v/>
      </c>
      <c r="H14" s="19">
        <f>IF(A14="","",SUMIFS('اليومية'!$F$7:$F$3006,'اليومية'!$C$7:$C$3006,A14&amp;""))</f>
        <v/>
      </c>
      <c r="I14" s="19">
        <f>IF(A14="","",IF(ROUND(E14+G14-F14-H14,2)&gt;0,ROUND(E14+G14-F14-H14,2),0))</f>
        <v/>
      </c>
      <c r="J14" s="19">
        <f>IF(A14="","",IF(ROUND(E14+G14-F14-H14,2)&lt;0,-ROUND(E14+G14-F14-H14,2),0))</f>
        <v/>
      </c>
    </row>
    <row r="15">
      <c r="A15" s="21">
        <f>IF('دليل الحسابات'!A15&amp;""="","",'دليل الحسابات'!A15)</f>
        <v/>
      </c>
      <c r="B15" s="6">
        <f>IF(A15="","",'دليل الحسابات'!B15)</f>
        <v/>
      </c>
      <c r="C15" s="6">
        <f>IF(A15="","",'دليل الحسابات'!C15)</f>
        <v/>
      </c>
      <c r="D15" s="6">
        <f>IF(A15="","",'دليل الحسابات'!D15)</f>
        <v/>
      </c>
      <c r="E15" s="19">
        <f>IF(A15="","",SUM('دليل الحسابات'!E15))</f>
        <v/>
      </c>
      <c r="F15" s="19">
        <f>IF(A15="","",SUM('دليل الحسابات'!F15))</f>
        <v/>
      </c>
      <c r="G15" s="19">
        <f>IF(A15="","",SUMIFS('اليومية'!$E$7:$E$3006,'اليومية'!$C$7:$C$3006,A15&amp;""))</f>
        <v/>
      </c>
      <c r="H15" s="19">
        <f>IF(A15="","",SUMIFS('اليومية'!$F$7:$F$3006,'اليومية'!$C$7:$C$3006,A15&amp;""))</f>
        <v/>
      </c>
      <c r="I15" s="19">
        <f>IF(A15="","",IF(ROUND(E15+G15-F15-H15,2)&gt;0,ROUND(E15+G15-F15-H15,2),0))</f>
        <v/>
      </c>
      <c r="J15" s="19">
        <f>IF(A15="","",IF(ROUND(E15+G15-F15-H15,2)&lt;0,-ROUND(E15+G15-F15-H15,2),0))</f>
        <v/>
      </c>
    </row>
    <row r="16">
      <c r="A16" s="21">
        <f>IF('دليل الحسابات'!A16&amp;""="","",'دليل الحسابات'!A16)</f>
        <v/>
      </c>
      <c r="B16" s="6">
        <f>IF(A16="","",'دليل الحسابات'!B16)</f>
        <v/>
      </c>
      <c r="C16" s="6">
        <f>IF(A16="","",'دليل الحسابات'!C16)</f>
        <v/>
      </c>
      <c r="D16" s="6">
        <f>IF(A16="","",'دليل الحسابات'!D16)</f>
        <v/>
      </c>
      <c r="E16" s="19">
        <f>IF(A16="","",SUM('دليل الحسابات'!E16))</f>
        <v/>
      </c>
      <c r="F16" s="19">
        <f>IF(A16="","",SUM('دليل الحسابات'!F16))</f>
        <v/>
      </c>
      <c r="G16" s="19">
        <f>IF(A16="","",SUMIFS('اليومية'!$E$7:$E$3006,'اليومية'!$C$7:$C$3006,A16&amp;""))</f>
        <v/>
      </c>
      <c r="H16" s="19">
        <f>IF(A16="","",SUMIFS('اليومية'!$F$7:$F$3006,'اليومية'!$C$7:$C$3006,A16&amp;""))</f>
        <v/>
      </c>
      <c r="I16" s="19">
        <f>IF(A16="","",IF(ROUND(E16+G16-F16-H16,2)&gt;0,ROUND(E16+G16-F16-H16,2),0))</f>
        <v/>
      </c>
      <c r="J16" s="19">
        <f>IF(A16="","",IF(ROUND(E16+G16-F16-H16,2)&lt;0,-ROUND(E16+G16-F16-H16,2),0))</f>
        <v/>
      </c>
    </row>
    <row r="17">
      <c r="A17" s="21">
        <f>IF('دليل الحسابات'!A17&amp;""="","",'دليل الحسابات'!A17)</f>
        <v/>
      </c>
      <c r="B17" s="6">
        <f>IF(A17="","",'دليل الحسابات'!B17)</f>
        <v/>
      </c>
      <c r="C17" s="6">
        <f>IF(A17="","",'دليل الحسابات'!C17)</f>
        <v/>
      </c>
      <c r="D17" s="6">
        <f>IF(A17="","",'دليل الحسابات'!D17)</f>
        <v/>
      </c>
      <c r="E17" s="19">
        <f>IF(A17="","",SUM('دليل الحسابات'!E17))</f>
        <v/>
      </c>
      <c r="F17" s="19">
        <f>IF(A17="","",SUM('دليل الحسابات'!F17))</f>
        <v/>
      </c>
      <c r="G17" s="19">
        <f>IF(A17="","",SUMIFS('اليومية'!$E$7:$E$3006,'اليومية'!$C$7:$C$3006,A17&amp;""))</f>
        <v/>
      </c>
      <c r="H17" s="19">
        <f>IF(A17="","",SUMIFS('اليومية'!$F$7:$F$3006,'اليومية'!$C$7:$C$3006,A17&amp;""))</f>
        <v/>
      </c>
      <c r="I17" s="19">
        <f>IF(A17="","",IF(ROUND(E17+G17-F17-H17,2)&gt;0,ROUND(E17+G17-F17-H17,2),0))</f>
        <v/>
      </c>
      <c r="J17" s="19">
        <f>IF(A17="","",IF(ROUND(E17+G17-F17-H17,2)&lt;0,-ROUND(E17+G17-F17-H17,2),0))</f>
        <v/>
      </c>
    </row>
    <row r="18">
      <c r="A18" s="21">
        <f>IF('دليل الحسابات'!A18&amp;""="","",'دليل الحسابات'!A18)</f>
        <v/>
      </c>
      <c r="B18" s="6">
        <f>IF(A18="","",'دليل الحسابات'!B18)</f>
        <v/>
      </c>
      <c r="C18" s="6">
        <f>IF(A18="","",'دليل الحسابات'!C18)</f>
        <v/>
      </c>
      <c r="D18" s="6">
        <f>IF(A18="","",'دليل الحسابات'!D18)</f>
        <v/>
      </c>
      <c r="E18" s="19">
        <f>IF(A18="","",SUM('دليل الحسابات'!E18))</f>
        <v/>
      </c>
      <c r="F18" s="19">
        <f>IF(A18="","",SUM('دليل الحسابات'!F18))</f>
        <v/>
      </c>
      <c r="G18" s="19">
        <f>IF(A18="","",SUMIFS('اليومية'!$E$7:$E$3006,'اليومية'!$C$7:$C$3006,A18&amp;""))</f>
        <v/>
      </c>
      <c r="H18" s="19">
        <f>IF(A18="","",SUMIFS('اليومية'!$F$7:$F$3006,'اليومية'!$C$7:$C$3006,A18&amp;""))</f>
        <v/>
      </c>
      <c r="I18" s="19">
        <f>IF(A18="","",IF(ROUND(E18+G18-F18-H18,2)&gt;0,ROUND(E18+G18-F18-H18,2),0))</f>
        <v/>
      </c>
      <c r="J18" s="19">
        <f>IF(A18="","",IF(ROUND(E18+G18-F18-H18,2)&lt;0,-ROUND(E18+G18-F18-H18,2),0))</f>
        <v/>
      </c>
    </row>
    <row r="19">
      <c r="A19" s="21">
        <f>IF('دليل الحسابات'!A19&amp;""="","",'دليل الحسابات'!A19)</f>
        <v/>
      </c>
      <c r="B19" s="6">
        <f>IF(A19="","",'دليل الحسابات'!B19)</f>
        <v/>
      </c>
      <c r="C19" s="6">
        <f>IF(A19="","",'دليل الحسابات'!C19)</f>
        <v/>
      </c>
      <c r="D19" s="6">
        <f>IF(A19="","",'دليل الحسابات'!D19)</f>
        <v/>
      </c>
      <c r="E19" s="19">
        <f>IF(A19="","",SUM('دليل الحسابات'!E19))</f>
        <v/>
      </c>
      <c r="F19" s="19">
        <f>IF(A19="","",SUM('دليل الحسابات'!F19))</f>
        <v/>
      </c>
      <c r="G19" s="19">
        <f>IF(A19="","",SUMIFS('اليومية'!$E$7:$E$3006,'اليومية'!$C$7:$C$3006,A19&amp;""))</f>
        <v/>
      </c>
      <c r="H19" s="19">
        <f>IF(A19="","",SUMIFS('اليومية'!$F$7:$F$3006,'اليومية'!$C$7:$C$3006,A19&amp;""))</f>
        <v/>
      </c>
      <c r="I19" s="19">
        <f>IF(A19="","",IF(ROUND(E19+G19-F19-H19,2)&gt;0,ROUND(E19+G19-F19-H19,2),0))</f>
        <v/>
      </c>
      <c r="J19" s="19">
        <f>IF(A19="","",IF(ROUND(E19+G19-F19-H19,2)&lt;0,-ROUND(E19+G19-F19-H19,2),0))</f>
        <v/>
      </c>
    </row>
    <row r="20">
      <c r="A20" s="21">
        <f>IF('دليل الحسابات'!A20&amp;""="","",'دليل الحسابات'!A20)</f>
        <v/>
      </c>
      <c r="B20" s="6">
        <f>IF(A20="","",'دليل الحسابات'!B20)</f>
        <v/>
      </c>
      <c r="C20" s="6">
        <f>IF(A20="","",'دليل الحسابات'!C20)</f>
        <v/>
      </c>
      <c r="D20" s="6">
        <f>IF(A20="","",'دليل الحسابات'!D20)</f>
        <v/>
      </c>
      <c r="E20" s="19">
        <f>IF(A20="","",SUM('دليل الحسابات'!E20))</f>
        <v/>
      </c>
      <c r="F20" s="19">
        <f>IF(A20="","",SUM('دليل الحسابات'!F20))</f>
        <v/>
      </c>
      <c r="G20" s="19">
        <f>IF(A20="","",SUMIFS('اليومية'!$E$7:$E$3006,'اليومية'!$C$7:$C$3006,A20&amp;""))</f>
        <v/>
      </c>
      <c r="H20" s="19">
        <f>IF(A20="","",SUMIFS('اليومية'!$F$7:$F$3006,'اليومية'!$C$7:$C$3006,A20&amp;""))</f>
        <v/>
      </c>
      <c r="I20" s="19">
        <f>IF(A20="","",IF(ROUND(E20+G20-F20-H20,2)&gt;0,ROUND(E20+G20-F20-H20,2),0))</f>
        <v/>
      </c>
      <c r="J20" s="19">
        <f>IF(A20="","",IF(ROUND(E20+G20-F20-H20,2)&lt;0,-ROUND(E20+G20-F20-H20,2),0))</f>
        <v/>
      </c>
    </row>
    <row r="21">
      <c r="A21" s="21">
        <f>IF('دليل الحسابات'!A21&amp;""="","",'دليل الحسابات'!A21)</f>
        <v/>
      </c>
      <c r="B21" s="6">
        <f>IF(A21="","",'دليل الحسابات'!B21)</f>
        <v/>
      </c>
      <c r="C21" s="6">
        <f>IF(A21="","",'دليل الحسابات'!C21)</f>
        <v/>
      </c>
      <c r="D21" s="6">
        <f>IF(A21="","",'دليل الحسابات'!D21)</f>
        <v/>
      </c>
      <c r="E21" s="19">
        <f>IF(A21="","",SUM('دليل الحسابات'!E21))</f>
        <v/>
      </c>
      <c r="F21" s="19">
        <f>IF(A21="","",SUM('دليل الحسابات'!F21))</f>
        <v/>
      </c>
      <c r="G21" s="19">
        <f>IF(A21="","",SUMIFS('اليومية'!$E$7:$E$3006,'اليومية'!$C$7:$C$3006,A21&amp;""))</f>
        <v/>
      </c>
      <c r="H21" s="19">
        <f>IF(A21="","",SUMIFS('اليومية'!$F$7:$F$3006,'اليومية'!$C$7:$C$3006,A21&amp;""))</f>
        <v/>
      </c>
      <c r="I21" s="19">
        <f>IF(A21="","",IF(ROUND(E21+G21-F21-H21,2)&gt;0,ROUND(E21+G21-F21-H21,2),0))</f>
        <v/>
      </c>
      <c r="J21" s="19">
        <f>IF(A21="","",IF(ROUND(E21+G21-F21-H21,2)&lt;0,-ROUND(E21+G21-F21-H21,2),0))</f>
        <v/>
      </c>
    </row>
    <row r="22">
      <c r="A22" s="21">
        <f>IF('دليل الحسابات'!A22&amp;""="","",'دليل الحسابات'!A22)</f>
        <v/>
      </c>
      <c r="B22" s="6">
        <f>IF(A22="","",'دليل الحسابات'!B22)</f>
        <v/>
      </c>
      <c r="C22" s="6">
        <f>IF(A22="","",'دليل الحسابات'!C22)</f>
        <v/>
      </c>
      <c r="D22" s="6">
        <f>IF(A22="","",'دليل الحسابات'!D22)</f>
        <v/>
      </c>
      <c r="E22" s="19">
        <f>IF(A22="","",SUM('دليل الحسابات'!E22))</f>
        <v/>
      </c>
      <c r="F22" s="19">
        <f>IF(A22="","",SUM('دليل الحسابات'!F22))</f>
        <v/>
      </c>
      <c r="G22" s="19">
        <f>IF(A22="","",SUMIFS('اليومية'!$E$7:$E$3006,'اليومية'!$C$7:$C$3006,A22&amp;""))</f>
        <v/>
      </c>
      <c r="H22" s="19">
        <f>IF(A22="","",SUMIFS('اليومية'!$F$7:$F$3006,'اليومية'!$C$7:$C$3006,A22&amp;""))</f>
        <v/>
      </c>
      <c r="I22" s="19">
        <f>IF(A22="","",IF(ROUND(E22+G22-F22-H22,2)&gt;0,ROUND(E22+G22-F22-H22,2),0))</f>
        <v/>
      </c>
      <c r="J22" s="19">
        <f>IF(A22="","",IF(ROUND(E22+G22-F22-H22,2)&lt;0,-ROUND(E22+G22-F22-H22,2),0))</f>
        <v/>
      </c>
    </row>
    <row r="23">
      <c r="A23" s="21">
        <f>IF('دليل الحسابات'!A23&amp;""="","",'دليل الحسابات'!A23)</f>
        <v/>
      </c>
      <c r="B23" s="6">
        <f>IF(A23="","",'دليل الحسابات'!B23)</f>
        <v/>
      </c>
      <c r="C23" s="6">
        <f>IF(A23="","",'دليل الحسابات'!C23)</f>
        <v/>
      </c>
      <c r="D23" s="6">
        <f>IF(A23="","",'دليل الحسابات'!D23)</f>
        <v/>
      </c>
      <c r="E23" s="19">
        <f>IF(A23="","",SUM('دليل الحسابات'!E23))</f>
        <v/>
      </c>
      <c r="F23" s="19">
        <f>IF(A23="","",SUM('دليل الحسابات'!F23))</f>
        <v/>
      </c>
      <c r="G23" s="19">
        <f>IF(A23="","",SUMIFS('اليومية'!$E$7:$E$3006,'اليومية'!$C$7:$C$3006,A23&amp;""))</f>
        <v/>
      </c>
      <c r="H23" s="19">
        <f>IF(A23="","",SUMIFS('اليومية'!$F$7:$F$3006,'اليومية'!$C$7:$C$3006,A23&amp;""))</f>
        <v/>
      </c>
      <c r="I23" s="19">
        <f>IF(A23="","",IF(ROUND(E23+G23-F23-H23,2)&gt;0,ROUND(E23+G23-F23-H23,2),0))</f>
        <v/>
      </c>
      <c r="J23" s="19">
        <f>IF(A23="","",IF(ROUND(E23+G23-F23-H23,2)&lt;0,-ROUND(E23+G23-F23-H23,2),0))</f>
        <v/>
      </c>
    </row>
    <row r="24">
      <c r="A24" s="21">
        <f>IF('دليل الحسابات'!A24&amp;""="","",'دليل الحسابات'!A24)</f>
        <v/>
      </c>
      <c r="B24" s="6">
        <f>IF(A24="","",'دليل الحسابات'!B24)</f>
        <v/>
      </c>
      <c r="C24" s="6">
        <f>IF(A24="","",'دليل الحسابات'!C24)</f>
        <v/>
      </c>
      <c r="D24" s="6">
        <f>IF(A24="","",'دليل الحسابات'!D24)</f>
        <v/>
      </c>
      <c r="E24" s="19">
        <f>IF(A24="","",SUM('دليل الحسابات'!E24))</f>
        <v/>
      </c>
      <c r="F24" s="19">
        <f>IF(A24="","",SUM('دليل الحسابات'!F24))</f>
        <v/>
      </c>
      <c r="G24" s="19">
        <f>IF(A24="","",SUMIFS('اليومية'!$E$7:$E$3006,'اليومية'!$C$7:$C$3006,A24&amp;""))</f>
        <v/>
      </c>
      <c r="H24" s="19">
        <f>IF(A24="","",SUMIFS('اليومية'!$F$7:$F$3006,'اليومية'!$C$7:$C$3006,A24&amp;""))</f>
        <v/>
      </c>
      <c r="I24" s="19">
        <f>IF(A24="","",IF(ROUND(E24+G24-F24-H24,2)&gt;0,ROUND(E24+G24-F24-H24,2),0))</f>
        <v/>
      </c>
      <c r="J24" s="19">
        <f>IF(A24="","",IF(ROUND(E24+G24-F24-H24,2)&lt;0,-ROUND(E24+G24-F24-H24,2),0))</f>
        <v/>
      </c>
    </row>
    <row r="25">
      <c r="A25" s="21">
        <f>IF('دليل الحسابات'!A25&amp;""="","",'دليل الحسابات'!A25)</f>
        <v/>
      </c>
      <c r="B25" s="6">
        <f>IF(A25="","",'دليل الحسابات'!B25)</f>
        <v/>
      </c>
      <c r="C25" s="6">
        <f>IF(A25="","",'دليل الحسابات'!C25)</f>
        <v/>
      </c>
      <c r="D25" s="6">
        <f>IF(A25="","",'دليل الحسابات'!D25)</f>
        <v/>
      </c>
      <c r="E25" s="19">
        <f>IF(A25="","",SUM('دليل الحسابات'!E25))</f>
        <v/>
      </c>
      <c r="F25" s="19">
        <f>IF(A25="","",SUM('دليل الحسابات'!F25))</f>
        <v/>
      </c>
      <c r="G25" s="19">
        <f>IF(A25="","",SUMIFS('اليومية'!$E$7:$E$3006,'اليومية'!$C$7:$C$3006,A25&amp;""))</f>
        <v/>
      </c>
      <c r="H25" s="19">
        <f>IF(A25="","",SUMIFS('اليومية'!$F$7:$F$3006,'اليومية'!$C$7:$C$3006,A25&amp;""))</f>
        <v/>
      </c>
      <c r="I25" s="19">
        <f>IF(A25="","",IF(ROUND(E25+G25-F25-H25,2)&gt;0,ROUND(E25+G25-F25-H25,2),0))</f>
        <v/>
      </c>
      <c r="J25" s="19">
        <f>IF(A25="","",IF(ROUND(E25+G25-F25-H25,2)&lt;0,-ROUND(E25+G25-F25-H25,2),0))</f>
        <v/>
      </c>
    </row>
    <row r="26">
      <c r="A26" s="21">
        <f>IF('دليل الحسابات'!A26&amp;""="","",'دليل الحسابات'!A26)</f>
        <v/>
      </c>
      <c r="B26" s="6">
        <f>IF(A26="","",'دليل الحسابات'!B26)</f>
        <v/>
      </c>
      <c r="C26" s="6">
        <f>IF(A26="","",'دليل الحسابات'!C26)</f>
        <v/>
      </c>
      <c r="D26" s="6">
        <f>IF(A26="","",'دليل الحسابات'!D26)</f>
        <v/>
      </c>
      <c r="E26" s="19">
        <f>IF(A26="","",SUM('دليل الحسابات'!E26))</f>
        <v/>
      </c>
      <c r="F26" s="19">
        <f>IF(A26="","",SUM('دليل الحسابات'!F26))</f>
        <v/>
      </c>
      <c r="G26" s="19">
        <f>IF(A26="","",SUMIFS('اليومية'!$E$7:$E$3006,'اليومية'!$C$7:$C$3006,A26&amp;""))</f>
        <v/>
      </c>
      <c r="H26" s="19">
        <f>IF(A26="","",SUMIFS('اليومية'!$F$7:$F$3006,'اليومية'!$C$7:$C$3006,A26&amp;""))</f>
        <v/>
      </c>
      <c r="I26" s="19">
        <f>IF(A26="","",IF(ROUND(E26+G26-F26-H26,2)&gt;0,ROUND(E26+G26-F26-H26,2),0))</f>
        <v/>
      </c>
      <c r="J26" s="19">
        <f>IF(A26="","",IF(ROUND(E26+G26-F26-H26,2)&lt;0,-ROUND(E26+G26-F26-H26,2),0))</f>
        <v/>
      </c>
    </row>
    <row r="27">
      <c r="A27" s="21">
        <f>IF('دليل الحسابات'!A27&amp;""="","",'دليل الحسابات'!A27)</f>
        <v/>
      </c>
      <c r="B27" s="6">
        <f>IF(A27="","",'دليل الحسابات'!B27)</f>
        <v/>
      </c>
      <c r="C27" s="6">
        <f>IF(A27="","",'دليل الحسابات'!C27)</f>
        <v/>
      </c>
      <c r="D27" s="6">
        <f>IF(A27="","",'دليل الحسابات'!D27)</f>
        <v/>
      </c>
      <c r="E27" s="19">
        <f>IF(A27="","",SUM('دليل الحسابات'!E27))</f>
        <v/>
      </c>
      <c r="F27" s="19">
        <f>IF(A27="","",SUM('دليل الحسابات'!F27))</f>
        <v/>
      </c>
      <c r="G27" s="19">
        <f>IF(A27="","",SUMIFS('اليومية'!$E$7:$E$3006,'اليومية'!$C$7:$C$3006,A27&amp;""))</f>
        <v/>
      </c>
      <c r="H27" s="19">
        <f>IF(A27="","",SUMIFS('اليومية'!$F$7:$F$3006,'اليومية'!$C$7:$C$3006,A27&amp;""))</f>
        <v/>
      </c>
      <c r="I27" s="19">
        <f>IF(A27="","",IF(ROUND(E27+G27-F27-H27,2)&gt;0,ROUND(E27+G27-F27-H27,2),0))</f>
        <v/>
      </c>
      <c r="J27" s="19">
        <f>IF(A27="","",IF(ROUND(E27+G27-F27-H27,2)&lt;0,-ROUND(E27+G27-F27-H27,2),0))</f>
        <v/>
      </c>
    </row>
    <row r="28">
      <c r="A28" s="21">
        <f>IF('دليل الحسابات'!A28&amp;""="","",'دليل الحسابات'!A28)</f>
        <v/>
      </c>
      <c r="B28" s="6">
        <f>IF(A28="","",'دليل الحسابات'!B28)</f>
        <v/>
      </c>
      <c r="C28" s="6">
        <f>IF(A28="","",'دليل الحسابات'!C28)</f>
        <v/>
      </c>
      <c r="D28" s="6">
        <f>IF(A28="","",'دليل الحسابات'!D28)</f>
        <v/>
      </c>
      <c r="E28" s="19">
        <f>IF(A28="","",SUM('دليل الحسابات'!E28))</f>
        <v/>
      </c>
      <c r="F28" s="19">
        <f>IF(A28="","",SUM('دليل الحسابات'!F28))</f>
        <v/>
      </c>
      <c r="G28" s="19">
        <f>IF(A28="","",SUMIFS('اليومية'!$E$7:$E$3006,'اليومية'!$C$7:$C$3006,A28&amp;""))</f>
        <v/>
      </c>
      <c r="H28" s="19">
        <f>IF(A28="","",SUMIFS('اليومية'!$F$7:$F$3006,'اليومية'!$C$7:$C$3006,A28&amp;""))</f>
        <v/>
      </c>
      <c r="I28" s="19">
        <f>IF(A28="","",IF(ROUND(E28+G28-F28-H28,2)&gt;0,ROUND(E28+G28-F28-H28,2),0))</f>
        <v/>
      </c>
      <c r="J28" s="19">
        <f>IF(A28="","",IF(ROUND(E28+G28-F28-H28,2)&lt;0,-ROUND(E28+G28-F28-H28,2),0))</f>
        <v/>
      </c>
    </row>
    <row r="29">
      <c r="A29" s="21">
        <f>IF('دليل الحسابات'!A29&amp;""="","",'دليل الحسابات'!A29)</f>
        <v/>
      </c>
      <c r="B29" s="6">
        <f>IF(A29="","",'دليل الحسابات'!B29)</f>
        <v/>
      </c>
      <c r="C29" s="6">
        <f>IF(A29="","",'دليل الحسابات'!C29)</f>
        <v/>
      </c>
      <c r="D29" s="6">
        <f>IF(A29="","",'دليل الحسابات'!D29)</f>
        <v/>
      </c>
      <c r="E29" s="19">
        <f>IF(A29="","",SUM('دليل الحسابات'!E29))</f>
        <v/>
      </c>
      <c r="F29" s="19">
        <f>IF(A29="","",SUM('دليل الحسابات'!F29))</f>
        <v/>
      </c>
      <c r="G29" s="19">
        <f>IF(A29="","",SUMIFS('اليومية'!$E$7:$E$3006,'اليومية'!$C$7:$C$3006,A29&amp;""))</f>
        <v/>
      </c>
      <c r="H29" s="19">
        <f>IF(A29="","",SUMIFS('اليومية'!$F$7:$F$3006,'اليومية'!$C$7:$C$3006,A29&amp;""))</f>
        <v/>
      </c>
      <c r="I29" s="19">
        <f>IF(A29="","",IF(ROUND(E29+G29-F29-H29,2)&gt;0,ROUND(E29+G29-F29-H29,2),0))</f>
        <v/>
      </c>
      <c r="J29" s="19">
        <f>IF(A29="","",IF(ROUND(E29+G29-F29-H29,2)&lt;0,-ROUND(E29+G29-F29-H29,2),0))</f>
        <v/>
      </c>
    </row>
    <row r="30">
      <c r="A30" s="21">
        <f>IF('دليل الحسابات'!A30&amp;""="","",'دليل الحسابات'!A30)</f>
        <v/>
      </c>
      <c r="B30" s="6">
        <f>IF(A30="","",'دليل الحسابات'!B30)</f>
        <v/>
      </c>
      <c r="C30" s="6">
        <f>IF(A30="","",'دليل الحسابات'!C30)</f>
        <v/>
      </c>
      <c r="D30" s="6">
        <f>IF(A30="","",'دليل الحسابات'!D30)</f>
        <v/>
      </c>
      <c r="E30" s="19">
        <f>IF(A30="","",SUM('دليل الحسابات'!E30))</f>
        <v/>
      </c>
      <c r="F30" s="19">
        <f>IF(A30="","",SUM('دليل الحسابات'!F30))</f>
        <v/>
      </c>
      <c r="G30" s="19">
        <f>IF(A30="","",SUMIFS('اليومية'!$E$7:$E$3006,'اليومية'!$C$7:$C$3006,A30&amp;""))</f>
        <v/>
      </c>
      <c r="H30" s="19">
        <f>IF(A30="","",SUMIFS('اليومية'!$F$7:$F$3006,'اليومية'!$C$7:$C$3006,A30&amp;""))</f>
        <v/>
      </c>
      <c r="I30" s="19">
        <f>IF(A30="","",IF(ROUND(E30+G30-F30-H30,2)&gt;0,ROUND(E30+G30-F30-H30,2),0))</f>
        <v/>
      </c>
      <c r="J30" s="19">
        <f>IF(A30="","",IF(ROUND(E30+G30-F30-H30,2)&lt;0,-ROUND(E30+G30-F30-H30,2),0))</f>
        <v/>
      </c>
    </row>
    <row r="31">
      <c r="A31" s="21">
        <f>IF('دليل الحسابات'!A31&amp;""="","",'دليل الحسابات'!A31)</f>
        <v/>
      </c>
      <c r="B31" s="6">
        <f>IF(A31="","",'دليل الحسابات'!B31)</f>
        <v/>
      </c>
      <c r="C31" s="6">
        <f>IF(A31="","",'دليل الحسابات'!C31)</f>
        <v/>
      </c>
      <c r="D31" s="6">
        <f>IF(A31="","",'دليل الحسابات'!D31)</f>
        <v/>
      </c>
      <c r="E31" s="19">
        <f>IF(A31="","",SUM('دليل الحسابات'!E31))</f>
        <v/>
      </c>
      <c r="F31" s="19">
        <f>IF(A31="","",SUM('دليل الحسابات'!F31))</f>
        <v/>
      </c>
      <c r="G31" s="19">
        <f>IF(A31="","",SUMIFS('اليومية'!$E$7:$E$3006,'اليومية'!$C$7:$C$3006,A31&amp;""))</f>
        <v/>
      </c>
      <c r="H31" s="19">
        <f>IF(A31="","",SUMIFS('اليومية'!$F$7:$F$3006,'اليومية'!$C$7:$C$3006,A31&amp;""))</f>
        <v/>
      </c>
      <c r="I31" s="19">
        <f>IF(A31="","",IF(ROUND(E31+G31-F31-H31,2)&gt;0,ROUND(E31+G31-F31-H31,2),0))</f>
        <v/>
      </c>
      <c r="J31" s="19">
        <f>IF(A31="","",IF(ROUND(E31+G31-F31-H31,2)&lt;0,-ROUND(E31+G31-F31-H31,2),0))</f>
        <v/>
      </c>
    </row>
    <row r="32">
      <c r="A32" s="21">
        <f>IF('دليل الحسابات'!A32&amp;""="","",'دليل الحسابات'!A32)</f>
        <v/>
      </c>
      <c r="B32" s="6">
        <f>IF(A32="","",'دليل الحسابات'!B32)</f>
        <v/>
      </c>
      <c r="C32" s="6">
        <f>IF(A32="","",'دليل الحسابات'!C32)</f>
        <v/>
      </c>
      <c r="D32" s="6">
        <f>IF(A32="","",'دليل الحسابات'!D32)</f>
        <v/>
      </c>
      <c r="E32" s="19">
        <f>IF(A32="","",SUM('دليل الحسابات'!E32))</f>
        <v/>
      </c>
      <c r="F32" s="19">
        <f>IF(A32="","",SUM('دليل الحسابات'!F32))</f>
        <v/>
      </c>
      <c r="G32" s="19">
        <f>IF(A32="","",SUMIFS('اليومية'!$E$7:$E$3006,'اليومية'!$C$7:$C$3006,A32&amp;""))</f>
        <v/>
      </c>
      <c r="H32" s="19">
        <f>IF(A32="","",SUMIFS('اليومية'!$F$7:$F$3006,'اليومية'!$C$7:$C$3006,A32&amp;""))</f>
        <v/>
      </c>
      <c r="I32" s="19">
        <f>IF(A32="","",IF(ROUND(E32+G32-F32-H32,2)&gt;0,ROUND(E32+G32-F32-H32,2),0))</f>
        <v/>
      </c>
      <c r="J32" s="19">
        <f>IF(A32="","",IF(ROUND(E32+G32-F32-H32,2)&lt;0,-ROUND(E32+G32-F32-H32,2),0))</f>
        <v/>
      </c>
    </row>
    <row r="33">
      <c r="A33" s="21">
        <f>IF('دليل الحسابات'!A33&amp;""="","",'دليل الحسابات'!A33)</f>
        <v/>
      </c>
      <c r="B33" s="6">
        <f>IF(A33="","",'دليل الحسابات'!B33)</f>
        <v/>
      </c>
      <c r="C33" s="6">
        <f>IF(A33="","",'دليل الحسابات'!C33)</f>
        <v/>
      </c>
      <c r="D33" s="6">
        <f>IF(A33="","",'دليل الحسابات'!D33)</f>
        <v/>
      </c>
      <c r="E33" s="19">
        <f>IF(A33="","",SUM('دليل الحسابات'!E33))</f>
        <v/>
      </c>
      <c r="F33" s="19">
        <f>IF(A33="","",SUM('دليل الحسابات'!F33))</f>
        <v/>
      </c>
      <c r="G33" s="19">
        <f>IF(A33="","",SUMIFS('اليومية'!$E$7:$E$3006,'اليومية'!$C$7:$C$3006,A33&amp;""))</f>
        <v/>
      </c>
      <c r="H33" s="19">
        <f>IF(A33="","",SUMIFS('اليومية'!$F$7:$F$3006,'اليومية'!$C$7:$C$3006,A33&amp;""))</f>
        <v/>
      </c>
      <c r="I33" s="19">
        <f>IF(A33="","",IF(ROUND(E33+G33-F33-H33,2)&gt;0,ROUND(E33+G33-F33-H33,2),0))</f>
        <v/>
      </c>
      <c r="J33" s="19">
        <f>IF(A33="","",IF(ROUND(E33+G33-F33-H33,2)&lt;0,-ROUND(E33+G33-F33-H33,2),0))</f>
        <v/>
      </c>
    </row>
    <row r="34">
      <c r="A34" s="21">
        <f>IF('دليل الحسابات'!A34&amp;""="","",'دليل الحسابات'!A34)</f>
        <v/>
      </c>
      <c r="B34" s="6">
        <f>IF(A34="","",'دليل الحسابات'!B34)</f>
        <v/>
      </c>
      <c r="C34" s="6">
        <f>IF(A34="","",'دليل الحسابات'!C34)</f>
        <v/>
      </c>
      <c r="D34" s="6">
        <f>IF(A34="","",'دليل الحسابات'!D34)</f>
        <v/>
      </c>
      <c r="E34" s="19">
        <f>IF(A34="","",SUM('دليل الحسابات'!E34))</f>
        <v/>
      </c>
      <c r="F34" s="19">
        <f>IF(A34="","",SUM('دليل الحسابات'!F34))</f>
        <v/>
      </c>
      <c r="G34" s="19">
        <f>IF(A34="","",SUMIFS('اليومية'!$E$7:$E$3006,'اليومية'!$C$7:$C$3006,A34&amp;""))</f>
        <v/>
      </c>
      <c r="H34" s="19">
        <f>IF(A34="","",SUMIFS('اليومية'!$F$7:$F$3006,'اليومية'!$C$7:$C$3006,A34&amp;""))</f>
        <v/>
      </c>
      <c r="I34" s="19">
        <f>IF(A34="","",IF(ROUND(E34+G34-F34-H34,2)&gt;0,ROUND(E34+G34-F34-H34,2),0))</f>
        <v/>
      </c>
      <c r="J34" s="19">
        <f>IF(A34="","",IF(ROUND(E34+G34-F34-H34,2)&lt;0,-ROUND(E34+G34-F34-H34,2),0))</f>
        <v/>
      </c>
    </row>
    <row r="35">
      <c r="A35" s="21">
        <f>IF('دليل الحسابات'!A35&amp;""="","",'دليل الحسابات'!A35)</f>
        <v/>
      </c>
      <c r="B35" s="6">
        <f>IF(A35="","",'دليل الحسابات'!B35)</f>
        <v/>
      </c>
      <c r="C35" s="6">
        <f>IF(A35="","",'دليل الحسابات'!C35)</f>
        <v/>
      </c>
      <c r="D35" s="6">
        <f>IF(A35="","",'دليل الحسابات'!D35)</f>
        <v/>
      </c>
      <c r="E35" s="19">
        <f>IF(A35="","",SUM('دليل الحسابات'!E35))</f>
        <v/>
      </c>
      <c r="F35" s="19">
        <f>IF(A35="","",SUM('دليل الحسابات'!F35))</f>
        <v/>
      </c>
      <c r="G35" s="19">
        <f>IF(A35="","",SUMIFS('اليومية'!$E$7:$E$3006,'اليومية'!$C$7:$C$3006,A35&amp;""))</f>
        <v/>
      </c>
      <c r="H35" s="19">
        <f>IF(A35="","",SUMIFS('اليومية'!$F$7:$F$3006,'اليومية'!$C$7:$C$3006,A35&amp;""))</f>
        <v/>
      </c>
      <c r="I35" s="19">
        <f>IF(A35="","",IF(ROUND(E35+G35-F35-H35,2)&gt;0,ROUND(E35+G35-F35-H35,2),0))</f>
        <v/>
      </c>
      <c r="J35" s="19">
        <f>IF(A35="","",IF(ROUND(E35+G35-F35-H35,2)&lt;0,-ROUND(E35+G35-F35-H35,2),0))</f>
        <v/>
      </c>
    </row>
    <row r="36">
      <c r="A36" s="21">
        <f>IF('دليل الحسابات'!A36&amp;""="","",'دليل الحسابات'!A36)</f>
        <v/>
      </c>
      <c r="B36" s="6">
        <f>IF(A36="","",'دليل الحسابات'!B36)</f>
        <v/>
      </c>
      <c r="C36" s="6">
        <f>IF(A36="","",'دليل الحسابات'!C36)</f>
        <v/>
      </c>
      <c r="D36" s="6">
        <f>IF(A36="","",'دليل الحسابات'!D36)</f>
        <v/>
      </c>
      <c r="E36" s="19">
        <f>IF(A36="","",SUM('دليل الحسابات'!E36))</f>
        <v/>
      </c>
      <c r="F36" s="19">
        <f>IF(A36="","",SUM('دليل الحسابات'!F36))</f>
        <v/>
      </c>
      <c r="G36" s="19">
        <f>IF(A36="","",SUMIFS('اليومية'!$E$7:$E$3006,'اليومية'!$C$7:$C$3006,A36&amp;""))</f>
        <v/>
      </c>
      <c r="H36" s="19">
        <f>IF(A36="","",SUMIFS('اليومية'!$F$7:$F$3006,'اليومية'!$C$7:$C$3006,A36&amp;""))</f>
        <v/>
      </c>
      <c r="I36" s="19">
        <f>IF(A36="","",IF(ROUND(E36+G36-F36-H36,2)&gt;0,ROUND(E36+G36-F36-H36,2),0))</f>
        <v/>
      </c>
      <c r="J36" s="19">
        <f>IF(A36="","",IF(ROUND(E36+G36-F36-H36,2)&lt;0,-ROUND(E36+G36-F36-H36,2),0))</f>
        <v/>
      </c>
    </row>
    <row r="37">
      <c r="A37" s="21">
        <f>IF('دليل الحسابات'!A37&amp;""="","",'دليل الحسابات'!A37)</f>
        <v/>
      </c>
      <c r="B37" s="6">
        <f>IF(A37="","",'دليل الحسابات'!B37)</f>
        <v/>
      </c>
      <c r="C37" s="6">
        <f>IF(A37="","",'دليل الحسابات'!C37)</f>
        <v/>
      </c>
      <c r="D37" s="6">
        <f>IF(A37="","",'دليل الحسابات'!D37)</f>
        <v/>
      </c>
      <c r="E37" s="19">
        <f>IF(A37="","",SUM('دليل الحسابات'!E37))</f>
        <v/>
      </c>
      <c r="F37" s="19">
        <f>IF(A37="","",SUM('دليل الحسابات'!F37))</f>
        <v/>
      </c>
      <c r="G37" s="19">
        <f>IF(A37="","",SUMIFS('اليومية'!$E$7:$E$3006,'اليومية'!$C$7:$C$3006,A37&amp;""))</f>
        <v/>
      </c>
      <c r="H37" s="19">
        <f>IF(A37="","",SUMIFS('اليومية'!$F$7:$F$3006,'اليومية'!$C$7:$C$3006,A37&amp;""))</f>
        <v/>
      </c>
      <c r="I37" s="19">
        <f>IF(A37="","",IF(ROUND(E37+G37-F37-H37,2)&gt;0,ROUND(E37+G37-F37-H37,2),0))</f>
        <v/>
      </c>
      <c r="J37" s="19">
        <f>IF(A37="","",IF(ROUND(E37+G37-F37-H37,2)&lt;0,-ROUND(E37+G37-F37-H37,2),0))</f>
        <v/>
      </c>
    </row>
    <row r="38">
      <c r="A38" s="21">
        <f>IF('دليل الحسابات'!A38&amp;""="","",'دليل الحسابات'!A38)</f>
        <v/>
      </c>
      <c r="B38" s="6">
        <f>IF(A38="","",'دليل الحسابات'!B38)</f>
        <v/>
      </c>
      <c r="C38" s="6">
        <f>IF(A38="","",'دليل الحسابات'!C38)</f>
        <v/>
      </c>
      <c r="D38" s="6">
        <f>IF(A38="","",'دليل الحسابات'!D38)</f>
        <v/>
      </c>
      <c r="E38" s="19">
        <f>IF(A38="","",SUM('دليل الحسابات'!E38))</f>
        <v/>
      </c>
      <c r="F38" s="19">
        <f>IF(A38="","",SUM('دليل الحسابات'!F38))</f>
        <v/>
      </c>
      <c r="G38" s="19">
        <f>IF(A38="","",SUMIFS('اليومية'!$E$7:$E$3006,'اليومية'!$C$7:$C$3006,A38&amp;""))</f>
        <v/>
      </c>
      <c r="H38" s="19">
        <f>IF(A38="","",SUMIFS('اليومية'!$F$7:$F$3006,'اليومية'!$C$7:$C$3006,A38&amp;""))</f>
        <v/>
      </c>
      <c r="I38" s="19">
        <f>IF(A38="","",IF(ROUND(E38+G38-F38-H38,2)&gt;0,ROUND(E38+G38-F38-H38,2),0))</f>
        <v/>
      </c>
      <c r="J38" s="19">
        <f>IF(A38="","",IF(ROUND(E38+G38-F38-H38,2)&lt;0,-ROUND(E38+G38-F38-H38,2),0))</f>
        <v/>
      </c>
    </row>
    <row r="39">
      <c r="A39" s="21">
        <f>IF('دليل الحسابات'!A39&amp;""="","",'دليل الحسابات'!A39)</f>
        <v/>
      </c>
      <c r="B39" s="6">
        <f>IF(A39="","",'دليل الحسابات'!B39)</f>
        <v/>
      </c>
      <c r="C39" s="6">
        <f>IF(A39="","",'دليل الحسابات'!C39)</f>
        <v/>
      </c>
      <c r="D39" s="6">
        <f>IF(A39="","",'دليل الحسابات'!D39)</f>
        <v/>
      </c>
      <c r="E39" s="19">
        <f>IF(A39="","",SUM('دليل الحسابات'!E39))</f>
        <v/>
      </c>
      <c r="F39" s="19">
        <f>IF(A39="","",SUM('دليل الحسابات'!F39))</f>
        <v/>
      </c>
      <c r="G39" s="19">
        <f>IF(A39="","",SUMIFS('اليومية'!$E$7:$E$3006,'اليومية'!$C$7:$C$3006,A39&amp;""))</f>
        <v/>
      </c>
      <c r="H39" s="19">
        <f>IF(A39="","",SUMIFS('اليومية'!$F$7:$F$3006,'اليومية'!$C$7:$C$3006,A39&amp;""))</f>
        <v/>
      </c>
      <c r="I39" s="19">
        <f>IF(A39="","",IF(ROUND(E39+G39-F39-H39,2)&gt;0,ROUND(E39+G39-F39-H39,2),0))</f>
        <v/>
      </c>
      <c r="J39" s="19">
        <f>IF(A39="","",IF(ROUND(E39+G39-F39-H39,2)&lt;0,-ROUND(E39+G39-F39-H39,2),0))</f>
        <v/>
      </c>
    </row>
    <row r="40">
      <c r="A40" s="21">
        <f>IF('دليل الحسابات'!A40&amp;""="","",'دليل الحسابات'!A40)</f>
        <v/>
      </c>
      <c r="B40" s="6">
        <f>IF(A40="","",'دليل الحسابات'!B40)</f>
        <v/>
      </c>
      <c r="C40" s="6">
        <f>IF(A40="","",'دليل الحسابات'!C40)</f>
        <v/>
      </c>
      <c r="D40" s="6">
        <f>IF(A40="","",'دليل الحسابات'!D40)</f>
        <v/>
      </c>
      <c r="E40" s="19">
        <f>IF(A40="","",SUM('دليل الحسابات'!E40))</f>
        <v/>
      </c>
      <c r="F40" s="19">
        <f>IF(A40="","",SUM('دليل الحسابات'!F40))</f>
        <v/>
      </c>
      <c r="G40" s="19">
        <f>IF(A40="","",SUMIFS('اليومية'!$E$7:$E$3006,'اليومية'!$C$7:$C$3006,A40&amp;""))</f>
        <v/>
      </c>
      <c r="H40" s="19">
        <f>IF(A40="","",SUMIFS('اليومية'!$F$7:$F$3006,'اليومية'!$C$7:$C$3006,A40&amp;""))</f>
        <v/>
      </c>
      <c r="I40" s="19">
        <f>IF(A40="","",IF(ROUND(E40+G40-F40-H40,2)&gt;0,ROUND(E40+G40-F40-H40,2),0))</f>
        <v/>
      </c>
      <c r="J40" s="19">
        <f>IF(A40="","",IF(ROUND(E40+G40-F40-H40,2)&lt;0,-ROUND(E40+G40-F40-H40,2),0))</f>
        <v/>
      </c>
    </row>
    <row r="41">
      <c r="A41" s="21">
        <f>IF('دليل الحسابات'!A41&amp;""="","",'دليل الحسابات'!A41)</f>
        <v/>
      </c>
      <c r="B41" s="6">
        <f>IF(A41="","",'دليل الحسابات'!B41)</f>
        <v/>
      </c>
      <c r="C41" s="6">
        <f>IF(A41="","",'دليل الحسابات'!C41)</f>
        <v/>
      </c>
      <c r="D41" s="6">
        <f>IF(A41="","",'دليل الحسابات'!D41)</f>
        <v/>
      </c>
      <c r="E41" s="19">
        <f>IF(A41="","",SUM('دليل الحسابات'!E41))</f>
        <v/>
      </c>
      <c r="F41" s="19">
        <f>IF(A41="","",SUM('دليل الحسابات'!F41))</f>
        <v/>
      </c>
      <c r="G41" s="19">
        <f>IF(A41="","",SUMIFS('اليومية'!$E$7:$E$3006,'اليومية'!$C$7:$C$3006,A41&amp;""))</f>
        <v/>
      </c>
      <c r="H41" s="19">
        <f>IF(A41="","",SUMIFS('اليومية'!$F$7:$F$3006,'اليومية'!$C$7:$C$3006,A41&amp;""))</f>
        <v/>
      </c>
      <c r="I41" s="19">
        <f>IF(A41="","",IF(ROUND(E41+G41-F41-H41,2)&gt;0,ROUND(E41+G41-F41-H41,2),0))</f>
        <v/>
      </c>
      <c r="J41" s="19">
        <f>IF(A41="","",IF(ROUND(E41+G41-F41-H41,2)&lt;0,-ROUND(E41+G41-F41-H41,2),0))</f>
        <v/>
      </c>
    </row>
    <row r="42">
      <c r="A42" s="21">
        <f>IF('دليل الحسابات'!A42&amp;""="","",'دليل الحسابات'!A42)</f>
        <v/>
      </c>
      <c r="B42" s="6">
        <f>IF(A42="","",'دليل الحسابات'!B42)</f>
        <v/>
      </c>
      <c r="C42" s="6">
        <f>IF(A42="","",'دليل الحسابات'!C42)</f>
        <v/>
      </c>
      <c r="D42" s="6">
        <f>IF(A42="","",'دليل الحسابات'!D42)</f>
        <v/>
      </c>
      <c r="E42" s="19">
        <f>IF(A42="","",SUM('دليل الحسابات'!E42))</f>
        <v/>
      </c>
      <c r="F42" s="19">
        <f>IF(A42="","",SUM('دليل الحسابات'!F42))</f>
        <v/>
      </c>
      <c r="G42" s="19">
        <f>IF(A42="","",SUMIFS('اليومية'!$E$7:$E$3006,'اليومية'!$C$7:$C$3006,A42&amp;""))</f>
        <v/>
      </c>
      <c r="H42" s="19">
        <f>IF(A42="","",SUMIFS('اليومية'!$F$7:$F$3006,'اليومية'!$C$7:$C$3006,A42&amp;""))</f>
        <v/>
      </c>
      <c r="I42" s="19">
        <f>IF(A42="","",IF(ROUND(E42+G42-F42-H42,2)&gt;0,ROUND(E42+G42-F42-H42,2),0))</f>
        <v/>
      </c>
      <c r="J42" s="19">
        <f>IF(A42="","",IF(ROUND(E42+G42-F42-H42,2)&lt;0,-ROUND(E42+G42-F42-H42,2),0))</f>
        <v/>
      </c>
    </row>
    <row r="43">
      <c r="A43" s="21">
        <f>IF('دليل الحسابات'!A43&amp;""="","",'دليل الحسابات'!A43)</f>
        <v/>
      </c>
      <c r="B43" s="6">
        <f>IF(A43="","",'دليل الحسابات'!B43)</f>
        <v/>
      </c>
      <c r="C43" s="6">
        <f>IF(A43="","",'دليل الحسابات'!C43)</f>
        <v/>
      </c>
      <c r="D43" s="6">
        <f>IF(A43="","",'دليل الحسابات'!D43)</f>
        <v/>
      </c>
      <c r="E43" s="19">
        <f>IF(A43="","",SUM('دليل الحسابات'!E43))</f>
        <v/>
      </c>
      <c r="F43" s="19">
        <f>IF(A43="","",SUM('دليل الحسابات'!F43))</f>
        <v/>
      </c>
      <c r="G43" s="19">
        <f>IF(A43="","",SUMIFS('اليومية'!$E$7:$E$3006,'اليومية'!$C$7:$C$3006,A43&amp;""))</f>
        <v/>
      </c>
      <c r="H43" s="19">
        <f>IF(A43="","",SUMIFS('اليومية'!$F$7:$F$3006,'اليومية'!$C$7:$C$3006,A43&amp;""))</f>
        <v/>
      </c>
      <c r="I43" s="19">
        <f>IF(A43="","",IF(ROUND(E43+G43-F43-H43,2)&gt;0,ROUND(E43+G43-F43-H43,2),0))</f>
        <v/>
      </c>
      <c r="J43" s="19">
        <f>IF(A43="","",IF(ROUND(E43+G43-F43-H43,2)&lt;0,-ROUND(E43+G43-F43-H43,2),0))</f>
        <v/>
      </c>
    </row>
    <row r="44">
      <c r="A44" s="21">
        <f>IF('دليل الحسابات'!A44&amp;""="","",'دليل الحسابات'!A44)</f>
        <v/>
      </c>
      <c r="B44" s="6">
        <f>IF(A44="","",'دليل الحسابات'!B44)</f>
        <v/>
      </c>
      <c r="C44" s="6">
        <f>IF(A44="","",'دليل الحسابات'!C44)</f>
        <v/>
      </c>
      <c r="D44" s="6">
        <f>IF(A44="","",'دليل الحسابات'!D44)</f>
        <v/>
      </c>
      <c r="E44" s="19">
        <f>IF(A44="","",SUM('دليل الحسابات'!E44))</f>
        <v/>
      </c>
      <c r="F44" s="19">
        <f>IF(A44="","",SUM('دليل الحسابات'!F44))</f>
        <v/>
      </c>
      <c r="G44" s="19">
        <f>IF(A44="","",SUMIFS('اليومية'!$E$7:$E$3006,'اليومية'!$C$7:$C$3006,A44&amp;""))</f>
        <v/>
      </c>
      <c r="H44" s="19">
        <f>IF(A44="","",SUMIFS('اليومية'!$F$7:$F$3006,'اليومية'!$C$7:$C$3006,A44&amp;""))</f>
        <v/>
      </c>
      <c r="I44" s="19">
        <f>IF(A44="","",IF(ROUND(E44+G44-F44-H44,2)&gt;0,ROUND(E44+G44-F44-H44,2),0))</f>
        <v/>
      </c>
      <c r="J44" s="19">
        <f>IF(A44="","",IF(ROUND(E44+G44-F44-H44,2)&lt;0,-ROUND(E44+G44-F44-H44,2),0))</f>
        <v/>
      </c>
    </row>
    <row r="45">
      <c r="A45" s="21">
        <f>IF('دليل الحسابات'!A45&amp;""="","",'دليل الحسابات'!A45)</f>
        <v/>
      </c>
      <c r="B45" s="6">
        <f>IF(A45="","",'دليل الحسابات'!B45)</f>
        <v/>
      </c>
      <c r="C45" s="6">
        <f>IF(A45="","",'دليل الحسابات'!C45)</f>
        <v/>
      </c>
      <c r="D45" s="6">
        <f>IF(A45="","",'دليل الحسابات'!D45)</f>
        <v/>
      </c>
      <c r="E45" s="19">
        <f>IF(A45="","",SUM('دليل الحسابات'!E45))</f>
        <v/>
      </c>
      <c r="F45" s="19">
        <f>IF(A45="","",SUM('دليل الحسابات'!F45))</f>
        <v/>
      </c>
      <c r="G45" s="19">
        <f>IF(A45="","",SUMIFS('اليومية'!$E$7:$E$3006,'اليومية'!$C$7:$C$3006,A45&amp;""))</f>
        <v/>
      </c>
      <c r="H45" s="19">
        <f>IF(A45="","",SUMIFS('اليومية'!$F$7:$F$3006,'اليومية'!$C$7:$C$3006,A45&amp;""))</f>
        <v/>
      </c>
      <c r="I45" s="19">
        <f>IF(A45="","",IF(ROUND(E45+G45-F45-H45,2)&gt;0,ROUND(E45+G45-F45-H45,2),0))</f>
        <v/>
      </c>
      <c r="J45" s="19">
        <f>IF(A45="","",IF(ROUND(E45+G45-F45-H45,2)&lt;0,-ROUND(E45+G45-F45-H45,2),0))</f>
        <v/>
      </c>
    </row>
    <row r="46">
      <c r="A46" s="21">
        <f>IF('دليل الحسابات'!A46&amp;""="","",'دليل الحسابات'!A46)</f>
        <v/>
      </c>
      <c r="B46" s="6">
        <f>IF(A46="","",'دليل الحسابات'!B46)</f>
        <v/>
      </c>
      <c r="C46" s="6">
        <f>IF(A46="","",'دليل الحسابات'!C46)</f>
        <v/>
      </c>
      <c r="D46" s="6">
        <f>IF(A46="","",'دليل الحسابات'!D46)</f>
        <v/>
      </c>
      <c r="E46" s="19">
        <f>IF(A46="","",SUM('دليل الحسابات'!E46))</f>
        <v/>
      </c>
      <c r="F46" s="19">
        <f>IF(A46="","",SUM('دليل الحسابات'!F46))</f>
        <v/>
      </c>
      <c r="G46" s="19">
        <f>IF(A46="","",SUMIFS('اليومية'!$E$7:$E$3006,'اليومية'!$C$7:$C$3006,A46&amp;""))</f>
        <v/>
      </c>
      <c r="H46" s="19">
        <f>IF(A46="","",SUMIFS('اليومية'!$F$7:$F$3006,'اليومية'!$C$7:$C$3006,A46&amp;""))</f>
        <v/>
      </c>
      <c r="I46" s="19">
        <f>IF(A46="","",IF(ROUND(E46+G46-F46-H46,2)&gt;0,ROUND(E46+G46-F46-H46,2),0))</f>
        <v/>
      </c>
      <c r="J46" s="19">
        <f>IF(A46="","",IF(ROUND(E46+G46-F46-H46,2)&lt;0,-ROUND(E46+G46-F46-H46,2),0))</f>
        <v/>
      </c>
    </row>
    <row r="47">
      <c r="A47" s="21">
        <f>IF('دليل الحسابات'!A47&amp;""="","",'دليل الحسابات'!A47)</f>
        <v/>
      </c>
      <c r="B47" s="6">
        <f>IF(A47="","",'دليل الحسابات'!B47)</f>
        <v/>
      </c>
      <c r="C47" s="6">
        <f>IF(A47="","",'دليل الحسابات'!C47)</f>
        <v/>
      </c>
      <c r="D47" s="6">
        <f>IF(A47="","",'دليل الحسابات'!D47)</f>
        <v/>
      </c>
      <c r="E47" s="19">
        <f>IF(A47="","",SUM('دليل الحسابات'!E47))</f>
        <v/>
      </c>
      <c r="F47" s="19">
        <f>IF(A47="","",SUM('دليل الحسابات'!F47))</f>
        <v/>
      </c>
      <c r="G47" s="19">
        <f>IF(A47="","",SUMIFS('اليومية'!$E$7:$E$3006,'اليومية'!$C$7:$C$3006,A47&amp;""))</f>
        <v/>
      </c>
      <c r="H47" s="19">
        <f>IF(A47="","",SUMIFS('اليومية'!$F$7:$F$3006,'اليومية'!$C$7:$C$3006,A47&amp;""))</f>
        <v/>
      </c>
      <c r="I47" s="19">
        <f>IF(A47="","",IF(ROUND(E47+G47-F47-H47,2)&gt;0,ROUND(E47+G47-F47-H47,2),0))</f>
        <v/>
      </c>
      <c r="J47" s="19">
        <f>IF(A47="","",IF(ROUND(E47+G47-F47-H47,2)&lt;0,-ROUND(E47+G47-F47-H47,2),0))</f>
        <v/>
      </c>
    </row>
    <row r="48">
      <c r="A48" s="21">
        <f>IF('دليل الحسابات'!A48&amp;""="","",'دليل الحسابات'!A48)</f>
        <v/>
      </c>
      <c r="B48" s="6">
        <f>IF(A48="","",'دليل الحسابات'!B48)</f>
        <v/>
      </c>
      <c r="C48" s="6">
        <f>IF(A48="","",'دليل الحسابات'!C48)</f>
        <v/>
      </c>
      <c r="D48" s="6">
        <f>IF(A48="","",'دليل الحسابات'!D48)</f>
        <v/>
      </c>
      <c r="E48" s="19">
        <f>IF(A48="","",SUM('دليل الحسابات'!E48))</f>
        <v/>
      </c>
      <c r="F48" s="19">
        <f>IF(A48="","",SUM('دليل الحسابات'!F48))</f>
        <v/>
      </c>
      <c r="G48" s="19">
        <f>IF(A48="","",SUMIFS('اليومية'!$E$7:$E$3006,'اليومية'!$C$7:$C$3006,A48&amp;""))</f>
        <v/>
      </c>
      <c r="H48" s="19">
        <f>IF(A48="","",SUMIFS('اليومية'!$F$7:$F$3006,'اليومية'!$C$7:$C$3006,A48&amp;""))</f>
        <v/>
      </c>
      <c r="I48" s="19">
        <f>IF(A48="","",IF(ROUND(E48+G48-F48-H48,2)&gt;0,ROUND(E48+G48-F48-H48,2),0))</f>
        <v/>
      </c>
      <c r="J48" s="19">
        <f>IF(A48="","",IF(ROUND(E48+G48-F48-H48,2)&lt;0,-ROUND(E48+G48-F48-H48,2),0))</f>
        <v/>
      </c>
    </row>
    <row r="49">
      <c r="A49" s="21">
        <f>IF('دليل الحسابات'!A49&amp;""="","",'دليل الحسابات'!A49)</f>
        <v/>
      </c>
      <c r="B49" s="6">
        <f>IF(A49="","",'دليل الحسابات'!B49)</f>
        <v/>
      </c>
      <c r="C49" s="6">
        <f>IF(A49="","",'دليل الحسابات'!C49)</f>
        <v/>
      </c>
      <c r="D49" s="6">
        <f>IF(A49="","",'دليل الحسابات'!D49)</f>
        <v/>
      </c>
      <c r="E49" s="19">
        <f>IF(A49="","",SUM('دليل الحسابات'!E49))</f>
        <v/>
      </c>
      <c r="F49" s="19">
        <f>IF(A49="","",SUM('دليل الحسابات'!F49))</f>
        <v/>
      </c>
      <c r="G49" s="19">
        <f>IF(A49="","",SUMIFS('اليومية'!$E$7:$E$3006,'اليومية'!$C$7:$C$3006,A49&amp;""))</f>
        <v/>
      </c>
      <c r="H49" s="19">
        <f>IF(A49="","",SUMIFS('اليومية'!$F$7:$F$3006,'اليومية'!$C$7:$C$3006,A49&amp;""))</f>
        <v/>
      </c>
      <c r="I49" s="19">
        <f>IF(A49="","",IF(ROUND(E49+G49-F49-H49,2)&gt;0,ROUND(E49+G49-F49-H49,2),0))</f>
        <v/>
      </c>
      <c r="J49" s="19">
        <f>IF(A49="","",IF(ROUND(E49+G49-F49-H49,2)&lt;0,-ROUND(E49+G49-F49-H49,2),0))</f>
        <v/>
      </c>
    </row>
    <row r="50">
      <c r="A50" s="21">
        <f>IF('دليل الحسابات'!A50&amp;""="","",'دليل الحسابات'!A50)</f>
        <v/>
      </c>
      <c r="B50" s="6">
        <f>IF(A50="","",'دليل الحسابات'!B50)</f>
        <v/>
      </c>
      <c r="C50" s="6">
        <f>IF(A50="","",'دليل الحسابات'!C50)</f>
        <v/>
      </c>
      <c r="D50" s="6">
        <f>IF(A50="","",'دليل الحسابات'!D50)</f>
        <v/>
      </c>
      <c r="E50" s="19">
        <f>IF(A50="","",SUM('دليل الحسابات'!E50))</f>
        <v/>
      </c>
      <c r="F50" s="19">
        <f>IF(A50="","",SUM('دليل الحسابات'!F50))</f>
        <v/>
      </c>
      <c r="G50" s="19">
        <f>IF(A50="","",SUMIFS('اليومية'!$E$7:$E$3006,'اليومية'!$C$7:$C$3006,A50&amp;""))</f>
        <v/>
      </c>
      <c r="H50" s="19">
        <f>IF(A50="","",SUMIFS('اليومية'!$F$7:$F$3006,'اليومية'!$C$7:$C$3006,A50&amp;""))</f>
        <v/>
      </c>
      <c r="I50" s="19">
        <f>IF(A50="","",IF(ROUND(E50+G50-F50-H50,2)&gt;0,ROUND(E50+G50-F50-H50,2),0))</f>
        <v/>
      </c>
      <c r="J50" s="19">
        <f>IF(A50="","",IF(ROUND(E50+G50-F50-H50,2)&lt;0,-ROUND(E50+G50-F50-H50,2),0))</f>
        <v/>
      </c>
    </row>
    <row r="51">
      <c r="A51" s="21">
        <f>IF('دليل الحسابات'!A51&amp;""="","",'دليل الحسابات'!A51)</f>
        <v/>
      </c>
      <c r="B51" s="6">
        <f>IF(A51="","",'دليل الحسابات'!B51)</f>
        <v/>
      </c>
      <c r="C51" s="6">
        <f>IF(A51="","",'دليل الحسابات'!C51)</f>
        <v/>
      </c>
      <c r="D51" s="6">
        <f>IF(A51="","",'دليل الحسابات'!D51)</f>
        <v/>
      </c>
      <c r="E51" s="19">
        <f>IF(A51="","",SUM('دليل الحسابات'!E51))</f>
        <v/>
      </c>
      <c r="F51" s="19">
        <f>IF(A51="","",SUM('دليل الحسابات'!F51))</f>
        <v/>
      </c>
      <c r="G51" s="19">
        <f>IF(A51="","",SUMIFS('اليومية'!$E$7:$E$3006,'اليومية'!$C$7:$C$3006,A51&amp;""))</f>
        <v/>
      </c>
      <c r="H51" s="19">
        <f>IF(A51="","",SUMIFS('اليومية'!$F$7:$F$3006,'اليومية'!$C$7:$C$3006,A51&amp;""))</f>
        <v/>
      </c>
      <c r="I51" s="19">
        <f>IF(A51="","",IF(ROUND(E51+G51-F51-H51,2)&gt;0,ROUND(E51+G51-F51-H51,2),0))</f>
        <v/>
      </c>
      <c r="J51" s="19">
        <f>IF(A51="","",IF(ROUND(E51+G51-F51-H51,2)&lt;0,-ROUND(E51+G51-F51-H51,2),0))</f>
        <v/>
      </c>
    </row>
    <row r="52">
      <c r="A52" s="21">
        <f>IF('دليل الحسابات'!A52&amp;""="","",'دليل الحسابات'!A52)</f>
        <v/>
      </c>
      <c r="B52" s="6">
        <f>IF(A52="","",'دليل الحسابات'!B52)</f>
        <v/>
      </c>
      <c r="C52" s="6">
        <f>IF(A52="","",'دليل الحسابات'!C52)</f>
        <v/>
      </c>
      <c r="D52" s="6">
        <f>IF(A52="","",'دليل الحسابات'!D52)</f>
        <v/>
      </c>
      <c r="E52" s="19">
        <f>IF(A52="","",SUM('دليل الحسابات'!E52))</f>
        <v/>
      </c>
      <c r="F52" s="19">
        <f>IF(A52="","",SUM('دليل الحسابات'!F52))</f>
        <v/>
      </c>
      <c r="G52" s="19">
        <f>IF(A52="","",SUMIFS('اليومية'!$E$7:$E$3006,'اليومية'!$C$7:$C$3006,A52&amp;""))</f>
        <v/>
      </c>
      <c r="H52" s="19">
        <f>IF(A52="","",SUMIFS('اليومية'!$F$7:$F$3006,'اليومية'!$C$7:$C$3006,A52&amp;""))</f>
        <v/>
      </c>
      <c r="I52" s="19">
        <f>IF(A52="","",IF(ROUND(E52+G52-F52-H52,2)&gt;0,ROUND(E52+G52-F52-H52,2),0))</f>
        <v/>
      </c>
      <c r="J52" s="19">
        <f>IF(A52="","",IF(ROUND(E52+G52-F52-H52,2)&lt;0,-ROUND(E52+G52-F52-H52,2),0))</f>
        <v/>
      </c>
    </row>
    <row r="53">
      <c r="A53" s="21">
        <f>IF('دليل الحسابات'!A53&amp;""="","",'دليل الحسابات'!A53)</f>
        <v/>
      </c>
      <c r="B53" s="6">
        <f>IF(A53="","",'دليل الحسابات'!B53)</f>
        <v/>
      </c>
      <c r="C53" s="6">
        <f>IF(A53="","",'دليل الحسابات'!C53)</f>
        <v/>
      </c>
      <c r="D53" s="6">
        <f>IF(A53="","",'دليل الحسابات'!D53)</f>
        <v/>
      </c>
      <c r="E53" s="19">
        <f>IF(A53="","",SUM('دليل الحسابات'!E53))</f>
        <v/>
      </c>
      <c r="F53" s="19">
        <f>IF(A53="","",SUM('دليل الحسابات'!F53))</f>
        <v/>
      </c>
      <c r="G53" s="19">
        <f>IF(A53="","",SUMIFS('اليومية'!$E$7:$E$3006,'اليومية'!$C$7:$C$3006,A53&amp;""))</f>
        <v/>
      </c>
      <c r="H53" s="19">
        <f>IF(A53="","",SUMIFS('اليومية'!$F$7:$F$3006,'اليومية'!$C$7:$C$3006,A53&amp;""))</f>
        <v/>
      </c>
      <c r="I53" s="19">
        <f>IF(A53="","",IF(ROUND(E53+G53-F53-H53,2)&gt;0,ROUND(E53+G53-F53-H53,2),0))</f>
        <v/>
      </c>
      <c r="J53" s="19">
        <f>IF(A53="","",IF(ROUND(E53+G53-F53-H53,2)&lt;0,-ROUND(E53+G53-F53-H53,2),0))</f>
        <v/>
      </c>
    </row>
    <row r="54">
      <c r="A54" s="21">
        <f>IF('دليل الحسابات'!A54&amp;""="","",'دليل الحسابات'!A54)</f>
        <v/>
      </c>
      <c r="B54" s="6">
        <f>IF(A54="","",'دليل الحسابات'!B54)</f>
        <v/>
      </c>
      <c r="C54" s="6">
        <f>IF(A54="","",'دليل الحسابات'!C54)</f>
        <v/>
      </c>
      <c r="D54" s="6">
        <f>IF(A54="","",'دليل الحسابات'!D54)</f>
        <v/>
      </c>
      <c r="E54" s="19">
        <f>IF(A54="","",SUM('دليل الحسابات'!E54))</f>
        <v/>
      </c>
      <c r="F54" s="19">
        <f>IF(A54="","",SUM('دليل الحسابات'!F54))</f>
        <v/>
      </c>
      <c r="G54" s="19">
        <f>IF(A54="","",SUMIFS('اليومية'!$E$7:$E$3006,'اليومية'!$C$7:$C$3006,A54&amp;""))</f>
        <v/>
      </c>
      <c r="H54" s="19">
        <f>IF(A54="","",SUMIFS('اليومية'!$F$7:$F$3006,'اليومية'!$C$7:$C$3006,A54&amp;""))</f>
        <v/>
      </c>
      <c r="I54" s="19">
        <f>IF(A54="","",IF(ROUND(E54+G54-F54-H54,2)&gt;0,ROUND(E54+G54-F54-H54,2),0))</f>
        <v/>
      </c>
      <c r="J54" s="19">
        <f>IF(A54="","",IF(ROUND(E54+G54-F54-H54,2)&lt;0,-ROUND(E54+G54-F54-H54,2),0))</f>
        <v/>
      </c>
    </row>
    <row r="55">
      <c r="A55" s="21">
        <f>IF('دليل الحسابات'!A55&amp;""="","",'دليل الحسابات'!A55)</f>
        <v/>
      </c>
      <c r="B55" s="6">
        <f>IF(A55="","",'دليل الحسابات'!B55)</f>
        <v/>
      </c>
      <c r="C55" s="6">
        <f>IF(A55="","",'دليل الحسابات'!C55)</f>
        <v/>
      </c>
      <c r="D55" s="6">
        <f>IF(A55="","",'دليل الحسابات'!D55)</f>
        <v/>
      </c>
      <c r="E55" s="19">
        <f>IF(A55="","",SUM('دليل الحسابات'!E55))</f>
        <v/>
      </c>
      <c r="F55" s="19">
        <f>IF(A55="","",SUM('دليل الحسابات'!F55))</f>
        <v/>
      </c>
      <c r="G55" s="19">
        <f>IF(A55="","",SUMIFS('اليومية'!$E$7:$E$3006,'اليومية'!$C$7:$C$3006,A55&amp;""))</f>
        <v/>
      </c>
      <c r="H55" s="19">
        <f>IF(A55="","",SUMIFS('اليومية'!$F$7:$F$3006,'اليومية'!$C$7:$C$3006,A55&amp;""))</f>
        <v/>
      </c>
      <c r="I55" s="19">
        <f>IF(A55="","",IF(ROUND(E55+G55-F55-H55,2)&gt;0,ROUND(E55+G55-F55-H55,2),0))</f>
        <v/>
      </c>
      <c r="J55" s="19">
        <f>IF(A55="","",IF(ROUND(E55+G55-F55-H55,2)&lt;0,-ROUND(E55+G55-F55-H55,2),0))</f>
        <v/>
      </c>
    </row>
    <row r="56">
      <c r="A56" s="21">
        <f>IF('دليل الحسابات'!A56&amp;""="","",'دليل الحسابات'!A56)</f>
        <v/>
      </c>
      <c r="B56" s="6">
        <f>IF(A56="","",'دليل الحسابات'!B56)</f>
        <v/>
      </c>
      <c r="C56" s="6">
        <f>IF(A56="","",'دليل الحسابات'!C56)</f>
        <v/>
      </c>
      <c r="D56" s="6">
        <f>IF(A56="","",'دليل الحسابات'!D56)</f>
        <v/>
      </c>
      <c r="E56" s="19">
        <f>IF(A56="","",SUM('دليل الحسابات'!E56))</f>
        <v/>
      </c>
      <c r="F56" s="19">
        <f>IF(A56="","",SUM('دليل الحسابات'!F56))</f>
        <v/>
      </c>
      <c r="G56" s="19">
        <f>IF(A56="","",SUMIFS('اليومية'!$E$7:$E$3006,'اليومية'!$C$7:$C$3006,A56&amp;""))</f>
        <v/>
      </c>
      <c r="H56" s="19">
        <f>IF(A56="","",SUMIFS('اليومية'!$F$7:$F$3006,'اليومية'!$C$7:$C$3006,A56&amp;""))</f>
        <v/>
      </c>
      <c r="I56" s="19">
        <f>IF(A56="","",IF(ROUND(E56+G56-F56-H56,2)&gt;0,ROUND(E56+G56-F56-H56,2),0))</f>
        <v/>
      </c>
      <c r="J56" s="19">
        <f>IF(A56="","",IF(ROUND(E56+G56-F56-H56,2)&lt;0,-ROUND(E56+G56-F56-H56,2),0))</f>
        <v/>
      </c>
    </row>
    <row r="57">
      <c r="A57" s="21">
        <f>IF('دليل الحسابات'!A57&amp;""="","",'دليل الحسابات'!A57)</f>
        <v/>
      </c>
      <c r="B57" s="6">
        <f>IF(A57="","",'دليل الحسابات'!B57)</f>
        <v/>
      </c>
      <c r="C57" s="6">
        <f>IF(A57="","",'دليل الحسابات'!C57)</f>
        <v/>
      </c>
      <c r="D57" s="6">
        <f>IF(A57="","",'دليل الحسابات'!D57)</f>
        <v/>
      </c>
      <c r="E57" s="19">
        <f>IF(A57="","",SUM('دليل الحسابات'!E57))</f>
        <v/>
      </c>
      <c r="F57" s="19">
        <f>IF(A57="","",SUM('دليل الحسابات'!F57))</f>
        <v/>
      </c>
      <c r="G57" s="19">
        <f>IF(A57="","",SUMIFS('اليومية'!$E$7:$E$3006,'اليومية'!$C$7:$C$3006,A57&amp;""))</f>
        <v/>
      </c>
      <c r="H57" s="19">
        <f>IF(A57="","",SUMIFS('اليومية'!$F$7:$F$3006,'اليومية'!$C$7:$C$3006,A57&amp;""))</f>
        <v/>
      </c>
      <c r="I57" s="19">
        <f>IF(A57="","",IF(ROUND(E57+G57-F57-H57,2)&gt;0,ROUND(E57+G57-F57-H57,2),0))</f>
        <v/>
      </c>
      <c r="J57" s="19">
        <f>IF(A57="","",IF(ROUND(E57+G57-F57-H57,2)&lt;0,-ROUND(E57+G57-F57-H57,2),0))</f>
        <v/>
      </c>
    </row>
    <row r="58">
      <c r="A58" s="21">
        <f>IF('دليل الحسابات'!A58&amp;""="","",'دليل الحسابات'!A58)</f>
        <v/>
      </c>
      <c r="B58" s="6">
        <f>IF(A58="","",'دليل الحسابات'!B58)</f>
        <v/>
      </c>
      <c r="C58" s="6">
        <f>IF(A58="","",'دليل الحسابات'!C58)</f>
        <v/>
      </c>
      <c r="D58" s="6">
        <f>IF(A58="","",'دليل الحسابات'!D58)</f>
        <v/>
      </c>
      <c r="E58" s="19">
        <f>IF(A58="","",SUM('دليل الحسابات'!E58))</f>
        <v/>
      </c>
      <c r="F58" s="19">
        <f>IF(A58="","",SUM('دليل الحسابات'!F58))</f>
        <v/>
      </c>
      <c r="G58" s="19">
        <f>IF(A58="","",SUMIFS('اليومية'!$E$7:$E$3006,'اليومية'!$C$7:$C$3006,A58&amp;""))</f>
        <v/>
      </c>
      <c r="H58" s="19">
        <f>IF(A58="","",SUMIFS('اليومية'!$F$7:$F$3006,'اليومية'!$C$7:$C$3006,A58&amp;""))</f>
        <v/>
      </c>
      <c r="I58" s="19">
        <f>IF(A58="","",IF(ROUND(E58+G58-F58-H58,2)&gt;0,ROUND(E58+G58-F58-H58,2),0))</f>
        <v/>
      </c>
      <c r="J58" s="19">
        <f>IF(A58="","",IF(ROUND(E58+G58-F58-H58,2)&lt;0,-ROUND(E58+G58-F58-H58,2),0))</f>
        <v/>
      </c>
    </row>
    <row r="59">
      <c r="A59" s="21">
        <f>IF('دليل الحسابات'!A59&amp;""="","",'دليل الحسابات'!A59)</f>
        <v/>
      </c>
      <c r="B59" s="6">
        <f>IF(A59="","",'دليل الحسابات'!B59)</f>
        <v/>
      </c>
      <c r="C59" s="6">
        <f>IF(A59="","",'دليل الحسابات'!C59)</f>
        <v/>
      </c>
      <c r="D59" s="6">
        <f>IF(A59="","",'دليل الحسابات'!D59)</f>
        <v/>
      </c>
      <c r="E59" s="19">
        <f>IF(A59="","",SUM('دليل الحسابات'!E59))</f>
        <v/>
      </c>
      <c r="F59" s="19">
        <f>IF(A59="","",SUM('دليل الحسابات'!F59))</f>
        <v/>
      </c>
      <c r="G59" s="19">
        <f>IF(A59="","",SUMIFS('اليومية'!$E$7:$E$3006,'اليومية'!$C$7:$C$3006,A59&amp;""))</f>
        <v/>
      </c>
      <c r="H59" s="19">
        <f>IF(A59="","",SUMIFS('اليومية'!$F$7:$F$3006,'اليومية'!$C$7:$C$3006,A59&amp;""))</f>
        <v/>
      </c>
      <c r="I59" s="19">
        <f>IF(A59="","",IF(ROUND(E59+G59-F59-H59,2)&gt;0,ROUND(E59+G59-F59-H59,2),0))</f>
        <v/>
      </c>
      <c r="J59" s="19">
        <f>IF(A59="","",IF(ROUND(E59+G59-F59-H59,2)&lt;0,-ROUND(E59+G59-F59-H59,2),0))</f>
        <v/>
      </c>
    </row>
    <row r="60">
      <c r="A60" s="21">
        <f>IF('دليل الحسابات'!A60&amp;""="","",'دليل الحسابات'!A60)</f>
        <v/>
      </c>
      <c r="B60" s="6">
        <f>IF(A60="","",'دليل الحسابات'!B60)</f>
        <v/>
      </c>
      <c r="C60" s="6">
        <f>IF(A60="","",'دليل الحسابات'!C60)</f>
        <v/>
      </c>
      <c r="D60" s="6">
        <f>IF(A60="","",'دليل الحسابات'!D60)</f>
        <v/>
      </c>
      <c r="E60" s="19">
        <f>IF(A60="","",SUM('دليل الحسابات'!E60))</f>
        <v/>
      </c>
      <c r="F60" s="19">
        <f>IF(A60="","",SUM('دليل الحسابات'!F60))</f>
        <v/>
      </c>
      <c r="G60" s="19">
        <f>IF(A60="","",SUMIFS('اليومية'!$E$7:$E$3006,'اليومية'!$C$7:$C$3006,A60&amp;""))</f>
        <v/>
      </c>
      <c r="H60" s="19">
        <f>IF(A60="","",SUMIFS('اليومية'!$F$7:$F$3006,'اليومية'!$C$7:$C$3006,A60&amp;""))</f>
        <v/>
      </c>
      <c r="I60" s="19">
        <f>IF(A60="","",IF(ROUND(E60+G60-F60-H60,2)&gt;0,ROUND(E60+G60-F60-H60,2),0))</f>
        <v/>
      </c>
      <c r="J60" s="19">
        <f>IF(A60="","",IF(ROUND(E60+G60-F60-H60,2)&lt;0,-ROUND(E60+G60-F60-H60,2),0))</f>
        <v/>
      </c>
    </row>
    <row r="61">
      <c r="A61" s="21">
        <f>IF('دليل الحسابات'!A61&amp;""="","",'دليل الحسابات'!A61)</f>
        <v/>
      </c>
      <c r="B61" s="6">
        <f>IF(A61="","",'دليل الحسابات'!B61)</f>
        <v/>
      </c>
      <c r="C61" s="6">
        <f>IF(A61="","",'دليل الحسابات'!C61)</f>
        <v/>
      </c>
      <c r="D61" s="6">
        <f>IF(A61="","",'دليل الحسابات'!D61)</f>
        <v/>
      </c>
      <c r="E61" s="19">
        <f>IF(A61="","",SUM('دليل الحسابات'!E61))</f>
        <v/>
      </c>
      <c r="F61" s="19">
        <f>IF(A61="","",SUM('دليل الحسابات'!F61))</f>
        <v/>
      </c>
      <c r="G61" s="19">
        <f>IF(A61="","",SUMIFS('اليومية'!$E$7:$E$3006,'اليومية'!$C$7:$C$3006,A61&amp;""))</f>
        <v/>
      </c>
      <c r="H61" s="19">
        <f>IF(A61="","",SUMIFS('اليومية'!$F$7:$F$3006,'اليومية'!$C$7:$C$3006,A61&amp;""))</f>
        <v/>
      </c>
      <c r="I61" s="19">
        <f>IF(A61="","",IF(ROUND(E61+G61-F61-H61,2)&gt;0,ROUND(E61+G61-F61-H61,2),0))</f>
        <v/>
      </c>
      <c r="J61" s="19">
        <f>IF(A61="","",IF(ROUND(E61+G61-F61-H61,2)&lt;0,-ROUND(E61+G61-F61-H61,2),0))</f>
        <v/>
      </c>
    </row>
    <row r="62">
      <c r="A62" s="21">
        <f>IF('دليل الحسابات'!A62&amp;""="","",'دليل الحسابات'!A62)</f>
        <v/>
      </c>
      <c r="B62" s="6">
        <f>IF(A62="","",'دليل الحسابات'!B62)</f>
        <v/>
      </c>
      <c r="C62" s="6">
        <f>IF(A62="","",'دليل الحسابات'!C62)</f>
        <v/>
      </c>
      <c r="D62" s="6">
        <f>IF(A62="","",'دليل الحسابات'!D62)</f>
        <v/>
      </c>
      <c r="E62" s="19">
        <f>IF(A62="","",SUM('دليل الحسابات'!E62))</f>
        <v/>
      </c>
      <c r="F62" s="19">
        <f>IF(A62="","",SUM('دليل الحسابات'!F62))</f>
        <v/>
      </c>
      <c r="G62" s="19">
        <f>IF(A62="","",SUMIFS('اليومية'!$E$7:$E$3006,'اليومية'!$C$7:$C$3006,A62&amp;""))</f>
        <v/>
      </c>
      <c r="H62" s="19">
        <f>IF(A62="","",SUMIFS('اليومية'!$F$7:$F$3006,'اليومية'!$C$7:$C$3006,A62&amp;""))</f>
        <v/>
      </c>
      <c r="I62" s="19">
        <f>IF(A62="","",IF(ROUND(E62+G62-F62-H62,2)&gt;0,ROUND(E62+G62-F62-H62,2),0))</f>
        <v/>
      </c>
      <c r="J62" s="19">
        <f>IF(A62="","",IF(ROUND(E62+G62-F62-H62,2)&lt;0,-ROUND(E62+G62-F62-H62,2),0))</f>
        <v/>
      </c>
    </row>
    <row r="63">
      <c r="A63" s="21">
        <f>IF('دليل الحسابات'!A63&amp;""="","",'دليل الحسابات'!A63)</f>
        <v/>
      </c>
      <c r="B63" s="6">
        <f>IF(A63="","",'دليل الحسابات'!B63)</f>
        <v/>
      </c>
      <c r="C63" s="6">
        <f>IF(A63="","",'دليل الحسابات'!C63)</f>
        <v/>
      </c>
      <c r="D63" s="6">
        <f>IF(A63="","",'دليل الحسابات'!D63)</f>
        <v/>
      </c>
      <c r="E63" s="19">
        <f>IF(A63="","",SUM('دليل الحسابات'!E63))</f>
        <v/>
      </c>
      <c r="F63" s="19">
        <f>IF(A63="","",SUM('دليل الحسابات'!F63))</f>
        <v/>
      </c>
      <c r="G63" s="19">
        <f>IF(A63="","",SUMIFS('اليومية'!$E$7:$E$3006,'اليومية'!$C$7:$C$3006,A63&amp;""))</f>
        <v/>
      </c>
      <c r="H63" s="19">
        <f>IF(A63="","",SUMIFS('اليومية'!$F$7:$F$3006,'اليومية'!$C$7:$C$3006,A63&amp;""))</f>
        <v/>
      </c>
      <c r="I63" s="19">
        <f>IF(A63="","",IF(ROUND(E63+G63-F63-H63,2)&gt;0,ROUND(E63+G63-F63-H63,2),0))</f>
        <v/>
      </c>
      <c r="J63" s="19">
        <f>IF(A63="","",IF(ROUND(E63+G63-F63-H63,2)&lt;0,-ROUND(E63+G63-F63-H63,2),0))</f>
        <v/>
      </c>
    </row>
    <row r="64">
      <c r="A64" s="21">
        <f>IF('دليل الحسابات'!A64&amp;""="","",'دليل الحسابات'!A64)</f>
        <v/>
      </c>
      <c r="B64" s="6">
        <f>IF(A64="","",'دليل الحسابات'!B64)</f>
        <v/>
      </c>
      <c r="C64" s="6">
        <f>IF(A64="","",'دليل الحسابات'!C64)</f>
        <v/>
      </c>
      <c r="D64" s="6">
        <f>IF(A64="","",'دليل الحسابات'!D64)</f>
        <v/>
      </c>
      <c r="E64" s="19">
        <f>IF(A64="","",SUM('دليل الحسابات'!E64))</f>
        <v/>
      </c>
      <c r="F64" s="19">
        <f>IF(A64="","",SUM('دليل الحسابات'!F64))</f>
        <v/>
      </c>
      <c r="G64" s="19">
        <f>IF(A64="","",SUMIFS('اليومية'!$E$7:$E$3006,'اليومية'!$C$7:$C$3006,A64&amp;""))</f>
        <v/>
      </c>
      <c r="H64" s="19">
        <f>IF(A64="","",SUMIFS('اليومية'!$F$7:$F$3006,'اليومية'!$C$7:$C$3006,A64&amp;""))</f>
        <v/>
      </c>
      <c r="I64" s="19">
        <f>IF(A64="","",IF(ROUND(E64+G64-F64-H64,2)&gt;0,ROUND(E64+G64-F64-H64,2),0))</f>
        <v/>
      </c>
      <c r="J64" s="19">
        <f>IF(A64="","",IF(ROUND(E64+G64-F64-H64,2)&lt;0,-ROUND(E64+G64-F64-H64,2),0))</f>
        <v/>
      </c>
    </row>
    <row r="65">
      <c r="A65" s="21">
        <f>IF('دليل الحسابات'!A65&amp;""="","",'دليل الحسابات'!A65)</f>
        <v/>
      </c>
      <c r="B65" s="6">
        <f>IF(A65="","",'دليل الحسابات'!B65)</f>
        <v/>
      </c>
      <c r="C65" s="6">
        <f>IF(A65="","",'دليل الحسابات'!C65)</f>
        <v/>
      </c>
      <c r="D65" s="6">
        <f>IF(A65="","",'دليل الحسابات'!D65)</f>
        <v/>
      </c>
      <c r="E65" s="19">
        <f>IF(A65="","",SUM('دليل الحسابات'!E65))</f>
        <v/>
      </c>
      <c r="F65" s="19">
        <f>IF(A65="","",SUM('دليل الحسابات'!F65))</f>
        <v/>
      </c>
      <c r="G65" s="19">
        <f>IF(A65="","",SUMIFS('اليومية'!$E$7:$E$3006,'اليومية'!$C$7:$C$3006,A65&amp;""))</f>
        <v/>
      </c>
      <c r="H65" s="19">
        <f>IF(A65="","",SUMIFS('اليومية'!$F$7:$F$3006,'اليومية'!$C$7:$C$3006,A65&amp;""))</f>
        <v/>
      </c>
      <c r="I65" s="19">
        <f>IF(A65="","",IF(ROUND(E65+G65-F65-H65,2)&gt;0,ROUND(E65+G65-F65-H65,2),0))</f>
        <v/>
      </c>
      <c r="J65" s="19">
        <f>IF(A65="","",IF(ROUND(E65+G65-F65-H65,2)&lt;0,-ROUND(E65+G65-F65-H65,2),0))</f>
        <v/>
      </c>
    </row>
    <row r="66">
      <c r="A66" s="21">
        <f>IF('دليل الحسابات'!A66&amp;""="","",'دليل الحسابات'!A66)</f>
        <v/>
      </c>
      <c r="B66" s="6">
        <f>IF(A66="","",'دليل الحسابات'!B66)</f>
        <v/>
      </c>
      <c r="C66" s="6">
        <f>IF(A66="","",'دليل الحسابات'!C66)</f>
        <v/>
      </c>
      <c r="D66" s="6">
        <f>IF(A66="","",'دليل الحسابات'!D66)</f>
        <v/>
      </c>
      <c r="E66" s="19">
        <f>IF(A66="","",SUM('دليل الحسابات'!E66))</f>
        <v/>
      </c>
      <c r="F66" s="19">
        <f>IF(A66="","",SUM('دليل الحسابات'!F66))</f>
        <v/>
      </c>
      <c r="G66" s="19">
        <f>IF(A66="","",SUMIFS('اليومية'!$E$7:$E$3006,'اليومية'!$C$7:$C$3006,A66&amp;""))</f>
        <v/>
      </c>
      <c r="H66" s="19">
        <f>IF(A66="","",SUMIFS('اليومية'!$F$7:$F$3006,'اليومية'!$C$7:$C$3006,A66&amp;""))</f>
        <v/>
      </c>
      <c r="I66" s="19">
        <f>IF(A66="","",IF(ROUND(E66+G66-F66-H66,2)&gt;0,ROUND(E66+G66-F66-H66,2),0))</f>
        <v/>
      </c>
      <c r="J66" s="19">
        <f>IF(A66="","",IF(ROUND(E66+G66-F66-H66,2)&lt;0,-ROUND(E66+G66-F66-H66,2),0))</f>
        <v/>
      </c>
    </row>
    <row r="67">
      <c r="A67" s="21">
        <f>IF('دليل الحسابات'!A67&amp;""="","",'دليل الحسابات'!A67)</f>
        <v/>
      </c>
      <c r="B67" s="6">
        <f>IF(A67="","",'دليل الحسابات'!B67)</f>
        <v/>
      </c>
      <c r="C67" s="6">
        <f>IF(A67="","",'دليل الحسابات'!C67)</f>
        <v/>
      </c>
      <c r="D67" s="6">
        <f>IF(A67="","",'دليل الحسابات'!D67)</f>
        <v/>
      </c>
      <c r="E67" s="19">
        <f>IF(A67="","",SUM('دليل الحسابات'!E67))</f>
        <v/>
      </c>
      <c r="F67" s="19">
        <f>IF(A67="","",SUM('دليل الحسابات'!F67))</f>
        <v/>
      </c>
      <c r="G67" s="19">
        <f>IF(A67="","",SUMIFS('اليومية'!$E$7:$E$3006,'اليومية'!$C$7:$C$3006,A67&amp;""))</f>
        <v/>
      </c>
      <c r="H67" s="19">
        <f>IF(A67="","",SUMIFS('اليومية'!$F$7:$F$3006,'اليومية'!$C$7:$C$3006,A67&amp;""))</f>
        <v/>
      </c>
      <c r="I67" s="19">
        <f>IF(A67="","",IF(ROUND(E67+G67-F67-H67,2)&gt;0,ROUND(E67+G67-F67-H67,2),0))</f>
        <v/>
      </c>
      <c r="J67" s="19">
        <f>IF(A67="","",IF(ROUND(E67+G67-F67-H67,2)&lt;0,-ROUND(E67+G67-F67-H67,2),0))</f>
        <v/>
      </c>
    </row>
    <row r="68">
      <c r="A68" s="21">
        <f>IF('دليل الحسابات'!A68&amp;""="","",'دليل الحسابات'!A68)</f>
        <v/>
      </c>
      <c r="B68" s="6">
        <f>IF(A68="","",'دليل الحسابات'!B68)</f>
        <v/>
      </c>
      <c r="C68" s="6">
        <f>IF(A68="","",'دليل الحسابات'!C68)</f>
        <v/>
      </c>
      <c r="D68" s="6">
        <f>IF(A68="","",'دليل الحسابات'!D68)</f>
        <v/>
      </c>
      <c r="E68" s="19">
        <f>IF(A68="","",SUM('دليل الحسابات'!E68))</f>
        <v/>
      </c>
      <c r="F68" s="19">
        <f>IF(A68="","",SUM('دليل الحسابات'!F68))</f>
        <v/>
      </c>
      <c r="G68" s="19">
        <f>IF(A68="","",SUMIFS('اليومية'!$E$7:$E$3006,'اليومية'!$C$7:$C$3006,A68&amp;""))</f>
        <v/>
      </c>
      <c r="H68" s="19">
        <f>IF(A68="","",SUMIFS('اليومية'!$F$7:$F$3006,'اليومية'!$C$7:$C$3006,A68&amp;""))</f>
        <v/>
      </c>
      <c r="I68" s="19">
        <f>IF(A68="","",IF(ROUND(E68+G68-F68-H68,2)&gt;0,ROUND(E68+G68-F68-H68,2),0))</f>
        <v/>
      </c>
      <c r="J68" s="19">
        <f>IF(A68="","",IF(ROUND(E68+G68-F68-H68,2)&lt;0,-ROUND(E68+G68-F68-H68,2),0))</f>
        <v/>
      </c>
    </row>
    <row r="69">
      <c r="A69" s="21">
        <f>IF('دليل الحسابات'!A69&amp;""="","",'دليل الحسابات'!A69)</f>
        <v/>
      </c>
      <c r="B69" s="6">
        <f>IF(A69="","",'دليل الحسابات'!B69)</f>
        <v/>
      </c>
      <c r="C69" s="6">
        <f>IF(A69="","",'دليل الحسابات'!C69)</f>
        <v/>
      </c>
      <c r="D69" s="6">
        <f>IF(A69="","",'دليل الحسابات'!D69)</f>
        <v/>
      </c>
      <c r="E69" s="19">
        <f>IF(A69="","",SUM('دليل الحسابات'!E69))</f>
        <v/>
      </c>
      <c r="F69" s="19">
        <f>IF(A69="","",SUM('دليل الحسابات'!F69))</f>
        <v/>
      </c>
      <c r="G69" s="19">
        <f>IF(A69="","",SUMIFS('اليومية'!$E$7:$E$3006,'اليومية'!$C$7:$C$3006,A69&amp;""))</f>
        <v/>
      </c>
      <c r="H69" s="19">
        <f>IF(A69="","",SUMIFS('اليومية'!$F$7:$F$3006,'اليومية'!$C$7:$C$3006,A69&amp;""))</f>
        <v/>
      </c>
      <c r="I69" s="19">
        <f>IF(A69="","",IF(ROUND(E69+G69-F69-H69,2)&gt;0,ROUND(E69+G69-F69-H69,2),0))</f>
        <v/>
      </c>
      <c r="J69" s="19">
        <f>IF(A69="","",IF(ROUND(E69+G69-F69-H69,2)&lt;0,-ROUND(E69+G69-F69-H69,2),0))</f>
        <v/>
      </c>
    </row>
    <row r="70">
      <c r="A70" s="21">
        <f>IF('دليل الحسابات'!A70&amp;""="","",'دليل الحسابات'!A70)</f>
        <v/>
      </c>
      <c r="B70" s="6">
        <f>IF(A70="","",'دليل الحسابات'!B70)</f>
        <v/>
      </c>
      <c r="C70" s="6">
        <f>IF(A70="","",'دليل الحسابات'!C70)</f>
        <v/>
      </c>
      <c r="D70" s="6">
        <f>IF(A70="","",'دليل الحسابات'!D70)</f>
        <v/>
      </c>
      <c r="E70" s="19">
        <f>IF(A70="","",SUM('دليل الحسابات'!E70))</f>
        <v/>
      </c>
      <c r="F70" s="19">
        <f>IF(A70="","",SUM('دليل الحسابات'!F70))</f>
        <v/>
      </c>
      <c r="G70" s="19">
        <f>IF(A70="","",SUMIFS('اليومية'!$E$7:$E$3006,'اليومية'!$C$7:$C$3006,A70&amp;""))</f>
        <v/>
      </c>
      <c r="H70" s="19">
        <f>IF(A70="","",SUMIFS('اليومية'!$F$7:$F$3006,'اليومية'!$C$7:$C$3006,A70&amp;""))</f>
        <v/>
      </c>
      <c r="I70" s="19">
        <f>IF(A70="","",IF(ROUND(E70+G70-F70-H70,2)&gt;0,ROUND(E70+G70-F70-H70,2),0))</f>
        <v/>
      </c>
      <c r="J70" s="19">
        <f>IF(A70="","",IF(ROUND(E70+G70-F70-H70,2)&lt;0,-ROUND(E70+G70-F70-H70,2),0))</f>
        <v/>
      </c>
    </row>
    <row r="71">
      <c r="A71" s="21">
        <f>IF('دليل الحسابات'!A71&amp;""="","",'دليل الحسابات'!A71)</f>
        <v/>
      </c>
      <c r="B71" s="6">
        <f>IF(A71="","",'دليل الحسابات'!B71)</f>
        <v/>
      </c>
      <c r="C71" s="6">
        <f>IF(A71="","",'دليل الحسابات'!C71)</f>
        <v/>
      </c>
      <c r="D71" s="6">
        <f>IF(A71="","",'دليل الحسابات'!D71)</f>
        <v/>
      </c>
      <c r="E71" s="19">
        <f>IF(A71="","",SUM('دليل الحسابات'!E71))</f>
        <v/>
      </c>
      <c r="F71" s="19">
        <f>IF(A71="","",SUM('دليل الحسابات'!F71))</f>
        <v/>
      </c>
      <c r="G71" s="19">
        <f>IF(A71="","",SUMIFS('اليومية'!$E$7:$E$3006,'اليومية'!$C$7:$C$3006,A71&amp;""))</f>
        <v/>
      </c>
      <c r="H71" s="19">
        <f>IF(A71="","",SUMIFS('اليومية'!$F$7:$F$3006,'اليومية'!$C$7:$C$3006,A71&amp;""))</f>
        <v/>
      </c>
      <c r="I71" s="19">
        <f>IF(A71="","",IF(ROUND(E71+G71-F71-H71,2)&gt;0,ROUND(E71+G71-F71-H71,2),0))</f>
        <v/>
      </c>
      <c r="J71" s="19">
        <f>IF(A71="","",IF(ROUND(E71+G71-F71-H71,2)&lt;0,-ROUND(E71+G71-F71-H71,2),0))</f>
        <v/>
      </c>
    </row>
    <row r="72">
      <c r="A72" s="21">
        <f>IF('دليل الحسابات'!A72&amp;""="","",'دليل الحسابات'!A72)</f>
        <v/>
      </c>
      <c r="B72" s="6">
        <f>IF(A72="","",'دليل الحسابات'!B72)</f>
        <v/>
      </c>
      <c r="C72" s="6">
        <f>IF(A72="","",'دليل الحسابات'!C72)</f>
        <v/>
      </c>
      <c r="D72" s="6">
        <f>IF(A72="","",'دليل الحسابات'!D72)</f>
        <v/>
      </c>
      <c r="E72" s="19">
        <f>IF(A72="","",SUM('دليل الحسابات'!E72))</f>
        <v/>
      </c>
      <c r="F72" s="19">
        <f>IF(A72="","",SUM('دليل الحسابات'!F72))</f>
        <v/>
      </c>
      <c r="G72" s="19">
        <f>IF(A72="","",SUMIFS('اليومية'!$E$7:$E$3006,'اليومية'!$C$7:$C$3006,A72&amp;""))</f>
        <v/>
      </c>
      <c r="H72" s="19">
        <f>IF(A72="","",SUMIFS('اليومية'!$F$7:$F$3006,'اليومية'!$C$7:$C$3006,A72&amp;""))</f>
        <v/>
      </c>
      <c r="I72" s="19">
        <f>IF(A72="","",IF(ROUND(E72+G72-F72-H72,2)&gt;0,ROUND(E72+G72-F72-H72,2),0))</f>
        <v/>
      </c>
      <c r="J72" s="19">
        <f>IF(A72="","",IF(ROUND(E72+G72-F72-H72,2)&lt;0,-ROUND(E72+G72-F72-H72,2),0))</f>
        <v/>
      </c>
    </row>
    <row r="73">
      <c r="A73" s="21">
        <f>IF('دليل الحسابات'!A73&amp;""="","",'دليل الحسابات'!A73)</f>
        <v/>
      </c>
      <c r="B73" s="6">
        <f>IF(A73="","",'دليل الحسابات'!B73)</f>
        <v/>
      </c>
      <c r="C73" s="6">
        <f>IF(A73="","",'دليل الحسابات'!C73)</f>
        <v/>
      </c>
      <c r="D73" s="6">
        <f>IF(A73="","",'دليل الحسابات'!D73)</f>
        <v/>
      </c>
      <c r="E73" s="19">
        <f>IF(A73="","",SUM('دليل الحسابات'!E73))</f>
        <v/>
      </c>
      <c r="F73" s="19">
        <f>IF(A73="","",SUM('دليل الحسابات'!F73))</f>
        <v/>
      </c>
      <c r="G73" s="19">
        <f>IF(A73="","",SUMIFS('اليومية'!$E$7:$E$3006,'اليومية'!$C$7:$C$3006,A73&amp;""))</f>
        <v/>
      </c>
      <c r="H73" s="19">
        <f>IF(A73="","",SUMIFS('اليومية'!$F$7:$F$3006,'اليومية'!$C$7:$C$3006,A73&amp;""))</f>
        <v/>
      </c>
      <c r="I73" s="19">
        <f>IF(A73="","",IF(ROUND(E73+G73-F73-H73,2)&gt;0,ROUND(E73+G73-F73-H73,2),0))</f>
        <v/>
      </c>
      <c r="J73" s="19">
        <f>IF(A73="","",IF(ROUND(E73+G73-F73-H73,2)&lt;0,-ROUND(E73+G73-F73-H73,2),0))</f>
        <v/>
      </c>
    </row>
    <row r="74">
      <c r="A74" s="21">
        <f>IF('دليل الحسابات'!A74&amp;""="","",'دليل الحسابات'!A74)</f>
        <v/>
      </c>
      <c r="B74" s="6">
        <f>IF(A74="","",'دليل الحسابات'!B74)</f>
        <v/>
      </c>
      <c r="C74" s="6">
        <f>IF(A74="","",'دليل الحسابات'!C74)</f>
        <v/>
      </c>
      <c r="D74" s="6">
        <f>IF(A74="","",'دليل الحسابات'!D74)</f>
        <v/>
      </c>
      <c r="E74" s="19">
        <f>IF(A74="","",SUM('دليل الحسابات'!E74))</f>
        <v/>
      </c>
      <c r="F74" s="19">
        <f>IF(A74="","",SUM('دليل الحسابات'!F74))</f>
        <v/>
      </c>
      <c r="G74" s="19">
        <f>IF(A74="","",SUMIFS('اليومية'!$E$7:$E$3006,'اليومية'!$C$7:$C$3006,A74&amp;""))</f>
        <v/>
      </c>
      <c r="H74" s="19">
        <f>IF(A74="","",SUMIFS('اليومية'!$F$7:$F$3006,'اليومية'!$C$7:$C$3006,A74&amp;""))</f>
        <v/>
      </c>
      <c r="I74" s="19">
        <f>IF(A74="","",IF(ROUND(E74+G74-F74-H74,2)&gt;0,ROUND(E74+G74-F74-H74,2),0))</f>
        <v/>
      </c>
      <c r="J74" s="19">
        <f>IF(A74="","",IF(ROUND(E74+G74-F74-H74,2)&lt;0,-ROUND(E74+G74-F74-H74,2),0))</f>
        <v/>
      </c>
    </row>
    <row r="75">
      <c r="A75" s="21">
        <f>IF('دليل الحسابات'!A75&amp;""="","",'دليل الحسابات'!A75)</f>
        <v/>
      </c>
      <c r="B75" s="6">
        <f>IF(A75="","",'دليل الحسابات'!B75)</f>
        <v/>
      </c>
      <c r="C75" s="6">
        <f>IF(A75="","",'دليل الحسابات'!C75)</f>
        <v/>
      </c>
      <c r="D75" s="6">
        <f>IF(A75="","",'دليل الحسابات'!D75)</f>
        <v/>
      </c>
      <c r="E75" s="19">
        <f>IF(A75="","",SUM('دليل الحسابات'!E75))</f>
        <v/>
      </c>
      <c r="F75" s="19">
        <f>IF(A75="","",SUM('دليل الحسابات'!F75))</f>
        <v/>
      </c>
      <c r="G75" s="19">
        <f>IF(A75="","",SUMIFS('اليومية'!$E$7:$E$3006,'اليومية'!$C$7:$C$3006,A75&amp;""))</f>
        <v/>
      </c>
      <c r="H75" s="19">
        <f>IF(A75="","",SUMIFS('اليومية'!$F$7:$F$3006,'اليومية'!$C$7:$C$3006,A75&amp;""))</f>
        <v/>
      </c>
      <c r="I75" s="19">
        <f>IF(A75="","",IF(ROUND(E75+G75-F75-H75,2)&gt;0,ROUND(E75+G75-F75-H75,2),0))</f>
        <v/>
      </c>
      <c r="J75" s="19">
        <f>IF(A75="","",IF(ROUND(E75+G75-F75-H75,2)&lt;0,-ROUND(E75+G75-F75-H75,2),0))</f>
        <v/>
      </c>
    </row>
    <row r="76">
      <c r="A76" s="21">
        <f>IF('دليل الحسابات'!A76&amp;""="","",'دليل الحسابات'!A76)</f>
        <v/>
      </c>
      <c r="B76" s="6">
        <f>IF(A76="","",'دليل الحسابات'!B76)</f>
        <v/>
      </c>
      <c r="C76" s="6">
        <f>IF(A76="","",'دليل الحسابات'!C76)</f>
        <v/>
      </c>
      <c r="D76" s="6">
        <f>IF(A76="","",'دليل الحسابات'!D76)</f>
        <v/>
      </c>
      <c r="E76" s="19">
        <f>IF(A76="","",SUM('دليل الحسابات'!E76))</f>
        <v/>
      </c>
      <c r="F76" s="19">
        <f>IF(A76="","",SUM('دليل الحسابات'!F76))</f>
        <v/>
      </c>
      <c r="G76" s="19">
        <f>IF(A76="","",SUMIFS('اليومية'!$E$7:$E$3006,'اليومية'!$C$7:$C$3006,A76&amp;""))</f>
        <v/>
      </c>
      <c r="H76" s="19">
        <f>IF(A76="","",SUMIFS('اليومية'!$F$7:$F$3006,'اليومية'!$C$7:$C$3006,A76&amp;""))</f>
        <v/>
      </c>
      <c r="I76" s="19">
        <f>IF(A76="","",IF(ROUND(E76+G76-F76-H76,2)&gt;0,ROUND(E76+G76-F76-H76,2),0))</f>
        <v/>
      </c>
      <c r="J76" s="19">
        <f>IF(A76="","",IF(ROUND(E76+G76-F76-H76,2)&lt;0,-ROUND(E76+G76-F76-H76,2),0))</f>
        <v/>
      </c>
    </row>
    <row r="77">
      <c r="A77" s="21">
        <f>IF('دليل الحسابات'!A77&amp;""="","",'دليل الحسابات'!A77)</f>
        <v/>
      </c>
      <c r="B77" s="6">
        <f>IF(A77="","",'دليل الحسابات'!B77)</f>
        <v/>
      </c>
      <c r="C77" s="6">
        <f>IF(A77="","",'دليل الحسابات'!C77)</f>
        <v/>
      </c>
      <c r="D77" s="6">
        <f>IF(A77="","",'دليل الحسابات'!D77)</f>
        <v/>
      </c>
      <c r="E77" s="19">
        <f>IF(A77="","",SUM('دليل الحسابات'!E77))</f>
        <v/>
      </c>
      <c r="F77" s="19">
        <f>IF(A77="","",SUM('دليل الحسابات'!F77))</f>
        <v/>
      </c>
      <c r="G77" s="19">
        <f>IF(A77="","",SUMIFS('اليومية'!$E$7:$E$3006,'اليومية'!$C$7:$C$3006,A77&amp;""))</f>
        <v/>
      </c>
      <c r="H77" s="19">
        <f>IF(A77="","",SUMIFS('اليومية'!$F$7:$F$3006,'اليومية'!$C$7:$C$3006,A77&amp;""))</f>
        <v/>
      </c>
      <c r="I77" s="19">
        <f>IF(A77="","",IF(ROUND(E77+G77-F77-H77,2)&gt;0,ROUND(E77+G77-F77-H77,2),0))</f>
        <v/>
      </c>
      <c r="J77" s="19">
        <f>IF(A77="","",IF(ROUND(E77+G77-F77-H77,2)&lt;0,-ROUND(E77+G77-F77-H77,2),0))</f>
        <v/>
      </c>
    </row>
    <row r="78">
      <c r="A78" s="21">
        <f>IF('دليل الحسابات'!A78&amp;""="","",'دليل الحسابات'!A78)</f>
        <v/>
      </c>
      <c r="B78" s="6">
        <f>IF(A78="","",'دليل الحسابات'!B78)</f>
        <v/>
      </c>
      <c r="C78" s="6">
        <f>IF(A78="","",'دليل الحسابات'!C78)</f>
        <v/>
      </c>
      <c r="D78" s="6">
        <f>IF(A78="","",'دليل الحسابات'!D78)</f>
        <v/>
      </c>
      <c r="E78" s="19">
        <f>IF(A78="","",SUM('دليل الحسابات'!E78))</f>
        <v/>
      </c>
      <c r="F78" s="19">
        <f>IF(A78="","",SUM('دليل الحسابات'!F78))</f>
        <v/>
      </c>
      <c r="G78" s="19">
        <f>IF(A78="","",SUMIFS('اليومية'!$E$7:$E$3006,'اليومية'!$C$7:$C$3006,A78&amp;""))</f>
        <v/>
      </c>
      <c r="H78" s="19">
        <f>IF(A78="","",SUMIFS('اليومية'!$F$7:$F$3006,'اليومية'!$C$7:$C$3006,A78&amp;""))</f>
        <v/>
      </c>
      <c r="I78" s="19">
        <f>IF(A78="","",IF(ROUND(E78+G78-F78-H78,2)&gt;0,ROUND(E78+G78-F78-H78,2),0))</f>
        <v/>
      </c>
      <c r="J78" s="19">
        <f>IF(A78="","",IF(ROUND(E78+G78-F78-H78,2)&lt;0,-ROUND(E78+G78-F78-H78,2),0))</f>
        <v/>
      </c>
    </row>
    <row r="79">
      <c r="A79" s="21">
        <f>IF('دليل الحسابات'!A79&amp;""="","",'دليل الحسابات'!A79)</f>
        <v/>
      </c>
      <c r="B79" s="6">
        <f>IF(A79="","",'دليل الحسابات'!B79)</f>
        <v/>
      </c>
      <c r="C79" s="6">
        <f>IF(A79="","",'دليل الحسابات'!C79)</f>
        <v/>
      </c>
      <c r="D79" s="6">
        <f>IF(A79="","",'دليل الحسابات'!D79)</f>
        <v/>
      </c>
      <c r="E79" s="19">
        <f>IF(A79="","",SUM('دليل الحسابات'!E79))</f>
        <v/>
      </c>
      <c r="F79" s="19">
        <f>IF(A79="","",SUM('دليل الحسابات'!F79))</f>
        <v/>
      </c>
      <c r="G79" s="19">
        <f>IF(A79="","",SUMIFS('اليومية'!$E$7:$E$3006,'اليومية'!$C$7:$C$3006,A79&amp;""))</f>
        <v/>
      </c>
      <c r="H79" s="19">
        <f>IF(A79="","",SUMIFS('اليومية'!$F$7:$F$3006,'اليومية'!$C$7:$C$3006,A79&amp;""))</f>
        <v/>
      </c>
      <c r="I79" s="19">
        <f>IF(A79="","",IF(ROUND(E79+G79-F79-H79,2)&gt;0,ROUND(E79+G79-F79-H79,2),0))</f>
        <v/>
      </c>
      <c r="J79" s="19">
        <f>IF(A79="","",IF(ROUND(E79+G79-F79-H79,2)&lt;0,-ROUND(E79+G79-F79-H79,2),0))</f>
        <v/>
      </c>
    </row>
    <row r="80">
      <c r="A80" s="21">
        <f>IF('دليل الحسابات'!A80&amp;""="","",'دليل الحسابات'!A80)</f>
        <v/>
      </c>
      <c r="B80" s="6">
        <f>IF(A80="","",'دليل الحسابات'!B80)</f>
        <v/>
      </c>
      <c r="C80" s="6">
        <f>IF(A80="","",'دليل الحسابات'!C80)</f>
        <v/>
      </c>
      <c r="D80" s="6">
        <f>IF(A80="","",'دليل الحسابات'!D80)</f>
        <v/>
      </c>
      <c r="E80" s="19">
        <f>IF(A80="","",SUM('دليل الحسابات'!E80))</f>
        <v/>
      </c>
      <c r="F80" s="19">
        <f>IF(A80="","",SUM('دليل الحسابات'!F80))</f>
        <v/>
      </c>
      <c r="G80" s="19">
        <f>IF(A80="","",SUMIFS('اليومية'!$E$7:$E$3006,'اليومية'!$C$7:$C$3006,A80&amp;""))</f>
        <v/>
      </c>
      <c r="H80" s="19">
        <f>IF(A80="","",SUMIFS('اليومية'!$F$7:$F$3006,'اليومية'!$C$7:$C$3006,A80&amp;""))</f>
        <v/>
      </c>
      <c r="I80" s="19">
        <f>IF(A80="","",IF(ROUND(E80+G80-F80-H80,2)&gt;0,ROUND(E80+G80-F80-H80,2),0))</f>
        <v/>
      </c>
      <c r="J80" s="19">
        <f>IF(A80="","",IF(ROUND(E80+G80-F80-H80,2)&lt;0,-ROUND(E80+G80-F80-H80,2),0))</f>
        <v/>
      </c>
    </row>
    <row r="81">
      <c r="A81" s="21">
        <f>IF('دليل الحسابات'!A81&amp;""="","",'دليل الحسابات'!A81)</f>
        <v/>
      </c>
      <c r="B81" s="6">
        <f>IF(A81="","",'دليل الحسابات'!B81)</f>
        <v/>
      </c>
      <c r="C81" s="6">
        <f>IF(A81="","",'دليل الحسابات'!C81)</f>
        <v/>
      </c>
      <c r="D81" s="6">
        <f>IF(A81="","",'دليل الحسابات'!D81)</f>
        <v/>
      </c>
      <c r="E81" s="19">
        <f>IF(A81="","",SUM('دليل الحسابات'!E81))</f>
        <v/>
      </c>
      <c r="F81" s="19">
        <f>IF(A81="","",SUM('دليل الحسابات'!F81))</f>
        <v/>
      </c>
      <c r="G81" s="19">
        <f>IF(A81="","",SUMIFS('اليومية'!$E$7:$E$3006,'اليومية'!$C$7:$C$3006,A81&amp;""))</f>
        <v/>
      </c>
      <c r="H81" s="19">
        <f>IF(A81="","",SUMIFS('اليومية'!$F$7:$F$3006,'اليومية'!$C$7:$C$3006,A81&amp;""))</f>
        <v/>
      </c>
      <c r="I81" s="19">
        <f>IF(A81="","",IF(ROUND(E81+G81-F81-H81,2)&gt;0,ROUND(E81+G81-F81-H81,2),0))</f>
        <v/>
      </c>
      <c r="J81" s="19">
        <f>IF(A81="","",IF(ROUND(E81+G81-F81-H81,2)&lt;0,-ROUND(E81+G81-F81-H81,2),0))</f>
        <v/>
      </c>
    </row>
    <row r="82">
      <c r="A82" s="21">
        <f>IF('دليل الحسابات'!A82&amp;""="","",'دليل الحسابات'!A82)</f>
        <v/>
      </c>
      <c r="B82" s="6">
        <f>IF(A82="","",'دليل الحسابات'!B82)</f>
        <v/>
      </c>
      <c r="C82" s="6">
        <f>IF(A82="","",'دليل الحسابات'!C82)</f>
        <v/>
      </c>
      <c r="D82" s="6">
        <f>IF(A82="","",'دليل الحسابات'!D82)</f>
        <v/>
      </c>
      <c r="E82" s="19">
        <f>IF(A82="","",SUM('دليل الحسابات'!E82))</f>
        <v/>
      </c>
      <c r="F82" s="19">
        <f>IF(A82="","",SUM('دليل الحسابات'!F82))</f>
        <v/>
      </c>
      <c r="G82" s="19">
        <f>IF(A82="","",SUMIFS('اليومية'!$E$7:$E$3006,'اليومية'!$C$7:$C$3006,A82&amp;""))</f>
        <v/>
      </c>
      <c r="H82" s="19">
        <f>IF(A82="","",SUMIFS('اليومية'!$F$7:$F$3006,'اليومية'!$C$7:$C$3006,A82&amp;""))</f>
        <v/>
      </c>
      <c r="I82" s="19">
        <f>IF(A82="","",IF(ROUND(E82+G82-F82-H82,2)&gt;0,ROUND(E82+G82-F82-H82,2),0))</f>
        <v/>
      </c>
      <c r="J82" s="19">
        <f>IF(A82="","",IF(ROUND(E82+G82-F82-H82,2)&lt;0,-ROUND(E82+G82-F82-H82,2),0))</f>
        <v/>
      </c>
    </row>
    <row r="83">
      <c r="A83" s="21">
        <f>IF('دليل الحسابات'!A83&amp;""="","",'دليل الحسابات'!A83)</f>
        <v/>
      </c>
      <c r="B83" s="6">
        <f>IF(A83="","",'دليل الحسابات'!B83)</f>
        <v/>
      </c>
      <c r="C83" s="6">
        <f>IF(A83="","",'دليل الحسابات'!C83)</f>
        <v/>
      </c>
      <c r="D83" s="6">
        <f>IF(A83="","",'دليل الحسابات'!D83)</f>
        <v/>
      </c>
      <c r="E83" s="19">
        <f>IF(A83="","",SUM('دليل الحسابات'!E83))</f>
        <v/>
      </c>
      <c r="F83" s="19">
        <f>IF(A83="","",SUM('دليل الحسابات'!F83))</f>
        <v/>
      </c>
      <c r="G83" s="19">
        <f>IF(A83="","",SUMIFS('اليومية'!$E$7:$E$3006,'اليومية'!$C$7:$C$3006,A83&amp;""))</f>
        <v/>
      </c>
      <c r="H83" s="19">
        <f>IF(A83="","",SUMIFS('اليومية'!$F$7:$F$3006,'اليومية'!$C$7:$C$3006,A83&amp;""))</f>
        <v/>
      </c>
      <c r="I83" s="19">
        <f>IF(A83="","",IF(ROUND(E83+G83-F83-H83,2)&gt;0,ROUND(E83+G83-F83-H83,2),0))</f>
        <v/>
      </c>
      <c r="J83" s="19">
        <f>IF(A83="","",IF(ROUND(E83+G83-F83-H83,2)&lt;0,-ROUND(E83+G83-F83-H83,2),0))</f>
        <v/>
      </c>
    </row>
    <row r="84">
      <c r="A84" s="21">
        <f>IF('دليل الحسابات'!A84&amp;""="","",'دليل الحسابات'!A84)</f>
        <v/>
      </c>
      <c r="B84" s="6">
        <f>IF(A84="","",'دليل الحسابات'!B84)</f>
        <v/>
      </c>
      <c r="C84" s="6">
        <f>IF(A84="","",'دليل الحسابات'!C84)</f>
        <v/>
      </c>
      <c r="D84" s="6">
        <f>IF(A84="","",'دليل الحسابات'!D84)</f>
        <v/>
      </c>
      <c r="E84" s="19">
        <f>IF(A84="","",SUM('دليل الحسابات'!E84))</f>
        <v/>
      </c>
      <c r="F84" s="19">
        <f>IF(A84="","",SUM('دليل الحسابات'!F84))</f>
        <v/>
      </c>
      <c r="G84" s="19">
        <f>IF(A84="","",SUMIFS('اليومية'!$E$7:$E$3006,'اليومية'!$C$7:$C$3006,A84&amp;""))</f>
        <v/>
      </c>
      <c r="H84" s="19">
        <f>IF(A84="","",SUMIFS('اليومية'!$F$7:$F$3006,'اليومية'!$C$7:$C$3006,A84&amp;""))</f>
        <v/>
      </c>
      <c r="I84" s="19">
        <f>IF(A84="","",IF(ROUND(E84+G84-F84-H84,2)&gt;0,ROUND(E84+G84-F84-H84,2),0))</f>
        <v/>
      </c>
      <c r="J84" s="19">
        <f>IF(A84="","",IF(ROUND(E84+G84-F84-H84,2)&lt;0,-ROUND(E84+G84-F84-H84,2),0))</f>
        <v/>
      </c>
    </row>
    <row r="85">
      <c r="A85" s="21">
        <f>IF('دليل الحسابات'!A85&amp;""="","",'دليل الحسابات'!A85)</f>
        <v/>
      </c>
      <c r="B85" s="6">
        <f>IF(A85="","",'دليل الحسابات'!B85)</f>
        <v/>
      </c>
      <c r="C85" s="6">
        <f>IF(A85="","",'دليل الحسابات'!C85)</f>
        <v/>
      </c>
      <c r="D85" s="6">
        <f>IF(A85="","",'دليل الحسابات'!D85)</f>
        <v/>
      </c>
      <c r="E85" s="19">
        <f>IF(A85="","",SUM('دليل الحسابات'!E85))</f>
        <v/>
      </c>
      <c r="F85" s="19">
        <f>IF(A85="","",SUM('دليل الحسابات'!F85))</f>
        <v/>
      </c>
      <c r="G85" s="19">
        <f>IF(A85="","",SUMIFS('اليومية'!$E$7:$E$3006,'اليومية'!$C$7:$C$3006,A85&amp;""))</f>
        <v/>
      </c>
      <c r="H85" s="19">
        <f>IF(A85="","",SUMIFS('اليومية'!$F$7:$F$3006,'اليومية'!$C$7:$C$3006,A85&amp;""))</f>
        <v/>
      </c>
      <c r="I85" s="19">
        <f>IF(A85="","",IF(ROUND(E85+G85-F85-H85,2)&gt;0,ROUND(E85+G85-F85-H85,2),0))</f>
        <v/>
      </c>
      <c r="J85" s="19">
        <f>IF(A85="","",IF(ROUND(E85+G85-F85-H85,2)&lt;0,-ROUND(E85+G85-F85-H85,2),0))</f>
        <v/>
      </c>
    </row>
    <row r="86">
      <c r="A86" s="21">
        <f>IF('دليل الحسابات'!A86&amp;""="","",'دليل الحسابات'!A86)</f>
        <v/>
      </c>
      <c r="B86" s="6">
        <f>IF(A86="","",'دليل الحسابات'!B86)</f>
        <v/>
      </c>
      <c r="C86" s="6">
        <f>IF(A86="","",'دليل الحسابات'!C86)</f>
        <v/>
      </c>
      <c r="D86" s="6">
        <f>IF(A86="","",'دليل الحسابات'!D86)</f>
        <v/>
      </c>
      <c r="E86" s="19">
        <f>IF(A86="","",SUM('دليل الحسابات'!E86))</f>
        <v/>
      </c>
      <c r="F86" s="19">
        <f>IF(A86="","",SUM('دليل الحسابات'!F86))</f>
        <v/>
      </c>
      <c r="G86" s="19">
        <f>IF(A86="","",SUMIFS('اليومية'!$E$7:$E$3006,'اليومية'!$C$7:$C$3006,A86&amp;""))</f>
        <v/>
      </c>
      <c r="H86" s="19">
        <f>IF(A86="","",SUMIFS('اليومية'!$F$7:$F$3006,'اليومية'!$C$7:$C$3006,A86&amp;""))</f>
        <v/>
      </c>
      <c r="I86" s="19">
        <f>IF(A86="","",IF(ROUND(E86+G86-F86-H86,2)&gt;0,ROUND(E86+G86-F86-H86,2),0))</f>
        <v/>
      </c>
      <c r="J86" s="19">
        <f>IF(A86="","",IF(ROUND(E86+G86-F86-H86,2)&lt;0,-ROUND(E86+G86-F86-H86,2),0))</f>
        <v/>
      </c>
    </row>
    <row r="87">
      <c r="A87" s="21">
        <f>IF('دليل الحسابات'!A87&amp;""="","",'دليل الحسابات'!A87)</f>
        <v/>
      </c>
      <c r="B87" s="6">
        <f>IF(A87="","",'دليل الحسابات'!B87)</f>
        <v/>
      </c>
      <c r="C87" s="6">
        <f>IF(A87="","",'دليل الحسابات'!C87)</f>
        <v/>
      </c>
      <c r="D87" s="6">
        <f>IF(A87="","",'دليل الحسابات'!D87)</f>
        <v/>
      </c>
      <c r="E87" s="19">
        <f>IF(A87="","",SUM('دليل الحسابات'!E87))</f>
        <v/>
      </c>
      <c r="F87" s="19">
        <f>IF(A87="","",SUM('دليل الحسابات'!F87))</f>
        <v/>
      </c>
      <c r="G87" s="19">
        <f>IF(A87="","",SUMIFS('اليومية'!$E$7:$E$3006,'اليومية'!$C$7:$C$3006,A87&amp;""))</f>
        <v/>
      </c>
      <c r="H87" s="19">
        <f>IF(A87="","",SUMIFS('اليومية'!$F$7:$F$3006,'اليومية'!$C$7:$C$3006,A87&amp;""))</f>
        <v/>
      </c>
      <c r="I87" s="19">
        <f>IF(A87="","",IF(ROUND(E87+G87-F87-H87,2)&gt;0,ROUND(E87+G87-F87-H87,2),0))</f>
        <v/>
      </c>
      <c r="J87" s="19">
        <f>IF(A87="","",IF(ROUND(E87+G87-F87-H87,2)&lt;0,-ROUND(E87+G87-F87-H87,2),0))</f>
        <v/>
      </c>
    </row>
    <row r="88">
      <c r="A88" s="21">
        <f>IF('دليل الحسابات'!A88&amp;""="","",'دليل الحسابات'!A88)</f>
        <v/>
      </c>
      <c r="B88" s="6">
        <f>IF(A88="","",'دليل الحسابات'!B88)</f>
        <v/>
      </c>
      <c r="C88" s="6">
        <f>IF(A88="","",'دليل الحسابات'!C88)</f>
        <v/>
      </c>
      <c r="D88" s="6">
        <f>IF(A88="","",'دليل الحسابات'!D88)</f>
        <v/>
      </c>
      <c r="E88" s="19">
        <f>IF(A88="","",SUM('دليل الحسابات'!E88))</f>
        <v/>
      </c>
      <c r="F88" s="19">
        <f>IF(A88="","",SUM('دليل الحسابات'!F88))</f>
        <v/>
      </c>
      <c r="G88" s="19">
        <f>IF(A88="","",SUMIFS('اليومية'!$E$7:$E$3006,'اليومية'!$C$7:$C$3006,A88&amp;""))</f>
        <v/>
      </c>
      <c r="H88" s="19">
        <f>IF(A88="","",SUMIFS('اليومية'!$F$7:$F$3006,'اليومية'!$C$7:$C$3006,A88&amp;""))</f>
        <v/>
      </c>
      <c r="I88" s="19">
        <f>IF(A88="","",IF(ROUND(E88+G88-F88-H88,2)&gt;0,ROUND(E88+G88-F88-H88,2),0))</f>
        <v/>
      </c>
      <c r="J88" s="19">
        <f>IF(A88="","",IF(ROUND(E88+G88-F88-H88,2)&lt;0,-ROUND(E88+G88-F88-H88,2),0))</f>
        <v/>
      </c>
    </row>
    <row r="89">
      <c r="A89" s="21">
        <f>IF('دليل الحسابات'!A89&amp;""="","",'دليل الحسابات'!A89)</f>
        <v/>
      </c>
      <c r="B89" s="6">
        <f>IF(A89="","",'دليل الحسابات'!B89)</f>
        <v/>
      </c>
      <c r="C89" s="6">
        <f>IF(A89="","",'دليل الحسابات'!C89)</f>
        <v/>
      </c>
      <c r="D89" s="6">
        <f>IF(A89="","",'دليل الحسابات'!D89)</f>
        <v/>
      </c>
      <c r="E89" s="19">
        <f>IF(A89="","",SUM('دليل الحسابات'!E89))</f>
        <v/>
      </c>
      <c r="F89" s="19">
        <f>IF(A89="","",SUM('دليل الحسابات'!F89))</f>
        <v/>
      </c>
      <c r="G89" s="19">
        <f>IF(A89="","",SUMIFS('اليومية'!$E$7:$E$3006,'اليومية'!$C$7:$C$3006,A89&amp;""))</f>
        <v/>
      </c>
      <c r="H89" s="19">
        <f>IF(A89="","",SUMIFS('اليومية'!$F$7:$F$3006,'اليومية'!$C$7:$C$3006,A89&amp;""))</f>
        <v/>
      </c>
      <c r="I89" s="19">
        <f>IF(A89="","",IF(ROUND(E89+G89-F89-H89,2)&gt;0,ROUND(E89+G89-F89-H89,2),0))</f>
        <v/>
      </c>
      <c r="J89" s="19">
        <f>IF(A89="","",IF(ROUND(E89+G89-F89-H89,2)&lt;0,-ROUND(E89+G89-F89-H89,2),0))</f>
        <v/>
      </c>
    </row>
    <row r="90">
      <c r="A90" s="21">
        <f>IF('دليل الحسابات'!A90&amp;""="","",'دليل الحسابات'!A90)</f>
        <v/>
      </c>
      <c r="B90" s="6">
        <f>IF(A90="","",'دليل الحسابات'!B90)</f>
        <v/>
      </c>
      <c r="C90" s="6">
        <f>IF(A90="","",'دليل الحسابات'!C90)</f>
        <v/>
      </c>
      <c r="D90" s="6">
        <f>IF(A90="","",'دليل الحسابات'!D90)</f>
        <v/>
      </c>
      <c r="E90" s="19">
        <f>IF(A90="","",SUM('دليل الحسابات'!E90))</f>
        <v/>
      </c>
      <c r="F90" s="19">
        <f>IF(A90="","",SUM('دليل الحسابات'!F90))</f>
        <v/>
      </c>
      <c r="G90" s="19">
        <f>IF(A90="","",SUMIFS('اليومية'!$E$7:$E$3006,'اليومية'!$C$7:$C$3006,A90&amp;""))</f>
        <v/>
      </c>
      <c r="H90" s="19">
        <f>IF(A90="","",SUMIFS('اليومية'!$F$7:$F$3006,'اليومية'!$C$7:$C$3006,A90&amp;""))</f>
        <v/>
      </c>
      <c r="I90" s="19">
        <f>IF(A90="","",IF(ROUND(E90+G90-F90-H90,2)&gt;0,ROUND(E90+G90-F90-H90,2),0))</f>
        <v/>
      </c>
      <c r="J90" s="19">
        <f>IF(A90="","",IF(ROUND(E90+G90-F90-H90,2)&lt;0,-ROUND(E90+G90-F90-H90,2),0))</f>
        <v/>
      </c>
    </row>
    <row r="91">
      <c r="A91" s="21">
        <f>IF('دليل الحسابات'!A91&amp;""="","",'دليل الحسابات'!A91)</f>
        <v/>
      </c>
      <c r="B91" s="6">
        <f>IF(A91="","",'دليل الحسابات'!B91)</f>
        <v/>
      </c>
      <c r="C91" s="6">
        <f>IF(A91="","",'دليل الحسابات'!C91)</f>
        <v/>
      </c>
      <c r="D91" s="6">
        <f>IF(A91="","",'دليل الحسابات'!D91)</f>
        <v/>
      </c>
      <c r="E91" s="19">
        <f>IF(A91="","",SUM('دليل الحسابات'!E91))</f>
        <v/>
      </c>
      <c r="F91" s="19">
        <f>IF(A91="","",SUM('دليل الحسابات'!F91))</f>
        <v/>
      </c>
      <c r="G91" s="19">
        <f>IF(A91="","",SUMIFS('اليومية'!$E$7:$E$3006,'اليومية'!$C$7:$C$3006,A91&amp;""))</f>
        <v/>
      </c>
      <c r="H91" s="19">
        <f>IF(A91="","",SUMIFS('اليومية'!$F$7:$F$3006,'اليومية'!$C$7:$C$3006,A91&amp;""))</f>
        <v/>
      </c>
      <c r="I91" s="19">
        <f>IF(A91="","",IF(ROUND(E91+G91-F91-H91,2)&gt;0,ROUND(E91+G91-F91-H91,2),0))</f>
        <v/>
      </c>
      <c r="J91" s="19">
        <f>IF(A91="","",IF(ROUND(E91+G91-F91-H91,2)&lt;0,-ROUND(E91+G91-F91-H91,2),0))</f>
        <v/>
      </c>
    </row>
    <row r="92">
      <c r="A92" s="21">
        <f>IF('دليل الحسابات'!A92&amp;""="","",'دليل الحسابات'!A92)</f>
        <v/>
      </c>
      <c r="B92" s="6">
        <f>IF(A92="","",'دليل الحسابات'!B92)</f>
        <v/>
      </c>
      <c r="C92" s="6">
        <f>IF(A92="","",'دليل الحسابات'!C92)</f>
        <v/>
      </c>
      <c r="D92" s="6">
        <f>IF(A92="","",'دليل الحسابات'!D92)</f>
        <v/>
      </c>
      <c r="E92" s="19">
        <f>IF(A92="","",SUM('دليل الحسابات'!E92))</f>
        <v/>
      </c>
      <c r="F92" s="19">
        <f>IF(A92="","",SUM('دليل الحسابات'!F92))</f>
        <v/>
      </c>
      <c r="G92" s="19">
        <f>IF(A92="","",SUMIFS('اليومية'!$E$7:$E$3006,'اليومية'!$C$7:$C$3006,A92&amp;""))</f>
        <v/>
      </c>
      <c r="H92" s="19">
        <f>IF(A92="","",SUMIFS('اليومية'!$F$7:$F$3006,'اليومية'!$C$7:$C$3006,A92&amp;""))</f>
        <v/>
      </c>
      <c r="I92" s="19">
        <f>IF(A92="","",IF(ROUND(E92+G92-F92-H92,2)&gt;0,ROUND(E92+G92-F92-H92,2),0))</f>
        <v/>
      </c>
      <c r="J92" s="19">
        <f>IF(A92="","",IF(ROUND(E92+G92-F92-H92,2)&lt;0,-ROUND(E92+G92-F92-H92,2),0))</f>
        <v/>
      </c>
    </row>
    <row r="93">
      <c r="A93" s="21">
        <f>IF('دليل الحسابات'!A93&amp;""="","",'دليل الحسابات'!A93)</f>
        <v/>
      </c>
      <c r="B93" s="6">
        <f>IF(A93="","",'دليل الحسابات'!B93)</f>
        <v/>
      </c>
      <c r="C93" s="6">
        <f>IF(A93="","",'دليل الحسابات'!C93)</f>
        <v/>
      </c>
      <c r="D93" s="6">
        <f>IF(A93="","",'دليل الحسابات'!D93)</f>
        <v/>
      </c>
      <c r="E93" s="19">
        <f>IF(A93="","",SUM('دليل الحسابات'!E93))</f>
        <v/>
      </c>
      <c r="F93" s="19">
        <f>IF(A93="","",SUM('دليل الحسابات'!F93))</f>
        <v/>
      </c>
      <c r="G93" s="19">
        <f>IF(A93="","",SUMIFS('اليومية'!$E$7:$E$3006,'اليومية'!$C$7:$C$3006,A93&amp;""))</f>
        <v/>
      </c>
      <c r="H93" s="19">
        <f>IF(A93="","",SUMIFS('اليومية'!$F$7:$F$3006,'اليومية'!$C$7:$C$3006,A93&amp;""))</f>
        <v/>
      </c>
      <c r="I93" s="19">
        <f>IF(A93="","",IF(ROUND(E93+G93-F93-H93,2)&gt;0,ROUND(E93+G93-F93-H93,2),0))</f>
        <v/>
      </c>
      <c r="J93" s="19">
        <f>IF(A93="","",IF(ROUND(E93+G93-F93-H93,2)&lt;0,-ROUND(E93+G93-F93-H93,2),0))</f>
        <v/>
      </c>
    </row>
    <row r="94">
      <c r="A94" s="21">
        <f>IF('دليل الحسابات'!A94&amp;""="","",'دليل الحسابات'!A94)</f>
        <v/>
      </c>
      <c r="B94" s="6">
        <f>IF(A94="","",'دليل الحسابات'!B94)</f>
        <v/>
      </c>
      <c r="C94" s="6">
        <f>IF(A94="","",'دليل الحسابات'!C94)</f>
        <v/>
      </c>
      <c r="D94" s="6">
        <f>IF(A94="","",'دليل الحسابات'!D94)</f>
        <v/>
      </c>
      <c r="E94" s="19">
        <f>IF(A94="","",SUM('دليل الحسابات'!E94))</f>
        <v/>
      </c>
      <c r="F94" s="19">
        <f>IF(A94="","",SUM('دليل الحسابات'!F94))</f>
        <v/>
      </c>
      <c r="G94" s="19">
        <f>IF(A94="","",SUMIFS('اليومية'!$E$7:$E$3006,'اليومية'!$C$7:$C$3006,A94&amp;""))</f>
        <v/>
      </c>
      <c r="H94" s="19">
        <f>IF(A94="","",SUMIFS('اليومية'!$F$7:$F$3006,'اليومية'!$C$7:$C$3006,A94&amp;""))</f>
        <v/>
      </c>
      <c r="I94" s="19">
        <f>IF(A94="","",IF(ROUND(E94+G94-F94-H94,2)&gt;0,ROUND(E94+G94-F94-H94,2),0))</f>
        <v/>
      </c>
      <c r="J94" s="19">
        <f>IF(A94="","",IF(ROUND(E94+G94-F94-H94,2)&lt;0,-ROUND(E94+G94-F94-H94,2),0))</f>
        <v/>
      </c>
    </row>
    <row r="95">
      <c r="A95" s="21">
        <f>IF('دليل الحسابات'!A95&amp;""="","",'دليل الحسابات'!A95)</f>
        <v/>
      </c>
      <c r="B95" s="6">
        <f>IF(A95="","",'دليل الحسابات'!B95)</f>
        <v/>
      </c>
      <c r="C95" s="6">
        <f>IF(A95="","",'دليل الحسابات'!C95)</f>
        <v/>
      </c>
      <c r="D95" s="6">
        <f>IF(A95="","",'دليل الحسابات'!D95)</f>
        <v/>
      </c>
      <c r="E95" s="19">
        <f>IF(A95="","",SUM('دليل الحسابات'!E95))</f>
        <v/>
      </c>
      <c r="F95" s="19">
        <f>IF(A95="","",SUM('دليل الحسابات'!F95))</f>
        <v/>
      </c>
      <c r="G95" s="19">
        <f>IF(A95="","",SUMIFS('اليومية'!$E$7:$E$3006,'اليومية'!$C$7:$C$3006,A95&amp;""))</f>
        <v/>
      </c>
      <c r="H95" s="19">
        <f>IF(A95="","",SUMIFS('اليومية'!$F$7:$F$3006,'اليومية'!$C$7:$C$3006,A95&amp;""))</f>
        <v/>
      </c>
      <c r="I95" s="19">
        <f>IF(A95="","",IF(ROUND(E95+G95-F95-H95,2)&gt;0,ROUND(E95+G95-F95-H95,2),0))</f>
        <v/>
      </c>
      <c r="J95" s="19">
        <f>IF(A95="","",IF(ROUND(E95+G95-F95-H95,2)&lt;0,-ROUND(E95+G95-F95-H95,2),0))</f>
        <v/>
      </c>
    </row>
    <row r="96">
      <c r="A96" s="21">
        <f>IF('دليل الحسابات'!A96&amp;""="","",'دليل الحسابات'!A96)</f>
        <v/>
      </c>
      <c r="B96" s="6">
        <f>IF(A96="","",'دليل الحسابات'!B96)</f>
        <v/>
      </c>
      <c r="C96" s="6">
        <f>IF(A96="","",'دليل الحسابات'!C96)</f>
        <v/>
      </c>
      <c r="D96" s="6">
        <f>IF(A96="","",'دليل الحسابات'!D96)</f>
        <v/>
      </c>
      <c r="E96" s="19">
        <f>IF(A96="","",SUM('دليل الحسابات'!E96))</f>
        <v/>
      </c>
      <c r="F96" s="19">
        <f>IF(A96="","",SUM('دليل الحسابات'!F96))</f>
        <v/>
      </c>
      <c r="G96" s="19">
        <f>IF(A96="","",SUMIFS('اليومية'!$E$7:$E$3006,'اليومية'!$C$7:$C$3006,A96&amp;""))</f>
        <v/>
      </c>
      <c r="H96" s="19">
        <f>IF(A96="","",SUMIFS('اليومية'!$F$7:$F$3006,'اليومية'!$C$7:$C$3006,A96&amp;""))</f>
        <v/>
      </c>
      <c r="I96" s="19">
        <f>IF(A96="","",IF(ROUND(E96+G96-F96-H96,2)&gt;0,ROUND(E96+G96-F96-H96,2),0))</f>
        <v/>
      </c>
      <c r="J96" s="19">
        <f>IF(A96="","",IF(ROUND(E96+G96-F96-H96,2)&lt;0,-ROUND(E96+G96-F96-H96,2),0))</f>
        <v/>
      </c>
    </row>
    <row r="97">
      <c r="A97" s="21">
        <f>IF('دليل الحسابات'!A97&amp;""="","",'دليل الحسابات'!A97)</f>
        <v/>
      </c>
      <c r="B97" s="6">
        <f>IF(A97="","",'دليل الحسابات'!B97)</f>
        <v/>
      </c>
      <c r="C97" s="6">
        <f>IF(A97="","",'دليل الحسابات'!C97)</f>
        <v/>
      </c>
      <c r="D97" s="6">
        <f>IF(A97="","",'دليل الحسابات'!D97)</f>
        <v/>
      </c>
      <c r="E97" s="19">
        <f>IF(A97="","",SUM('دليل الحسابات'!E97))</f>
        <v/>
      </c>
      <c r="F97" s="19">
        <f>IF(A97="","",SUM('دليل الحسابات'!F97))</f>
        <v/>
      </c>
      <c r="G97" s="19">
        <f>IF(A97="","",SUMIFS('اليومية'!$E$7:$E$3006,'اليومية'!$C$7:$C$3006,A97&amp;""))</f>
        <v/>
      </c>
      <c r="H97" s="19">
        <f>IF(A97="","",SUMIFS('اليومية'!$F$7:$F$3006,'اليومية'!$C$7:$C$3006,A97&amp;""))</f>
        <v/>
      </c>
      <c r="I97" s="19">
        <f>IF(A97="","",IF(ROUND(E97+G97-F97-H97,2)&gt;0,ROUND(E97+G97-F97-H97,2),0))</f>
        <v/>
      </c>
      <c r="J97" s="19">
        <f>IF(A97="","",IF(ROUND(E97+G97-F97-H97,2)&lt;0,-ROUND(E97+G97-F97-H97,2),0))</f>
        <v/>
      </c>
    </row>
    <row r="98">
      <c r="A98" s="21">
        <f>IF('دليل الحسابات'!A98&amp;""="","",'دليل الحسابات'!A98)</f>
        <v/>
      </c>
      <c r="B98" s="6">
        <f>IF(A98="","",'دليل الحسابات'!B98)</f>
        <v/>
      </c>
      <c r="C98" s="6">
        <f>IF(A98="","",'دليل الحسابات'!C98)</f>
        <v/>
      </c>
      <c r="D98" s="6">
        <f>IF(A98="","",'دليل الحسابات'!D98)</f>
        <v/>
      </c>
      <c r="E98" s="19">
        <f>IF(A98="","",SUM('دليل الحسابات'!E98))</f>
        <v/>
      </c>
      <c r="F98" s="19">
        <f>IF(A98="","",SUM('دليل الحسابات'!F98))</f>
        <v/>
      </c>
      <c r="G98" s="19">
        <f>IF(A98="","",SUMIFS('اليومية'!$E$7:$E$3006,'اليومية'!$C$7:$C$3006,A98&amp;""))</f>
        <v/>
      </c>
      <c r="H98" s="19">
        <f>IF(A98="","",SUMIFS('اليومية'!$F$7:$F$3006,'اليومية'!$C$7:$C$3006,A98&amp;""))</f>
        <v/>
      </c>
      <c r="I98" s="19">
        <f>IF(A98="","",IF(ROUND(E98+G98-F98-H98,2)&gt;0,ROUND(E98+G98-F98-H98,2),0))</f>
        <v/>
      </c>
      <c r="J98" s="19">
        <f>IF(A98="","",IF(ROUND(E98+G98-F98-H98,2)&lt;0,-ROUND(E98+G98-F98-H98,2),0))</f>
        <v/>
      </c>
    </row>
    <row r="99">
      <c r="A99" s="21">
        <f>IF('دليل الحسابات'!A99&amp;""="","",'دليل الحسابات'!A99)</f>
        <v/>
      </c>
      <c r="B99" s="6">
        <f>IF(A99="","",'دليل الحسابات'!B99)</f>
        <v/>
      </c>
      <c r="C99" s="6">
        <f>IF(A99="","",'دليل الحسابات'!C99)</f>
        <v/>
      </c>
      <c r="D99" s="6">
        <f>IF(A99="","",'دليل الحسابات'!D99)</f>
        <v/>
      </c>
      <c r="E99" s="19">
        <f>IF(A99="","",SUM('دليل الحسابات'!E99))</f>
        <v/>
      </c>
      <c r="F99" s="19">
        <f>IF(A99="","",SUM('دليل الحسابات'!F99))</f>
        <v/>
      </c>
      <c r="G99" s="19">
        <f>IF(A99="","",SUMIFS('اليومية'!$E$7:$E$3006,'اليومية'!$C$7:$C$3006,A99&amp;""))</f>
        <v/>
      </c>
      <c r="H99" s="19">
        <f>IF(A99="","",SUMIFS('اليومية'!$F$7:$F$3006,'اليومية'!$C$7:$C$3006,A99&amp;""))</f>
        <v/>
      </c>
      <c r="I99" s="19">
        <f>IF(A99="","",IF(ROUND(E99+G99-F99-H99,2)&gt;0,ROUND(E99+G99-F99-H99,2),0))</f>
        <v/>
      </c>
      <c r="J99" s="19">
        <f>IF(A99="","",IF(ROUND(E99+G99-F99-H99,2)&lt;0,-ROUND(E99+G99-F99-H99,2),0))</f>
        <v/>
      </c>
    </row>
    <row r="100">
      <c r="A100" s="21">
        <f>IF('دليل الحسابات'!A100&amp;""="","",'دليل الحسابات'!A100)</f>
        <v/>
      </c>
      <c r="B100" s="6">
        <f>IF(A100="","",'دليل الحسابات'!B100)</f>
        <v/>
      </c>
      <c r="C100" s="6">
        <f>IF(A100="","",'دليل الحسابات'!C100)</f>
        <v/>
      </c>
      <c r="D100" s="6">
        <f>IF(A100="","",'دليل الحسابات'!D100)</f>
        <v/>
      </c>
      <c r="E100" s="19">
        <f>IF(A100="","",SUM('دليل الحسابات'!E100))</f>
        <v/>
      </c>
      <c r="F100" s="19">
        <f>IF(A100="","",SUM('دليل الحسابات'!F100))</f>
        <v/>
      </c>
      <c r="G100" s="19">
        <f>IF(A100="","",SUMIFS('اليومية'!$E$7:$E$3006,'اليومية'!$C$7:$C$3006,A100&amp;""))</f>
        <v/>
      </c>
      <c r="H100" s="19">
        <f>IF(A100="","",SUMIFS('اليومية'!$F$7:$F$3006,'اليومية'!$C$7:$C$3006,A100&amp;""))</f>
        <v/>
      </c>
      <c r="I100" s="19">
        <f>IF(A100="","",IF(ROUND(E100+G100-F100-H100,2)&gt;0,ROUND(E100+G100-F100-H100,2),0))</f>
        <v/>
      </c>
      <c r="J100" s="19">
        <f>IF(A100="","",IF(ROUND(E100+G100-F100-H100,2)&lt;0,-ROUND(E100+G100-F100-H100,2),0))</f>
        <v/>
      </c>
    </row>
    <row r="101">
      <c r="A101" s="21">
        <f>IF('دليل الحسابات'!A101&amp;""="","",'دليل الحسابات'!A101)</f>
        <v/>
      </c>
      <c r="B101" s="6">
        <f>IF(A101="","",'دليل الحسابات'!B101)</f>
        <v/>
      </c>
      <c r="C101" s="6">
        <f>IF(A101="","",'دليل الحسابات'!C101)</f>
        <v/>
      </c>
      <c r="D101" s="6">
        <f>IF(A101="","",'دليل الحسابات'!D101)</f>
        <v/>
      </c>
      <c r="E101" s="19">
        <f>IF(A101="","",SUM('دليل الحسابات'!E101))</f>
        <v/>
      </c>
      <c r="F101" s="19">
        <f>IF(A101="","",SUM('دليل الحسابات'!F101))</f>
        <v/>
      </c>
      <c r="G101" s="19">
        <f>IF(A101="","",SUMIFS('اليومية'!$E$7:$E$3006,'اليومية'!$C$7:$C$3006,A101&amp;""))</f>
        <v/>
      </c>
      <c r="H101" s="19">
        <f>IF(A101="","",SUMIFS('اليومية'!$F$7:$F$3006,'اليومية'!$C$7:$C$3006,A101&amp;""))</f>
        <v/>
      </c>
      <c r="I101" s="19">
        <f>IF(A101="","",IF(ROUND(E101+G101-F101-H101,2)&gt;0,ROUND(E101+G101-F101-H101,2),0))</f>
        <v/>
      </c>
      <c r="J101" s="19">
        <f>IF(A101="","",IF(ROUND(E101+G101-F101-H101,2)&lt;0,-ROUND(E101+G101-F101-H101,2),0))</f>
        <v/>
      </c>
    </row>
    <row r="102">
      <c r="A102" s="21">
        <f>IF('دليل الحسابات'!A102&amp;""="","",'دليل الحسابات'!A102)</f>
        <v/>
      </c>
      <c r="B102" s="6">
        <f>IF(A102="","",'دليل الحسابات'!B102)</f>
        <v/>
      </c>
      <c r="C102" s="6">
        <f>IF(A102="","",'دليل الحسابات'!C102)</f>
        <v/>
      </c>
      <c r="D102" s="6">
        <f>IF(A102="","",'دليل الحسابات'!D102)</f>
        <v/>
      </c>
      <c r="E102" s="19">
        <f>IF(A102="","",SUM('دليل الحسابات'!E102))</f>
        <v/>
      </c>
      <c r="F102" s="19">
        <f>IF(A102="","",SUM('دليل الحسابات'!F102))</f>
        <v/>
      </c>
      <c r="G102" s="19">
        <f>IF(A102="","",SUMIFS('اليومية'!$E$7:$E$3006,'اليومية'!$C$7:$C$3006,A102&amp;""))</f>
        <v/>
      </c>
      <c r="H102" s="19">
        <f>IF(A102="","",SUMIFS('اليومية'!$F$7:$F$3006,'اليومية'!$C$7:$C$3006,A102&amp;""))</f>
        <v/>
      </c>
      <c r="I102" s="19">
        <f>IF(A102="","",IF(ROUND(E102+G102-F102-H102,2)&gt;0,ROUND(E102+G102-F102-H102,2),0))</f>
        <v/>
      </c>
      <c r="J102" s="19">
        <f>IF(A102="","",IF(ROUND(E102+G102-F102-H102,2)&lt;0,-ROUND(E102+G102-F102-H102,2),0))</f>
        <v/>
      </c>
    </row>
    <row r="103">
      <c r="A103" s="21">
        <f>IF('دليل الحسابات'!A103&amp;""="","",'دليل الحسابات'!A103)</f>
        <v/>
      </c>
      <c r="B103" s="6">
        <f>IF(A103="","",'دليل الحسابات'!B103)</f>
        <v/>
      </c>
      <c r="C103" s="6">
        <f>IF(A103="","",'دليل الحسابات'!C103)</f>
        <v/>
      </c>
      <c r="D103" s="6">
        <f>IF(A103="","",'دليل الحسابات'!D103)</f>
        <v/>
      </c>
      <c r="E103" s="19">
        <f>IF(A103="","",SUM('دليل الحسابات'!E103))</f>
        <v/>
      </c>
      <c r="F103" s="19">
        <f>IF(A103="","",SUM('دليل الحسابات'!F103))</f>
        <v/>
      </c>
      <c r="G103" s="19">
        <f>IF(A103="","",SUMIFS('اليومية'!$E$7:$E$3006,'اليومية'!$C$7:$C$3006,A103&amp;""))</f>
        <v/>
      </c>
      <c r="H103" s="19">
        <f>IF(A103="","",SUMIFS('اليومية'!$F$7:$F$3006,'اليومية'!$C$7:$C$3006,A103&amp;""))</f>
        <v/>
      </c>
      <c r="I103" s="19">
        <f>IF(A103="","",IF(ROUND(E103+G103-F103-H103,2)&gt;0,ROUND(E103+G103-F103-H103,2),0))</f>
        <v/>
      </c>
      <c r="J103" s="19">
        <f>IF(A103="","",IF(ROUND(E103+G103-F103-H103,2)&lt;0,-ROUND(E103+G103-F103-H103,2),0))</f>
        <v/>
      </c>
    </row>
    <row r="104">
      <c r="A104" s="21">
        <f>IF('دليل الحسابات'!A104&amp;""="","",'دليل الحسابات'!A104)</f>
        <v/>
      </c>
      <c r="B104" s="6">
        <f>IF(A104="","",'دليل الحسابات'!B104)</f>
        <v/>
      </c>
      <c r="C104" s="6">
        <f>IF(A104="","",'دليل الحسابات'!C104)</f>
        <v/>
      </c>
      <c r="D104" s="6">
        <f>IF(A104="","",'دليل الحسابات'!D104)</f>
        <v/>
      </c>
      <c r="E104" s="19">
        <f>IF(A104="","",SUM('دليل الحسابات'!E104))</f>
        <v/>
      </c>
      <c r="F104" s="19">
        <f>IF(A104="","",SUM('دليل الحسابات'!F104))</f>
        <v/>
      </c>
      <c r="G104" s="19">
        <f>IF(A104="","",SUMIFS('اليومية'!$E$7:$E$3006,'اليومية'!$C$7:$C$3006,A104&amp;""))</f>
        <v/>
      </c>
      <c r="H104" s="19">
        <f>IF(A104="","",SUMIFS('اليومية'!$F$7:$F$3006,'اليومية'!$C$7:$C$3006,A104&amp;""))</f>
        <v/>
      </c>
      <c r="I104" s="19">
        <f>IF(A104="","",IF(ROUND(E104+G104-F104-H104,2)&gt;0,ROUND(E104+G104-F104-H104,2),0))</f>
        <v/>
      </c>
      <c r="J104" s="19">
        <f>IF(A104="","",IF(ROUND(E104+G104-F104-H104,2)&lt;0,-ROUND(E104+G104-F104-H104,2),0))</f>
        <v/>
      </c>
    </row>
    <row r="105">
      <c r="A105" s="21">
        <f>IF('دليل الحسابات'!A105&amp;""="","",'دليل الحسابات'!A105)</f>
        <v/>
      </c>
      <c r="B105" s="6">
        <f>IF(A105="","",'دليل الحسابات'!B105)</f>
        <v/>
      </c>
      <c r="C105" s="6">
        <f>IF(A105="","",'دليل الحسابات'!C105)</f>
        <v/>
      </c>
      <c r="D105" s="6">
        <f>IF(A105="","",'دليل الحسابات'!D105)</f>
        <v/>
      </c>
      <c r="E105" s="19">
        <f>IF(A105="","",SUM('دليل الحسابات'!E105))</f>
        <v/>
      </c>
      <c r="F105" s="19">
        <f>IF(A105="","",SUM('دليل الحسابات'!F105))</f>
        <v/>
      </c>
      <c r="G105" s="19">
        <f>IF(A105="","",SUMIFS('اليومية'!$E$7:$E$3006,'اليومية'!$C$7:$C$3006,A105&amp;""))</f>
        <v/>
      </c>
      <c r="H105" s="19">
        <f>IF(A105="","",SUMIFS('اليومية'!$F$7:$F$3006,'اليومية'!$C$7:$C$3006,A105&amp;""))</f>
        <v/>
      </c>
      <c r="I105" s="19">
        <f>IF(A105="","",IF(ROUND(E105+G105-F105-H105,2)&gt;0,ROUND(E105+G105-F105-H105,2),0))</f>
        <v/>
      </c>
      <c r="J105" s="19">
        <f>IF(A105="","",IF(ROUND(E105+G105-F105-H105,2)&lt;0,-ROUND(E105+G105-F105-H105,2),0))</f>
        <v/>
      </c>
    </row>
    <row r="106">
      <c r="A106" s="21">
        <f>IF('دليل الحسابات'!A106&amp;""="","",'دليل الحسابات'!A106)</f>
        <v/>
      </c>
      <c r="B106" s="6">
        <f>IF(A106="","",'دليل الحسابات'!B106)</f>
        <v/>
      </c>
      <c r="C106" s="6">
        <f>IF(A106="","",'دليل الحسابات'!C106)</f>
        <v/>
      </c>
      <c r="D106" s="6">
        <f>IF(A106="","",'دليل الحسابات'!D106)</f>
        <v/>
      </c>
      <c r="E106" s="19">
        <f>IF(A106="","",SUM('دليل الحسابات'!E106))</f>
        <v/>
      </c>
      <c r="F106" s="19">
        <f>IF(A106="","",SUM('دليل الحسابات'!F106))</f>
        <v/>
      </c>
      <c r="G106" s="19">
        <f>IF(A106="","",SUMIFS('اليومية'!$E$7:$E$3006,'اليومية'!$C$7:$C$3006,A106&amp;""))</f>
        <v/>
      </c>
      <c r="H106" s="19">
        <f>IF(A106="","",SUMIFS('اليومية'!$F$7:$F$3006,'اليومية'!$C$7:$C$3006,A106&amp;""))</f>
        <v/>
      </c>
      <c r="I106" s="19">
        <f>IF(A106="","",IF(ROUND(E106+G106-F106-H106,2)&gt;0,ROUND(E106+G106-F106-H106,2),0))</f>
        <v/>
      </c>
      <c r="J106" s="19">
        <f>IF(A106="","",IF(ROUND(E106+G106-F106-H106,2)&lt;0,-ROUND(E106+G106-F106-H106,2),0))</f>
        <v/>
      </c>
    </row>
    <row r="107">
      <c r="A107" s="21">
        <f>IF('دليل الحسابات'!A107&amp;""="","",'دليل الحسابات'!A107)</f>
        <v/>
      </c>
      <c r="B107" s="6">
        <f>IF(A107="","",'دليل الحسابات'!B107)</f>
        <v/>
      </c>
      <c r="C107" s="6">
        <f>IF(A107="","",'دليل الحسابات'!C107)</f>
        <v/>
      </c>
      <c r="D107" s="6">
        <f>IF(A107="","",'دليل الحسابات'!D107)</f>
        <v/>
      </c>
      <c r="E107" s="19">
        <f>IF(A107="","",SUM('دليل الحسابات'!E107))</f>
        <v/>
      </c>
      <c r="F107" s="19">
        <f>IF(A107="","",SUM('دليل الحسابات'!F107))</f>
        <v/>
      </c>
      <c r="G107" s="19">
        <f>IF(A107="","",SUMIFS('اليومية'!$E$7:$E$3006,'اليومية'!$C$7:$C$3006,A107&amp;""))</f>
        <v/>
      </c>
      <c r="H107" s="19">
        <f>IF(A107="","",SUMIFS('اليومية'!$F$7:$F$3006,'اليومية'!$C$7:$C$3006,A107&amp;""))</f>
        <v/>
      </c>
      <c r="I107" s="19">
        <f>IF(A107="","",IF(ROUND(E107+G107-F107-H107,2)&gt;0,ROUND(E107+G107-F107-H107,2),0))</f>
        <v/>
      </c>
      <c r="J107" s="19">
        <f>IF(A107="","",IF(ROUND(E107+G107-F107-H107,2)&lt;0,-ROUND(E107+G107-F107-H107,2),0))</f>
        <v/>
      </c>
    </row>
    <row r="108">
      <c r="A108" s="21">
        <f>IF('دليل الحسابات'!A108&amp;""="","",'دليل الحسابات'!A108)</f>
        <v/>
      </c>
      <c r="B108" s="6">
        <f>IF(A108="","",'دليل الحسابات'!B108)</f>
        <v/>
      </c>
      <c r="C108" s="6">
        <f>IF(A108="","",'دليل الحسابات'!C108)</f>
        <v/>
      </c>
      <c r="D108" s="6">
        <f>IF(A108="","",'دليل الحسابات'!D108)</f>
        <v/>
      </c>
      <c r="E108" s="19">
        <f>IF(A108="","",SUM('دليل الحسابات'!E108))</f>
        <v/>
      </c>
      <c r="F108" s="19">
        <f>IF(A108="","",SUM('دليل الحسابات'!F108))</f>
        <v/>
      </c>
      <c r="G108" s="19">
        <f>IF(A108="","",SUMIFS('اليومية'!$E$7:$E$3006,'اليومية'!$C$7:$C$3006,A108&amp;""))</f>
        <v/>
      </c>
      <c r="H108" s="19">
        <f>IF(A108="","",SUMIFS('اليومية'!$F$7:$F$3006,'اليومية'!$C$7:$C$3006,A108&amp;""))</f>
        <v/>
      </c>
      <c r="I108" s="19">
        <f>IF(A108="","",IF(ROUND(E108+G108-F108-H108,2)&gt;0,ROUND(E108+G108-F108-H108,2),0))</f>
        <v/>
      </c>
      <c r="J108" s="19">
        <f>IF(A108="","",IF(ROUND(E108+G108-F108-H108,2)&lt;0,-ROUND(E108+G108-F108-H108,2),0))</f>
        <v/>
      </c>
    </row>
    <row r="109">
      <c r="A109" s="21">
        <f>IF('دليل الحسابات'!A109&amp;""="","",'دليل الحسابات'!A109)</f>
        <v/>
      </c>
      <c r="B109" s="6">
        <f>IF(A109="","",'دليل الحسابات'!B109)</f>
        <v/>
      </c>
      <c r="C109" s="6">
        <f>IF(A109="","",'دليل الحسابات'!C109)</f>
        <v/>
      </c>
      <c r="D109" s="6">
        <f>IF(A109="","",'دليل الحسابات'!D109)</f>
        <v/>
      </c>
      <c r="E109" s="19">
        <f>IF(A109="","",SUM('دليل الحسابات'!E109))</f>
        <v/>
      </c>
      <c r="F109" s="19">
        <f>IF(A109="","",SUM('دليل الحسابات'!F109))</f>
        <v/>
      </c>
      <c r="G109" s="19">
        <f>IF(A109="","",SUMIFS('اليومية'!$E$7:$E$3006,'اليومية'!$C$7:$C$3006,A109&amp;""))</f>
        <v/>
      </c>
      <c r="H109" s="19">
        <f>IF(A109="","",SUMIFS('اليومية'!$F$7:$F$3006,'اليومية'!$C$7:$C$3006,A109&amp;""))</f>
        <v/>
      </c>
      <c r="I109" s="19">
        <f>IF(A109="","",IF(ROUND(E109+G109-F109-H109,2)&gt;0,ROUND(E109+G109-F109-H109,2),0))</f>
        <v/>
      </c>
      <c r="J109" s="19">
        <f>IF(A109="","",IF(ROUND(E109+G109-F109-H109,2)&lt;0,-ROUND(E109+G109-F109-H109,2),0))</f>
        <v/>
      </c>
    </row>
    <row r="110">
      <c r="A110" s="21">
        <f>IF('دليل الحسابات'!A110&amp;""="","",'دليل الحسابات'!A110)</f>
        <v/>
      </c>
      <c r="B110" s="6">
        <f>IF(A110="","",'دليل الحسابات'!B110)</f>
        <v/>
      </c>
      <c r="C110" s="6">
        <f>IF(A110="","",'دليل الحسابات'!C110)</f>
        <v/>
      </c>
      <c r="D110" s="6">
        <f>IF(A110="","",'دليل الحسابات'!D110)</f>
        <v/>
      </c>
      <c r="E110" s="19">
        <f>IF(A110="","",SUM('دليل الحسابات'!E110))</f>
        <v/>
      </c>
      <c r="F110" s="19">
        <f>IF(A110="","",SUM('دليل الحسابات'!F110))</f>
        <v/>
      </c>
      <c r="G110" s="19">
        <f>IF(A110="","",SUMIFS('اليومية'!$E$7:$E$3006,'اليومية'!$C$7:$C$3006,A110&amp;""))</f>
        <v/>
      </c>
      <c r="H110" s="19">
        <f>IF(A110="","",SUMIFS('اليومية'!$F$7:$F$3006,'اليومية'!$C$7:$C$3006,A110&amp;""))</f>
        <v/>
      </c>
      <c r="I110" s="19">
        <f>IF(A110="","",IF(ROUND(E110+G110-F110-H110,2)&gt;0,ROUND(E110+G110-F110-H110,2),0))</f>
        <v/>
      </c>
      <c r="J110" s="19">
        <f>IF(A110="","",IF(ROUND(E110+G110-F110-H110,2)&lt;0,-ROUND(E110+G110-F110-H110,2),0))</f>
        <v/>
      </c>
    </row>
    <row r="111">
      <c r="A111" s="21">
        <f>IF('دليل الحسابات'!A111&amp;""="","",'دليل الحسابات'!A111)</f>
        <v/>
      </c>
      <c r="B111" s="6">
        <f>IF(A111="","",'دليل الحسابات'!B111)</f>
        <v/>
      </c>
      <c r="C111" s="6">
        <f>IF(A111="","",'دليل الحسابات'!C111)</f>
        <v/>
      </c>
      <c r="D111" s="6">
        <f>IF(A111="","",'دليل الحسابات'!D111)</f>
        <v/>
      </c>
      <c r="E111" s="19">
        <f>IF(A111="","",SUM('دليل الحسابات'!E111))</f>
        <v/>
      </c>
      <c r="F111" s="19">
        <f>IF(A111="","",SUM('دليل الحسابات'!F111))</f>
        <v/>
      </c>
      <c r="G111" s="19">
        <f>IF(A111="","",SUMIFS('اليومية'!$E$7:$E$3006,'اليومية'!$C$7:$C$3006,A111&amp;""))</f>
        <v/>
      </c>
      <c r="H111" s="19">
        <f>IF(A111="","",SUMIFS('اليومية'!$F$7:$F$3006,'اليومية'!$C$7:$C$3006,A111&amp;""))</f>
        <v/>
      </c>
      <c r="I111" s="19">
        <f>IF(A111="","",IF(ROUND(E111+G111-F111-H111,2)&gt;0,ROUND(E111+G111-F111-H111,2),0))</f>
        <v/>
      </c>
      <c r="J111" s="19">
        <f>IF(A111="","",IF(ROUND(E111+G111-F111-H111,2)&lt;0,-ROUND(E111+G111-F111-H111,2),0))</f>
        <v/>
      </c>
    </row>
    <row r="112">
      <c r="A112" s="21">
        <f>IF('دليل الحسابات'!A112&amp;""="","",'دليل الحسابات'!A112)</f>
        <v/>
      </c>
      <c r="B112" s="6">
        <f>IF(A112="","",'دليل الحسابات'!B112)</f>
        <v/>
      </c>
      <c r="C112" s="6">
        <f>IF(A112="","",'دليل الحسابات'!C112)</f>
        <v/>
      </c>
      <c r="D112" s="6">
        <f>IF(A112="","",'دليل الحسابات'!D112)</f>
        <v/>
      </c>
      <c r="E112" s="19">
        <f>IF(A112="","",SUM('دليل الحسابات'!E112))</f>
        <v/>
      </c>
      <c r="F112" s="19">
        <f>IF(A112="","",SUM('دليل الحسابات'!F112))</f>
        <v/>
      </c>
      <c r="G112" s="19">
        <f>IF(A112="","",SUMIFS('اليومية'!$E$7:$E$3006,'اليومية'!$C$7:$C$3006,A112&amp;""))</f>
        <v/>
      </c>
      <c r="H112" s="19">
        <f>IF(A112="","",SUMIFS('اليومية'!$F$7:$F$3006,'اليومية'!$C$7:$C$3006,A112&amp;""))</f>
        <v/>
      </c>
      <c r="I112" s="19">
        <f>IF(A112="","",IF(ROUND(E112+G112-F112-H112,2)&gt;0,ROUND(E112+G112-F112-H112,2),0))</f>
        <v/>
      </c>
      <c r="J112" s="19">
        <f>IF(A112="","",IF(ROUND(E112+G112-F112-H112,2)&lt;0,-ROUND(E112+G112-F112-H112,2),0))</f>
        <v/>
      </c>
    </row>
    <row r="113">
      <c r="A113" s="21">
        <f>IF('دليل الحسابات'!A113&amp;""="","",'دليل الحسابات'!A113)</f>
        <v/>
      </c>
      <c r="B113" s="6">
        <f>IF(A113="","",'دليل الحسابات'!B113)</f>
        <v/>
      </c>
      <c r="C113" s="6">
        <f>IF(A113="","",'دليل الحسابات'!C113)</f>
        <v/>
      </c>
      <c r="D113" s="6">
        <f>IF(A113="","",'دليل الحسابات'!D113)</f>
        <v/>
      </c>
      <c r="E113" s="19">
        <f>IF(A113="","",SUM('دليل الحسابات'!E113))</f>
        <v/>
      </c>
      <c r="F113" s="19">
        <f>IF(A113="","",SUM('دليل الحسابات'!F113))</f>
        <v/>
      </c>
      <c r="G113" s="19">
        <f>IF(A113="","",SUMIFS('اليومية'!$E$7:$E$3006,'اليومية'!$C$7:$C$3006,A113&amp;""))</f>
        <v/>
      </c>
      <c r="H113" s="19">
        <f>IF(A113="","",SUMIFS('اليومية'!$F$7:$F$3006,'اليومية'!$C$7:$C$3006,A113&amp;""))</f>
        <v/>
      </c>
      <c r="I113" s="19">
        <f>IF(A113="","",IF(ROUND(E113+G113-F113-H113,2)&gt;0,ROUND(E113+G113-F113-H113,2),0))</f>
        <v/>
      </c>
      <c r="J113" s="19">
        <f>IF(A113="","",IF(ROUND(E113+G113-F113-H113,2)&lt;0,-ROUND(E113+G113-F113-H113,2),0))</f>
        <v/>
      </c>
    </row>
    <row r="114">
      <c r="A114" s="21">
        <f>IF('دليل الحسابات'!A114&amp;""="","",'دليل الحسابات'!A114)</f>
        <v/>
      </c>
      <c r="B114" s="6">
        <f>IF(A114="","",'دليل الحسابات'!B114)</f>
        <v/>
      </c>
      <c r="C114" s="6">
        <f>IF(A114="","",'دليل الحسابات'!C114)</f>
        <v/>
      </c>
      <c r="D114" s="6">
        <f>IF(A114="","",'دليل الحسابات'!D114)</f>
        <v/>
      </c>
      <c r="E114" s="19">
        <f>IF(A114="","",SUM('دليل الحسابات'!E114))</f>
        <v/>
      </c>
      <c r="F114" s="19">
        <f>IF(A114="","",SUM('دليل الحسابات'!F114))</f>
        <v/>
      </c>
      <c r="G114" s="19">
        <f>IF(A114="","",SUMIFS('اليومية'!$E$7:$E$3006,'اليومية'!$C$7:$C$3006,A114&amp;""))</f>
        <v/>
      </c>
      <c r="H114" s="19">
        <f>IF(A114="","",SUMIFS('اليومية'!$F$7:$F$3006,'اليومية'!$C$7:$C$3006,A114&amp;""))</f>
        <v/>
      </c>
      <c r="I114" s="19">
        <f>IF(A114="","",IF(ROUND(E114+G114-F114-H114,2)&gt;0,ROUND(E114+G114-F114-H114,2),0))</f>
        <v/>
      </c>
      <c r="J114" s="19">
        <f>IF(A114="","",IF(ROUND(E114+G114-F114-H114,2)&lt;0,-ROUND(E114+G114-F114-H114,2),0))</f>
        <v/>
      </c>
    </row>
    <row r="115">
      <c r="A115" s="21">
        <f>IF('دليل الحسابات'!A115&amp;""="","",'دليل الحسابات'!A115)</f>
        <v/>
      </c>
      <c r="B115" s="6">
        <f>IF(A115="","",'دليل الحسابات'!B115)</f>
        <v/>
      </c>
      <c r="C115" s="6">
        <f>IF(A115="","",'دليل الحسابات'!C115)</f>
        <v/>
      </c>
      <c r="D115" s="6">
        <f>IF(A115="","",'دليل الحسابات'!D115)</f>
        <v/>
      </c>
      <c r="E115" s="19">
        <f>IF(A115="","",SUM('دليل الحسابات'!E115))</f>
        <v/>
      </c>
      <c r="F115" s="19">
        <f>IF(A115="","",SUM('دليل الحسابات'!F115))</f>
        <v/>
      </c>
      <c r="G115" s="19">
        <f>IF(A115="","",SUMIFS('اليومية'!$E$7:$E$3006,'اليومية'!$C$7:$C$3006,A115&amp;""))</f>
        <v/>
      </c>
      <c r="H115" s="19">
        <f>IF(A115="","",SUMIFS('اليومية'!$F$7:$F$3006,'اليومية'!$C$7:$C$3006,A115&amp;""))</f>
        <v/>
      </c>
      <c r="I115" s="19">
        <f>IF(A115="","",IF(ROUND(E115+G115-F115-H115,2)&gt;0,ROUND(E115+G115-F115-H115,2),0))</f>
        <v/>
      </c>
      <c r="J115" s="19">
        <f>IF(A115="","",IF(ROUND(E115+G115-F115-H115,2)&lt;0,-ROUND(E115+G115-F115-H115,2),0))</f>
        <v/>
      </c>
    </row>
    <row r="116">
      <c r="A116" s="21">
        <f>IF('دليل الحسابات'!A116&amp;""="","",'دليل الحسابات'!A116)</f>
        <v/>
      </c>
      <c r="B116" s="6">
        <f>IF(A116="","",'دليل الحسابات'!B116)</f>
        <v/>
      </c>
      <c r="C116" s="6">
        <f>IF(A116="","",'دليل الحسابات'!C116)</f>
        <v/>
      </c>
      <c r="D116" s="6">
        <f>IF(A116="","",'دليل الحسابات'!D116)</f>
        <v/>
      </c>
      <c r="E116" s="19">
        <f>IF(A116="","",SUM('دليل الحسابات'!E116))</f>
        <v/>
      </c>
      <c r="F116" s="19">
        <f>IF(A116="","",SUM('دليل الحسابات'!F116))</f>
        <v/>
      </c>
      <c r="G116" s="19">
        <f>IF(A116="","",SUMIFS('اليومية'!$E$7:$E$3006,'اليومية'!$C$7:$C$3006,A116&amp;""))</f>
        <v/>
      </c>
      <c r="H116" s="19">
        <f>IF(A116="","",SUMIFS('اليومية'!$F$7:$F$3006,'اليومية'!$C$7:$C$3006,A116&amp;""))</f>
        <v/>
      </c>
      <c r="I116" s="19">
        <f>IF(A116="","",IF(ROUND(E116+G116-F116-H116,2)&gt;0,ROUND(E116+G116-F116-H116,2),0))</f>
        <v/>
      </c>
      <c r="J116" s="19">
        <f>IF(A116="","",IF(ROUND(E116+G116-F116-H116,2)&lt;0,-ROUND(E116+G116-F116-H116,2),0))</f>
        <v/>
      </c>
    </row>
    <row r="117">
      <c r="A117" s="21">
        <f>IF('دليل الحسابات'!A117&amp;""="","",'دليل الحسابات'!A117)</f>
        <v/>
      </c>
      <c r="B117" s="6">
        <f>IF(A117="","",'دليل الحسابات'!B117)</f>
        <v/>
      </c>
      <c r="C117" s="6">
        <f>IF(A117="","",'دليل الحسابات'!C117)</f>
        <v/>
      </c>
      <c r="D117" s="6">
        <f>IF(A117="","",'دليل الحسابات'!D117)</f>
        <v/>
      </c>
      <c r="E117" s="19">
        <f>IF(A117="","",SUM('دليل الحسابات'!E117))</f>
        <v/>
      </c>
      <c r="F117" s="19">
        <f>IF(A117="","",SUM('دليل الحسابات'!F117))</f>
        <v/>
      </c>
      <c r="G117" s="19">
        <f>IF(A117="","",SUMIFS('اليومية'!$E$7:$E$3006,'اليومية'!$C$7:$C$3006,A117&amp;""))</f>
        <v/>
      </c>
      <c r="H117" s="19">
        <f>IF(A117="","",SUMIFS('اليومية'!$F$7:$F$3006,'اليومية'!$C$7:$C$3006,A117&amp;""))</f>
        <v/>
      </c>
      <c r="I117" s="19">
        <f>IF(A117="","",IF(ROUND(E117+G117-F117-H117,2)&gt;0,ROUND(E117+G117-F117-H117,2),0))</f>
        <v/>
      </c>
      <c r="J117" s="19">
        <f>IF(A117="","",IF(ROUND(E117+G117-F117-H117,2)&lt;0,-ROUND(E117+G117-F117-H117,2),0))</f>
        <v/>
      </c>
    </row>
    <row r="118">
      <c r="A118" s="21">
        <f>IF('دليل الحسابات'!A118&amp;""="","",'دليل الحسابات'!A118)</f>
        <v/>
      </c>
      <c r="B118" s="6">
        <f>IF(A118="","",'دليل الحسابات'!B118)</f>
        <v/>
      </c>
      <c r="C118" s="6">
        <f>IF(A118="","",'دليل الحسابات'!C118)</f>
        <v/>
      </c>
      <c r="D118" s="6">
        <f>IF(A118="","",'دليل الحسابات'!D118)</f>
        <v/>
      </c>
      <c r="E118" s="19">
        <f>IF(A118="","",SUM('دليل الحسابات'!E118))</f>
        <v/>
      </c>
      <c r="F118" s="19">
        <f>IF(A118="","",SUM('دليل الحسابات'!F118))</f>
        <v/>
      </c>
      <c r="G118" s="19">
        <f>IF(A118="","",SUMIFS('اليومية'!$E$7:$E$3006,'اليومية'!$C$7:$C$3006,A118&amp;""))</f>
        <v/>
      </c>
      <c r="H118" s="19">
        <f>IF(A118="","",SUMIFS('اليومية'!$F$7:$F$3006,'اليومية'!$C$7:$C$3006,A118&amp;""))</f>
        <v/>
      </c>
      <c r="I118" s="19">
        <f>IF(A118="","",IF(ROUND(E118+G118-F118-H118,2)&gt;0,ROUND(E118+G118-F118-H118,2),0))</f>
        <v/>
      </c>
      <c r="J118" s="19">
        <f>IF(A118="","",IF(ROUND(E118+G118-F118-H118,2)&lt;0,-ROUND(E118+G118-F118-H118,2),0))</f>
        <v/>
      </c>
    </row>
    <row r="119">
      <c r="A119" s="21">
        <f>IF('دليل الحسابات'!A119&amp;""="","",'دليل الحسابات'!A119)</f>
        <v/>
      </c>
      <c r="B119" s="6">
        <f>IF(A119="","",'دليل الحسابات'!B119)</f>
        <v/>
      </c>
      <c r="C119" s="6">
        <f>IF(A119="","",'دليل الحسابات'!C119)</f>
        <v/>
      </c>
      <c r="D119" s="6">
        <f>IF(A119="","",'دليل الحسابات'!D119)</f>
        <v/>
      </c>
      <c r="E119" s="19">
        <f>IF(A119="","",SUM('دليل الحسابات'!E119))</f>
        <v/>
      </c>
      <c r="F119" s="19">
        <f>IF(A119="","",SUM('دليل الحسابات'!F119))</f>
        <v/>
      </c>
      <c r="G119" s="19">
        <f>IF(A119="","",SUMIFS('اليومية'!$E$7:$E$3006,'اليومية'!$C$7:$C$3006,A119&amp;""))</f>
        <v/>
      </c>
      <c r="H119" s="19">
        <f>IF(A119="","",SUMIFS('اليومية'!$F$7:$F$3006,'اليومية'!$C$7:$C$3006,A119&amp;""))</f>
        <v/>
      </c>
      <c r="I119" s="19">
        <f>IF(A119="","",IF(ROUND(E119+G119-F119-H119,2)&gt;0,ROUND(E119+G119-F119-H119,2),0))</f>
        <v/>
      </c>
      <c r="J119" s="19">
        <f>IF(A119="","",IF(ROUND(E119+G119-F119-H119,2)&lt;0,-ROUND(E119+G119-F119-H119,2),0))</f>
        <v/>
      </c>
    </row>
    <row r="120">
      <c r="A120" s="21">
        <f>IF('دليل الحسابات'!A120&amp;""="","",'دليل الحسابات'!A120)</f>
        <v/>
      </c>
      <c r="B120" s="6">
        <f>IF(A120="","",'دليل الحسابات'!B120)</f>
        <v/>
      </c>
      <c r="C120" s="6">
        <f>IF(A120="","",'دليل الحسابات'!C120)</f>
        <v/>
      </c>
      <c r="D120" s="6">
        <f>IF(A120="","",'دليل الحسابات'!D120)</f>
        <v/>
      </c>
      <c r="E120" s="19">
        <f>IF(A120="","",SUM('دليل الحسابات'!E120))</f>
        <v/>
      </c>
      <c r="F120" s="19">
        <f>IF(A120="","",SUM('دليل الحسابات'!F120))</f>
        <v/>
      </c>
      <c r="G120" s="19">
        <f>IF(A120="","",SUMIFS('اليومية'!$E$7:$E$3006,'اليومية'!$C$7:$C$3006,A120&amp;""))</f>
        <v/>
      </c>
      <c r="H120" s="19">
        <f>IF(A120="","",SUMIFS('اليومية'!$F$7:$F$3006,'اليومية'!$C$7:$C$3006,A120&amp;""))</f>
        <v/>
      </c>
      <c r="I120" s="19">
        <f>IF(A120="","",IF(ROUND(E120+G120-F120-H120,2)&gt;0,ROUND(E120+G120-F120-H120,2),0))</f>
        <v/>
      </c>
      <c r="J120" s="19">
        <f>IF(A120="","",IF(ROUND(E120+G120-F120-H120,2)&lt;0,-ROUND(E120+G120-F120-H120,2),0))</f>
        <v/>
      </c>
    </row>
    <row r="121">
      <c r="A121" s="21">
        <f>IF('دليل الحسابات'!A121&amp;""="","",'دليل الحسابات'!A121)</f>
        <v/>
      </c>
      <c r="B121" s="6">
        <f>IF(A121="","",'دليل الحسابات'!B121)</f>
        <v/>
      </c>
      <c r="C121" s="6">
        <f>IF(A121="","",'دليل الحسابات'!C121)</f>
        <v/>
      </c>
      <c r="D121" s="6">
        <f>IF(A121="","",'دليل الحسابات'!D121)</f>
        <v/>
      </c>
      <c r="E121" s="19">
        <f>IF(A121="","",SUM('دليل الحسابات'!E121))</f>
        <v/>
      </c>
      <c r="F121" s="19">
        <f>IF(A121="","",SUM('دليل الحسابات'!F121))</f>
        <v/>
      </c>
      <c r="G121" s="19">
        <f>IF(A121="","",SUMIFS('اليومية'!$E$7:$E$3006,'اليومية'!$C$7:$C$3006,A121&amp;""))</f>
        <v/>
      </c>
      <c r="H121" s="19">
        <f>IF(A121="","",SUMIFS('اليومية'!$F$7:$F$3006,'اليومية'!$C$7:$C$3006,A121&amp;""))</f>
        <v/>
      </c>
      <c r="I121" s="19">
        <f>IF(A121="","",IF(ROUND(E121+G121-F121-H121,2)&gt;0,ROUND(E121+G121-F121-H121,2),0))</f>
        <v/>
      </c>
      <c r="J121" s="19">
        <f>IF(A121="","",IF(ROUND(E121+G121-F121-H121,2)&lt;0,-ROUND(E121+G121-F121-H121,2),0))</f>
        <v/>
      </c>
    </row>
    <row r="122">
      <c r="A122" s="21">
        <f>IF('دليل الحسابات'!A122&amp;""="","",'دليل الحسابات'!A122)</f>
        <v/>
      </c>
      <c r="B122" s="6">
        <f>IF(A122="","",'دليل الحسابات'!B122)</f>
        <v/>
      </c>
      <c r="C122" s="6">
        <f>IF(A122="","",'دليل الحسابات'!C122)</f>
        <v/>
      </c>
      <c r="D122" s="6">
        <f>IF(A122="","",'دليل الحسابات'!D122)</f>
        <v/>
      </c>
      <c r="E122" s="19">
        <f>IF(A122="","",SUM('دليل الحسابات'!E122))</f>
        <v/>
      </c>
      <c r="F122" s="19">
        <f>IF(A122="","",SUM('دليل الحسابات'!F122))</f>
        <v/>
      </c>
      <c r="G122" s="19">
        <f>IF(A122="","",SUMIFS('اليومية'!$E$7:$E$3006,'اليومية'!$C$7:$C$3006,A122&amp;""))</f>
        <v/>
      </c>
      <c r="H122" s="19">
        <f>IF(A122="","",SUMIFS('اليومية'!$F$7:$F$3006,'اليومية'!$C$7:$C$3006,A122&amp;""))</f>
        <v/>
      </c>
      <c r="I122" s="19">
        <f>IF(A122="","",IF(ROUND(E122+G122-F122-H122,2)&gt;0,ROUND(E122+G122-F122-H122,2),0))</f>
        <v/>
      </c>
      <c r="J122" s="19">
        <f>IF(A122="","",IF(ROUND(E122+G122-F122-H122,2)&lt;0,-ROUND(E122+G122-F122-H122,2),0))</f>
        <v/>
      </c>
    </row>
    <row r="123">
      <c r="A123" s="21">
        <f>IF('دليل الحسابات'!A123&amp;""="","",'دليل الحسابات'!A123)</f>
        <v/>
      </c>
      <c r="B123" s="6">
        <f>IF(A123="","",'دليل الحسابات'!B123)</f>
        <v/>
      </c>
      <c r="C123" s="6">
        <f>IF(A123="","",'دليل الحسابات'!C123)</f>
        <v/>
      </c>
      <c r="D123" s="6">
        <f>IF(A123="","",'دليل الحسابات'!D123)</f>
        <v/>
      </c>
      <c r="E123" s="19">
        <f>IF(A123="","",SUM('دليل الحسابات'!E123))</f>
        <v/>
      </c>
      <c r="F123" s="19">
        <f>IF(A123="","",SUM('دليل الحسابات'!F123))</f>
        <v/>
      </c>
      <c r="G123" s="19">
        <f>IF(A123="","",SUMIFS('اليومية'!$E$7:$E$3006,'اليومية'!$C$7:$C$3006,A123&amp;""))</f>
        <v/>
      </c>
      <c r="H123" s="19">
        <f>IF(A123="","",SUMIFS('اليومية'!$F$7:$F$3006,'اليومية'!$C$7:$C$3006,A123&amp;""))</f>
        <v/>
      </c>
      <c r="I123" s="19">
        <f>IF(A123="","",IF(ROUND(E123+G123-F123-H123,2)&gt;0,ROUND(E123+G123-F123-H123,2),0))</f>
        <v/>
      </c>
      <c r="J123" s="19">
        <f>IF(A123="","",IF(ROUND(E123+G123-F123-H123,2)&lt;0,-ROUND(E123+G123-F123-H123,2),0))</f>
        <v/>
      </c>
    </row>
    <row r="124">
      <c r="A124" s="21">
        <f>IF('دليل الحسابات'!A124&amp;""="","",'دليل الحسابات'!A124)</f>
        <v/>
      </c>
      <c r="B124" s="6">
        <f>IF(A124="","",'دليل الحسابات'!B124)</f>
        <v/>
      </c>
      <c r="C124" s="6">
        <f>IF(A124="","",'دليل الحسابات'!C124)</f>
        <v/>
      </c>
      <c r="D124" s="6">
        <f>IF(A124="","",'دليل الحسابات'!D124)</f>
        <v/>
      </c>
      <c r="E124" s="19">
        <f>IF(A124="","",SUM('دليل الحسابات'!E124))</f>
        <v/>
      </c>
      <c r="F124" s="19">
        <f>IF(A124="","",SUM('دليل الحسابات'!F124))</f>
        <v/>
      </c>
      <c r="G124" s="19">
        <f>IF(A124="","",SUMIFS('اليومية'!$E$7:$E$3006,'اليومية'!$C$7:$C$3006,A124&amp;""))</f>
        <v/>
      </c>
      <c r="H124" s="19">
        <f>IF(A124="","",SUMIFS('اليومية'!$F$7:$F$3006,'اليومية'!$C$7:$C$3006,A124&amp;""))</f>
        <v/>
      </c>
      <c r="I124" s="19">
        <f>IF(A124="","",IF(ROUND(E124+G124-F124-H124,2)&gt;0,ROUND(E124+G124-F124-H124,2),0))</f>
        <v/>
      </c>
      <c r="J124" s="19">
        <f>IF(A124="","",IF(ROUND(E124+G124-F124-H124,2)&lt;0,-ROUND(E124+G124-F124-H124,2),0))</f>
        <v/>
      </c>
    </row>
    <row r="125">
      <c r="A125" s="21">
        <f>IF('دليل الحسابات'!A125&amp;""="","",'دليل الحسابات'!A125)</f>
        <v/>
      </c>
      <c r="B125" s="6">
        <f>IF(A125="","",'دليل الحسابات'!B125)</f>
        <v/>
      </c>
      <c r="C125" s="6">
        <f>IF(A125="","",'دليل الحسابات'!C125)</f>
        <v/>
      </c>
      <c r="D125" s="6">
        <f>IF(A125="","",'دليل الحسابات'!D125)</f>
        <v/>
      </c>
      <c r="E125" s="19">
        <f>IF(A125="","",SUM('دليل الحسابات'!E125))</f>
        <v/>
      </c>
      <c r="F125" s="19">
        <f>IF(A125="","",SUM('دليل الحسابات'!F125))</f>
        <v/>
      </c>
      <c r="G125" s="19">
        <f>IF(A125="","",SUMIFS('اليومية'!$E$7:$E$3006,'اليومية'!$C$7:$C$3006,A125&amp;""))</f>
        <v/>
      </c>
      <c r="H125" s="19">
        <f>IF(A125="","",SUMIFS('اليومية'!$F$7:$F$3006,'اليومية'!$C$7:$C$3006,A125&amp;""))</f>
        <v/>
      </c>
      <c r="I125" s="19">
        <f>IF(A125="","",IF(ROUND(E125+G125-F125-H125,2)&gt;0,ROUND(E125+G125-F125-H125,2),0))</f>
        <v/>
      </c>
      <c r="J125" s="19">
        <f>IF(A125="","",IF(ROUND(E125+G125-F125-H125,2)&lt;0,-ROUND(E125+G125-F125-H125,2),0))</f>
        <v/>
      </c>
    </row>
    <row r="126">
      <c r="A126" s="21">
        <f>IF('دليل الحسابات'!A126&amp;""="","",'دليل الحسابات'!A126)</f>
        <v/>
      </c>
      <c r="B126" s="6">
        <f>IF(A126="","",'دليل الحسابات'!B126)</f>
        <v/>
      </c>
      <c r="C126" s="6">
        <f>IF(A126="","",'دليل الحسابات'!C126)</f>
        <v/>
      </c>
      <c r="D126" s="6">
        <f>IF(A126="","",'دليل الحسابات'!D126)</f>
        <v/>
      </c>
      <c r="E126" s="19">
        <f>IF(A126="","",SUM('دليل الحسابات'!E126))</f>
        <v/>
      </c>
      <c r="F126" s="19">
        <f>IF(A126="","",SUM('دليل الحسابات'!F126))</f>
        <v/>
      </c>
      <c r="G126" s="19">
        <f>IF(A126="","",SUMIFS('اليومية'!$E$7:$E$3006,'اليومية'!$C$7:$C$3006,A126&amp;""))</f>
        <v/>
      </c>
      <c r="H126" s="19">
        <f>IF(A126="","",SUMIFS('اليومية'!$F$7:$F$3006,'اليومية'!$C$7:$C$3006,A126&amp;""))</f>
        <v/>
      </c>
      <c r="I126" s="19">
        <f>IF(A126="","",IF(ROUND(E126+G126-F126-H126,2)&gt;0,ROUND(E126+G126-F126-H126,2),0))</f>
        <v/>
      </c>
      <c r="J126" s="19">
        <f>IF(A126="","",IF(ROUND(E126+G126-F126-H126,2)&lt;0,-ROUND(E126+G126-F126-H126,2),0))</f>
        <v/>
      </c>
    </row>
    <row r="127">
      <c r="A127" s="21">
        <f>IF('دليل الحسابات'!A127&amp;""="","",'دليل الحسابات'!A127)</f>
        <v/>
      </c>
      <c r="B127" s="6">
        <f>IF(A127="","",'دليل الحسابات'!B127)</f>
        <v/>
      </c>
      <c r="C127" s="6">
        <f>IF(A127="","",'دليل الحسابات'!C127)</f>
        <v/>
      </c>
      <c r="D127" s="6">
        <f>IF(A127="","",'دليل الحسابات'!D127)</f>
        <v/>
      </c>
      <c r="E127" s="19">
        <f>IF(A127="","",SUM('دليل الحسابات'!E127))</f>
        <v/>
      </c>
      <c r="F127" s="19">
        <f>IF(A127="","",SUM('دليل الحسابات'!F127))</f>
        <v/>
      </c>
      <c r="G127" s="19">
        <f>IF(A127="","",SUMIFS('اليومية'!$E$7:$E$3006,'اليومية'!$C$7:$C$3006,A127&amp;""))</f>
        <v/>
      </c>
      <c r="H127" s="19">
        <f>IF(A127="","",SUMIFS('اليومية'!$F$7:$F$3006,'اليومية'!$C$7:$C$3006,A127&amp;""))</f>
        <v/>
      </c>
      <c r="I127" s="19">
        <f>IF(A127="","",IF(ROUND(E127+G127-F127-H127,2)&gt;0,ROUND(E127+G127-F127-H127,2),0))</f>
        <v/>
      </c>
      <c r="J127" s="19">
        <f>IF(A127="","",IF(ROUND(E127+G127-F127-H127,2)&lt;0,-ROUND(E127+G127-F127-H127,2),0))</f>
        <v/>
      </c>
    </row>
    <row r="128">
      <c r="A128" s="21">
        <f>IF('دليل الحسابات'!A128&amp;""="","",'دليل الحسابات'!A128)</f>
        <v/>
      </c>
      <c r="B128" s="6">
        <f>IF(A128="","",'دليل الحسابات'!B128)</f>
        <v/>
      </c>
      <c r="C128" s="6">
        <f>IF(A128="","",'دليل الحسابات'!C128)</f>
        <v/>
      </c>
      <c r="D128" s="6">
        <f>IF(A128="","",'دليل الحسابات'!D128)</f>
        <v/>
      </c>
      <c r="E128" s="19">
        <f>IF(A128="","",SUM('دليل الحسابات'!E128))</f>
        <v/>
      </c>
      <c r="F128" s="19">
        <f>IF(A128="","",SUM('دليل الحسابات'!F128))</f>
        <v/>
      </c>
      <c r="G128" s="19">
        <f>IF(A128="","",SUMIFS('اليومية'!$E$7:$E$3006,'اليومية'!$C$7:$C$3006,A128&amp;""))</f>
        <v/>
      </c>
      <c r="H128" s="19">
        <f>IF(A128="","",SUMIFS('اليومية'!$F$7:$F$3006,'اليومية'!$C$7:$C$3006,A128&amp;""))</f>
        <v/>
      </c>
      <c r="I128" s="19">
        <f>IF(A128="","",IF(ROUND(E128+G128-F128-H128,2)&gt;0,ROUND(E128+G128-F128-H128,2),0))</f>
        <v/>
      </c>
      <c r="J128" s="19">
        <f>IF(A128="","",IF(ROUND(E128+G128-F128-H128,2)&lt;0,-ROUND(E128+G128-F128-H128,2),0))</f>
        <v/>
      </c>
    </row>
    <row r="129">
      <c r="A129" s="21">
        <f>IF('دليل الحسابات'!A129&amp;""="","",'دليل الحسابات'!A129)</f>
        <v/>
      </c>
      <c r="B129" s="6">
        <f>IF(A129="","",'دليل الحسابات'!B129)</f>
        <v/>
      </c>
      <c r="C129" s="6">
        <f>IF(A129="","",'دليل الحسابات'!C129)</f>
        <v/>
      </c>
      <c r="D129" s="6">
        <f>IF(A129="","",'دليل الحسابات'!D129)</f>
        <v/>
      </c>
      <c r="E129" s="19">
        <f>IF(A129="","",SUM('دليل الحسابات'!E129))</f>
        <v/>
      </c>
      <c r="F129" s="19">
        <f>IF(A129="","",SUM('دليل الحسابات'!F129))</f>
        <v/>
      </c>
      <c r="G129" s="19">
        <f>IF(A129="","",SUMIFS('اليومية'!$E$7:$E$3006,'اليومية'!$C$7:$C$3006,A129&amp;""))</f>
        <v/>
      </c>
      <c r="H129" s="19">
        <f>IF(A129="","",SUMIFS('اليومية'!$F$7:$F$3006,'اليومية'!$C$7:$C$3006,A129&amp;""))</f>
        <v/>
      </c>
      <c r="I129" s="19">
        <f>IF(A129="","",IF(ROUND(E129+G129-F129-H129,2)&gt;0,ROUND(E129+G129-F129-H129,2),0))</f>
        <v/>
      </c>
      <c r="J129" s="19">
        <f>IF(A129="","",IF(ROUND(E129+G129-F129-H129,2)&lt;0,-ROUND(E129+G129-F129-H129,2),0))</f>
        <v/>
      </c>
    </row>
    <row r="130">
      <c r="A130" s="21">
        <f>IF('دليل الحسابات'!A130&amp;""="","",'دليل الحسابات'!A130)</f>
        <v/>
      </c>
      <c r="B130" s="6">
        <f>IF(A130="","",'دليل الحسابات'!B130)</f>
        <v/>
      </c>
      <c r="C130" s="6">
        <f>IF(A130="","",'دليل الحسابات'!C130)</f>
        <v/>
      </c>
      <c r="D130" s="6">
        <f>IF(A130="","",'دليل الحسابات'!D130)</f>
        <v/>
      </c>
      <c r="E130" s="19">
        <f>IF(A130="","",SUM('دليل الحسابات'!E130))</f>
        <v/>
      </c>
      <c r="F130" s="19">
        <f>IF(A130="","",SUM('دليل الحسابات'!F130))</f>
        <v/>
      </c>
      <c r="G130" s="19">
        <f>IF(A130="","",SUMIFS('اليومية'!$E$7:$E$3006,'اليومية'!$C$7:$C$3006,A130&amp;""))</f>
        <v/>
      </c>
      <c r="H130" s="19">
        <f>IF(A130="","",SUMIFS('اليومية'!$F$7:$F$3006,'اليومية'!$C$7:$C$3006,A130&amp;""))</f>
        <v/>
      </c>
      <c r="I130" s="19">
        <f>IF(A130="","",IF(ROUND(E130+G130-F130-H130,2)&gt;0,ROUND(E130+G130-F130-H130,2),0))</f>
        <v/>
      </c>
      <c r="J130" s="19">
        <f>IF(A130="","",IF(ROUND(E130+G130-F130-H130,2)&lt;0,-ROUND(E130+G130-F130-H130,2),0))</f>
        <v/>
      </c>
    </row>
    <row r="131">
      <c r="A131" s="21">
        <f>IF('دليل الحسابات'!A131&amp;""="","",'دليل الحسابات'!A131)</f>
        <v/>
      </c>
      <c r="B131" s="6">
        <f>IF(A131="","",'دليل الحسابات'!B131)</f>
        <v/>
      </c>
      <c r="C131" s="6">
        <f>IF(A131="","",'دليل الحسابات'!C131)</f>
        <v/>
      </c>
      <c r="D131" s="6">
        <f>IF(A131="","",'دليل الحسابات'!D131)</f>
        <v/>
      </c>
      <c r="E131" s="19">
        <f>IF(A131="","",SUM('دليل الحسابات'!E131))</f>
        <v/>
      </c>
      <c r="F131" s="19">
        <f>IF(A131="","",SUM('دليل الحسابات'!F131))</f>
        <v/>
      </c>
      <c r="G131" s="19">
        <f>IF(A131="","",SUMIFS('اليومية'!$E$7:$E$3006,'اليومية'!$C$7:$C$3006,A131&amp;""))</f>
        <v/>
      </c>
      <c r="H131" s="19">
        <f>IF(A131="","",SUMIFS('اليومية'!$F$7:$F$3006,'اليومية'!$C$7:$C$3006,A131&amp;""))</f>
        <v/>
      </c>
      <c r="I131" s="19">
        <f>IF(A131="","",IF(ROUND(E131+G131-F131-H131,2)&gt;0,ROUND(E131+G131-F131-H131,2),0))</f>
        <v/>
      </c>
      <c r="J131" s="19">
        <f>IF(A131="","",IF(ROUND(E131+G131-F131-H131,2)&lt;0,-ROUND(E131+G131-F131-H131,2),0))</f>
        <v/>
      </c>
    </row>
    <row r="132">
      <c r="A132" s="21">
        <f>IF('دليل الحسابات'!A132&amp;""="","",'دليل الحسابات'!A132)</f>
        <v/>
      </c>
      <c r="B132" s="6">
        <f>IF(A132="","",'دليل الحسابات'!B132)</f>
        <v/>
      </c>
      <c r="C132" s="6">
        <f>IF(A132="","",'دليل الحسابات'!C132)</f>
        <v/>
      </c>
      <c r="D132" s="6">
        <f>IF(A132="","",'دليل الحسابات'!D132)</f>
        <v/>
      </c>
      <c r="E132" s="19">
        <f>IF(A132="","",SUM('دليل الحسابات'!E132))</f>
        <v/>
      </c>
      <c r="F132" s="19">
        <f>IF(A132="","",SUM('دليل الحسابات'!F132))</f>
        <v/>
      </c>
      <c r="G132" s="19">
        <f>IF(A132="","",SUMIFS('اليومية'!$E$7:$E$3006,'اليومية'!$C$7:$C$3006,A132&amp;""))</f>
        <v/>
      </c>
      <c r="H132" s="19">
        <f>IF(A132="","",SUMIFS('اليومية'!$F$7:$F$3006,'اليومية'!$C$7:$C$3006,A132&amp;""))</f>
        <v/>
      </c>
      <c r="I132" s="19">
        <f>IF(A132="","",IF(ROUND(E132+G132-F132-H132,2)&gt;0,ROUND(E132+G132-F132-H132,2),0))</f>
        <v/>
      </c>
      <c r="J132" s="19">
        <f>IF(A132="","",IF(ROUND(E132+G132-F132-H132,2)&lt;0,-ROUND(E132+G132-F132-H132,2),0))</f>
        <v/>
      </c>
    </row>
    <row r="133">
      <c r="A133" s="21">
        <f>IF('دليل الحسابات'!A133&amp;""="","",'دليل الحسابات'!A133)</f>
        <v/>
      </c>
      <c r="B133" s="6">
        <f>IF(A133="","",'دليل الحسابات'!B133)</f>
        <v/>
      </c>
      <c r="C133" s="6">
        <f>IF(A133="","",'دليل الحسابات'!C133)</f>
        <v/>
      </c>
      <c r="D133" s="6">
        <f>IF(A133="","",'دليل الحسابات'!D133)</f>
        <v/>
      </c>
      <c r="E133" s="19">
        <f>IF(A133="","",SUM('دليل الحسابات'!E133))</f>
        <v/>
      </c>
      <c r="F133" s="19">
        <f>IF(A133="","",SUM('دليل الحسابات'!F133))</f>
        <v/>
      </c>
      <c r="G133" s="19">
        <f>IF(A133="","",SUMIFS('اليومية'!$E$7:$E$3006,'اليومية'!$C$7:$C$3006,A133&amp;""))</f>
        <v/>
      </c>
      <c r="H133" s="19">
        <f>IF(A133="","",SUMIFS('اليومية'!$F$7:$F$3006,'اليومية'!$C$7:$C$3006,A133&amp;""))</f>
        <v/>
      </c>
      <c r="I133" s="19">
        <f>IF(A133="","",IF(ROUND(E133+G133-F133-H133,2)&gt;0,ROUND(E133+G133-F133-H133,2),0))</f>
        <v/>
      </c>
      <c r="J133" s="19">
        <f>IF(A133="","",IF(ROUND(E133+G133-F133-H133,2)&lt;0,-ROUND(E133+G133-F133-H133,2),0))</f>
        <v/>
      </c>
    </row>
    <row r="134">
      <c r="A134" s="21">
        <f>IF('دليل الحسابات'!A134&amp;""="","",'دليل الحسابات'!A134)</f>
        <v/>
      </c>
      <c r="B134" s="6">
        <f>IF(A134="","",'دليل الحسابات'!B134)</f>
        <v/>
      </c>
      <c r="C134" s="6">
        <f>IF(A134="","",'دليل الحسابات'!C134)</f>
        <v/>
      </c>
      <c r="D134" s="6">
        <f>IF(A134="","",'دليل الحسابات'!D134)</f>
        <v/>
      </c>
      <c r="E134" s="19">
        <f>IF(A134="","",SUM('دليل الحسابات'!E134))</f>
        <v/>
      </c>
      <c r="F134" s="19">
        <f>IF(A134="","",SUM('دليل الحسابات'!F134))</f>
        <v/>
      </c>
      <c r="G134" s="19">
        <f>IF(A134="","",SUMIFS('اليومية'!$E$7:$E$3006,'اليومية'!$C$7:$C$3006,A134&amp;""))</f>
        <v/>
      </c>
      <c r="H134" s="19">
        <f>IF(A134="","",SUMIFS('اليومية'!$F$7:$F$3006,'اليومية'!$C$7:$C$3006,A134&amp;""))</f>
        <v/>
      </c>
      <c r="I134" s="19">
        <f>IF(A134="","",IF(ROUND(E134+G134-F134-H134,2)&gt;0,ROUND(E134+G134-F134-H134,2),0))</f>
        <v/>
      </c>
      <c r="J134" s="19">
        <f>IF(A134="","",IF(ROUND(E134+G134-F134-H134,2)&lt;0,-ROUND(E134+G134-F134-H134,2),0))</f>
        <v/>
      </c>
    </row>
    <row r="135">
      <c r="A135" s="21">
        <f>IF('دليل الحسابات'!A135&amp;""="","",'دليل الحسابات'!A135)</f>
        <v/>
      </c>
      <c r="B135" s="6">
        <f>IF(A135="","",'دليل الحسابات'!B135)</f>
        <v/>
      </c>
      <c r="C135" s="6">
        <f>IF(A135="","",'دليل الحسابات'!C135)</f>
        <v/>
      </c>
      <c r="D135" s="6">
        <f>IF(A135="","",'دليل الحسابات'!D135)</f>
        <v/>
      </c>
      <c r="E135" s="19">
        <f>IF(A135="","",SUM('دليل الحسابات'!E135))</f>
        <v/>
      </c>
      <c r="F135" s="19">
        <f>IF(A135="","",SUM('دليل الحسابات'!F135))</f>
        <v/>
      </c>
      <c r="G135" s="19">
        <f>IF(A135="","",SUMIFS('اليومية'!$E$7:$E$3006,'اليومية'!$C$7:$C$3006,A135&amp;""))</f>
        <v/>
      </c>
      <c r="H135" s="19">
        <f>IF(A135="","",SUMIFS('اليومية'!$F$7:$F$3006,'اليومية'!$C$7:$C$3006,A135&amp;""))</f>
        <v/>
      </c>
      <c r="I135" s="19">
        <f>IF(A135="","",IF(ROUND(E135+G135-F135-H135,2)&gt;0,ROUND(E135+G135-F135-H135,2),0))</f>
        <v/>
      </c>
      <c r="J135" s="19">
        <f>IF(A135="","",IF(ROUND(E135+G135-F135-H135,2)&lt;0,-ROUND(E135+G135-F135-H135,2),0))</f>
        <v/>
      </c>
    </row>
    <row r="136">
      <c r="A136" s="21">
        <f>IF('دليل الحسابات'!A136&amp;""="","",'دليل الحسابات'!A136)</f>
        <v/>
      </c>
      <c r="B136" s="6">
        <f>IF(A136="","",'دليل الحسابات'!B136)</f>
        <v/>
      </c>
      <c r="C136" s="6">
        <f>IF(A136="","",'دليل الحسابات'!C136)</f>
        <v/>
      </c>
      <c r="D136" s="6">
        <f>IF(A136="","",'دليل الحسابات'!D136)</f>
        <v/>
      </c>
      <c r="E136" s="19">
        <f>IF(A136="","",SUM('دليل الحسابات'!E136))</f>
        <v/>
      </c>
      <c r="F136" s="19">
        <f>IF(A136="","",SUM('دليل الحسابات'!F136))</f>
        <v/>
      </c>
      <c r="G136" s="19">
        <f>IF(A136="","",SUMIFS('اليومية'!$E$7:$E$3006,'اليومية'!$C$7:$C$3006,A136&amp;""))</f>
        <v/>
      </c>
      <c r="H136" s="19">
        <f>IF(A136="","",SUMIFS('اليومية'!$F$7:$F$3006,'اليومية'!$C$7:$C$3006,A136&amp;""))</f>
        <v/>
      </c>
      <c r="I136" s="19">
        <f>IF(A136="","",IF(ROUND(E136+G136-F136-H136,2)&gt;0,ROUND(E136+G136-F136-H136,2),0))</f>
        <v/>
      </c>
      <c r="J136" s="19">
        <f>IF(A136="","",IF(ROUND(E136+G136-F136-H136,2)&lt;0,-ROUND(E136+G136-F136-H136,2),0))</f>
        <v/>
      </c>
    </row>
    <row r="137">
      <c r="A137" s="21">
        <f>IF('دليل الحسابات'!A137&amp;""="","",'دليل الحسابات'!A137)</f>
        <v/>
      </c>
      <c r="B137" s="6">
        <f>IF(A137="","",'دليل الحسابات'!B137)</f>
        <v/>
      </c>
      <c r="C137" s="6">
        <f>IF(A137="","",'دليل الحسابات'!C137)</f>
        <v/>
      </c>
      <c r="D137" s="6">
        <f>IF(A137="","",'دليل الحسابات'!D137)</f>
        <v/>
      </c>
      <c r="E137" s="19">
        <f>IF(A137="","",SUM('دليل الحسابات'!E137))</f>
        <v/>
      </c>
      <c r="F137" s="19">
        <f>IF(A137="","",SUM('دليل الحسابات'!F137))</f>
        <v/>
      </c>
      <c r="G137" s="19">
        <f>IF(A137="","",SUMIFS('اليومية'!$E$7:$E$3006,'اليومية'!$C$7:$C$3006,A137&amp;""))</f>
        <v/>
      </c>
      <c r="H137" s="19">
        <f>IF(A137="","",SUMIFS('اليومية'!$F$7:$F$3006,'اليومية'!$C$7:$C$3006,A137&amp;""))</f>
        <v/>
      </c>
      <c r="I137" s="19">
        <f>IF(A137="","",IF(ROUND(E137+G137-F137-H137,2)&gt;0,ROUND(E137+G137-F137-H137,2),0))</f>
        <v/>
      </c>
      <c r="J137" s="19">
        <f>IF(A137="","",IF(ROUND(E137+G137-F137-H137,2)&lt;0,-ROUND(E137+G137-F137-H137,2),0))</f>
        <v/>
      </c>
    </row>
    <row r="138">
      <c r="A138" s="21">
        <f>IF('دليل الحسابات'!A138&amp;""="","",'دليل الحسابات'!A138)</f>
        <v/>
      </c>
      <c r="B138" s="6">
        <f>IF(A138="","",'دليل الحسابات'!B138)</f>
        <v/>
      </c>
      <c r="C138" s="6">
        <f>IF(A138="","",'دليل الحسابات'!C138)</f>
        <v/>
      </c>
      <c r="D138" s="6">
        <f>IF(A138="","",'دليل الحسابات'!D138)</f>
        <v/>
      </c>
      <c r="E138" s="19">
        <f>IF(A138="","",SUM('دليل الحسابات'!E138))</f>
        <v/>
      </c>
      <c r="F138" s="19">
        <f>IF(A138="","",SUM('دليل الحسابات'!F138))</f>
        <v/>
      </c>
      <c r="G138" s="19">
        <f>IF(A138="","",SUMIFS('اليومية'!$E$7:$E$3006,'اليومية'!$C$7:$C$3006,A138&amp;""))</f>
        <v/>
      </c>
      <c r="H138" s="19">
        <f>IF(A138="","",SUMIFS('اليومية'!$F$7:$F$3006,'اليومية'!$C$7:$C$3006,A138&amp;""))</f>
        <v/>
      </c>
      <c r="I138" s="19">
        <f>IF(A138="","",IF(ROUND(E138+G138-F138-H138,2)&gt;0,ROUND(E138+G138-F138-H138,2),0))</f>
        <v/>
      </c>
      <c r="J138" s="19">
        <f>IF(A138="","",IF(ROUND(E138+G138-F138-H138,2)&lt;0,-ROUND(E138+G138-F138-H138,2),0))</f>
        <v/>
      </c>
    </row>
    <row r="139">
      <c r="A139" s="21">
        <f>IF('دليل الحسابات'!A139&amp;""="","",'دليل الحسابات'!A139)</f>
        <v/>
      </c>
      <c r="B139" s="6">
        <f>IF(A139="","",'دليل الحسابات'!B139)</f>
        <v/>
      </c>
      <c r="C139" s="6">
        <f>IF(A139="","",'دليل الحسابات'!C139)</f>
        <v/>
      </c>
      <c r="D139" s="6">
        <f>IF(A139="","",'دليل الحسابات'!D139)</f>
        <v/>
      </c>
      <c r="E139" s="19">
        <f>IF(A139="","",SUM('دليل الحسابات'!E139))</f>
        <v/>
      </c>
      <c r="F139" s="19">
        <f>IF(A139="","",SUM('دليل الحسابات'!F139))</f>
        <v/>
      </c>
      <c r="G139" s="19">
        <f>IF(A139="","",SUMIFS('اليومية'!$E$7:$E$3006,'اليومية'!$C$7:$C$3006,A139&amp;""))</f>
        <v/>
      </c>
      <c r="H139" s="19">
        <f>IF(A139="","",SUMIFS('اليومية'!$F$7:$F$3006,'اليومية'!$C$7:$C$3006,A139&amp;""))</f>
        <v/>
      </c>
      <c r="I139" s="19">
        <f>IF(A139="","",IF(ROUND(E139+G139-F139-H139,2)&gt;0,ROUND(E139+G139-F139-H139,2),0))</f>
        <v/>
      </c>
      <c r="J139" s="19">
        <f>IF(A139="","",IF(ROUND(E139+G139-F139-H139,2)&lt;0,-ROUND(E139+G139-F139-H139,2),0))</f>
        <v/>
      </c>
    </row>
    <row r="140">
      <c r="A140" s="21">
        <f>IF('دليل الحسابات'!A140&amp;""="","",'دليل الحسابات'!A140)</f>
        <v/>
      </c>
      <c r="B140" s="6">
        <f>IF(A140="","",'دليل الحسابات'!B140)</f>
        <v/>
      </c>
      <c r="C140" s="6">
        <f>IF(A140="","",'دليل الحسابات'!C140)</f>
        <v/>
      </c>
      <c r="D140" s="6">
        <f>IF(A140="","",'دليل الحسابات'!D140)</f>
        <v/>
      </c>
      <c r="E140" s="19">
        <f>IF(A140="","",SUM('دليل الحسابات'!E140))</f>
        <v/>
      </c>
      <c r="F140" s="19">
        <f>IF(A140="","",SUM('دليل الحسابات'!F140))</f>
        <v/>
      </c>
      <c r="G140" s="19">
        <f>IF(A140="","",SUMIFS('اليومية'!$E$7:$E$3006,'اليومية'!$C$7:$C$3006,A140&amp;""))</f>
        <v/>
      </c>
      <c r="H140" s="19">
        <f>IF(A140="","",SUMIFS('اليومية'!$F$7:$F$3006,'اليومية'!$C$7:$C$3006,A140&amp;""))</f>
        <v/>
      </c>
      <c r="I140" s="19">
        <f>IF(A140="","",IF(ROUND(E140+G140-F140-H140,2)&gt;0,ROUND(E140+G140-F140-H140,2),0))</f>
        <v/>
      </c>
      <c r="J140" s="19">
        <f>IF(A140="","",IF(ROUND(E140+G140-F140-H140,2)&lt;0,-ROUND(E140+G140-F140-H140,2),0))</f>
        <v/>
      </c>
    </row>
    <row r="141">
      <c r="A141" s="21">
        <f>IF('دليل الحسابات'!A141&amp;""="","",'دليل الحسابات'!A141)</f>
        <v/>
      </c>
      <c r="B141" s="6">
        <f>IF(A141="","",'دليل الحسابات'!B141)</f>
        <v/>
      </c>
      <c r="C141" s="6">
        <f>IF(A141="","",'دليل الحسابات'!C141)</f>
        <v/>
      </c>
      <c r="D141" s="6">
        <f>IF(A141="","",'دليل الحسابات'!D141)</f>
        <v/>
      </c>
      <c r="E141" s="19">
        <f>IF(A141="","",SUM('دليل الحسابات'!E141))</f>
        <v/>
      </c>
      <c r="F141" s="19">
        <f>IF(A141="","",SUM('دليل الحسابات'!F141))</f>
        <v/>
      </c>
      <c r="G141" s="19">
        <f>IF(A141="","",SUMIFS('اليومية'!$E$7:$E$3006,'اليومية'!$C$7:$C$3006,A141&amp;""))</f>
        <v/>
      </c>
      <c r="H141" s="19">
        <f>IF(A141="","",SUMIFS('اليومية'!$F$7:$F$3006,'اليومية'!$C$7:$C$3006,A141&amp;""))</f>
        <v/>
      </c>
      <c r="I141" s="19">
        <f>IF(A141="","",IF(ROUND(E141+G141-F141-H141,2)&gt;0,ROUND(E141+G141-F141-H141,2),0))</f>
        <v/>
      </c>
      <c r="J141" s="19">
        <f>IF(A141="","",IF(ROUND(E141+G141-F141-H141,2)&lt;0,-ROUND(E141+G141-F141-H141,2),0))</f>
        <v/>
      </c>
    </row>
    <row r="142">
      <c r="A142" s="21">
        <f>IF('دليل الحسابات'!A142&amp;""="","",'دليل الحسابات'!A142)</f>
        <v/>
      </c>
      <c r="B142" s="6">
        <f>IF(A142="","",'دليل الحسابات'!B142)</f>
        <v/>
      </c>
      <c r="C142" s="6">
        <f>IF(A142="","",'دليل الحسابات'!C142)</f>
        <v/>
      </c>
      <c r="D142" s="6">
        <f>IF(A142="","",'دليل الحسابات'!D142)</f>
        <v/>
      </c>
      <c r="E142" s="19">
        <f>IF(A142="","",SUM('دليل الحسابات'!E142))</f>
        <v/>
      </c>
      <c r="F142" s="19">
        <f>IF(A142="","",SUM('دليل الحسابات'!F142))</f>
        <v/>
      </c>
      <c r="G142" s="19">
        <f>IF(A142="","",SUMIFS('اليومية'!$E$7:$E$3006,'اليومية'!$C$7:$C$3006,A142&amp;""))</f>
        <v/>
      </c>
      <c r="H142" s="19">
        <f>IF(A142="","",SUMIFS('اليومية'!$F$7:$F$3006,'اليومية'!$C$7:$C$3006,A142&amp;""))</f>
        <v/>
      </c>
      <c r="I142" s="19">
        <f>IF(A142="","",IF(ROUND(E142+G142-F142-H142,2)&gt;0,ROUND(E142+G142-F142-H142,2),0))</f>
        <v/>
      </c>
      <c r="J142" s="19">
        <f>IF(A142="","",IF(ROUND(E142+G142-F142-H142,2)&lt;0,-ROUND(E142+G142-F142-H142,2),0))</f>
        <v/>
      </c>
    </row>
    <row r="143">
      <c r="A143" s="21">
        <f>IF('دليل الحسابات'!A143&amp;""="","",'دليل الحسابات'!A143)</f>
        <v/>
      </c>
      <c r="B143" s="6">
        <f>IF(A143="","",'دليل الحسابات'!B143)</f>
        <v/>
      </c>
      <c r="C143" s="6">
        <f>IF(A143="","",'دليل الحسابات'!C143)</f>
        <v/>
      </c>
      <c r="D143" s="6">
        <f>IF(A143="","",'دليل الحسابات'!D143)</f>
        <v/>
      </c>
      <c r="E143" s="19">
        <f>IF(A143="","",SUM('دليل الحسابات'!E143))</f>
        <v/>
      </c>
      <c r="F143" s="19">
        <f>IF(A143="","",SUM('دليل الحسابات'!F143))</f>
        <v/>
      </c>
      <c r="G143" s="19">
        <f>IF(A143="","",SUMIFS('اليومية'!$E$7:$E$3006,'اليومية'!$C$7:$C$3006,A143&amp;""))</f>
        <v/>
      </c>
      <c r="H143" s="19">
        <f>IF(A143="","",SUMIFS('اليومية'!$F$7:$F$3006,'اليومية'!$C$7:$C$3006,A143&amp;""))</f>
        <v/>
      </c>
      <c r="I143" s="19">
        <f>IF(A143="","",IF(ROUND(E143+G143-F143-H143,2)&gt;0,ROUND(E143+G143-F143-H143,2),0))</f>
        <v/>
      </c>
      <c r="J143" s="19">
        <f>IF(A143="","",IF(ROUND(E143+G143-F143-H143,2)&lt;0,-ROUND(E143+G143-F143-H143,2),0))</f>
        <v/>
      </c>
    </row>
    <row r="144">
      <c r="A144" s="21">
        <f>IF('دليل الحسابات'!A144&amp;""="","",'دليل الحسابات'!A144)</f>
        <v/>
      </c>
      <c r="B144" s="6">
        <f>IF(A144="","",'دليل الحسابات'!B144)</f>
        <v/>
      </c>
      <c r="C144" s="6">
        <f>IF(A144="","",'دليل الحسابات'!C144)</f>
        <v/>
      </c>
      <c r="D144" s="6">
        <f>IF(A144="","",'دليل الحسابات'!D144)</f>
        <v/>
      </c>
      <c r="E144" s="19">
        <f>IF(A144="","",SUM('دليل الحسابات'!E144))</f>
        <v/>
      </c>
      <c r="F144" s="19">
        <f>IF(A144="","",SUM('دليل الحسابات'!F144))</f>
        <v/>
      </c>
      <c r="G144" s="19">
        <f>IF(A144="","",SUMIFS('اليومية'!$E$7:$E$3006,'اليومية'!$C$7:$C$3006,A144&amp;""))</f>
        <v/>
      </c>
      <c r="H144" s="19">
        <f>IF(A144="","",SUMIFS('اليومية'!$F$7:$F$3006,'اليومية'!$C$7:$C$3006,A144&amp;""))</f>
        <v/>
      </c>
      <c r="I144" s="19">
        <f>IF(A144="","",IF(ROUND(E144+G144-F144-H144,2)&gt;0,ROUND(E144+G144-F144-H144,2),0))</f>
        <v/>
      </c>
      <c r="J144" s="19">
        <f>IF(A144="","",IF(ROUND(E144+G144-F144-H144,2)&lt;0,-ROUND(E144+G144-F144-H144,2),0))</f>
        <v/>
      </c>
    </row>
    <row r="145">
      <c r="A145" s="21">
        <f>IF('دليل الحسابات'!A145&amp;""="","",'دليل الحسابات'!A145)</f>
        <v/>
      </c>
      <c r="B145" s="6">
        <f>IF(A145="","",'دليل الحسابات'!B145)</f>
        <v/>
      </c>
      <c r="C145" s="6">
        <f>IF(A145="","",'دليل الحسابات'!C145)</f>
        <v/>
      </c>
      <c r="D145" s="6">
        <f>IF(A145="","",'دليل الحسابات'!D145)</f>
        <v/>
      </c>
      <c r="E145" s="19">
        <f>IF(A145="","",SUM('دليل الحسابات'!E145))</f>
        <v/>
      </c>
      <c r="F145" s="19">
        <f>IF(A145="","",SUM('دليل الحسابات'!F145))</f>
        <v/>
      </c>
      <c r="G145" s="19">
        <f>IF(A145="","",SUMIFS('اليومية'!$E$7:$E$3006,'اليومية'!$C$7:$C$3006,A145&amp;""))</f>
        <v/>
      </c>
      <c r="H145" s="19">
        <f>IF(A145="","",SUMIFS('اليومية'!$F$7:$F$3006,'اليومية'!$C$7:$C$3006,A145&amp;""))</f>
        <v/>
      </c>
      <c r="I145" s="19">
        <f>IF(A145="","",IF(ROUND(E145+G145-F145-H145,2)&gt;0,ROUND(E145+G145-F145-H145,2),0))</f>
        <v/>
      </c>
      <c r="J145" s="19">
        <f>IF(A145="","",IF(ROUND(E145+G145-F145-H145,2)&lt;0,-ROUND(E145+G145-F145-H145,2),0))</f>
        <v/>
      </c>
    </row>
    <row r="146">
      <c r="A146" s="21">
        <f>IF('دليل الحسابات'!A146&amp;""="","",'دليل الحسابات'!A146)</f>
        <v/>
      </c>
      <c r="B146" s="6">
        <f>IF(A146="","",'دليل الحسابات'!B146)</f>
        <v/>
      </c>
      <c r="C146" s="6">
        <f>IF(A146="","",'دليل الحسابات'!C146)</f>
        <v/>
      </c>
      <c r="D146" s="6">
        <f>IF(A146="","",'دليل الحسابات'!D146)</f>
        <v/>
      </c>
      <c r="E146" s="19">
        <f>IF(A146="","",SUM('دليل الحسابات'!E146))</f>
        <v/>
      </c>
      <c r="F146" s="19">
        <f>IF(A146="","",SUM('دليل الحسابات'!F146))</f>
        <v/>
      </c>
      <c r="G146" s="19">
        <f>IF(A146="","",SUMIFS('اليومية'!$E$7:$E$3006,'اليومية'!$C$7:$C$3006,A146&amp;""))</f>
        <v/>
      </c>
      <c r="H146" s="19">
        <f>IF(A146="","",SUMIFS('اليومية'!$F$7:$F$3006,'اليومية'!$C$7:$C$3006,A146&amp;""))</f>
        <v/>
      </c>
      <c r="I146" s="19">
        <f>IF(A146="","",IF(ROUND(E146+G146-F146-H146,2)&gt;0,ROUND(E146+G146-F146-H146,2),0))</f>
        <v/>
      </c>
      <c r="J146" s="19">
        <f>IF(A146="","",IF(ROUND(E146+G146-F146-H146,2)&lt;0,-ROUND(E146+G146-F146-H146,2),0))</f>
        <v/>
      </c>
    </row>
    <row r="147">
      <c r="A147" s="21">
        <f>IF('دليل الحسابات'!A147&amp;""="","",'دليل الحسابات'!A147)</f>
        <v/>
      </c>
      <c r="B147" s="6">
        <f>IF(A147="","",'دليل الحسابات'!B147)</f>
        <v/>
      </c>
      <c r="C147" s="6">
        <f>IF(A147="","",'دليل الحسابات'!C147)</f>
        <v/>
      </c>
      <c r="D147" s="6">
        <f>IF(A147="","",'دليل الحسابات'!D147)</f>
        <v/>
      </c>
      <c r="E147" s="19">
        <f>IF(A147="","",SUM('دليل الحسابات'!E147))</f>
        <v/>
      </c>
      <c r="F147" s="19">
        <f>IF(A147="","",SUM('دليل الحسابات'!F147))</f>
        <v/>
      </c>
      <c r="G147" s="19">
        <f>IF(A147="","",SUMIFS('اليومية'!$E$7:$E$3006,'اليومية'!$C$7:$C$3006,A147&amp;""))</f>
        <v/>
      </c>
      <c r="H147" s="19">
        <f>IF(A147="","",SUMIFS('اليومية'!$F$7:$F$3006,'اليومية'!$C$7:$C$3006,A147&amp;""))</f>
        <v/>
      </c>
      <c r="I147" s="19">
        <f>IF(A147="","",IF(ROUND(E147+G147-F147-H147,2)&gt;0,ROUND(E147+G147-F147-H147,2),0))</f>
        <v/>
      </c>
      <c r="J147" s="19">
        <f>IF(A147="","",IF(ROUND(E147+G147-F147-H147,2)&lt;0,-ROUND(E147+G147-F147-H147,2),0))</f>
        <v/>
      </c>
    </row>
    <row r="148">
      <c r="A148" s="21">
        <f>IF('دليل الحسابات'!A148&amp;""="","",'دليل الحسابات'!A148)</f>
        <v/>
      </c>
      <c r="B148" s="6">
        <f>IF(A148="","",'دليل الحسابات'!B148)</f>
        <v/>
      </c>
      <c r="C148" s="6">
        <f>IF(A148="","",'دليل الحسابات'!C148)</f>
        <v/>
      </c>
      <c r="D148" s="6">
        <f>IF(A148="","",'دليل الحسابات'!D148)</f>
        <v/>
      </c>
      <c r="E148" s="19">
        <f>IF(A148="","",SUM('دليل الحسابات'!E148))</f>
        <v/>
      </c>
      <c r="F148" s="19">
        <f>IF(A148="","",SUM('دليل الحسابات'!F148))</f>
        <v/>
      </c>
      <c r="G148" s="19">
        <f>IF(A148="","",SUMIFS('اليومية'!$E$7:$E$3006,'اليومية'!$C$7:$C$3006,A148&amp;""))</f>
        <v/>
      </c>
      <c r="H148" s="19">
        <f>IF(A148="","",SUMIFS('اليومية'!$F$7:$F$3006,'اليومية'!$C$7:$C$3006,A148&amp;""))</f>
        <v/>
      </c>
      <c r="I148" s="19">
        <f>IF(A148="","",IF(ROUND(E148+G148-F148-H148,2)&gt;0,ROUND(E148+G148-F148-H148,2),0))</f>
        <v/>
      </c>
      <c r="J148" s="19">
        <f>IF(A148="","",IF(ROUND(E148+G148-F148-H148,2)&lt;0,-ROUND(E148+G148-F148-H148,2),0))</f>
        <v/>
      </c>
    </row>
    <row r="149">
      <c r="A149" s="21">
        <f>IF('دليل الحسابات'!A149&amp;""="","",'دليل الحسابات'!A149)</f>
        <v/>
      </c>
      <c r="B149" s="6">
        <f>IF(A149="","",'دليل الحسابات'!B149)</f>
        <v/>
      </c>
      <c r="C149" s="6">
        <f>IF(A149="","",'دليل الحسابات'!C149)</f>
        <v/>
      </c>
      <c r="D149" s="6">
        <f>IF(A149="","",'دليل الحسابات'!D149)</f>
        <v/>
      </c>
      <c r="E149" s="19">
        <f>IF(A149="","",SUM('دليل الحسابات'!E149))</f>
        <v/>
      </c>
      <c r="F149" s="19">
        <f>IF(A149="","",SUM('دليل الحسابات'!F149))</f>
        <v/>
      </c>
      <c r="G149" s="19">
        <f>IF(A149="","",SUMIFS('اليومية'!$E$7:$E$3006,'اليومية'!$C$7:$C$3006,A149&amp;""))</f>
        <v/>
      </c>
      <c r="H149" s="19">
        <f>IF(A149="","",SUMIFS('اليومية'!$F$7:$F$3006,'اليومية'!$C$7:$C$3006,A149&amp;""))</f>
        <v/>
      </c>
      <c r="I149" s="19">
        <f>IF(A149="","",IF(ROUND(E149+G149-F149-H149,2)&gt;0,ROUND(E149+G149-F149-H149,2),0))</f>
        <v/>
      </c>
      <c r="J149" s="19">
        <f>IF(A149="","",IF(ROUND(E149+G149-F149-H149,2)&lt;0,-ROUND(E149+G149-F149-H149,2),0))</f>
        <v/>
      </c>
    </row>
    <row r="150">
      <c r="A150" s="21">
        <f>IF('دليل الحسابات'!A150&amp;""="","",'دليل الحسابات'!A150)</f>
        <v/>
      </c>
      <c r="B150" s="6">
        <f>IF(A150="","",'دليل الحسابات'!B150)</f>
        <v/>
      </c>
      <c r="C150" s="6">
        <f>IF(A150="","",'دليل الحسابات'!C150)</f>
        <v/>
      </c>
      <c r="D150" s="6">
        <f>IF(A150="","",'دليل الحسابات'!D150)</f>
        <v/>
      </c>
      <c r="E150" s="19">
        <f>IF(A150="","",SUM('دليل الحسابات'!E150))</f>
        <v/>
      </c>
      <c r="F150" s="19">
        <f>IF(A150="","",SUM('دليل الحسابات'!F150))</f>
        <v/>
      </c>
      <c r="G150" s="19">
        <f>IF(A150="","",SUMIFS('اليومية'!$E$7:$E$3006,'اليومية'!$C$7:$C$3006,A150&amp;""))</f>
        <v/>
      </c>
      <c r="H150" s="19">
        <f>IF(A150="","",SUMIFS('اليومية'!$F$7:$F$3006,'اليومية'!$C$7:$C$3006,A150&amp;""))</f>
        <v/>
      </c>
      <c r="I150" s="19">
        <f>IF(A150="","",IF(ROUND(E150+G150-F150-H150,2)&gt;0,ROUND(E150+G150-F150-H150,2),0))</f>
        <v/>
      </c>
      <c r="J150" s="19">
        <f>IF(A150="","",IF(ROUND(E150+G150-F150-H150,2)&lt;0,-ROUND(E150+G150-F150-H150,2),0))</f>
        <v/>
      </c>
    </row>
    <row r="151">
      <c r="A151" s="21">
        <f>IF('دليل الحسابات'!A151&amp;""="","",'دليل الحسابات'!A151)</f>
        <v/>
      </c>
      <c r="B151" s="6">
        <f>IF(A151="","",'دليل الحسابات'!B151)</f>
        <v/>
      </c>
      <c r="C151" s="6">
        <f>IF(A151="","",'دليل الحسابات'!C151)</f>
        <v/>
      </c>
      <c r="D151" s="6">
        <f>IF(A151="","",'دليل الحسابات'!D151)</f>
        <v/>
      </c>
      <c r="E151" s="19">
        <f>IF(A151="","",SUM('دليل الحسابات'!E151))</f>
        <v/>
      </c>
      <c r="F151" s="19">
        <f>IF(A151="","",SUM('دليل الحسابات'!F151))</f>
        <v/>
      </c>
      <c r="G151" s="19">
        <f>IF(A151="","",SUMIFS('اليومية'!$E$7:$E$3006,'اليومية'!$C$7:$C$3006,A151&amp;""))</f>
        <v/>
      </c>
      <c r="H151" s="19">
        <f>IF(A151="","",SUMIFS('اليومية'!$F$7:$F$3006,'اليومية'!$C$7:$C$3006,A151&amp;""))</f>
        <v/>
      </c>
      <c r="I151" s="19">
        <f>IF(A151="","",IF(ROUND(E151+G151-F151-H151,2)&gt;0,ROUND(E151+G151-F151-H151,2),0))</f>
        <v/>
      </c>
      <c r="J151" s="19">
        <f>IF(A151="","",IF(ROUND(E151+G151-F151-H151,2)&lt;0,-ROUND(E151+G151-F151-H151,2),0))</f>
        <v/>
      </c>
    </row>
    <row r="152">
      <c r="A152" s="21">
        <f>IF('دليل الحسابات'!A152&amp;""="","",'دليل الحسابات'!A152)</f>
        <v/>
      </c>
      <c r="B152" s="6">
        <f>IF(A152="","",'دليل الحسابات'!B152)</f>
        <v/>
      </c>
      <c r="C152" s="6">
        <f>IF(A152="","",'دليل الحسابات'!C152)</f>
        <v/>
      </c>
      <c r="D152" s="6">
        <f>IF(A152="","",'دليل الحسابات'!D152)</f>
        <v/>
      </c>
      <c r="E152" s="19">
        <f>IF(A152="","",SUM('دليل الحسابات'!E152))</f>
        <v/>
      </c>
      <c r="F152" s="19">
        <f>IF(A152="","",SUM('دليل الحسابات'!F152))</f>
        <v/>
      </c>
      <c r="G152" s="19">
        <f>IF(A152="","",SUMIFS('اليومية'!$E$7:$E$3006,'اليومية'!$C$7:$C$3006,A152&amp;""))</f>
        <v/>
      </c>
      <c r="H152" s="19">
        <f>IF(A152="","",SUMIFS('اليومية'!$F$7:$F$3006,'اليومية'!$C$7:$C$3006,A152&amp;""))</f>
        <v/>
      </c>
      <c r="I152" s="19">
        <f>IF(A152="","",IF(ROUND(E152+G152-F152-H152,2)&gt;0,ROUND(E152+G152-F152-H152,2),0))</f>
        <v/>
      </c>
      <c r="J152" s="19">
        <f>IF(A152="","",IF(ROUND(E152+G152-F152-H152,2)&lt;0,-ROUND(E152+G152-F152-H152,2),0))</f>
        <v/>
      </c>
    </row>
    <row r="153">
      <c r="A153" s="21">
        <f>IF('دليل الحسابات'!A153&amp;""="","",'دليل الحسابات'!A153)</f>
        <v/>
      </c>
      <c r="B153" s="6">
        <f>IF(A153="","",'دليل الحسابات'!B153)</f>
        <v/>
      </c>
      <c r="C153" s="6">
        <f>IF(A153="","",'دليل الحسابات'!C153)</f>
        <v/>
      </c>
      <c r="D153" s="6">
        <f>IF(A153="","",'دليل الحسابات'!D153)</f>
        <v/>
      </c>
      <c r="E153" s="19">
        <f>IF(A153="","",SUM('دليل الحسابات'!E153))</f>
        <v/>
      </c>
      <c r="F153" s="19">
        <f>IF(A153="","",SUM('دليل الحسابات'!F153))</f>
        <v/>
      </c>
      <c r="G153" s="19">
        <f>IF(A153="","",SUMIFS('اليومية'!$E$7:$E$3006,'اليومية'!$C$7:$C$3006,A153&amp;""))</f>
        <v/>
      </c>
      <c r="H153" s="19">
        <f>IF(A153="","",SUMIFS('اليومية'!$F$7:$F$3006,'اليومية'!$C$7:$C$3006,A153&amp;""))</f>
        <v/>
      </c>
      <c r="I153" s="19">
        <f>IF(A153="","",IF(ROUND(E153+G153-F153-H153,2)&gt;0,ROUND(E153+G153-F153-H153,2),0))</f>
        <v/>
      </c>
      <c r="J153" s="19">
        <f>IF(A153="","",IF(ROUND(E153+G153-F153-H153,2)&lt;0,-ROUND(E153+G153-F153-H153,2),0))</f>
        <v/>
      </c>
    </row>
    <row r="154">
      <c r="A154" s="21">
        <f>IF('دليل الحسابات'!A154&amp;""="","",'دليل الحسابات'!A154)</f>
        <v/>
      </c>
      <c r="B154" s="6">
        <f>IF(A154="","",'دليل الحسابات'!B154)</f>
        <v/>
      </c>
      <c r="C154" s="6">
        <f>IF(A154="","",'دليل الحسابات'!C154)</f>
        <v/>
      </c>
      <c r="D154" s="6">
        <f>IF(A154="","",'دليل الحسابات'!D154)</f>
        <v/>
      </c>
      <c r="E154" s="19">
        <f>IF(A154="","",SUM('دليل الحسابات'!E154))</f>
        <v/>
      </c>
      <c r="F154" s="19">
        <f>IF(A154="","",SUM('دليل الحسابات'!F154))</f>
        <v/>
      </c>
      <c r="G154" s="19">
        <f>IF(A154="","",SUMIFS('اليومية'!$E$7:$E$3006,'اليومية'!$C$7:$C$3006,A154&amp;""))</f>
        <v/>
      </c>
      <c r="H154" s="19">
        <f>IF(A154="","",SUMIFS('اليومية'!$F$7:$F$3006,'اليومية'!$C$7:$C$3006,A154&amp;""))</f>
        <v/>
      </c>
      <c r="I154" s="19">
        <f>IF(A154="","",IF(ROUND(E154+G154-F154-H154,2)&gt;0,ROUND(E154+G154-F154-H154,2),0))</f>
        <v/>
      </c>
      <c r="J154" s="19">
        <f>IF(A154="","",IF(ROUND(E154+G154-F154-H154,2)&lt;0,-ROUND(E154+G154-F154-H154,2),0))</f>
        <v/>
      </c>
    </row>
    <row r="155">
      <c r="A155" s="21">
        <f>IF('دليل الحسابات'!A155&amp;""="","",'دليل الحسابات'!A155)</f>
        <v/>
      </c>
      <c r="B155" s="6">
        <f>IF(A155="","",'دليل الحسابات'!B155)</f>
        <v/>
      </c>
      <c r="C155" s="6">
        <f>IF(A155="","",'دليل الحسابات'!C155)</f>
        <v/>
      </c>
      <c r="D155" s="6">
        <f>IF(A155="","",'دليل الحسابات'!D155)</f>
        <v/>
      </c>
      <c r="E155" s="19">
        <f>IF(A155="","",SUM('دليل الحسابات'!E155))</f>
        <v/>
      </c>
      <c r="F155" s="19">
        <f>IF(A155="","",SUM('دليل الحسابات'!F155))</f>
        <v/>
      </c>
      <c r="G155" s="19">
        <f>IF(A155="","",SUMIFS('اليومية'!$E$7:$E$3006,'اليومية'!$C$7:$C$3006,A155&amp;""))</f>
        <v/>
      </c>
      <c r="H155" s="19">
        <f>IF(A155="","",SUMIFS('اليومية'!$F$7:$F$3006,'اليومية'!$C$7:$C$3006,A155&amp;""))</f>
        <v/>
      </c>
      <c r="I155" s="19">
        <f>IF(A155="","",IF(ROUND(E155+G155-F155-H155,2)&gt;0,ROUND(E155+G155-F155-H155,2),0))</f>
        <v/>
      </c>
      <c r="J155" s="19">
        <f>IF(A155="","",IF(ROUND(E155+G155-F155-H155,2)&lt;0,-ROUND(E155+G155-F155-H155,2),0))</f>
        <v/>
      </c>
    </row>
    <row r="156">
      <c r="A156" s="21">
        <f>IF('دليل الحسابات'!A156&amp;""="","",'دليل الحسابات'!A156)</f>
        <v/>
      </c>
      <c r="B156" s="6">
        <f>IF(A156="","",'دليل الحسابات'!B156)</f>
        <v/>
      </c>
      <c r="C156" s="6">
        <f>IF(A156="","",'دليل الحسابات'!C156)</f>
        <v/>
      </c>
      <c r="D156" s="6">
        <f>IF(A156="","",'دليل الحسابات'!D156)</f>
        <v/>
      </c>
      <c r="E156" s="19">
        <f>IF(A156="","",SUM('دليل الحسابات'!E156))</f>
        <v/>
      </c>
      <c r="F156" s="19">
        <f>IF(A156="","",SUM('دليل الحسابات'!F156))</f>
        <v/>
      </c>
      <c r="G156" s="19">
        <f>IF(A156="","",SUMIFS('اليومية'!$E$7:$E$3006,'اليومية'!$C$7:$C$3006,A156&amp;""))</f>
        <v/>
      </c>
      <c r="H156" s="19">
        <f>IF(A156="","",SUMIFS('اليومية'!$F$7:$F$3006,'اليومية'!$C$7:$C$3006,A156&amp;""))</f>
        <v/>
      </c>
      <c r="I156" s="19">
        <f>IF(A156="","",IF(ROUND(E156+G156-F156-H156,2)&gt;0,ROUND(E156+G156-F156-H156,2),0))</f>
        <v/>
      </c>
      <c r="J156" s="19">
        <f>IF(A156="","",IF(ROUND(E156+G156-F156-H156,2)&lt;0,-ROUND(E156+G156-F156-H156,2),0))</f>
        <v/>
      </c>
    </row>
    <row r="157">
      <c r="A157" s="21">
        <f>IF('دليل الحسابات'!A157&amp;""="","",'دليل الحسابات'!A157)</f>
        <v/>
      </c>
      <c r="B157" s="6">
        <f>IF(A157="","",'دليل الحسابات'!B157)</f>
        <v/>
      </c>
      <c r="C157" s="6">
        <f>IF(A157="","",'دليل الحسابات'!C157)</f>
        <v/>
      </c>
      <c r="D157" s="6">
        <f>IF(A157="","",'دليل الحسابات'!D157)</f>
        <v/>
      </c>
      <c r="E157" s="19">
        <f>IF(A157="","",SUM('دليل الحسابات'!E157))</f>
        <v/>
      </c>
      <c r="F157" s="19">
        <f>IF(A157="","",SUM('دليل الحسابات'!F157))</f>
        <v/>
      </c>
      <c r="G157" s="19">
        <f>IF(A157="","",SUMIFS('اليومية'!$E$7:$E$3006,'اليومية'!$C$7:$C$3006,A157&amp;""))</f>
        <v/>
      </c>
      <c r="H157" s="19">
        <f>IF(A157="","",SUMIFS('اليومية'!$F$7:$F$3006,'اليومية'!$C$7:$C$3006,A157&amp;""))</f>
        <v/>
      </c>
      <c r="I157" s="19">
        <f>IF(A157="","",IF(ROUND(E157+G157-F157-H157,2)&gt;0,ROUND(E157+G157-F157-H157,2),0))</f>
        <v/>
      </c>
      <c r="J157" s="19">
        <f>IF(A157="","",IF(ROUND(E157+G157-F157-H157,2)&lt;0,-ROUND(E157+G157-F157-H157,2),0))</f>
        <v/>
      </c>
    </row>
    <row r="158">
      <c r="A158" s="21">
        <f>IF('دليل الحسابات'!A158&amp;""="","",'دليل الحسابات'!A158)</f>
        <v/>
      </c>
      <c r="B158" s="6">
        <f>IF(A158="","",'دليل الحسابات'!B158)</f>
        <v/>
      </c>
      <c r="C158" s="6">
        <f>IF(A158="","",'دليل الحسابات'!C158)</f>
        <v/>
      </c>
      <c r="D158" s="6">
        <f>IF(A158="","",'دليل الحسابات'!D158)</f>
        <v/>
      </c>
      <c r="E158" s="19">
        <f>IF(A158="","",SUM('دليل الحسابات'!E158))</f>
        <v/>
      </c>
      <c r="F158" s="19">
        <f>IF(A158="","",SUM('دليل الحسابات'!F158))</f>
        <v/>
      </c>
      <c r="G158" s="19">
        <f>IF(A158="","",SUMIFS('اليومية'!$E$7:$E$3006,'اليومية'!$C$7:$C$3006,A158&amp;""))</f>
        <v/>
      </c>
      <c r="H158" s="19">
        <f>IF(A158="","",SUMIFS('اليومية'!$F$7:$F$3006,'اليومية'!$C$7:$C$3006,A158&amp;""))</f>
        <v/>
      </c>
      <c r="I158" s="19">
        <f>IF(A158="","",IF(ROUND(E158+G158-F158-H158,2)&gt;0,ROUND(E158+G158-F158-H158,2),0))</f>
        <v/>
      </c>
      <c r="J158" s="19">
        <f>IF(A158="","",IF(ROUND(E158+G158-F158-H158,2)&lt;0,-ROUND(E158+G158-F158-H158,2),0))</f>
        <v/>
      </c>
    </row>
    <row r="159">
      <c r="A159" s="21">
        <f>IF('دليل الحسابات'!A159&amp;""="","",'دليل الحسابات'!A159)</f>
        <v/>
      </c>
      <c r="B159" s="6">
        <f>IF(A159="","",'دليل الحسابات'!B159)</f>
        <v/>
      </c>
      <c r="C159" s="6">
        <f>IF(A159="","",'دليل الحسابات'!C159)</f>
        <v/>
      </c>
      <c r="D159" s="6">
        <f>IF(A159="","",'دليل الحسابات'!D159)</f>
        <v/>
      </c>
      <c r="E159" s="19">
        <f>IF(A159="","",SUM('دليل الحسابات'!E159))</f>
        <v/>
      </c>
      <c r="F159" s="19">
        <f>IF(A159="","",SUM('دليل الحسابات'!F159))</f>
        <v/>
      </c>
      <c r="G159" s="19">
        <f>IF(A159="","",SUMIFS('اليومية'!$E$7:$E$3006,'اليومية'!$C$7:$C$3006,A159&amp;""))</f>
        <v/>
      </c>
      <c r="H159" s="19">
        <f>IF(A159="","",SUMIFS('اليومية'!$F$7:$F$3006,'اليومية'!$C$7:$C$3006,A159&amp;""))</f>
        <v/>
      </c>
      <c r="I159" s="19">
        <f>IF(A159="","",IF(ROUND(E159+G159-F159-H159,2)&gt;0,ROUND(E159+G159-F159-H159,2),0))</f>
        <v/>
      </c>
      <c r="J159" s="19">
        <f>IF(A159="","",IF(ROUND(E159+G159-F159-H159,2)&lt;0,-ROUND(E159+G159-F159-H159,2),0))</f>
        <v/>
      </c>
    </row>
    <row r="160">
      <c r="A160" s="21">
        <f>IF('دليل الحسابات'!A160&amp;""="","",'دليل الحسابات'!A160)</f>
        <v/>
      </c>
      <c r="B160" s="6">
        <f>IF(A160="","",'دليل الحسابات'!B160)</f>
        <v/>
      </c>
      <c r="C160" s="6">
        <f>IF(A160="","",'دليل الحسابات'!C160)</f>
        <v/>
      </c>
      <c r="D160" s="6">
        <f>IF(A160="","",'دليل الحسابات'!D160)</f>
        <v/>
      </c>
      <c r="E160" s="19">
        <f>IF(A160="","",SUM('دليل الحسابات'!E160))</f>
        <v/>
      </c>
      <c r="F160" s="19">
        <f>IF(A160="","",SUM('دليل الحسابات'!F160))</f>
        <v/>
      </c>
      <c r="G160" s="19">
        <f>IF(A160="","",SUMIFS('اليومية'!$E$7:$E$3006,'اليومية'!$C$7:$C$3006,A160&amp;""))</f>
        <v/>
      </c>
      <c r="H160" s="19">
        <f>IF(A160="","",SUMIFS('اليومية'!$F$7:$F$3006,'اليومية'!$C$7:$C$3006,A160&amp;""))</f>
        <v/>
      </c>
      <c r="I160" s="19">
        <f>IF(A160="","",IF(ROUND(E160+G160-F160-H160,2)&gt;0,ROUND(E160+G160-F160-H160,2),0))</f>
        <v/>
      </c>
      <c r="J160" s="19">
        <f>IF(A160="","",IF(ROUND(E160+G160-F160-H160,2)&lt;0,-ROUND(E160+G160-F160-H160,2),0))</f>
        <v/>
      </c>
    </row>
    <row r="161">
      <c r="A161" s="21">
        <f>IF('دليل الحسابات'!A161&amp;""="","",'دليل الحسابات'!A161)</f>
        <v/>
      </c>
      <c r="B161" s="6">
        <f>IF(A161="","",'دليل الحسابات'!B161)</f>
        <v/>
      </c>
      <c r="C161" s="6">
        <f>IF(A161="","",'دليل الحسابات'!C161)</f>
        <v/>
      </c>
      <c r="D161" s="6">
        <f>IF(A161="","",'دليل الحسابات'!D161)</f>
        <v/>
      </c>
      <c r="E161" s="19">
        <f>IF(A161="","",SUM('دليل الحسابات'!E161))</f>
        <v/>
      </c>
      <c r="F161" s="19">
        <f>IF(A161="","",SUM('دليل الحسابات'!F161))</f>
        <v/>
      </c>
      <c r="G161" s="19">
        <f>IF(A161="","",SUMIFS('اليومية'!$E$7:$E$3006,'اليومية'!$C$7:$C$3006,A161&amp;""))</f>
        <v/>
      </c>
      <c r="H161" s="19">
        <f>IF(A161="","",SUMIFS('اليومية'!$F$7:$F$3006,'اليومية'!$C$7:$C$3006,A161&amp;""))</f>
        <v/>
      </c>
      <c r="I161" s="19">
        <f>IF(A161="","",IF(ROUND(E161+G161-F161-H161,2)&gt;0,ROUND(E161+G161-F161-H161,2),0))</f>
        <v/>
      </c>
      <c r="J161" s="19">
        <f>IF(A161="","",IF(ROUND(E161+G161-F161-H161,2)&lt;0,-ROUND(E161+G161-F161-H161,2),0))</f>
        <v/>
      </c>
    </row>
    <row r="162">
      <c r="A162" s="21">
        <f>IF('دليل الحسابات'!A162&amp;""="","",'دليل الحسابات'!A162)</f>
        <v/>
      </c>
      <c r="B162" s="6">
        <f>IF(A162="","",'دليل الحسابات'!B162)</f>
        <v/>
      </c>
      <c r="C162" s="6">
        <f>IF(A162="","",'دليل الحسابات'!C162)</f>
        <v/>
      </c>
      <c r="D162" s="6">
        <f>IF(A162="","",'دليل الحسابات'!D162)</f>
        <v/>
      </c>
      <c r="E162" s="19">
        <f>IF(A162="","",SUM('دليل الحسابات'!E162))</f>
        <v/>
      </c>
      <c r="F162" s="19">
        <f>IF(A162="","",SUM('دليل الحسابات'!F162))</f>
        <v/>
      </c>
      <c r="G162" s="19">
        <f>IF(A162="","",SUMIFS('اليومية'!$E$7:$E$3006,'اليومية'!$C$7:$C$3006,A162&amp;""))</f>
        <v/>
      </c>
      <c r="H162" s="19">
        <f>IF(A162="","",SUMIFS('اليومية'!$F$7:$F$3006,'اليومية'!$C$7:$C$3006,A162&amp;""))</f>
        <v/>
      </c>
      <c r="I162" s="19">
        <f>IF(A162="","",IF(ROUND(E162+G162-F162-H162,2)&gt;0,ROUND(E162+G162-F162-H162,2),0))</f>
        <v/>
      </c>
      <c r="J162" s="19">
        <f>IF(A162="","",IF(ROUND(E162+G162-F162-H162,2)&lt;0,-ROUND(E162+G162-F162-H162,2),0))</f>
        <v/>
      </c>
    </row>
    <row r="163">
      <c r="A163" s="21">
        <f>IF('دليل الحسابات'!A163&amp;""="","",'دليل الحسابات'!A163)</f>
        <v/>
      </c>
      <c r="B163" s="6">
        <f>IF(A163="","",'دليل الحسابات'!B163)</f>
        <v/>
      </c>
      <c r="C163" s="6">
        <f>IF(A163="","",'دليل الحسابات'!C163)</f>
        <v/>
      </c>
      <c r="D163" s="6">
        <f>IF(A163="","",'دليل الحسابات'!D163)</f>
        <v/>
      </c>
      <c r="E163" s="19">
        <f>IF(A163="","",SUM('دليل الحسابات'!E163))</f>
        <v/>
      </c>
      <c r="F163" s="19">
        <f>IF(A163="","",SUM('دليل الحسابات'!F163))</f>
        <v/>
      </c>
      <c r="G163" s="19">
        <f>IF(A163="","",SUMIFS('اليومية'!$E$7:$E$3006,'اليومية'!$C$7:$C$3006,A163&amp;""))</f>
        <v/>
      </c>
      <c r="H163" s="19">
        <f>IF(A163="","",SUMIFS('اليومية'!$F$7:$F$3006,'اليومية'!$C$7:$C$3006,A163&amp;""))</f>
        <v/>
      </c>
      <c r="I163" s="19">
        <f>IF(A163="","",IF(ROUND(E163+G163-F163-H163,2)&gt;0,ROUND(E163+G163-F163-H163,2),0))</f>
        <v/>
      </c>
      <c r="J163" s="19">
        <f>IF(A163="","",IF(ROUND(E163+G163-F163-H163,2)&lt;0,-ROUND(E163+G163-F163-H163,2),0))</f>
        <v/>
      </c>
    </row>
    <row r="164">
      <c r="A164" s="21">
        <f>IF('دليل الحسابات'!A164&amp;""="","",'دليل الحسابات'!A164)</f>
        <v/>
      </c>
      <c r="B164" s="6">
        <f>IF(A164="","",'دليل الحسابات'!B164)</f>
        <v/>
      </c>
      <c r="C164" s="6">
        <f>IF(A164="","",'دليل الحسابات'!C164)</f>
        <v/>
      </c>
      <c r="D164" s="6">
        <f>IF(A164="","",'دليل الحسابات'!D164)</f>
        <v/>
      </c>
      <c r="E164" s="19">
        <f>IF(A164="","",SUM('دليل الحسابات'!E164))</f>
        <v/>
      </c>
      <c r="F164" s="19">
        <f>IF(A164="","",SUM('دليل الحسابات'!F164))</f>
        <v/>
      </c>
      <c r="G164" s="19">
        <f>IF(A164="","",SUMIFS('اليومية'!$E$7:$E$3006,'اليومية'!$C$7:$C$3006,A164&amp;""))</f>
        <v/>
      </c>
      <c r="H164" s="19">
        <f>IF(A164="","",SUMIFS('اليومية'!$F$7:$F$3006,'اليومية'!$C$7:$C$3006,A164&amp;""))</f>
        <v/>
      </c>
      <c r="I164" s="19">
        <f>IF(A164="","",IF(ROUND(E164+G164-F164-H164,2)&gt;0,ROUND(E164+G164-F164-H164,2),0))</f>
        <v/>
      </c>
      <c r="J164" s="19">
        <f>IF(A164="","",IF(ROUND(E164+G164-F164-H164,2)&lt;0,-ROUND(E164+G164-F164-H164,2),0))</f>
        <v/>
      </c>
    </row>
    <row r="165">
      <c r="A165" s="21">
        <f>IF('دليل الحسابات'!A165&amp;""="","",'دليل الحسابات'!A165)</f>
        <v/>
      </c>
      <c r="B165" s="6">
        <f>IF(A165="","",'دليل الحسابات'!B165)</f>
        <v/>
      </c>
      <c r="C165" s="6">
        <f>IF(A165="","",'دليل الحسابات'!C165)</f>
        <v/>
      </c>
      <c r="D165" s="6">
        <f>IF(A165="","",'دليل الحسابات'!D165)</f>
        <v/>
      </c>
      <c r="E165" s="19">
        <f>IF(A165="","",SUM('دليل الحسابات'!E165))</f>
        <v/>
      </c>
      <c r="F165" s="19">
        <f>IF(A165="","",SUM('دليل الحسابات'!F165))</f>
        <v/>
      </c>
      <c r="G165" s="19">
        <f>IF(A165="","",SUMIFS('اليومية'!$E$7:$E$3006,'اليومية'!$C$7:$C$3006,A165&amp;""))</f>
        <v/>
      </c>
      <c r="H165" s="19">
        <f>IF(A165="","",SUMIFS('اليومية'!$F$7:$F$3006,'اليومية'!$C$7:$C$3006,A165&amp;""))</f>
        <v/>
      </c>
      <c r="I165" s="19">
        <f>IF(A165="","",IF(ROUND(E165+G165-F165-H165,2)&gt;0,ROUND(E165+G165-F165-H165,2),0))</f>
        <v/>
      </c>
      <c r="J165" s="19">
        <f>IF(A165="","",IF(ROUND(E165+G165-F165-H165,2)&lt;0,-ROUND(E165+G165-F165-H165,2),0))</f>
        <v/>
      </c>
    </row>
    <row r="166">
      <c r="A166" s="21">
        <f>IF('دليل الحسابات'!A166&amp;""="","",'دليل الحسابات'!A166)</f>
        <v/>
      </c>
      <c r="B166" s="6">
        <f>IF(A166="","",'دليل الحسابات'!B166)</f>
        <v/>
      </c>
      <c r="C166" s="6">
        <f>IF(A166="","",'دليل الحسابات'!C166)</f>
        <v/>
      </c>
      <c r="D166" s="6">
        <f>IF(A166="","",'دليل الحسابات'!D166)</f>
        <v/>
      </c>
      <c r="E166" s="19">
        <f>IF(A166="","",SUM('دليل الحسابات'!E166))</f>
        <v/>
      </c>
      <c r="F166" s="19">
        <f>IF(A166="","",SUM('دليل الحسابات'!F166))</f>
        <v/>
      </c>
      <c r="G166" s="19">
        <f>IF(A166="","",SUMIFS('اليومية'!$E$7:$E$3006,'اليومية'!$C$7:$C$3006,A166&amp;""))</f>
        <v/>
      </c>
      <c r="H166" s="19">
        <f>IF(A166="","",SUMIFS('اليومية'!$F$7:$F$3006,'اليومية'!$C$7:$C$3006,A166&amp;""))</f>
        <v/>
      </c>
      <c r="I166" s="19">
        <f>IF(A166="","",IF(ROUND(E166+G166-F166-H166,2)&gt;0,ROUND(E166+G166-F166-H166,2),0))</f>
        <v/>
      </c>
      <c r="J166" s="19">
        <f>IF(A166="","",IF(ROUND(E166+G166-F166-H166,2)&lt;0,-ROUND(E166+G166-F166-H166,2),0))</f>
        <v/>
      </c>
    </row>
    <row r="167">
      <c r="A167" s="21">
        <f>IF('دليل الحسابات'!A167&amp;""="","",'دليل الحسابات'!A167)</f>
        <v/>
      </c>
      <c r="B167" s="6">
        <f>IF(A167="","",'دليل الحسابات'!B167)</f>
        <v/>
      </c>
      <c r="C167" s="6">
        <f>IF(A167="","",'دليل الحسابات'!C167)</f>
        <v/>
      </c>
      <c r="D167" s="6">
        <f>IF(A167="","",'دليل الحسابات'!D167)</f>
        <v/>
      </c>
      <c r="E167" s="19">
        <f>IF(A167="","",SUM('دليل الحسابات'!E167))</f>
        <v/>
      </c>
      <c r="F167" s="19">
        <f>IF(A167="","",SUM('دليل الحسابات'!F167))</f>
        <v/>
      </c>
      <c r="G167" s="19">
        <f>IF(A167="","",SUMIFS('اليومية'!$E$7:$E$3006,'اليومية'!$C$7:$C$3006,A167&amp;""))</f>
        <v/>
      </c>
      <c r="H167" s="19">
        <f>IF(A167="","",SUMIFS('اليومية'!$F$7:$F$3006,'اليومية'!$C$7:$C$3006,A167&amp;""))</f>
        <v/>
      </c>
      <c r="I167" s="19">
        <f>IF(A167="","",IF(ROUND(E167+G167-F167-H167,2)&gt;0,ROUND(E167+G167-F167-H167,2),0))</f>
        <v/>
      </c>
      <c r="J167" s="19">
        <f>IF(A167="","",IF(ROUND(E167+G167-F167-H167,2)&lt;0,-ROUND(E167+G167-F167-H167,2),0))</f>
        <v/>
      </c>
    </row>
    <row r="168">
      <c r="A168" s="21">
        <f>IF('دليل الحسابات'!A168&amp;""="","",'دليل الحسابات'!A168)</f>
        <v/>
      </c>
      <c r="B168" s="6">
        <f>IF(A168="","",'دليل الحسابات'!B168)</f>
        <v/>
      </c>
      <c r="C168" s="6">
        <f>IF(A168="","",'دليل الحسابات'!C168)</f>
        <v/>
      </c>
      <c r="D168" s="6">
        <f>IF(A168="","",'دليل الحسابات'!D168)</f>
        <v/>
      </c>
      <c r="E168" s="19">
        <f>IF(A168="","",SUM('دليل الحسابات'!E168))</f>
        <v/>
      </c>
      <c r="F168" s="19">
        <f>IF(A168="","",SUM('دليل الحسابات'!F168))</f>
        <v/>
      </c>
      <c r="G168" s="19">
        <f>IF(A168="","",SUMIFS('اليومية'!$E$7:$E$3006,'اليومية'!$C$7:$C$3006,A168&amp;""))</f>
        <v/>
      </c>
      <c r="H168" s="19">
        <f>IF(A168="","",SUMIFS('اليومية'!$F$7:$F$3006,'اليومية'!$C$7:$C$3006,A168&amp;""))</f>
        <v/>
      </c>
      <c r="I168" s="19">
        <f>IF(A168="","",IF(ROUND(E168+G168-F168-H168,2)&gt;0,ROUND(E168+G168-F168-H168,2),0))</f>
        <v/>
      </c>
      <c r="J168" s="19">
        <f>IF(A168="","",IF(ROUND(E168+G168-F168-H168,2)&lt;0,-ROUND(E168+G168-F168-H168,2),0))</f>
        <v/>
      </c>
    </row>
    <row r="169">
      <c r="A169" s="21">
        <f>IF('دليل الحسابات'!A169&amp;""="","",'دليل الحسابات'!A169)</f>
        <v/>
      </c>
      <c r="B169" s="6">
        <f>IF(A169="","",'دليل الحسابات'!B169)</f>
        <v/>
      </c>
      <c r="C169" s="6">
        <f>IF(A169="","",'دليل الحسابات'!C169)</f>
        <v/>
      </c>
      <c r="D169" s="6">
        <f>IF(A169="","",'دليل الحسابات'!D169)</f>
        <v/>
      </c>
      <c r="E169" s="19">
        <f>IF(A169="","",SUM('دليل الحسابات'!E169))</f>
        <v/>
      </c>
      <c r="F169" s="19">
        <f>IF(A169="","",SUM('دليل الحسابات'!F169))</f>
        <v/>
      </c>
      <c r="G169" s="19">
        <f>IF(A169="","",SUMIFS('اليومية'!$E$7:$E$3006,'اليومية'!$C$7:$C$3006,A169&amp;""))</f>
        <v/>
      </c>
      <c r="H169" s="19">
        <f>IF(A169="","",SUMIFS('اليومية'!$F$7:$F$3006,'اليومية'!$C$7:$C$3006,A169&amp;""))</f>
        <v/>
      </c>
      <c r="I169" s="19">
        <f>IF(A169="","",IF(ROUND(E169+G169-F169-H169,2)&gt;0,ROUND(E169+G169-F169-H169,2),0))</f>
        <v/>
      </c>
      <c r="J169" s="19">
        <f>IF(A169="","",IF(ROUND(E169+G169-F169-H169,2)&lt;0,-ROUND(E169+G169-F169-H169,2),0))</f>
        <v/>
      </c>
    </row>
    <row r="170">
      <c r="A170" s="21">
        <f>IF('دليل الحسابات'!A170&amp;""="","",'دليل الحسابات'!A170)</f>
        <v/>
      </c>
      <c r="B170" s="6">
        <f>IF(A170="","",'دليل الحسابات'!B170)</f>
        <v/>
      </c>
      <c r="C170" s="6">
        <f>IF(A170="","",'دليل الحسابات'!C170)</f>
        <v/>
      </c>
      <c r="D170" s="6">
        <f>IF(A170="","",'دليل الحسابات'!D170)</f>
        <v/>
      </c>
      <c r="E170" s="19">
        <f>IF(A170="","",SUM('دليل الحسابات'!E170))</f>
        <v/>
      </c>
      <c r="F170" s="19">
        <f>IF(A170="","",SUM('دليل الحسابات'!F170))</f>
        <v/>
      </c>
      <c r="G170" s="19">
        <f>IF(A170="","",SUMIFS('اليومية'!$E$7:$E$3006,'اليومية'!$C$7:$C$3006,A170&amp;""))</f>
        <v/>
      </c>
      <c r="H170" s="19">
        <f>IF(A170="","",SUMIFS('اليومية'!$F$7:$F$3006,'اليومية'!$C$7:$C$3006,A170&amp;""))</f>
        <v/>
      </c>
      <c r="I170" s="19">
        <f>IF(A170="","",IF(ROUND(E170+G170-F170-H170,2)&gt;0,ROUND(E170+G170-F170-H170,2),0))</f>
        <v/>
      </c>
      <c r="J170" s="19">
        <f>IF(A170="","",IF(ROUND(E170+G170-F170-H170,2)&lt;0,-ROUND(E170+G170-F170-H170,2),0))</f>
        <v/>
      </c>
    </row>
    <row r="171">
      <c r="A171" s="21">
        <f>IF('دليل الحسابات'!A171&amp;""="","",'دليل الحسابات'!A171)</f>
        <v/>
      </c>
      <c r="B171" s="6">
        <f>IF(A171="","",'دليل الحسابات'!B171)</f>
        <v/>
      </c>
      <c r="C171" s="6">
        <f>IF(A171="","",'دليل الحسابات'!C171)</f>
        <v/>
      </c>
      <c r="D171" s="6">
        <f>IF(A171="","",'دليل الحسابات'!D171)</f>
        <v/>
      </c>
      <c r="E171" s="19">
        <f>IF(A171="","",SUM('دليل الحسابات'!E171))</f>
        <v/>
      </c>
      <c r="F171" s="19">
        <f>IF(A171="","",SUM('دليل الحسابات'!F171))</f>
        <v/>
      </c>
      <c r="G171" s="19">
        <f>IF(A171="","",SUMIFS('اليومية'!$E$7:$E$3006,'اليومية'!$C$7:$C$3006,A171&amp;""))</f>
        <v/>
      </c>
      <c r="H171" s="19">
        <f>IF(A171="","",SUMIFS('اليومية'!$F$7:$F$3006,'اليومية'!$C$7:$C$3006,A171&amp;""))</f>
        <v/>
      </c>
      <c r="I171" s="19">
        <f>IF(A171="","",IF(ROUND(E171+G171-F171-H171,2)&gt;0,ROUND(E171+G171-F171-H171,2),0))</f>
        <v/>
      </c>
      <c r="J171" s="19">
        <f>IF(A171="","",IF(ROUND(E171+G171-F171-H171,2)&lt;0,-ROUND(E171+G171-F171-H171,2),0))</f>
        <v/>
      </c>
    </row>
    <row r="172">
      <c r="A172" s="21">
        <f>IF('دليل الحسابات'!A172&amp;""="","",'دليل الحسابات'!A172)</f>
        <v/>
      </c>
      <c r="B172" s="6">
        <f>IF(A172="","",'دليل الحسابات'!B172)</f>
        <v/>
      </c>
      <c r="C172" s="6">
        <f>IF(A172="","",'دليل الحسابات'!C172)</f>
        <v/>
      </c>
      <c r="D172" s="6">
        <f>IF(A172="","",'دليل الحسابات'!D172)</f>
        <v/>
      </c>
      <c r="E172" s="19">
        <f>IF(A172="","",SUM('دليل الحسابات'!E172))</f>
        <v/>
      </c>
      <c r="F172" s="19">
        <f>IF(A172="","",SUM('دليل الحسابات'!F172))</f>
        <v/>
      </c>
      <c r="G172" s="19">
        <f>IF(A172="","",SUMIFS('اليومية'!$E$7:$E$3006,'اليومية'!$C$7:$C$3006,A172&amp;""))</f>
        <v/>
      </c>
      <c r="H172" s="19">
        <f>IF(A172="","",SUMIFS('اليومية'!$F$7:$F$3006,'اليومية'!$C$7:$C$3006,A172&amp;""))</f>
        <v/>
      </c>
      <c r="I172" s="19">
        <f>IF(A172="","",IF(ROUND(E172+G172-F172-H172,2)&gt;0,ROUND(E172+G172-F172-H172,2),0))</f>
        <v/>
      </c>
      <c r="J172" s="19">
        <f>IF(A172="","",IF(ROUND(E172+G172-F172-H172,2)&lt;0,-ROUND(E172+G172-F172-H172,2),0))</f>
        <v/>
      </c>
    </row>
    <row r="173">
      <c r="A173" s="21">
        <f>IF('دليل الحسابات'!A173&amp;""="","",'دليل الحسابات'!A173)</f>
        <v/>
      </c>
      <c r="B173" s="6">
        <f>IF(A173="","",'دليل الحسابات'!B173)</f>
        <v/>
      </c>
      <c r="C173" s="6">
        <f>IF(A173="","",'دليل الحسابات'!C173)</f>
        <v/>
      </c>
      <c r="D173" s="6">
        <f>IF(A173="","",'دليل الحسابات'!D173)</f>
        <v/>
      </c>
      <c r="E173" s="19">
        <f>IF(A173="","",SUM('دليل الحسابات'!E173))</f>
        <v/>
      </c>
      <c r="F173" s="19">
        <f>IF(A173="","",SUM('دليل الحسابات'!F173))</f>
        <v/>
      </c>
      <c r="G173" s="19">
        <f>IF(A173="","",SUMIFS('اليومية'!$E$7:$E$3006,'اليومية'!$C$7:$C$3006,A173&amp;""))</f>
        <v/>
      </c>
      <c r="H173" s="19">
        <f>IF(A173="","",SUMIFS('اليومية'!$F$7:$F$3006,'اليومية'!$C$7:$C$3006,A173&amp;""))</f>
        <v/>
      </c>
      <c r="I173" s="19">
        <f>IF(A173="","",IF(ROUND(E173+G173-F173-H173,2)&gt;0,ROUND(E173+G173-F173-H173,2),0))</f>
        <v/>
      </c>
      <c r="J173" s="19">
        <f>IF(A173="","",IF(ROUND(E173+G173-F173-H173,2)&lt;0,-ROUND(E173+G173-F173-H173,2),0))</f>
        <v/>
      </c>
    </row>
    <row r="174">
      <c r="A174" s="21">
        <f>IF('دليل الحسابات'!A174&amp;""="","",'دليل الحسابات'!A174)</f>
        <v/>
      </c>
      <c r="B174" s="6">
        <f>IF(A174="","",'دليل الحسابات'!B174)</f>
        <v/>
      </c>
      <c r="C174" s="6">
        <f>IF(A174="","",'دليل الحسابات'!C174)</f>
        <v/>
      </c>
      <c r="D174" s="6">
        <f>IF(A174="","",'دليل الحسابات'!D174)</f>
        <v/>
      </c>
      <c r="E174" s="19">
        <f>IF(A174="","",SUM('دليل الحسابات'!E174))</f>
        <v/>
      </c>
      <c r="F174" s="19">
        <f>IF(A174="","",SUM('دليل الحسابات'!F174))</f>
        <v/>
      </c>
      <c r="G174" s="19">
        <f>IF(A174="","",SUMIFS('اليومية'!$E$7:$E$3006,'اليومية'!$C$7:$C$3006,A174&amp;""))</f>
        <v/>
      </c>
      <c r="H174" s="19">
        <f>IF(A174="","",SUMIFS('اليومية'!$F$7:$F$3006,'اليومية'!$C$7:$C$3006,A174&amp;""))</f>
        <v/>
      </c>
      <c r="I174" s="19">
        <f>IF(A174="","",IF(ROUND(E174+G174-F174-H174,2)&gt;0,ROUND(E174+G174-F174-H174,2),0))</f>
        <v/>
      </c>
      <c r="J174" s="19">
        <f>IF(A174="","",IF(ROUND(E174+G174-F174-H174,2)&lt;0,-ROUND(E174+G174-F174-H174,2),0))</f>
        <v/>
      </c>
    </row>
    <row r="175">
      <c r="A175" s="21">
        <f>IF('دليل الحسابات'!A175&amp;""="","",'دليل الحسابات'!A175)</f>
        <v/>
      </c>
      <c r="B175" s="6">
        <f>IF(A175="","",'دليل الحسابات'!B175)</f>
        <v/>
      </c>
      <c r="C175" s="6">
        <f>IF(A175="","",'دليل الحسابات'!C175)</f>
        <v/>
      </c>
      <c r="D175" s="6">
        <f>IF(A175="","",'دليل الحسابات'!D175)</f>
        <v/>
      </c>
      <c r="E175" s="19">
        <f>IF(A175="","",SUM('دليل الحسابات'!E175))</f>
        <v/>
      </c>
      <c r="F175" s="19">
        <f>IF(A175="","",SUM('دليل الحسابات'!F175))</f>
        <v/>
      </c>
      <c r="G175" s="19">
        <f>IF(A175="","",SUMIFS('اليومية'!$E$7:$E$3006,'اليومية'!$C$7:$C$3006,A175&amp;""))</f>
        <v/>
      </c>
      <c r="H175" s="19">
        <f>IF(A175="","",SUMIFS('اليومية'!$F$7:$F$3006,'اليومية'!$C$7:$C$3006,A175&amp;""))</f>
        <v/>
      </c>
      <c r="I175" s="19">
        <f>IF(A175="","",IF(ROUND(E175+G175-F175-H175,2)&gt;0,ROUND(E175+G175-F175-H175,2),0))</f>
        <v/>
      </c>
      <c r="J175" s="19">
        <f>IF(A175="","",IF(ROUND(E175+G175-F175-H175,2)&lt;0,-ROUND(E175+G175-F175-H175,2),0))</f>
        <v/>
      </c>
    </row>
    <row r="176">
      <c r="A176" s="21">
        <f>IF('دليل الحسابات'!A176&amp;""="","",'دليل الحسابات'!A176)</f>
        <v/>
      </c>
      <c r="B176" s="6">
        <f>IF(A176="","",'دليل الحسابات'!B176)</f>
        <v/>
      </c>
      <c r="C176" s="6">
        <f>IF(A176="","",'دليل الحسابات'!C176)</f>
        <v/>
      </c>
      <c r="D176" s="6">
        <f>IF(A176="","",'دليل الحسابات'!D176)</f>
        <v/>
      </c>
      <c r="E176" s="19">
        <f>IF(A176="","",SUM('دليل الحسابات'!E176))</f>
        <v/>
      </c>
      <c r="F176" s="19">
        <f>IF(A176="","",SUM('دليل الحسابات'!F176))</f>
        <v/>
      </c>
      <c r="G176" s="19">
        <f>IF(A176="","",SUMIFS('اليومية'!$E$7:$E$3006,'اليومية'!$C$7:$C$3006,A176&amp;""))</f>
        <v/>
      </c>
      <c r="H176" s="19">
        <f>IF(A176="","",SUMIFS('اليومية'!$F$7:$F$3006,'اليومية'!$C$7:$C$3006,A176&amp;""))</f>
        <v/>
      </c>
      <c r="I176" s="19">
        <f>IF(A176="","",IF(ROUND(E176+G176-F176-H176,2)&gt;0,ROUND(E176+G176-F176-H176,2),0))</f>
        <v/>
      </c>
      <c r="J176" s="19">
        <f>IF(A176="","",IF(ROUND(E176+G176-F176-H176,2)&lt;0,-ROUND(E176+G176-F176-H176,2),0))</f>
        <v/>
      </c>
    </row>
    <row r="177">
      <c r="A177" s="21">
        <f>IF('دليل الحسابات'!A177&amp;""="","",'دليل الحسابات'!A177)</f>
        <v/>
      </c>
      <c r="B177" s="6">
        <f>IF(A177="","",'دليل الحسابات'!B177)</f>
        <v/>
      </c>
      <c r="C177" s="6">
        <f>IF(A177="","",'دليل الحسابات'!C177)</f>
        <v/>
      </c>
      <c r="D177" s="6">
        <f>IF(A177="","",'دليل الحسابات'!D177)</f>
        <v/>
      </c>
      <c r="E177" s="19">
        <f>IF(A177="","",SUM('دليل الحسابات'!E177))</f>
        <v/>
      </c>
      <c r="F177" s="19">
        <f>IF(A177="","",SUM('دليل الحسابات'!F177))</f>
        <v/>
      </c>
      <c r="G177" s="19">
        <f>IF(A177="","",SUMIFS('اليومية'!$E$7:$E$3006,'اليومية'!$C$7:$C$3006,A177&amp;""))</f>
        <v/>
      </c>
      <c r="H177" s="19">
        <f>IF(A177="","",SUMIFS('اليومية'!$F$7:$F$3006,'اليومية'!$C$7:$C$3006,A177&amp;""))</f>
        <v/>
      </c>
      <c r="I177" s="19">
        <f>IF(A177="","",IF(ROUND(E177+G177-F177-H177,2)&gt;0,ROUND(E177+G177-F177-H177,2),0))</f>
        <v/>
      </c>
      <c r="J177" s="19">
        <f>IF(A177="","",IF(ROUND(E177+G177-F177-H177,2)&lt;0,-ROUND(E177+G177-F177-H177,2),0))</f>
        <v/>
      </c>
    </row>
    <row r="178">
      <c r="A178" s="21">
        <f>IF('دليل الحسابات'!A178&amp;""="","",'دليل الحسابات'!A178)</f>
        <v/>
      </c>
      <c r="B178" s="6">
        <f>IF(A178="","",'دليل الحسابات'!B178)</f>
        <v/>
      </c>
      <c r="C178" s="6">
        <f>IF(A178="","",'دليل الحسابات'!C178)</f>
        <v/>
      </c>
      <c r="D178" s="6">
        <f>IF(A178="","",'دليل الحسابات'!D178)</f>
        <v/>
      </c>
      <c r="E178" s="19">
        <f>IF(A178="","",SUM('دليل الحسابات'!E178))</f>
        <v/>
      </c>
      <c r="F178" s="19">
        <f>IF(A178="","",SUM('دليل الحسابات'!F178))</f>
        <v/>
      </c>
      <c r="G178" s="19">
        <f>IF(A178="","",SUMIFS('اليومية'!$E$7:$E$3006,'اليومية'!$C$7:$C$3006,A178&amp;""))</f>
        <v/>
      </c>
      <c r="H178" s="19">
        <f>IF(A178="","",SUMIFS('اليومية'!$F$7:$F$3006,'اليومية'!$C$7:$C$3006,A178&amp;""))</f>
        <v/>
      </c>
      <c r="I178" s="19">
        <f>IF(A178="","",IF(ROUND(E178+G178-F178-H178,2)&gt;0,ROUND(E178+G178-F178-H178,2),0))</f>
        <v/>
      </c>
      <c r="J178" s="19">
        <f>IF(A178="","",IF(ROUND(E178+G178-F178-H178,2)&lt;0,-ROUND(E178+G178-F178-H178,2),0))</f>
        <v/>
      </c>
    </row>
    <row r="179">
      <c r="A179" s="21">
        <f>IF('دليل الحسابات'!A179&amp;""="","",'دليل الحسابات'!A179)</f>
        <v/>
      </c>
      <c r="B179" s="6">
        <f>IF(A179="","",'دليل الحسابات'!B179)</f>
        <v/>
      </c>
      <c r="C179" s="6">
        <f>IF(A179="","",'دليل الحسابات'!C179)</f>
        <v/>
      </c>
      <c r="D179" s="6">
        <f>IF(A179="","",'دليل الحسابات'!D179)</f>
        <v/>
      </c>
      <c r="E179" s="19">
        <f>IF(A179="","",SUM('دليل الحسابات'!E179))</f>
        <v/>
      </c>
      <c r="F179" s="19">
        <f>IF(A179="","",SUM('دليل الحسابات'!F179))</f>
        <v/>
      </c>
      <c r="G179" s="19">
        <f>IF(A179="","",SUMIFS('اليومية'!$E$7:$E$3006,'اليومية'!$C$7:$C$3006,A179&amp;""))</f>
        <v/>
      </c>
      <c r="H179" s="19">
        <f>IF(A179="","",SUMIFS('اليومية'!$F$7:$F$3006,'اليومية'!$C$7:$C$3006,A179&amp;""))</f>
        <v/>
      </c>
      <c r="I179" s="19">
        <f>IF(A179="","",IF(ROUND(E179+G179-F179-H179,2)&gt;0,ROUND(E179+G179-F179-H179,2),0))</f>
        <v/>
      </c>
      <c r="J179" s="19">
        <f>IF(A179="","",IF(ROUND(E179+G179-F179-H179,2)&lt;0,-ROUND(E179+G179-F179-H179,2),0))</f>
        <v/>
      </c>
    </row>
    <row r="180">
      <c r="A180" s="21">
        <f>IF('دليل الحسابات'!A180&amp;""="","",'دليل الحسابات'!A180)</f>
        <v/>
      </c>
      <c r="B180" s="6">
        <f>IF(A180="","",'دليل الحسابات'!B180)</f>
        <v/>
      </c>
      <c r="C180" s="6">
        <f>IF(A180="","",'دليل الحسابات'!C180)</f>
        <v/>
      </c>
      <c r="D180" s="6">
        <f>IF(A180="","",'دليل الحسابات'!D180)</f>
        <v/>
      </c>
      <c r="E180" s="19">
        <f>IF(A180="","",SUM('دليل الحسابات'!E180))</f>
        <v/>
      </c>
      <c r="F180" s="19">
        <f>IF(A180="","",SUM('دليل الحسابات'!F180))</f>
        <v/>
      </c>
      <c r="G180" s="19">
        <f>IF(A180="","",SUMIFS('اليومية'!$E$7:$E$3006,'اليومية'!$C$7:$C$3006,A180&amp;""))</f>
        <v/>
      </c>
      <c r="H180" s="19">
        <f>IF(A180="","",SUMIFS('اليومية'!$F$7:$F$3006,'اليومية'!$C$7:$C$3006,A180&amp;""))</f>
        <v/>
      </c>
      <c r="I180" s="19">
        <f>IF(A180="","",IF(ROUND(E180+G180-F180-H180,2)&gt;0,ROUND(E180+G180-F180-H180,2),0))</f>
        <v/>
      </c>
      <c r="J180" s="19">
        <f>IF(A180="","",IF(ROUND(E180+G180-F180-H180,2)&lt;0,-ROUND(E180+G180-F180-H180,2),0))</f>
        <v/>
      </c>
    </row>
    <row r="181">
      <c r="A181" s="21">
        <f>IF('دليل الحسابات'!A181&amp;""="","",'دليل الحسابات'!A181)</f>
        <v/>
      </c>
      <c r="B181" s="6">
        <f>IF(A181="","",'دليل الحسابات'!B181)</f>
        <v/>
      </c>
      <c r="C181" s="6">
        <f>IF(A181="","",'دليل الحسابات'!C181)</f>
        <v/>
      </c>
      <c r="D181" s="6">
        <f>IF(A181="","",'دليل الحسابات'!D181)</f>
        <v/>
      </c>
      <c r="E181" s="19">
        <f>IF(A181="","",SUM('دليل الحسابات'!E181))</f>
        <v/>
      </c>
      <c r="F181" s="19">
        <f>IF(A181="","",SUM('دليل الحسابات'!F181))</f>
        <v/>
      </c>
      <c r="G181" s="19">
        <f>IF(A181="","",SUMIFS('اليومية'!$E$7:$E$3006,'اليومية'!$C$7:$C$3006,A181&amp;""))</f>
        <v/>
      </c>
      <c r="H181" s="19">
        <f>IF(A181="","",SUMIFS('اليومية'!$F$7:$F$3006,'اليومية'!$C$7:$C$3006,A181&amp;""))</f>
        <v/>
      </c>
      <c r="I181" s="19">
        <f>IF(A181="","",IF(ROUND(E181+G181-F181-H181,2)&gt;0,ROUND(E181+G181-F181-H181,2),0))</f>
        <v/>
      </c>
      <c r="J181" s="19">
        <f>IF(A181="","",IF(ROUND(E181+G181-F181-H181,2)&lt;0,-ROUND(E181+G181-F181-H181,2),0))</f>
        <v/>
      </c>
    </row>
    <row r="182">
      <c r="A182" s="21">
        <f>IF('دليل الحسابات'!A182&amp;""="","",'دليل الحسابات'!A182)</f>
        <v/>
      </c>
      <c r="B182" s="6">
        <f>IF(A182="","",'دليل الحسابات'!B182)</f>
        <v/>
      </c>
      <c r="C182" s="6">
        <f>IF(A182="","",'دليل الحسابات'!C182)</f>
        <v/>
      </c>
      <c r="D182" s="6">
        <f>IF(A182="","",'دليل الحسابات'!D182)</f>
        <v/>
      </c>
      <c r="E182" s="19">
        <f>IF(A182="","",SUM('دليل الحسابات'!E182))</f>
        <v/>
      </c>
      <c r="F182" s="19">
        <f>IF(A182="","",SUM('دليل الحسابات'!F182))</f>
        <v/>
      </c>
      <c r="G182" s="19">
        <f>IF(A182="","",SUMIFS('اليومية'!$E$7:$E$3006,'اليومية'!$C$7:$C$3006,A182&amp;""))</f>
        <v/>
      </c>
      <c r="H182" s="19">
        <f>IF(A182="","",SUMIFS('اليومية'!$F$7:$F$3006,'اليومية'!$C$7:$C$3006,A182&amp;""))</f>
        <v/>
      </c>
      <c r="I182" s="19">
        <f>IF(A182="","",IF(ROUND(E182+G182-F182-H182,2)&gt;0,ROUND(E182+G182-F182-H182,2),0))</f>
        <v/>
      </c>
      <c r="J182" s="19">
        <f>IF(A182="","",IF(ROUND(E182+G182-F182-H182,2)&lt;0,-ROUND(E182+G182-F182-H182,2),0))</f>
        <v/>
      </c>
    </row>
    <row r="183">
      <c r="A183" s="21">
        <f>IF('دليل الحسابات'!A183&amp;""="","",'دليل الحسابات'!A183)</f>
        <v/>
      </c>
      <c r="B183" s="6">
        <f>IF(A183="","",'دليل الحسابات'!B183)</f>
        <v/>
      </c>
      <c r="C183" s="6">
        <f>IF(A183="","",'دليل الحسابات'!C183)</f>
        <v/>
      </c>
      <c r="D183" s="6">
        <f>IF(A183="","",'دليل الحسابات'!D183)</f>
        <v/>
      </c>
      <c r="E183" s="19">
        <f>IF(A183="","",SUM('دليل الحسابات'!E183))</f>
        <v/>
      </c>
      <c r="F183" s="19">
        <f>IF(A183="","",SUM('دليل الحسابات'!F183))</f>
        <v/>
      </c>
      <c r="G183" s="19">
        <f>IF(A183="","",SUMIFS('اليومية'!$E$7:$E$3006,'اليومية'!$C$7:$C$3006,A183&amp;""))</f>
        <v/>
      </c>
      <c r="H183" s="19">
        <f>IF(A183="","",SUMIFS('اليومية'!$F$7:$F$3006,'اليومية'!$C$7:$C$3006,A183&amp;""))</f>
        <v/>
      </c>
      <c r="I183" s="19">
        <f>IF(A183="","",IF(ROUND(E183+G183-F183-H183,2)&gt;0,ROUND(E183+G183-F183-H183,2),0))</f>
        <v/>
      </c>
      <c r="J183" s="19">
        <f>IF(A183="","",IF(ROUND(E183+G183-F183-H183,2)&lt;0,-ROUND(E183+G183-F183-H183,2),0))</f>
        <v/>
      </c>
    </row>
    <row r="184">
      <c r="A184" s="21">
        <f>IF('دليل الحسابات'!A184&amp;""="","",'دليل الحسابات'!A184)</f>
        <v/>
      </c>
      <c r="B184" s="6">
        <f>IF(A184="","",'دليل الحسابات'!B184)</f>
        <v/>
      </c>
      <c r="C184" s="6">
        <f>IF(A184="","",'دليل الحسابات'!C184)</f>
        <v/>
      </c>
      <c r="D184" s="6">
        <f>IF(A184="","",'دليل الحسابات'!D184)</f>
        <v/>
      </c>
      <c r="E184" s="19">
        <f>IF(A184="","",SUM('دليل الحسابات'!E184))</f>
        <v/>
      </c>
      <c r="F184" s="19">
        <f>IF(A184="","",SUM('دليل الحسابات'!F184))</f>
        <v/>
      </c>
      <c r="G184" s="19">
        <f>IF(A184="","",SUMIFS('اليومية'!$E$7:$E$3006,'اليومية'!$C$7:$C$3006,A184&amp;""))</f>
        <v/>
      </c>
      <c r="H184" s="19">
        <f>IF(A184="","",SUMIFS('اليومية'!$F$7:$F$3006,'اليومية'!$C$7:$C$3006,A184&amp;""))</f>
        <v/>
      </c>
      <c r="I184" s="19">
        <f>IF(A184="","",IF(ROUND(E184+G184-F184-H184,2)&gt;0,ROUND(E184+G184-F184-H184,2),0))</f>
        <v/>
      </c>
      <c r="J184" s="19">
        <f>IF(A184="","",IF(ROUND(E184+G184-F184-H184,2)&lt;0,-ROUND(E184+G184-F184-H184,2),0))</f>
        <v/>
      </c>
    </row>
    <row r="185">
      <c r="A185" s="21">
        <f>IF('دليل الحسابات'!A185&amp;""="","",'دليل الحسابات'!A185)</f>
        <v/>
      </c>
      <c r="B185" s="6">
        <f>IF(A185="","",'دليل الحسابات'!B185)</f>
        <v/>
      </c>
      <c r="C185" s="6">
        <f>IF(A185="","",'دليل الحسابات'!C185)</f>
        <v/>
      </c>
      <c r="D185" s="6">
        <f>IF(A185="","",'دليل الحسابات'!D185)</f>
        <v/>
      </c>
      <c r="E185" s="19">
        <f>IF(A185="","",SUM('دليل الحسابات'!E185))</f>
        <v/>
      </c>
      <c r="F185" s="19">
        <f>IF(A185="","",SUM('دليل الحسابات'!F185))</f>
        <v/>
      </c>
      <c r="G185" s="19">
        <f>IF(A185="","",SUMIFS('اليومية'!$E$7:$E$3006,'اليومية'!$C$7:$C$3006,A185&amp;""))</f>
        <v/>
      </c>
      <c r="H185" s="19">
        <f>IF(A185="","",SUMIFS('اليومية'!$F$7:$F$3006,'اليومية'!$C$7:$C$3006,A185&amp;""))</f>
        <v/>
      </c>
      <c r="I185" s="19">
        <f>IF(A185="","",IF(ROUND(E185+G185-F185-H185,2)&gt;0,ROUND(E185+G185-F185-H185,2),0))</f>
        <v/>
      </c>
      <c r="J185" s="19">
        <f>IF(A185="","",IF(ROUND(E185+G185-F185-H185,2)&lt;0,-ROUND(E185+G185-F185-H185,2),0))</f>
        <v/>
      </c>
    </row>
    <row r="186">
      <c r="A186" s="21">
        <f>IF('دليل الحسابات'!A186&amp;""="","",'دليل الحسابات'!A186)</f>
        <v/>
      </c>
      <c r="B186" s="6">
        <f>IF(A186="","",'دليل الحسابات'!B186)</f>
        <v/>
      </c>
      <c r="C186" s="6">
        <f>IF(A186="","",'دليل الحسابات'!C186)</f>
        <v/>
      </c>
      <c r="D186" s="6">
        <f>IF(A186="","",'دليل الحسابات'!D186)</f>
        <v/>
      </c>
      <c r="E186" s="19">
        <f>IF(A186="","",SUM('دليل الحسابات'!E186))</f>
        <v/>
      </c>
      <c r="F186" s="19">
        <f>IF(A186="","",SUM('دليل الحسابات'!F186))</f>
        <v/>
      </c>
      <c r="G186" s="19">
        <f>IF(A186="","",SUMIFS('اليومية'!$E$7:$E$3006,'اليومية'!$C$7:$C$3006,A186&amp;""))</f>
        <v/>
      </c>
      <c r="H186" s="19">
        <f>IF(A186="","",SUMIFS('اليومية'!$F$7:$F$3006,'اليومية'!$C$7:$C$3006,A186&amp;""))</f>
        <v/>
      </c>
      <c r="I186" s="19">
        <f>IF(A186="","",IF(ROUND(E186+G186-F186-H186,2)&gt;0,ROUND(E186+G186-F186-H186,2),0))</f>
        <v/>
      </c>
      <c r="J186" s="19">
        <f>IF(A186="","",IF(ROUND(E186+G186-F186-H186,2)&lt;0,-ROUND(E186+G186-F186-H186,2),0))</f>
        <v/>
      </c>
    </row>
    <row r="187">
      <c r="A187" s="21">
        <f>IF('دليل الحسابات'!A187&amp;""="","",'دليل الحسابات'!A187)</f>
        <v/>
      </c>
      <c r="B187" s="6">
        <f>IF(A187="","",'دليل الحسابات'!B187)</f>
        <v/>
      </c>
      <c r="C187" s="6">
        <f>IF(A187="","",'دليل الحسابات'!C187)</f>
        <v/>
      </c>
      <c r="D187" s="6">
        <f>IF(A187="","",'دليل الحسابات'!D187)</f>
        <v/>
      </c>
      <c r="E187" s="19">
        <f>IF(A187="","",SUM('دليل الحسابات'!E187))</f>
        <v/>
      </c>
      <c r="F187" s="19">
        <f>IF(A187="","",SUM('دليل الحسابات'!F187))</f>
        <v/>
      </c>
      <c r="G187" s="19">
        <f>IF(A187="","",SUMIFS('اليومية'!$E$7:$E$3006,'اليومية'!$C$7:$C$3006,A187&amp;""))</f>
        <v/>
      </c>
      <c r="H187" s="19">
        <f>IF(A187="","",SUMIFS('اليومية'!$F$7:$F$3006,'اليومية'!$C$7:$C$3006,A187&amp;""))</f>
        <v/>
      </c>
      <c r="I187" s="19">
        <f>IF(A187="","",IF(ROUND(E187+G187-F187-H187,2)&gt;0,ROUND(E187+G187-F187-H187,2),0))</f>
        <v/>
      </c>
      <c r="J187" s="19">
        <f>IF(A187="","",IF(ROUND(E187+G187-F187-H187,2)&lt;0,-ROUND(E187+G187-F187-H187,2),0))</f>
        <v/>
      </c>
    </row>
    <row r="188">
      <c r="A188" s="21">
        <f>IF('دليل الحسابات'!A188&amp;""="","",'دليل الحسابات'!A188)</f>
        <v/>
      </c>
      <c r="B188" s="6">
        <f>IF(A188="","",'دليل الحسابات'!B188)</f>
        <v/>
      </c>
      <c r="C188" s="6">
        <f>IF(A188="","",'دليل الحسابات'!C188)</f>
        <v/>
      </c>
      <c r="D188" s="6">
        <f>IF(A188="","",'دليل الحسابات'!D188)</f>
        <v/>
      </c>
      <c r="E188" s="19">
        <f>IF(A188="","",SUM('دليل الحسابات'!E188))</f>
        <v/>
      </c>
      <c r="F188" s="19">
        <f>IF(A188="","",SUM('دليل الحسابات'!F188))</f>
        <v/>
      </c>
      <c r="G188" s="19">
        <f>IF(A188="","",SUMIFS('اليومية'!$E$7:$E$3006,'اليومية'!$C$7:$C$3006,A188&amp;""))</f>
        <v/>
      </c>
      <c r="H188" s="19">
        <f>IF(A188="","",SUMIFS('اليومية'!$F$7:$F$3006,'اليومية'!$C$7:$C$3006,A188&amp;""))</f>
        <v/>
      </c>
      <c r="I188" s="19">
        <f>IF(A188="","",IF(ROUND(E188+G188-F188-H188,2)&gt;0,ROUND(E188+G188-F188-H188,2),0))</f>
        <v/>
      </c>
      <c r="J188" s="19">
        <f>IF(A188="","",IF(ROUND(E188+G188-F188-H188,2)&lt;0,-ROUND(E188+G188-F188-H188,2),0))</f>
        <v/>
      </c>
    </row>
    <row r="189">
      <c r="A189" s="21">
        <f>IF('دليل الحسابات'!A189&amp;""="","",'دليل الحسابات'!A189)</f>
        <v/>
      </c>
      <c r="B189" s="6">
        <f>IF(A189="","",'دليل الحسابات'!B189)</f>
        <v/>
      </c>
      <c r="C189" s="6">
        <f>IF(A189="","",'دليل الحسابات'!C189)</f>
        <v/>
      </c>
      <c r="D189" s="6">
        <f>IF(A189="","",'دليل الحسابات'!D189)</f>
        <v/>
      </c>
      <c r="E189" s="19">
        <f>IF(A189="","",SUM('دليل الحسابات'!E189))</f>
        <v/>
      </c>
      <c r="F189" s="19">
        <f>IF(A189="","",SUM('دليل الحسابات'!F189))</f>
        <v/>
      </c>
      <c r="G189" s="19">
        <f>IF(A189="","",SUMIFS('اليومية'!$E$7:$E$3006,'اليومية'!$C$7:$C$3006,A189&amp;""))</f>
        <v/>
      </c>
      <c r="H189" s="19">
        <f>IF(A189="","",SUMIFS('اليومية'!$F$7:$F$3006,'اليومية'!$C$7:$C$3006,A189&amp;""))</f>
        <v/>
      </c>
      <c r="I189" s="19">
        <f>IF(A189="","",IF(ROUND(E189+G189-F189-H189,2)&gt;0,ROUND(E189+G189-F189-H189,2),0))</f>
        <v/>
      </c>
      <c r="J189" s="19">
        <f>IF(A189="","",IF(ROUND(E189+G189-F189-H189,2)&lt;0,-ROUND(E189+G189-F189-H189,2),0))</f>
        <v/>
      </c>
    </row>
    <row r="190">
      <c r="A190" s="21">
        <f>IF('دليل الحسابات'!A190&amp;""="","",'دليل الحسابات'!A190)</f>
        <v/>
      </c>
      <c r="B190" s="6">
        <f>IF(A190="","",'دليل الحسابات'!B190)</f>
        <v/>
      </c>
      <c r="C190" s="6">
        <f>IF(A190="","",'دليل الحسابات'!C190)</f>
        <v/>
      </c>
      <c r="D190" s="6">
        <f>IF(A190="","",'دليل الحسابات'!D190)</f>
        <v/>
      </c>
      <c r="E190" s="19">
        <f>IF(A190="","",SUM('دليل الحسابات'!E190))</f>
        <v/>
      </c>
      <c r="F190" s="19">
        <f>IF(A190="","",SUM('دليل الحسابات'!F190))</f>
        <v/>
      </c>
      <c r="G190" s="19">
        <f>IF(A190="","",SUMIFS('اليومية'!$E$7:$E$3006,'اليومية'!$C$7:$C$3006,A190&amp;""))</f>
        <v/>
      </c>
      <c r="H190" s="19">
        <f>IF(A190="","",SUMIFS('اليومية'!$F$7:$F$3006,'اليومية'!$C$7:$C$3006,A190&amp;""))</f>
        <v/>
      </c>
      <c r="I190" s="19">
        <f>IF(A190="","",IF(ROUND(E190+G190-F190-H190,2)&gt;0,ROUND(E190+G190-F190-H190,2),0))</f>
        <v/>
      </c>
      <c r="J190" s="19">
        <f>IF(A190="","",IF(ROUND(E190+G190-F190-H190,2)&lt;0,-ROUND(E190+G190-F190-H190,2),0))</f>
        <v/>
      </c>
    </row>
    <row r="191">
      <c r="A191" s="21">
        <f>IF('دليل الحسابات'!A191&amp;""="","",'دليل الحسابات'!A191)</f>
        <v/>
      </c>
      <c r="B191" s="6">
        <f>IF(A191="","",'دليل الحسابات'!B191)</f>
        <v/>
      </c>
      <c r="C191" s="6">
        <f>IF(A191="","",'دليل الحسابات'!C191)</f>
        <v/>
      </c>
      <c r="D191" s="6">
        <f>IF(A191="","",'دليل الحسابات'!D191)</f>
        <v/>
      </c>
      <c r="E191" s="19">
        <f>IF(A191="","",SUM('دليل الحسابات'!E191))</f>
        <v/>
      </c>
      <c r="F191" s="19">
        <f>IF(A191="","",SUM('دليل الحسابات'!F191))</f>
        <v/>
      </c>
      <c r="G191" s="19">
        <f>IF(A191="","",SUMIFS('اليومية'!$E$7:$E$3006,'اليومية'!$C$7:$C$3006,A191&amp;""))</f>
        <v/>
      </c>
      <c r="H191" s="19">
        <f>IF(A191="","",SUMIFS('اليومية'!$F$7:$F$3006,'اليومية'!$C$7:$C$3006,A191&amp;""))</f>
        <v/>
      </c>
      <c r="I191" s="19">
        <f>IF(A191="","",IF(ROUND(E191+G191-F191-H191,2)&gt;0,ROUND(E191+G191-F191-H191,2),0))</f>
        <v/>
      </c>
      <c r="J191" s="19">
        <f>IF(A191="","",IF(ROUND(E191+G191-F191-H191,2)&lt;0,-ROUND(E191+G191-F191-H191,2),0))</f>
        <v/>
      </c>
    </row>
    <row r="192">
      <c r="A192" s="21">
        <f>IF('دليل الحسابات'!A192&amp;""="","",'دليل الحسابات'!A192)</f>
        <v/>
      </c>
      <c r="B192" s="6">
        <f>IF(A192="","",'دليل الحسابات'!B192)</f>
        <v/>
      </c>
      <c r="C192" s="6">
        <f>IF(A192="","",'دليل الحسابات'!C192)</f>
        <v/>
      </c>
      <c r="D192" s="6">
        <f>IF(A192="","",'دليل الحسابات'!D192)</f>
        <v/>
      </c>
      <c r="E192" s="19">
        <f>IF(A192="","",SUM('دليل الحسابات'!E192))</f>
        <v/>
      </c>
      <c r="F192" s="19">
        <f>IF(A192="","",SUM('دليل الحسابات'!F192))</f>
        <v/>
      </c>
      <c r="G192" s="19">
        <f>IF(A192="","",SUMIFS('اليومية'!$E$7:$E$3006,'اليومية'!$C$7:$C$3006,A192&amp;""))</f>
        <v/>
      </c>
      <c r="H192" s="19">
        <f>IF(A192="","",SUMIFS('اليومية'!$F$7:$F$3006,'اليومية'!$C$7:$C$3006,A192&amp;""))</f>
        <v/>
      </c>
      <c r="I192" s="19">
        <f>IF(A192="","",IF(ROUND(E192+G192-F192-H192,2)&gt;0,ROUND(E192+G192-F192-H192,2),0))</f>
        <v/>
      </c>
      <c r="J192" s="19">
        <f>IF(A192="","",IF(ROUND(E192+G192-F192-H192,2)&lt;0,-ROUND(E192+G192-F192-H192,2),0))</f>
        <v/>
      </c>
    </row>
    <row r="193">
      <c r="A193" s="21">
        <f>IF('دليل الحسابات'!A193&amp;""="","",'دليل الحسابات'!A193)</f>
        <v/>
      </c>
      <c r="B193" s="6">
        <f>IF(A193="","",'دليل الحسابات'!B193)</f>
        <v/>
      </c>
      <c r="C193" s="6">
        <f>IF(A193="","",'دليل الحسابات'!C193)</f>
        <v/>
      </c>
      <c r="D193" s="6">
        <f>IF(A193="","",'دليل الحسابات'!D193)</f>
        <v/>
      </c>
      <c r="E193" s="19">
        <f>IF(A193="","",SUM('دليل الحسابات'!E193))</f>
        <v/>
      </c>
      <c r="F193" s="19">
        <f>IF(A193="","",SUM('دليل الحسابات'!F193))</f>
        <v/>
      </c>
      <c r="G193" s="19">
        <f>IF(A193="","",SUMIFS('اليومية'!$E$7:$E$3006,'اليومية'!$C$7:$C$3006,A193&amp;""))</f>
        <v/>
      </c>
      <c r="H193" s="19">
        <f>IF(A193="","",SUMIFS('اليومية'!$F$7:$F$3006,'اليومية'!$C$7:$C$3006,A193&amp;""))</f>
        <v/>
      </c>
      <c r="I193" s="19">
        <f>IF(A193="","",IF(ROUND(E193+G193-F193-H193,2)&gt;0,ROUND(E193+G193-F193-H193,2),0))</f>
        <v/>
      </c>
      <c r="J193" s="19">
        <f>IF(A193="","",IF(ROUND(E193+G193-F193-H193,2)&lt;0,-ROUND(E193+G193-F193-H193,2),0))</f>
        <v/>
      </c>
    </row>
    <row r="194">
      <c r="A194" s="21">
        <f>IF('دليل الحسابات'!A194&amp;""="","",'دليل الحسابات'!A194)</f>
        <v/>
      </c>
      <c r="B194" s="6">
        <f>IF(A194="","",'دليل الحسابات'!B194)</f>
        <v/>
      </c>
      <c r="C194" s="6">
        <f>IF(A194="","",'دليل الحسابات'!C194)</f>
        <v/>
      </c>
      <c r="D194" s="6">
        <f>IF(A194="","",'دليل الحسابات'!D194)</f>
        <v/>
      </c>
      <c r="E194" s="19">
        <f>IF(A194="","",SUM('دليل الحسابات'!E194))</f>
        <v/>
      </c>
      <c r="F194" s="19">
        <f>IF(A194="","",SUM('دليل الحسابات'!F194))</f>
        <v/>
      </c>
      <c r="G194" s="19">
        <f>IF(A194="","",SUMIFS('اليومية'!$E$7:$E$3006,'اليومية'!$C$7:$C$3006,A194&amp;""))</f>
        <v/>
      </c>
      <c r="H194" s="19">
        <f>IF(A194="","",SUMIFS('اليومية'!$F$7:$F$3006,'اليومية'!$C$7:$C$3006,A194&amp;""))</f>
        <v/>
      </c>
      <c r="I194" s="19">
        <f>IF(A194="","",IF(ROUND(E194+G194-F194-H194,2)&gt;0,ROUND(E194+G194-F194-H194,2),0))</f>
        <v/>
      </c>
      <c r="J194" s="19">
        <f>IF(A194="","",IF(ROUND(E194+G194-F194-H194,2)&lt;0,-ROUND(E194+G194-F194-H194,2),0))</f>
        <v/>
      </c>
    </row>
    <row r="195">
      <c r="A195" s="21">
        <f>IF('دليل الحسابات'!A195&amp;""="","",'دليل الحسابات'!A195)</f>
        <v/>
      </c>
      <c r="B195" s="6">
        <f>IF(A195="","",'دليل الحسابات'!B195)</f>
        <v/>
      </c>
      <c r="C195" s="6">
        <f>IF(A195="","",'دليل الحسابات'!C195)</f>
        <v/>
      </c>
      <c r="D195" s="6">
        <f>IF(A195="","",'دليل الحسابات'!D195)</f>
        <v/>
      </c>
      <c r="E195" s="19">
        <f>IF(A195="","",SUM('دليل الحسابات'!E195))</f>
        <v/>
      </c>
      <c r="F195" s="19">
        <f>IF(A195="","",SUM('دليل الحسابات'!F195))</f>
        <v/>
      </c>
      <c r="G195" s="19">
        <f>IF(A195="","",SUMIFS('اليومية'!$E$7:$E$3006,'اليومية'!$C$7:$C$3006,A195&amp;""))</f>
        <v/>
      </c>
      <c r="H195" s="19">
        <f>IF(A195="","",SUMIFS('اليومية'!$F$7:$F$3006,'اليومية'!$C$7:$C$3006,A195&amp;""))</f>
        <v/>
      </c>
      <c r="I195" s="19">
        <f>IF(A195="","",IF(ROUND(E195+G195-F195-H195,2)&gt;0,ROUND(E195+G195-F195-H195,2),0))</f>
        <v/>
      </c>
      <c r="J195" s="19">
        <f>IF(A195="","",IF(ROUND(E195+G195-F195-H195,2)&lt;0,-ROUND(E195+G195-F195-H195,2),0))</f>
        <v/>
      </c>
    </row>
    <row r="196">
      <c r="A196" s="21">
        <f>IF('دليل الحسابات'!A196&amp;""="","",'دليل الحسابات'!A196)</f>
        <v/>
      </c>
      <c r="B196" s="6">
        <f>IF(A196="","",'دليل الحسابات'!B196)</f>
        <v/>
      </c>
      <c r="C196" s="6">
        <f>IF(A196="","",'دليل الحسابات'!C196)</f>
        <v/>
      </c>
      <c r="D196" s="6">
        <f>IF(A196="","",'دليل الحسابات'!D196)</f>
        <v/>
      </c>
      <c r="E196" s="19">
        <f>IF(A196="","",SUM('دليل الحسابات'!E196))</f>
        <v/>
      </c>
      <c r="F196" s="19">
        <f>IF(A196="","",SUM('دليل الحسابات'!F196))</f>
        <v/>
      </c>
      <c r="G196" s="19">
        <f>IF(A196="","",SUMIFS('اليومية'!$E$7:$E$3006,'اليومية'!$C$7:$C$3006,A196&amp;""))</f>
        <v/>
      </c>
      <c r="H196" s="19">
        <f>IF(A196="","",SUMIFS('اليومية'!$F$7:$F$3006,'اليومية'!$C$7:$C$3006,A196&amp;""))</f>
        <v/>
      </c>
      <c r="I196" s="19">
        <f>IF(A196="","",IF(ROUND(E196+G196-F196-H196,2)&gt;0,ROUND(E196+G196-F196-H196,2),0))</f>
        <v/>
      </c>
      <c r="J196" s="19">
        <f>IF(A196="","",IF(ROUND(E196+G196-F196-H196,2)&lt;0,-ROUND(E196+G196-F196-H196,2),0))</f>
        <v/>
      </c>
    </row>
    <row r="197">
      <c r="A197" s="21">
        <f>IF('دليل الحسابات'!A197&amp;""="","",'دليل الحسابات'!A197)</f>
        <v/>
      </c>
      <c r="B197" s="6">
        <f>IF(A197="","",'دليل الحسابات'!B197)</f>
        <v/>
      </c>
      <c r="C197" s="6">
        <f>IF(A197="","",'دليل الحسابات'!C197)</f>
        <v/>
      </c>
      <c r="D197" s="6">
        <f>IF(A197="","",'دليل الحسابات'!D197)</f>
        <v/>
      </c>
      <c r="E197" s="19">
        <f>IF(A197="","",SUM('دليل الحسابات'!E197))</f>
        <v/>
      </c>
      <c r="F197" s="19">
        <f>IF(A197="","",SUM('دليل الحسابات'!F197))</f>
        <v/>
      </c>
      <c r="G197" s="19">
        <f>IF(A197="","",SUMIFS('اليومية'!$E$7:$E$3006,'اليومية'!$C$7:$C$3006,A197&amp;""))</f>
        <v/>
      </c>
      <c r="H197" s="19">
        <f>IF(A197="","",SUMIFS('اليومية'!$F$7:$F$3006,'اليومية'!$C$7:$C$3006,A197&amp;""))</f>
        <v/>
      </c>
      <c r="I197" s="19">
        <f>IF(A197="","",IF(ROUND(E197+G197-F197-H197,2)&gt;0,ROUND(E197+G197-F197-H197,2),0))</f>
        <v/>
      </c>
      <c r="J197" s="19">
        <f>IF(A197="","",IF(ROUND(E197+G197-F197-H197,2)&lt;0,-ROUND(E197+G197-F197-H197,2),0))</f>
        <v/>
      </c>
    </row>
    <row r="198">
      <c r="A198" s="21">
        <f>IF('دليل الحسابات'!A198&amp;""="","",'دليل الحسابات'!A198)</f>
        <v/>
      </c>
      <c r="B198" s="6">
        <f>IF(A198="","",'دليل الحسابات'!B198)</f>
        <v/>
      </c>
      <c r="C198" s="6">
        <f>IF(A198="","",'دليل الحسابات'!C198)</f>
        <v/>
      </c>
      <c r="D198" s="6">
        <f>IF(A198="","",'دليل الحسابات'!D198)</f>
        <v/>
      </c>
      <c r="E198" s="19">
        <f>IF(A198="","",SUM('دليل الحسابات'!E198))</f>
        <v/>
      </c>
      <c r="F198" s="19">
        <f>IF(A198="","",SUM('دليل الحسابات'!F198))</f>
        <v/>
      </c>
      <c r="G198" s="19">
        <f>IF(A198="","",SUMIFS('اليومية'!$E$7:$E$3006,'اليومية'!$C$7:$C$3006,A198&amp;""))</f>
        <v/>
      </c>
      <c r="H198" s="19">
        <f>IF(A198="","",SUMIFS('اليومية'!$F$7:$F$3006,'اليومية'!$C$7:$C$3006,A198&amp;""))</f>
        <v/>
      </c>
      <c r="I198" s="19">
        <f>IF(A198="","",IF(ROUND(E198+G198-F198-H198,2)&gt;0,ROUND(E198+G198-F198-H198,2),0))</f>
        <v/>
      </c>
      <c r="J198" s="19">
        <f>IF(A198="","",IF(ROUND(E198+G198-F198-H198,2)&lt;0,-ROUND(E198+G198-F198-H198,2),0))</f>
        <v/>
      </c>
    </row>
    <row r="199">
      <c r="A199" s="21">
        <f>IF('دليل الحسابات'!A199&amp;""="","",'دليل الحسابات'!A199)</f>
        <v/>
      </c>
      <c r="B199" s="6">
        <f>IF(A199="","",'دليل الحسابات'!B199)</f>
        <v/>
      </c>
      <c r="C199" s="6">
        <f>IF(A199="","",'دليل الحسابات'!C199)</f>
        <v/>
      </c>
      <c r="D199" s="6">
        <f>IF(A199="","",'دليل الحسابات'!D199)</f>
        <v/>
      </c>
      <c r="E199" s="19">
        <f>IF(A199="","",SUM('دليل الحسابات'!E199))</f>
        <v/>
      </c>
      <c r="F199" s="19">
        <f>IF(A199="","",SUM('دليل الحسابات'!F199))</f>
        <v/>
      </c>
      <c r="G199" s="19">
        <f>IF(A199="","",SUMIFS('اليومية'!$E$7:$E$3006,'اليومية'!$C$7:$C$3006,A199&amp;""))</f>
        <v/>
      </c>
      <c r="H199" s="19">
        <f>IF(A199="","",SUMIFS('اليومية'!$F$7:$F$3006,'اليومية'!$C$7:$C$3006,A199&amp;""))</f>
        <v/>
      </c>
      <c r="I199" s="19">
        <f>IF(A199="","",IF(ROUND(E199+G199-F199-H199,2)&gt;0,ROUND(E199+G199-F199-H199,2),0))</f>
        <v/>
      </c>
      <c r="J199" s="19">
        <f>IF(A199="","",IF(ROUND(E199+G199-F199-H199,2)&lt;0,-ROUND(E199+G199-F199-H199,2),0))</f>
        <v/>
      </c>
    </row>
    <row r="200">
      <c r="A200" s="21">
        <f>IF('دليل الحسابات'!A200&amp;""="","",'دليل الحسابات'!A200)</f>
        <v/>
      </c>
      <c r="B200" s="6">
        <f>IF(A200="","",'دليل الحسابات'!B200)</f>
        <v/>
      </c>
      <c r="C200" s="6">
        <f>IF(A200="","",'دليل الحسابات'!C200)</f>
        <v/>
      </c>
      <c r="D200" s="6">
        <f>IF(A200="","",'دليل الحسابات'!D200)</f>
        <v/>
      </c>
      <c r="E200" s="19">
        <f>IF(A200="","",SUM('دليل الحسابات'!E200))</f>
        <v/>
      </c>
      <c r="F200" s="19">
        <f>IF(A200="","",SUM('دليل الحسابات'!F200))</f>
        <v/>
      </c>
      <c r="G200" s="19">
        <f>IF(A200="","",SUMIFS('اليومية'!$E$7:$E$3006,'اليومية'!$C$7:$C$3006,A200&amp;""))</f>
        <v/>
      </c>
      <c r="H200" s="19">
        <f>IF(A200="","",SUMIFS('اليومية'!$F$7:$F$3006,'اليومية'!$C$7:$C$3006,A200&amp;""))</f>
        <v/>
      </c>
      <c r="I200" s="19">
        <f>IF(A200="","",IF(ROUND(E200+G200-F200-H200,2)&gt;0,ROUND(E200+G200-F200-H200,2),0))</f>
        <v/>
      </c>
      <c r="J200" s="19">
        <f>IF(A200="","",IF(ROUND(E200+G200-F200-H200,2)&lt;0,-ROUND(E200+G200-F200-H200,2),0))</f>
        <v/>
      </c>
    </row>
    <row r="201">
      <c r="A201" s="21">
        <f>IF('دليل الحسابات'!A201&amp;""="","",'دليل الحسابات'!A201)</f>
        <v/>
      </c>
      <c r="B201" s="6">
        <f>IF(A201="","",'دليل الحسابات'!B201)</f>
        <v/>
      </c>
      <c r="C201" s="6">
        <f>IF(A201="","",'دليل الحسابات'!C201)</f>
        <v/>
      </c>
      <c r="D201" s="6">
        <f>IF(A201="","",'دليل الحسابات'!D201)</f>
        <v/>
      </c>
      <c r="E201" s="19">
        <f>IF(A201="","",SUM('دليل الحسابات'!E201))</f>
        <v/>
      </c>
      <c r="F201" s="19">
        <f>IF(A201="","",SUM('دليل الحسابات'!F201))</f>
        <v/>
      </c>
      <c r="G201" s="19">
        <f>IF(A201="","",SUMIFS('اليومية'!$E$7:$E$3006,'اليومية'!$C$7:$C$3006,A201&amp;""))</f>
        <v/>
      </c>
      <c r="H201" s="19">
        <f>IF(A201="","",SUMIFS('اليومية'!$F$7:$F$3006,'اليومية'!$C$7:$C$3006,A201&amp;""))</f>
        <v/>
      </c>
      <c r="I201" s="19">
        <f>IF(A201="","",IF(ROUND(E201+G201-F201-H201,2)&gt;0,ROUND(E201+G201-F201-H201,2),0))</f>
        <v/>
      </c>
      <c r="J201" s="19">
        <f>IF(A201="","",IF(ROUND(E201+G201-F201-H201,2)&lt;0,-ROUND(E201+G201-F201-H201,2),0))</f>
        <v/>
      </c>
    </row>
    <row r="202">
      <c r="A202" s="21">
        <f>IF('دليل الحسابات'!A202&amp;""="","",'دليل الحسابات'!A202)</f>
        <v/>
      </c>
      <c r="B202" s="6">
        <f>IF(A202="","",'دليل الحسابات'!B202)</f>
        <v/>
      </c>
      <c r="C202" s="6">
        <f>IF(A202="","",'دليل الحسابات'!C202)</f>
        <v/>
      </c>
      <c r="D202" s="6">
        <f>IF(A202="","",'دليل الحسابات'!D202)</f>
        <v/>
      </c>
      <c r="E202" s="19">
        <f>IF(A202="","",SUM('دليل الحسابات'!E202))</f>
        <v/>
      </c>
      <c r="F202" s="19">
        <f>IF(A202="","",SUM('دليل الحسابات'!F202))</f>
        <v/>
      </c>
      <c r="G202" s="19">
        <f>IF(A202="","",SUMIFS('اليومية'!$E$7:$E$3006,'اليومية'!$C$7:$C$3006,A202&amp;""))</f>
        <v/>
      </c>
      <c r="H202" s="19">
        <f>IF(A202="","",SUMIFS('اليومية'!$F$7:$F$3006,'اليومية'!$C$7:$C$3006,A202&amp;""))</f>
        <v/>
      </c>
      <c r="I202" s="19">
        <f>IF(A202="","",IF(ROUND(E202+G202-F202-H202,2)&gt;0,ROUND(E202+G202-F202-H202,2),0))</f>
        <v/>
      </c>
      <c r="J202" s="19">
        <f>IF(A202="","",IF(ROUND(E202+G202-F202-H202,2)&lt;0,-ROUND(E202+G202-F202-H202,2),0))</f>
        <v/>
      </c>
    </row>
    <row r="203">
      <c r="A203" s="21">
        <f>IF('دليل الحسابات'!A203&amp;""="","",'دليل الحسابات'!A203)</f>
        <v/>
      </c>
      <c r="B203" s="6">
        <f>IF(A203="","",'دليل الحسابات'!B203)</f>
        <v/>
      </c>
      <c r="C203" s="6">
        <f>IF(A203="","",'دليل الحسابات'!C203)</f>
        <v/>
      </c>
      <c r="D203" s="6">
        <f>IF(A203="","",'دليل الحسابات'!D203)</f>
        <v/>
      </c>
      <c r="E203" s="19">
        <f>IF(A203="","",SUM('دليل الحسابات'!E203))</f>
        <v/>
      </c>
      <c r="F203" s="19">
        <f>IF(A203="","",SUM('دليل الحسابات'!F203))</f>
        <v/>
      </c>
      <c r="G203" s="19">
        <f>IF(A203="","",SUMIFS('اليومية'!$E$7:$E$3006,'اليومية'!$C$7:$C$3006,A203&amp;""))</f>
        <v/>
      </c>
      <c r="H203" s="19">
        <f>IF(A203="","",SUMIFS('اليومية'!$F$7:$F$3006,'اليومية'!$C$7:$C$3006,A203&amp;""))</f>
        <v/>
      </c>
      <c r="I203" s="19">
        <f>IF(A203="","",IF(ROUND(E203+G203-F203-H203,2)&gt;0,ROUND(E203+G203-F203-H203,2),0))</f>
        <v/>
      </c>
      <c r="J203" s="19">
        <f>IF(A203="","",IF(ROUND(E203+G203-F203-H203,2)&lt;0,-ROUND(E203+G203-F203-H203,2),0))</f>
        <v/>
      </c>
    </row>
    <row r="204">
      <c r="A204" s="21">
        <f>IF('دليل الحسابات'!A204&amp;""="","",'دليل الحسابات'!A204)</f>
        <v/>
      </c>
      <c r="B204" s="6">
        <f>IF(A204="","",'دليل الحسابات'!B204)</f>
        <v/>
      </c>
      <c r="C204" s="6">
        <f>IF(A204="","",'دليل الحسابات'!C204)</f>
        <v/>
      </c>
      <c r="D204" s="6">
        <f>IF(A204="","",'دليل الحسابات'!D204)</f>
        <v/>
      </c>
      <c r="E204" s="19">
        <f>IF(A204="","",SUM('دليل الحسابات'!E204))</f>
        <v/>
      </c>
      <c r="F204" s="19">
        <f>IF(A204="","",SUM('دليل الحسابات'!F204))</f>
        <v/>
      </c>
      <c r="G204" s="19">
        <f>IF(A204="","",SUMIFS('اليومية'!$E$7:$E$3006,'اليومية'!$C$7:$C$3006,A204&amp;""))</f>
        <v/>
      </c>
      <c r="H204" s="19">
        <f>IF(A204="","",SUMIFS('اليومية'!$F$7:$F$3006,'اليومية'!$C$7:$C$3006,A204&amp;""))</f>
        <v/>
      </c>
      <c r="I204" s="19">
        <f>IF(A204="","",IF(ROUND(E204+G204-F204-H204,2)&gt;0,ROUND(E204+G204-F204-H204,2),0))</f>
        <v/>
      </c>
      <c r="J204" s="19">
        <f>IF(A204="","",IF(ROUND(E204+G204-F204-H204,2)&lt;0,-ROUND(E204+G204-F204-H204,2),0))</f>
        <v/>
      </c>
    </row>
    <row r="205">
      <c r="A205" s="21">
        <f>IF('دليل الحسابات'!A205&amp;""="","",'دليل الحسابات'!A205)</f>
        <v/>
      </c>
      <c r="B205" s="6">
        <f>IF(A205="","",'دليل الحسابات'!B205)</f>
        <v/>
      </c>
      <c r="C205" s="6">
        <f>IF(A205="","",'دليل الحسابات'!C205)</f>
        <v/>
      </c>
      <c r="D205" s="6">
        <f>IF(A205="","",'دليل الحسابات'!D205)</f>
        <v/>
      </c>
      <c r="E205" s="19">
        <f>IF(A205="","",SUM('دليل الحسابات'!E205))</f>
        <v/>
      </c>
      <c r="F205" s="19">
        <f>IF(A205="","",SUM('دليل الحسابات'!F205))</f>
        <v/>
      </c>
      <c r="G205" s="19">
        <f>IF(A205="","",SUMIFS('اليومية'!$E$7:$E$3006,'اليومية'!$C$7:$C$3006,A205&amp;""))</f>
        <v/>
      </c>
      <c r="H205" s="19">
        <f>IF(A205="","",SUMIFS('اليومية'!$F$7:$F$3006,'اليومية'!$C$7:$C$3006,A205&amp;""))</f>
        <v/>
      </c>
      <c r="I205" s="19">
        <f>IF(A205="","",IF(ROUND(E205+G205-F205-H205,2)&gt;0,ROUND(E205+G205-F205-H205,2),0))</f>
        <v/>
      </c>
      <c r="J205" s="19">
        <f>IF(A205="","",IF(ROUND(E205+G205-F205-H205,2)&lt;0,-ROUND(E205+G205-F205-H205,2),0))</f>
        <v/>
      </c>
    </row>
  </sheetData>
  <mergeCells count="3">
    <mergeCell ref="B3:C3"/>
    <mergeCell ref="A1:J1"/>
    <mergeCell ref="A2:J2"/>
  </mergeCells>
  <conditionalFormatting sqref="A3:E3">
    <cfRule type="expression" priority="1" dxfId="0">
      <formula>$B$3="الميزان غير متوازن"</formula>
    </cfRule>
    <cfRule type="expression" priority="2" dxfId="2">
      <formula>$B$3="الميزان متوازن"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2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4" ht="32" customHeight="1">
      <c r="A4" s="15" t="inlineStr">
        <is>
          <t>البند</t>
        </is>
      </c>
      <c r="B4" s="15" t="inlineStr">
        <is>
          <t>المبلغ</t>
        </is>
      </c>
      <c r="C4" s="15" t="inlineStr">
        <is>
          <t>النسبة من إيرادات النشاط</t>
        </is>
      </c>
    </row>
    <row r="5">
      <c r="A5" s="5" t="inlineStr">
        <is>
          <t>إيرادات النشاط</t>
        </is>
      </c>
      <c r="B5" s="19">
        <f>ROUND(SUMIFS('ميزان المراجعة'!$J$6:$J$205,'ميزان المراجعة'!$D$6:$D$205,"إيرادات النشاط",'ميزان المراجعة'!$C$6:$C$205,"إيرادات")-SUMIFS('ميزان المراجعة'!$I$6:$I$205,'ميزان المراجعة'!$D$6:$D$205,"إيرادات النشاط",'ميزان المراجعة'!$C$6:$C$205,"إيرادات"),2)</f>
        <v/>
      </c>
      <c r="C5" s="24">
        <f>IF($B$5=0,"",B5/$B$5)</f>
        <v/>
      </c>
    </row>
    <row r="6">
      <c r="A6" s="5" t="inlineStr">
        <is>
          <t>(−) تكلفة المبيعات</t>
        </is>
      </c>
      <c r="B6" s="19">
        <f>ROUND(SUMIFS('ميزان المراجعة'!$I$6:$I$205,'ميزان المراجعة'!$D$6:$D$205,"تكلفة المبيعات",'ميزان المراجعة'!$C$6:$C$205,"مصروفات")-SUMIFS('ميزان المراجعة'!$J$6:$J$205,'ميزان المراجعة'!$D$6:$D$205,"تكلفة المبيعات",'ميزان المراجعة'!$C$6:$C$205,"مصروفات"),2)</f>
        <v/>
      </c>
      <c r="C6" s="24">
        <f>IF($B$5=0,"",B6/$B$5)</f>
        <v/>
      </c>
    </row>
    <row r="7">
      <c r="A7" s="12" t="inlineStr">
        <is>
          <t>مجمل الربح</t>
        </is>
      </c>
      <c r="B7" s="13">
        <f>ROUND(B5-B6,2)</f>
        <v/>
      </c>
      <c r="C7" s="25">
        <f>IF($B$5=0,"",B7/$B$5)</f>
        <v/>
      </c>
    </row>
    <row r="8">
      <c r="A8" s="5" t="inlineStr">
        <is>
          <t>(−) مصروفات تشغيلية</t>
        </is>
      </c>
      <c r="B8" s="19">
        <f>ROUND(SUMIFS('ميزان المراجعة'!$I$6:$I$205,'ميزان المراجعة'!$D$6:$D$205,"مصروفات تشغيلية",'ميزان المراجعة'!$C$6:$C$205,"مصروفات")-SUMIFS('ميزان المراجعة'!$J$6:$J$205,'ميزان المراجعة'!$D$6:$D$205,"مصروفات تشغيلية",'ميزان المراجعة'!$C$6:$C$205,"مصروفات"),2)</f>
        <v/>
      </c>
      <c r="C8" s="24">
        <f>IF($B$5=0,"",B8/$B$5)</f>
        <v/>
      </c>
    </row>
    <row r="9">
      <c r="A9" s="12" t="inlineStr">
        <is>
          <t>ربح التشغيل</t>
        </is>
      </c>
      <c r="B9" s="13">
        <f>ROUND(B7-B8,2)</f>
        <v/>
      </c>
      <c r="C9" s="25">
        <f>IF($B$5=0,"",B9/$B$5)</f>
        <v/>
      </c>
    </row>
    <row r="10">
      <c r="A10" s="5" t="inlineStr">
        <is>
          <t>(+) إيرادات أخرى</t>
        </is>
      </c>
      <c r="B10" s="19">
        <f>ROUND(SUMIFS('ميزان المراجعة'!$J$6:$J$205,'ميزان المراجعة'!$D$6:$D$205,"إيرادات أخرى",'ميزان المراجعة'!$C$6:$C$205,"إيرادات")-SUMIFS('ميزان المراجعة'!$I$6:$I$205,'ميزان المراجعة'!$D$6:$D$205,"إيرادات أخرى",'ميزان المراجعة'!$C$6:$C$205,"إيرادات"),2)</f>
        <v/>
      </c>
      <c r="C10" s="24">
        <f>IF($B$5=0,"",B10/$B$5)</f>
        <v/>
      </c>
    </row>
    <row r="11">
      <c r="A11" s="5" t="inlineStr">
        <is>
          <t>(−) مصروفات أخرى</t>
        </is>
      </c>
      <c r="B11" s="19">
        <f>ROUND(SUMIFS('ميزان المراجعة'!$I$6:$I$205,'ميزان المراجعة'!$D$6:$D$205,"مصروفات أخرى",'ميزان المراجعة'!$C$6:$C$205,"مصروفات")-SUMIFS('ميزان المراجعة'!$J$6:$J$205,'ميزان المراجعة'!$D$6:$D$205,"مصروفات أخرى",'ميزان المراجعة'!$C$6:$C$205,"مصروفات"),2)</f>
        <v/>
      </c>
      <c r="C11" s="24">
        <f>IF($B$5=0,"",B11/$B$5)</f>
        <v/>
      </c>
    </row>
    <row r="12">
      <c r="A12" s="12" t="inlineStr">
        <is>
          <t>صافي الربح</t>
        </is>
      </c>
      <c r="B12" s="13">
        <f>ROUND(B9+B10-B11,2)</f>
        <v/>
      </c>
      <c r="C12" s="25">
        <f>IF($B$5=0,"",B12/$B$5)</f>
        <v/>
      </c>
    </row>
  </sheetData>
  <mergeCells count="2">
    <mergeCell ref="A1:C1"/>
    <mergeCell ref="A2:C2"/>
  </mergeCells>
  <conditionalFormatting sqref="B12">
    <cfRule type="expression" priority="1" dxfId="0">
      <formula>B12&lt;0</formula>
    </cfRule>
    <cfRule type="expression" priority="2" dxfId="2">
      <formula>B12&gt;0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15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</cols>
  <sheetData>
    <row r="1" ht="26" customHeight="1">
      <c r="A1" s="10" t="inlineStr">
        <is>
          <t>شيت قيود اليومية وميزان المراجعة والقوائم المالية · قالب مجاني من Softwiro</t>
        </is>
      </c>
    </row>
    <row r="2">
      <c r="A2" s="11" t="inlineStr">
        <is>
          <t>هل تعبت من نقل الأرقام بين الشيتات؟ هذا العمل يتم تلقائيًا في ProfAcc ← اضغط هنا</t>
        </is>
      </c>
    </row>
    <row r="4" ht="32" customHeight="1">
      <c r="A4" s="15" t="inlineStr">
        <is>
          <t>البند</t>
        </is>
      </c>
      <c r="B4" s="15" t="inlineStr">
        <is>
          <t>المبلغ</t>
        </is>
      </c>
    </row>
    <row r="5">
      <c r="A5" s="5" t="inlineStr">
        <is>
          <t>الأصول المتداولة</t>
        </is>
      </c>
      <c r="B5" s="19">
        <f>ROUND(SUMIFS('ميزان المراجعة'!$I$6:$I$205,'ميزان المراجعة'!$D$6:$D$205,"أصول متداولة",'ميزان المراجعة'!$C$6:$C$205,"أصول")-SUMIFS('ميزان المراجعة'!$J$6:$J$205,'ميزان المراجعة'!$D$6:$D$205,"أصول متداولة",'ميزان المراجعة'!$C$6:$C$205,"أصول"),2)</f>
        <v/>
      </c>
    </row>
    <row r="6">
      <c r="A6" s="5" t="inlineStr">
        <is>
          <t>الأصول الثابتة (بعد خصم مجمع الإهلاك)</t>
        </is>
      </c>
      <c r="B6" s="19">
        <f>ROUND(SUMIFS('ميزان المراجعة'!$I$6:$I$205,'ميزان المراجعة'!$D$6:$D$205,"أصول ثابتة",'ميزان المراجعة'!$C$6:$C$205,"أصول")-SUMIFS('ميزان المراجعة'!$J$6:$J$205,'ميزان المراجعة'!$D$6:$D$205,"أصول ثابتة",'ميزان المراجعة'!$C$6:$C$205,"أصول"),2)</f>
        <v/>
      </c>
    </row>
    <row r="7">
      <c r="A7" s="12" t="inlineStr">
        <is>
          <t>إجمالي الأصول</t>
        </is>
      </c>
      <c r="B7" s="13">
        <f>ROUND(B5+B6,2)</f>
        <v/>
      </c>
    </row>
    <row r="8">
      <c r="A8" s="5" t="inlineStr">
        <is>
          <t>الخصوم المتداولة</t>
        </is>
      </c>
      <c r="B8" s="19">
        <f>ROUND(SUMIFS('ميزان المراجعة'!$J$6:$J$205,'ميزان المراجعة'!$D$6:$D$205,"خصوم متداولة",'ميزان المراجعة'!$C$6:$C$205,"خصوم")-SUMIFS('ميزان المراجعة'!$I$6:$I$205,'ميزان المراجعة'!$D$6:$D$205,"خصوم متداولة",'ميزان المراجعة'!$C$6:$C$205,"خصوم"),2)</f>
        <v/>
      </c>
    </row>
    <row r="9">
      <c r="A9" s="5" t="inlineStr">
        <is>
          <t>الخصوم طويلة الأجل</t>
        </is>
      </c>
      <c r="B9" s="19">
        <f>ROUND(SUMIFS('ميزان المراجعة'!$J$6:$J$205,'ميزان المراجعة'!$D$6:$D$205,"خصوم طويلة الأجل",'ميزان المراجعة'!$C$6:$C$205,"خصوم")-SUMIFS('ميزان المراجعة'!$I$6:$I$205,'ميزان المراجعة'!$D$6:$D$205,"خصوم طويلة الأجل",'ميزان المراجعة'!$C$6:$C$205,"خصوم"),2)</f>
        <v/>
      </c>
    </row>
    <row r="10">
      <c r="A10" s="5" t="inlineStr">
        <is>
          <t>رأس المال</t>
        </is>
      </c>
      <c r="B10" s="19">
        <f>ROUND(SUMIFS('ميزان المراجعة'!$J$6:$J$205,'ميزان المراجعة'!$D$6:$D$205,"رأس المال",'ميزان المراجعة'!$C$6:$C$205,"حقوق ملكية")-SUMIFS('ميزان المراجعة'!$I$6:$I$205,'ميزان المراجعة'!$D$6:$D$205,"رأس المال",'ميزان المراجعة'!$C$6:$C$205,"حقوق ملكية"),2)</f>
        <v/>
      </c>
    </row>
    <row r="11">
      <c r="A11" s="5" t="inlineStr">
        <is>
          <t>الأرباح المحتجزة (رصيد أول المدة)</t>
        </is>
      </c>
      <c r="B11" s="19">
        <f>ROUND(SUMIFS('ميزان المراجعة'!$J$6:$J$205,'ميزان المراجعة'!$D$6:$D$205,"أرباح محتجزة",'ميزان المراجعة'!$C$6:$C$205,"حقوق ملكية")-SUMIFS('ميزان المراجعة'!$I$6:$I$205,'ميزان المراجعة'!$D$6:$D$205,"أرباح محتجزة",'ميزان المراجعة'!$C$6:$C$205,"حقوق ملكية"),2)</f>
        <v/>
      </c>
    </row>
    <row r="12">
      <c r="A12" s="5" t="inlineStr">
        <is>
          <t>صافي ربح الفترة (من قائمة الدخل)</t>
        </is>
      </c>
      <c r="B12" s="19">
        <f>'قائمة الدخل'!B12</f>
        <v/>
      </c>
    </row>
    <row r="13">
      <c r="A13" s="12" t="inlineStr">
        <is>
          <t>إجمالي الخصوم وحقوق الملكية</t>
        </is>
      </c>
      <c r="B13" s="13">
        <f>ROUND(SUM(B8:B12),2)</f>
        <v/>
      </c>
    </row>
    <row r="14">
      <c r="A14" s="12" t="inlineStr">
        <is>
          <t>الفرق (الأصول − الخصوم وحقوق الملكية)</t>
        </is>
      </c>
      <c r="B14" s="13">
        <f>ROUND(B7-B13,2)</f>
        <v/>
      </c>
    </row>
    <row r="15">
      <c r="A15" s="12" t="inlineStr">
        <is>
          <t>نتيجة الفحص</t>
        </is>
      </c>
      <c r="B15" s="14">
        <f>IF(B14=0,"المركز المالي متوازن","المركز المالي غير متوازن")</f>
        <v/>
      </c>
    </row>
  </sheetData>
  <mergeCells count="2">
    <mergeCell ref="A2:B2"/>
    <mergeCell ref="A1:B1"/>
  </mergeCells>
  <conditionalFormatting sqref="A14:B15">
    <cfRule type="expression" priority="1" dxfId="0">
      <formula>$B$14&lt;&gt;0</formula>
    </cfRule>
    <cfRule type="expression" priority="2" dxfId="2">
      <formula>$B$14=0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يعتمد هذا الشيت على من يكتب القيود بدقة ويراجعها. في ProfAcc يُرحَّل القيد المزدوج تلقائيًا، وتُقفل الفترات، وتُستخرج القوائم المالية من القيود مباشرة.</t>
        </is>
      </c>
    </row>
    <row r="5" ht="32" customHeight="1">
      <c r="B5" s="15" t="inlineStr">
        <is>
          <t>في هذا الشيت</t>
        </is>
      </c>
      <c r="C5" s="15" t="inlineStr">
        <is>
          <t>في ProfAcc</t>
        </is>
      </c>
    </row>
    <row r="6" ht="48" customHeight="1">
      <c r="B6" s="5" t="inlineStr">
        <is>
          <t>أي تعديل في خلية قد يغيّر أرقام فترة انتهت.</t>
        </is>
      </c>
      <c r="C6" s="26" t="inlineStr">
        <is>
          <t>قيد مزدوج صحيح من اليوم الأول، مع ترحيل تلقائي، وإقفال للفترات يغلق ما أُقفل.</t>
        </is>
      </c>
    </row>
    <row r="7" ht="48" customHeight="1">
      <c r="B7" s="5" t="inlineStr">
        <is>
          <t>الضريبة تُحسب في مكان والفواتير في مكان آخر.</t>
        </is>
      </c>
      <c r="C7" s="26" t="inlineStr">
        <is>
          <t>تحتسب كل فاتورة مبيعات ضريبة القيمة المضافة ضمن القيد المحاسبي الذي يسجّلها.</t>
        </is>
      </c>
    </row>
    <row r="8" ht="48" customHeight="1">
      <c r="B8" s="5" t="inlineStr">
        <is>
          <t>رصيد المخزون يُعرف بعد جرد آخر الشهر.</t>
        </is>
      </c>
      <c r="C8" s="26" t="inlineStr">
        <is>
          <t>أرصدة المخزون لحظية، تتحرك مع كل ترحيل.</t>
        </is>
      </c>
    </row>
    <row r="9" ht="48" customHeight="1">
      <c r="B9" s="5" t="inlineStr">
        <is>
          <t>ملف لكل شركة تخدمها، وقد تختلط الملفات.</t>
        </is>
      </c>
      <c r="C9" s="26" t="inlineStr">
        <is>
          <t>تُنشأ كل شركة من حساب Google في نحو دقيقة دون تثبيت، وتُعزل بياناتها ويُوصل إليها برابط خاص بها.</t>
        </is>
      </c>
    </row>
    <row r="11" ht="30" customHeight="1">
      <c r="B11" s="27" t="inlineStr">
        <is>
          <t>تعرّف على ProfAcc واطلب عرضًا تجريبيًا ←</t>
        </is>
      </c>
    </row>
    <row r="13">
      <c r="B13" s="28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قيود اليومية وميزان المراجعة والقوائم المالية</dc:title>
  <dc:description>تسجل قيود اليومية فيرحّلها إلى دفتر الأستاذ وميزان المراجعة، وتخرج قائمة الدخل وقائمة المركز المالي، مع تنبيه لكل قيد غير متوازن.</dc:description>
  <dcterms:created xsi:type="dcterms:W3CDTF">2026-11-03T00:17:43Z</dcterms:created>
  <dcterms:modified xsi:type="dcterms:W3CDTF">2026-11-03T00:17:45Z</dcterms:modified>
  <cp:keywords>Softwiro, Excel, شيت قيود اليومية وميزان المراجعة والقوائم المالية</cp:keywords>
</cp:coreProperties>
</file>