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ملاك" sheetId="3" state="visible" r:id="rId3"/>
    <sheet name="الاجتماعات" sheetId="4" state="visible" r:id="rId4"/>
    <sheet name="الحضور" sheetId="5" state="visible" r:id="rId5"/>
    <sheet name="القرارات" sheetId="6" state="visible" r:id="rId6"/>
    <sheet name="غير المنفذة" sheetId="7" state="visible" r:id="rId7"/>
    <sheet name="الملخص" sheetId="8" state="visible" r:id="rId8"/>
    <sheet name="لماذا ما زلت على إكسل؟" sheetId="9" state="visible" r:id="rId9"/>
  </sheets>
  <definedNames>
    <definedName name="_xlnm._FilterDatabase" localSheetId="2" hidden="1">'الملاك'!$A$5:$H$205</definedName>
    <definedName name="_xlnm._FilterDatabase" localSheetId="3" hidden="1">'الاجتماعات'!$A$5:$I$205</definedName>
    <definedName name="_xlnm._FilterDatabase" localSheetId="4" hidden="1">'الحضور'!$A$5:$G$2005</definedName>
    <definedName name="_xlnm._FilterDatabase" localSheetId="5" hidden="1">'القرارات'!$A$5:$O$505</definedName>
  </definedNames>
  <calcPr calcId="124519" fullCalcOnLoad="1"/>
</workbook>
</file>

<file path=xl/styles.xml><?xml version="1.0" encoding="utf-8"?>
<styleSheet xmlns="http://schemas.openxmlformats.org/spreadsheetml/2006/main">
  <numFmts count="2">
    <numFmt numFmtId="164" formatCode="0.0%"/>
    <numFmt numFmtId="165" formatCode="yyyy-mm-dd"/>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7">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65"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9" fontId="4" fillId="0" borderId="1" applyAlignment="1" pivotButton="0" quotePrefix="0" xfId="0">
      <alignment horizontal="right" vertical="center" wrapText="1" readingOrder="2"/>
    </xf>
    <xf numFmtId="3" fontId="4" fillId="0"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64"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ill>
        <patternFill patternType="solid">
          <fgColor rgb="00DCFCE7"/>
        </patternFill>
      </fill>
    </dxf>
    <dxf>
      <font>
        <color rgb="00991B1B"/>
      </font>
      <fill>
        <patternFill patternType="solid">
          <fgColor rgb="00FEE2E2"/>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hoa-meetings-decisions?utm_source=excel&amp;utm_medium=template&amp;utm_campaign=hoa-meetings-decisions"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hoa-meetings-decisions"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hoa-meetings-decisions"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hoa-meetings-decisions"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hoa-meetings-decisions"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hoa-meetings-decisions"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hoa-meetings-decisions"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hoa-meetings-decisions" TargetMode="External" Id="rId1" /></Relationships>
</file>

<file path=xl/worksheets/_rels/sheet9.xml.rels><Relationships xmlns="http://schemas.openxmlformats.org/package/2006/relationships"><Relationship Type="http://schemas.openxmlformats.org/officeDocument/2006/relationships/hyperlink" Target="https://softwiro.com/ar/contact?utm_source=excel&amp;utm_medium=template&amp;utm_campaign=hoa-meetings-decisions" TargetMode="External" Id="rId1" /><Relationship Type="http://schemas.openxmlformats.org/officeDocument/2006/relationships/hyperlink" Target="https://softwiro.com/ar/contact?utm_source=excel&amp;utm_medium=template&amp;utm_campaign=hoa-meetings-decisions"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اجتماعات وقرارات اتحاد الملاك</t>
        </is>
      </c>
    </row>
    <row r="3" ht="36" customHeight="1">
      <c r="B3" s="2" t="inlineStr">
        <is>
          <t>يسجل الملاك وحصة كل مالك، والاجتماعات وحضور كل مالك بالأصالة أو التوكيل أو الغياب، ويحسب نسبة الحضور من الحصص ويقارنها بنسبة النصاب التي تحددها أنت، ثم يتابع القرارات والتصويت بالحصص وتنفيذها، ويعرض القرارات التي لم تُنفذ بعد.</t>
        </is>
      </c>
    </row>
    <row r="5">
      <c r="B5" s="3" t="inlineStr">
        <is>
          <t>طريقة الاستخدام</t>
        </is>
      </c>
    </row>
    <row r="6" ht="30" customHeight="1">
      <c r="B6" s="4" t="inlineStr">
        <is>
          <t>1. في شيت «الإعدادات» اكتب نسبة النصاب ونسبة الموافقة المطلوبة كما تنص عليها لائحة اتحادك، وتاريخ اليوم. الأرقام الموجودة أمثلة فقط.</t>
        </is>
      </c>
    </row>
    <row r="7" ht="30" customHeight="1">
      <c r="B7" s="4" t="inlineStr">
        <is>
          <t>2. في شيت «الملاك» سجّل لكل وحدة: الكود والمالك والجوال ومساحة الوحدة والحصة (عدد الأسهم أو الحصة التي تحددها لائحتك).</t>
        </is>
      </c>
    </row>
    <row r="8" ht="30" customHeight="1">
      <c r="B8" s="4" t="inlineStr">
        <is>
          <t>3. في شيت «الاجتماعات» سجّل كل اجتماع برقمه وتاريخه وموضوعه.</t>
        </is>
      </c>
    </row>
    <row r="9" ht="30" customHeight="1">
      <c r="B9" s="4" t="inlineStr">
        <is>
          <t>4. في شيت «الحضور» سجّل لكل اجتماع حالة كل مالك: أصالة أو توكيل أو غياب، فيحسب شيت «الاجتماعات» نسبة الحضور من الحصص واكتمال النصاب.</t>
        </is>
      </c>
    </row>
    <row r="10" ht="30" customHeight="1">
      <c r="B10" s="4" t="inlineStr">
        <is>
          <t>5. في شيت «القرارات» سجّل كل قرار برقمه واجتماعه ونصه وعدد حصص الموافقين والمعترضين والممتنعين والمسؤول عن التنفيذ وموعده وحالته.</t>
        </is>
      </c>
    </row>
    <row r="11" ht="30" customHeight="1">
      <c r="B11" s="4" t="inlineStr">
        <is>
          <t>6. يحسب الشيت نتيجة كل قرار، وتعرض «غير المنفذة» القرارات المقبولة التي لم تُنفذ، وتجمع «الملخص» الصورة كاملة.</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نسبة النصاب ونسبة الموافقة في الإعدادات أرقام للتجربة فقط وليست مرجعًا قانونيًا. ارجع إلى لائحة اتحادك واكتب النسبة التي تنص عليها، وغيّرها متى تغيرت.</t>
        </is>
      </c>
    </row>
    <row r="20" ht="30" customHeight="1">
      <c r="B20" s="4" t="inlineStr">
        <is>
          <t>• نسبة الحضور = حصص الحاضرين (أصالة أو توكيل) ÷ إجمالي حصص الملاك. يكتمل النصاب عندما تبلغ النسبة نسبة النصاب أو تزيد عنها.</t>
        </is>
      </c>
    </row>
    <row r="21" ht="30" customHeight="1">
      <c r="B21" s="4" t="inlineStr">
        <is>
          <t>• نسبة الموافقة على القرار = حصص الموافقين ÷ (الموافقين + المعترضين + الممتنعين). يُقبل القرار إذا بلغت نسبة الموافقة النسبة المطلوبة وكان نصاب اجتماعه مكتملًا.</t>
        </is>
      </c>
    </row>
    <row r="22" ht="30" customHeight="1">
      <c r="B22" s="4" t="inlineStr">
        <is>
          <t>• المالك الذي لا يُسجَّل له صف في «الحضور» لاجتماع ما لا يُحتسب حاضرًا. سجّل الغائبين أيضًا إن أردت سجلًا كاملًا.</t>
        </is>
      </c>
    </row>
    <row r="23" ht="30" customHeight="1">
      <c r="B23" s="4" t="inlineStr">
        <is>
          <t>• الحصة قد تساوي مساحة الوحدة أو عدد الأسهم أو أي أساس تحدده لائحتك، واكتبها بالطريقة نفسها لكل المالكين.</t>
        </is>
      </c>
    </row>
    <row r="24" ht="30" customHeight="1">
      <c r="B24" s="4" t="inlineStr">
        <is>
          <t>• يتسع الشيت لـ 200 مالك و200 اجتماع و2000 صف حضور و500 قرار، وتعرض «غير المنفذة» أول 50 قرارًا.</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11"/>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22" customWidth="1" min="2" max="2"/>
    <col width="4" customWidth="1" min="3" max="3"/>
  </cols>
  <sheetData>
    <row r="1" ht="26" customHeight="1">
      <c r="A1" s="10" t="inlineStr">
        <is>
          <t>شيت اجتماعات وقرارات 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نسبة النصاب (من إجمالي الحصص)</t>
        </is>
      </c>
      <c r="B4" s="13" t="n">
        <v>0.5</v>
      </c>
    </row>
    <row r="5">
      <c r="A5" s="12" t="inlineStr">
        <is>
          <t>نسبة الموافقة المطلوبة للقرار</t>
        </is>
      </c>
      <c r="B5" s="13" t="n">
        <v>0.6</v>
      </c>
    </row>
    <row r="6">
      <c r="A6" s="12" t="inlineStr">
        <is>
          <t>تاريخ اليوم</t>
        </is>
      </c>
      <c r="B6" s="14" t="n">
        <v>46327</v>
      </c>
    </row>
    <row r="8">
      <c r="A8" s="8" t="inlineStr">
        <is>
          <t>النسبتان أعلاه مثال للتجربة فقط. ارجع إلى لائحة اتحادك واكتب فيهما النسبة التي تنص عليها، وغيّرهما متى تغيرت. تاريخ اليوم مكتوب بتاريخ المثال، فاكتب بدله =TODAY() ليتحدث وحده.</t>
        </is>
      </c>
    </row>
    <row r="9"/>
    <row r="10"/>
    <row r="11"/>
  </sheetData>
  <mergeCells count="3">
    <mergeCell ref="A1:C1"/>
    <mergeCell ref="A8:B11"/>
    <mergeCell ref="A2:C2"/>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H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15" customWidth="1" min="3" max="3"/>
    <col width="14" customWidth="1" min="4" max="4"/>
    <col width="12" customWidth="1" min="5" max="5"/>
    <col width="12" customWidth="1" min="6" max="6"/>
    <col width="13" customWidth="1" min="7" max="7"/>
    <col width="13" customWidth="1" min="8" max="8"/>
  </cols>
  <sheetData>
    <row r="1" ht="26" customHeight="1">
      <c r="A1" s="10" t="inlineStr">
        <is>
          <t>شيت اجتماعات وقرارات 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كود الوحدة</t>
        </is>
      </c>
      <c r="B5" s="15" t="inlineStr">
        <is>
          <t>المالك</t>
        </is>
      </c>
      <c r="C5" s="15" t="inlineStr">
        <is>
          <t>الجوال</t>
        </is>
      </c>
      <c r="D5" s="15" t="inlineStr">
        <is>
          <t>مساحة الوحدة (م²)</t>
        </is>
      </c>
      <c r="E5" s="15" t="inlineStr">
        <is>
          <t>الحصة</t>
        </is>
      </c>
      <c r="F5" s="15" t="inlineStr">
        <is>
          <t>نسبة الحصة</t>
        </is>
      </c>
      <c r="G5" s="15" t="inlineStr">
        <is>
          <t>مرات الحضور</t>
        </is>
      </c>
      <c r="H5" s="15" t="inlineStr">
        <is>
          <t>مرات الغياب</t>
        </is>
      </c>
    </row>
    <row r="6">
      <c r="A6" s="5" t="inlineStr">
        <is>
          <t>A-01</t>
        </is>
      </c>
      <c r="B6" s="5" t="inlineStr">
        <is>
          <t>أحمد سالم</t>
        </is>
      </c>
      <c r="C6" s="16" t="inlineStr">
        <is>
          <t>01010000021</t>
        </is>
      </c>
      <c r="D6" s="17" t="n">
        <v>100</v>
      </c>
      <c r="E6" s="17" t="n">
        <v>100</v>
      </c>
      <c r="F6" s="18">
        <f>IF(OR(A6&amp;""="",N(E6)=0),"",E6/SUM($E$6:$E$205))</f>
        <v/>
      </c>
      <c r="G6" s="19">
        <f>IF(A6&amp;""="","",COUNTIFS('الحضور'!$B$6:$B$2005,A6&amp;"",'الحضور'!$C$6:$C$2005,"أصالة")+COUNTIFS('الحضور'!$B$6:$B$2005,A6&amp;"",'الحضور'!$C$6:$C$2005,"توكيل"))</f>
        <v/>
      </c>
      <c r="H6" s="19">
        <f>IF(A6&amp;""="","",COUNTIFS('الحضور'!$B$6:$B$2005,A6&amp;"",'الحضور'!$C$6:$C$2005,"غياب"))</f>
        <v/>
      </c>
    </row>
    <row r="7">
      <c r="A7" s="5" t="inlineStr">
        <is>
          <t>A-02</t>
        </is>
      </c>
      <c r="B7" s="5" t="inlineStr">
        <is>
          <t>مها حسن</t>
        </is>
      </c>
      <c r="C7" s="16" t="inlineStr">
        <is>
          <t>01010000022</t>
        </is>
      </c>
      <c r="D7" s="17" t="n">
        <v>100</v>
      </c>
      <c r="E7" s="17" t="n">
        <v>100</v>
      </c>
      <c r="F7" s="18">
        <f>IF(OR(A7&amp;""="",N(E7)=0),"",E7/SUM($E$6:$E$205))</f>
        <v/>
      </c>
      <c r="G7" s="19">
        <f>IF(A7&amp;""="","",COUNTIFS('الحضور'!$B$6:$B$2005,A7&amp;"",'الحضور'!$C$6:$C$2005,"أصالة")+COUNTIFS('الحضور'!$B$6:$B$2005,A7&amp;"",'الحضور'!$C$6:$C$2005,"توكيل"))</f>
        <v/>
      </c>
      <c r="H7" s="19">
        <f>IF(A7&amp;""="","",COUNTIFS('الحضور'!$B$6:$B$2005,A7&amp;"",'الحضور'!$C$6:$C$2005,"غياب"))</f>
        <v/>
      </c>
    </row>
    <row r="8">
      <c r="A8" s="5" t="inlineStr">
        <is>
          <t>A-03</t>
        </is>
      </c>
      <c r="B8" s="5" t="inlineStr">
        <is>
          <t>خالد عمر</t>
        </is>
      </c>
      <c r="C8" s="16" t="inlineStr">
        <is>
          <t>01010000023</t>
        </is>
      </c>
      <c r="D8" s="17" t="n">
        <v>120</v>
      </c>
      <c r="E8" s="17" t="n">
        <v>120</v>
      </c>
      <c r="F8" s="18">
        <f>IF(OR(A8&amp;""="",N(E8)=0),"",E8/SUM($E$6:$E$205))</f>
        <v/>
      </c>
      <c r="G8" s="19">
        <f>IF(A8&amp;""="","",COUNTIFS('الحضور'!$B$6:$B$2005,A8&amp;"",'الحضور'!$C$6:$C$2005,"أصالة")+COUNTIFS('الحضور'!$B$6:$B$2005,A8&amp;"",'الحضور'!$C$6:$C$2005,"توكيل"))</f>
        <v/>
      </c>
      <c r="H8" s="19">
        <f>IF(A8&amp;""="","",COUNTIFS('الحضور'!$B$6:$B$2005,A8&amp;"",'الحضور'!$C$6:$C$2005,"غياب"))</f>
        <v/>
      </c>
    </row>
    <row r="9">
      <c r="A9" s="5" t="inlineStr">
        <is>
          <t>A-04</t>
        </is>
      </c>
      <c r="B9" s="5" t="inlineStr">
        <is>
          <t>سارة يوسف</t>
        </is>
      </c>
      <c r="C9" s="16" t="inlineStr">
        <is>
          <t>01010000024</t>
        </is>
      </c>
      <c r="D9" s="17" t="n">
        <v>120</v>
      </c>
      <c r="E9" s="17" t="n">
        <v>120</v>
      </c>
      <c r="F9" s="18">
        <f>IF(OR(A9&amp;""="",N(E9)=0),"",E9/SUM($E$6:$E$205))</f>
        <v/>
      </c>
      <c r="G9" s="19">
        <f>IF(A9&amp;""="","",COUNTIFS('الحضور'!$B$6:$B$2005,A9&amp;"",'الحضور'!$C$6:$C$2005,"أصالة")+COUNTIFS('الحضور'!$B$6:$B$2005,A9&amp;"",'الحضور'!$C$6:$C$2005,"توكيل"))</f>
        <v/>
      </c>
      <c r="H9" s="19">
        <f>IF(A9&amp;""="","",COUNTIFS('الحضور'!$B$6:$B$2005,A9&amp;"",'الحضور'!$C$6:$C$2005,"غياب"))</f>
        <v/>
      </c>
    </row>
    <row r="10">
      <c r="A10" s="5" t="inlineStr">
        <is>
          <t>A-05</t>
        </is>
      </c>
      <c r="B10" s="5" t="inlineStr">
        <is>
          <t>طارق مجدي</t>
        </is>
      </c>
      <c r="C10" s="16" t="inlineStr">
        <is>
          <t>01010000025</t>
        </is>
      </c>
      <c r="D10" s="17" t="n">
        <v>150</v>
      </c>
      <c r="E10" s="17" t="n">
        <v>150</v>
      </c>
      <c r="F10" s="18">
        <f>IF(OR(A10&amp;""="",N(E10)=0),"",E10/SUM($E$6:$E$205))</f>
        <v/>
      </c>
      <c r="G10" s="19">
        <f>IF(A10&amp;""="","",COUNTIFS('الحضور'!$B$6:$B$2005,A10&amp;"",'الحضور'!$C$6:$C$2005,"أصالة")+COUNTIFS('الحضور'!$B$6:$B$2005,A10&amp;"",'الحضور'!$C$6:$C$2005,"توكيل"))</f>
        <v/>
      </c>
      <c r="H10" s="19">
        <f>IF(A10&amp;""="","",COUNTIFS('الحضور'!$B$6:$B$2005,A10&amp;"",'الحضور'!$C$6:$C$2005,"غياب"))</f>
        <v/>
      </c>
    </row>
    <row r="11">
      <c r="A11" s="5" t="inlineStr">
        <is>
          <t>A-06</t>
        </is>
      </c>
      <c r="B11" s="5" t="inlineStr">
        <is>
          <t>منى حسن</t>
        </is>
      </c>
      <c r="C11" s="16" t="inlineStr">
        <is>
          <t>01010000026</t>
        </is>
      </c>
      <c r="D11" s="17" t="n">
        <v>150</v>
      </c>
      <c r="E11" s="17" t="n">
        <v>150</v>
      </c>
      <c r="F11" s="18">
        <f>IF(OR(A11&amp;""="",N(E11)=0),"",E11/SUM($E$6:$E$205))</f>
        <v/>
      </c>
      <c r="G11" s="19">
        <f>IF(A11&amp;""="","",COUNTIFS('الحضور'!$B$6:$B$2005,A11&amp;"",'الحضور'!$C$6:$C$2005,"أصالة")+COUNTIFS('الحضور'!$B$6:$B$2005,A11&amp;"",'الحضور'!$C$6:$C$2005,"توكيل"))</f>
        <v/>
      </c>
      <c r="H11" s="19">
        <f>IF(A11&amp;""="","",COUNTIFS('الحضور'!$B$6:$B$2005,A11&amp;"",'الحضور'!$C$6:$C$2005,"غياب"))</f>
        <v/>
      </c>
    </row>
    <row r="12">
      <c r="A12" s="5" t="inlineStr">
        <is>
          <t>A-07</t>
        </is>
      </c>
      <c r="B12" s="5" t="inlineStr">
        <is>
          <t>هشام لطفي</t>
        </is>
      </c>
      <c r="C12" s="16" t="inlineStr">
        <is>
          <t>01010000027</t>
        </is>
      </c>
      <c r="D12" s="17" t="n">
        <v>90</v>
      </c>
      <c r="E12" s="17" t="n">
        <v>90</v>
      </c>
      <c r="F12" s="18">
        <f>IF(OR(A12&amp;""="",N(E12)=0),"",E12/SUM($E$6:$E$205))</f>
        <v/>
      </c>
      <c r="G12" s="19">
        <f>IF(A12&amp;""="","",COUNTIFS('الحضور'!$B$6:$B$2005,A12&amp;"",'الحضور'!$C$6:$C$2005,"أصالة")+COUNTIFS('الحضور'!$B$6:$B$2005,A12&amp;"",'الحضور'!$C$6:$C$2005,"توكيل"))</f>
        <v/>
      </c>
      <c r="H12" s="19">
        <f>IF(A12&amp;""="","",COUNTIFS('الحضور'!$B$6:$B$2005,A12&amp;"",'الحضور'!$C$6:$C$2005,"غياب"))</f>
        <v/>
      </c>
    </row>
    <row r="13">
      <c r="A13" s="5" t="inlineStr">
        <is>
          <t>A-08</t>
        </is>
      </c>
      <c r="B13" s="5" t="inlineStr">
        <is>
          <t>نادية فؤاد</t>
        </is>
      </c>
      <c r="C13" s="16" t="inlineStr">
        <is>
          <t>01010000028</t>
        </is>
      </c>
      <c r="D13" s="17" t="n">
        <v>90</v>
      </c>
      <c r="E13" s="17" t="n">
        <v>90</v>
      </c>
      <c r="F13" s="18">
        <f>IF(OR(A13&amp;""="",N(E13)=0),"",E13/SUM($E$6:$E$205))</f>
        <v/>
      </c>
      <c r="G13" s="19">
        <f>IF(A13&amp;""="","",COUNTIFS('الحضور'!$B$6:$B$2005,A13&amp;"",'الحضور'!$C$6:$C$2005,"أصالة")+COUNTIFS('الحضور'!$B$6:$B$2005,A13&amp;"",'الحضور'!$C$6:$C$2005,"توكيل"))</f>
        <v/>
      </c>
      <c r="H13" s="19">
        <f>IF(A13&amp;""="","",COUNTIFS('الحضور'!$B$6:$B$2005,A13&amp;"",'الحضور'!$C$6:$C$2005,"غياب"))</f>
        <v/>
      </c>
    </row>
    <row r="14">
      <c r="A14" s="5" t="inlineStr">
        <is>
          <t>A-09</t>
        </is>
      </c>
      <c r="B14" s="5" t="inlineStr">
        <is>
          <t>عادل رمزي</t>
        </is>
      </c>
      <c r="C14" s="16" t="inlineStr">
        <is>
          <t>01010000029</t>
        </is>
      </c>
      <c r="D14" s="17" t="n">
        <v>200</v>
      </c>
      <c r="E14" s="17" t="n">
        <v>200</v>
      </c>
      <c r="F14" s="18">
        <f>IF(OR(A14&amp;""="",N(E14)=0),"",E14/SUM($E$6:$E$205))</f>
        <v/>
      </c>
      <c r="G14" s="19">
        <f>IF(A14&amp;""="","",COUNTIFS('الحضور'!$B$6:$B$2005,A14&amp;"",'الحضور'!$C$6:$C$2005,"أصالة")+COUNTIFS('الحضور'!$B$6:$B$2005,A14&amp;"",'الحضور'!$C$6:$C$2005,"توكيل"))</f>
        <v/>
      </c>
      <c r="H14" s="19">
        <f>IF(A14&amp;""="","",COUNTIFS('الحضور'!$B$6:$B$2005,A14&amp;"",'الحضور'!$C$6:$C$2005,"غياب"))</f>
        <v/>
      </c>
    </row>
    <row r="15">
      <c r="A15" s="5" t="inlineStr">
        <is>
          <t>A-10</t>
        </is>
      </c>
      <c r="B15" s="5" t="inlineStr">
        <is>
          <t>ليلى كمال</t>
        </is>
      </c>
      <c r="C15" s="16" t="inlineStr">
        <is>
          <t>01010000030</t>
        </is>
      </c>
      <c r="D15" s="17" t="n">
        <v>110</v>
      </c>
      <c r="E15" s="17" t="n">
        <v>110</v>
      </c>
      <c r="F15" s="18">
        <f>IF(OR(A15&amp;""="",N(E15)=0),"",E15/SUM($E$6:$E$205))</f>
        <v/>
      </c>
      <c r="G15" s="19">
        <f>IF(A15&amp;""="","",COUNTIFS('الحضور'!$B$6:$B$2005,A15&amp;"",'الحضور'!$C$6:$C$2005,"أصالة")+COUNTIFS('الحضور'!$B$6:$B$2005,A15&amp;"",'الحضور'!$C$6:$C$2005,"توكيل"))</f>
        <v/>
      </c>
      <c r="H15" s="19">
        <f>IF(A15&amp;""="","",COUNTIFS('الحضور'!$B$6:$B$2005,A15&amp;"",'الحضور'!$C$6:$C$2005,"غياب"))</f>
        <v/>
      </c>
    </row>
    <row r="16">
      <c r="A16" s="5" t="n"/>
      <c r="B16" s="5" t="n"/>
      <c r="C16" s="16" t="n"/>
      <c r="D16" s="17" t="n"/>
      <c r="E16" s="17" t="n"/>
      <c r="F16" s="18">
        <f>IF(OR(A16&amp;""="",N(E16)=0),"",E16/SUM($E$6:$E$205))</f>
        <v/>
      </c>
      <c r="G16" s="19">
        <f>IF(A16&amp;""="","",COUNTIFS('الحضور'!$B$6:$B$2005,A16&amp;"",'الحضور'!$C$6:$C$2005,"أصالة")+COUNTIFS('الحضور'!$B$6:$B$2005,A16&amp;"",'الحضور'!$C$6:$C$2005,"توكيل"))</f>
        <v/>
      </c>
      <c r="H16" s="19">
        <f>IF(A16&amp;""="","",COUNTIFS('الحضور'!$B$6:$B$2005,A16&amp;"",'الحضور'!$C$6:$C$2005,"غياب"))</f>
        <v/>
      </c>
    </row>
    <row r="17">
      <c r="A17" s="5" t="n"/>
      <c r="B17" s="5" t="n"/>
      <c r="C17" s="16" t="n"/>
      <c r="D17" s="17" t="n"/>
      <c r="E17" s="17" t="n"/>
      <c r="F17" s="18">
        <f>IF(OR(A17&amp;""="",N(E17)=0),"",E17/SUM($E$6:$E$205))</f>
        <v/>
      </c>
      <c r="G17" s="19">
        <f>IF(A17&amp;""="","",COUNTIFS('الحضور'!$B$6:$B$2005,A17&amp;"",'الحضور'!$C$6:$C$2005,"أصالة")+COUNTIFS('الحضور'!$B$6:$B$2005,A17&amp;"",'الحضور'!$C$6:$C$2005,"توكيل"))</f>
        <v/>
      </c>
      <c r="H17" s="19">
        <f>IF(A17&amp;""="","",COUNTIFS('الحضور'!$B$6:$B$2005,A17&amp;"",'الحضور'!$C$6:$C$2005,"غياب"))</f>
        <v/>
      </c>
    </row>
    <row r="18">
      <c r="A18" s="5" t="n"/>
      <c r="B18" s="5" t="n"/>
      <c r="C18" s="16" t="n"/>
      <c r="D18" s="17" t="n"/>
      <c r="E18" s="17" t="n"/>
      <c r="F18" s="18">
        <f>IF(OR(A18&amp;""="",N(E18)=0),"",E18/SUM($E$6:$E$205))</f>
        <v/>
      </c>
      <c r="G18" s="19">
        <f>IF(A18&amp;""="","",COUNTIFS('الحضور'!$B$6:$B$2005,A18&amp;"",'الحضور'!$C$6:$C$2005,"أصالة")+COUNTIFS('الحضور'!$B$6:$B$2005,A18&amp;"",'الحضور'!$C$6:$C$2005,"توكيل"))</f>
        <v/>
      </c>
      <c r="H18" s="19">
        <f>IF(A18&amp;""="","",COUNTIFS('الحضور'!$B$6:$B$2005,A18&amp;"",'الحضور'!$C$6:$C$2005,"غياب"))</f>
        <v/>
      </c>
    </row>
    <row r="19">
      <c r="A19" s="5" t="n"/>
      <c r="B19" s="5" t="n"/>
      <c r="C19" s="16" t="n"/>
      <c r="D19" s="17" t="n"/>
      <c r="E19" s="17" t="n"/>
      <c r="F19" s="18">
        <f>IF(OR(A19&amp;""="",N(E19)=0),"",E19/SUM($E$6:$E$205))</f>
        <v/>
      </c>
      <c r="G19" s="19">
        <f>IF(A19&amp;""="","",COUNTIFS('الحضور'!$B$6:$B$2005,A19&amp;"",'الحضور'!$C$6:$C$2005,"أصالة")+COUNTIFS('الحضور'!$B$6:$B$2005,A19&amp;"",'الحضور'!$C$6:$C$2005,"توكيل"))</f>
        <v/>
      </c>
      <c r="H19" s="19">
        <f>IF(A19&amp;""="","",COUNTIFS('الحضور'!$B$6:$B$2005,A19&amp;"",'الحضور'!$C$6:$C$2005,"غياب"))</f>
        <v/>
      </c>
    </row>
    <row r="20">
      <c r="A20" s="5" t="n"/>
      <c r="B20" s="5" t="n"/>
      <c r="C20" s="16" t="n"/>
      <c r="D20" s="17" t="n"/>
      <c r="E20" s="17" t="n"/>
      <c r="F20" s="18">
        <f>IF(OR(A20&amp;""="",N(E20)=0),"",E20/SUM($E$6:$E$205))</f>
        <v/>
      </c>
      <c r="G20" s="19">
        <f>IF(A20&amp;""="","",COUNTIFS('الحضور'!$B$6:$B$2005,A20&amp;"",'الحضور'!$C$6:$C$2005,"أصالة")+COUNTIFS('الحضور'!$B$6:$B$2005,A20&amp;"",'الحضور'!$C$6:$C$2005,"توكيل"))</f>
        <v/>
      </c>
      <c r="H20" s="19">
        <f>IF(A20&amp;""="","",COUNTIFS('الحضور'!$B$6:$B$2005,A20&amp;"",'الحضور'!$C$6:$C$2005,"غياب"))</f>
        <v/>
      </c>
    </row>
    <row r="21">
      <c r="A21" s="5" t="n"/>
      <c r="B21" s="5" t="n"/>
      <c r="C21" s="16" t="n"/>
      <c r="D21" s="17" t="n"/>
      <c r="E21" s="17" t="n"/>
      <c r="F21" s="18">
        <f>IF(OR(A21&amp;""="",N(E21)=0),"",E21/SUM($E$6:$E$205))</f>
        <v/>
      </c>
      <c r="G21" s="19">
        <f>IF(A21&amp;""="","",COUNTIFS('الحضور'!$B$6:$B$2005,A21&amp;"",'الحضور'!$C$6:$C$2005,"أصالة")+COUNTIFS('الحضور'!$B$6:$B$2005,A21&amp;"",'الحضور'!$C$6:$C$2005,"توكيل"))</f>
        <v/>
      </c>
      <c r="H21" s="19">
        <f>IF(A21&amp;""="","",COUNTIFS('الحضور'!$B$6:$B$2005,A21&amp;"",'الحضور'!$C$6:$C$2005,"غياب"))</f>
        <v/>
      </c>
    </row>
    <row r="22">
      <c r="A22" s="5" t="n"/>
      <c r="B22" s="5" t="n"/>
      <c r="C22" s="16" t="n"/>
      <c r="D22" s="17" t="n"/>
      <c r="E22" s="17" t="n"/>
      <c r="F22" s="18">
        <f>IF(OR(A22&amp;""="",N(E22)=0),"",E22/SUM($E$6:$E$205))</f>
        <v/>
      </c>
      <c r="G22" s="19">
        <f>IF(A22&amp;""="","",COUNTIFS('الحضور'!$B$6:$B$2005,A22&amp;"",'الحضور'!$C$6:$C$2005,"أصالة")+COUNTIFS('الحضور'!$B$6:$B$2005,A22&amp;"",'الحضور'!$C$6:$C$2005,"توكيل"))</f>
        <v/>
      </c>
      <c r="H22" s="19">
        <f>IF(A22&amp;""="","",COUNTIFS('الحضور'!$B$6:$B$2005,A22&amp;"",'الحضور'!$C$6:$C$2005,"غياب"))</f>
        <v/>
      </c>
    </row>
    <row r="23">
      <c r="A23" s="5" t="n"/>
      <c r="B23" s="5" t="n"/>
      <c r="C23" s="16" t="n"/>
      <c r="D23" s="17" t="n"/>
      <c r="E23" s="17" t="n"/>
      <c r="F23" s="18">
        <f>IF(OR(A23&amp;""="",N(E23)=0),"",E23/SUM($E$6:$E$205))</f>
        <v/>
      </c>
      <c r="G23" s="19">
        <f>IF(A23&amp;""="","",COUNTIFS('الحضور'!$B$6:$B$2005,A23&amp;"",'الحضور'!$C$6:$C$2005,"أصالة")+COUNTIFS('الحضور'!$B$6:$B$2005,A23&amp;"",'الحضور'!$C$6:$C$2005,"توكيل"))</f>
        <v/>
      </c>
      <c r="H23" s="19">
        <f>IF(A23&amp;""="","",COUNTIFS('الحضور'!$B$6:$B$2005,A23&amp;"",'الحضور'!$C$6:$C$2005,"غياب"))</f>
        <v/>
      </c>
    </row>
    <row r="24">
      <c r="A24" s="5" t="n"/>
      <c r="B24" s="5" t="n"/>
      <c r="C24" s="16" t="n"/>
      <c r="D24" s="17" t="n"/>
      <c r="E24" s="17" t="n"/>
      <c r="F24" s="18">
        <f>IF(OR(A24&amp;""="",N(E24)=0),"",E24/SUM($E$6:$E$205))</f>
        <v/>
      </c>
      <c r="G24" s="19">
        <f>IF(A24&amp;""="","",COUNTIFS('الحضور'!$B$6:$B$2005,A24&amp;"",'الحضور'!$C$6:$C$2005,"أصالة")+COUNTIFS('الحضور'!$B$6:$B$2005,A24&amp;"",'الحضور'!$C$6:$C$2005,"توكيل"))</f>
        <v/>
      </c>
      <c r="H24" s="19">
        <f>IF(A24&amp;""="","",COUNTIFS('الحضور'!$B$6:$B$2005,A24&amp;"",'الحضور'!$C$6:$C$2005,"غياب"))</f>
        <v/>
      </c>
    </row>
    <row r="25">
      <c r="A25" s="5" t="n"/>
      <c r="B25" s="5" t="n"/>
      <c r="C25" s="16" t="n"/>
      <c r="D25" s="17" t="n"/>
      <c r="E25" s="17" t="n"/>
      <c r="F25" s="18">
        <f>IF(OR(A25&amp;""="",N(E25)=0),"",E25/SUM($E$6:$E$205))</f>
        <v/>
      </c>
      <c r="G25" s="19">
        <f>IF(A25&amp;""="","",COUNTIFS('الحضور'!$B$6:$B$2005,A25&amp;"",'الحضور'!$C$6:$C$2005,"أصالة")+COUNTIFS('الحضور'!$B$6:$B$2005,A25&amp;"",'الحضور'!$C$6:$C$2005,"توكيل"))</f>
        <v/>
      </c>
      <c r="H25" s="19">
        <f>IF(A25&amp;""="","",COUNTIFS('الحضور'!$B$6:$B$2005,A25&amp;"",'الحضور'!$C$6:$C$2005,"غياب"))</f>
        <v/>
      </c>
    </row>
    <row r="26">
      <c r="A26" s="5" t="n"/>
      <c r="B26" s="5" t="n"/>
      <c r="C26" s="16" t="n"/>
      <c r="D26" s="17" t="n"/>
      <c r="E26" s="17" t="n"/>
      <c r="F26" s="18">
        <f>IF(OR(A26&amp;""="",N(E26)=0),"",E26/SUM($E$6:$E$205))</f>
        <v/>
      </c>
      <c r="G26" s="19">
        <f>IF(A26&amp;""="","",COUNTIFS('الحضور'!$B$6:$B$2005,A26&amp;"",'الحضور'!$C$6:$C$2005,"أصالة")+COUNTIFS('الحضور'!$B$6:$B$2005,A26&amp;"",'الحضور'!$C$6:$C$2005,"توكيل"))</f>
        <v/>
      </c>
      <c r="H26" s="19">
        <f>IF(A26&amp;""="","",COUNTIFS('الحضور'!$B$6:$B$2005,A26&amp;"",'الحضور'!$C$6:$C$2005,"غياب"))</f>
        <v/>
      </c>
    </row>
    <row r="27">
      <c r="A27" s="5" t="n"/>
      <c r="B27" s="5" t="n"/>
      <c r="C27" s="16" t="n"/>
      <c r="D27" s="17" t="n"/>
      <c r="E27" s="17" t="n"/>
      <c r="F27" s="18">
        <f>IF(OR(A27&amp;""="",N(E27)=0),"",E27/SUM($E$6:$E$205))</f>
        <v/>
      </c>
      <c r="G27" s="19">
        <f>IF(A27&amp;""="","",COUNTIFS('الحضور'!$B$6:$B$2005,A27&amp;"",'الحضور'!$C$6:$C$2005,"أصالة")+COUNTIFS('الحضور'!$B$6:$B$2005,A27&amp;"",'الحضور'!$C$6:$C$2005,"توكيل"))</f>
        <v/>
      </c>
      <c r="H27" s="19">
        <f>IF(A27&amp;""="","",COUNTIFS('الحضور'!$B$6:$B$2005,A27&amp;"",'الحضور'!$C$6:$C$2005,"غياب"))</f>
        <v/>
      </c>
    </row>
    <row r="28">
      <c r="A28" s="5" t="n"/>
      <c r="B28" s="5" t="n"/>
      <c r="C28" s="16" t="n"/>
      <c r="D28" s="17" t="n"/>
      <c r="E28" s="17" t="n"/>
      <c r="F28" s="18">
        <f>IF(OR(A28&amp;""="",N(E28)=0),"",E28/SUM($E$6:$E$205))</f>
        <v/>
      </c>
      <c r="G28" s="19">
        <f>IF(A28&amp;""="","",COUNTIFS('الحضور'!$B$6:$B$2005,A28&amp;"",'الحضور'!$C$6:$C$2005,"أصالة")+COUNTIFS('الحضور'!$B$6:$B$2005,A28&amp;"",'الحضور'!$C$6:$C$2005,"توكيل"))</f>
        <v/>
      </c>
      <c r="H28" s="19">
        <f>IF(A28&amp;""="","",COUNTIFS('الحضور'!$B$6:$B$2005,A28&amp;"",'الحضور'!$C$6:$C$2005,"غياب"))</f>
        <v/>
      </c>
    </row>
    <row r="29">
      <c r="A29" s="5" t="n"/>
      <c r="B29" s="5" t="n"/>
      <c r="C29" s="16" t="n"/>
      <c r="D29" s="17" t="n"/>
      <c r="E29" s="17" t="n"/>
      <c r="F29" s="18">
        <f>IF(OR(A29&amp;""="",N(E29)=0),"",E29/SUM($E$6:$E$205))</f>
        <v/>
      </c>
      <c r="G29" s="19">
        <f>IF(A29&amp;""="","",COUNTIFS('الحضور'!$B$6:$B$2005,A29&amp;"",'الحضور'!$C$6:$C$2005,"أصالة")+COUNTIFS('الحضور'!$B$6:$B$2005,A29&amp;"",'الحضور'!$C$6:$C$2005,"توكيل"))</f>
        <v/>
      </c>
      <c r="H29" s="19">
        <f>IF(A29&amp;""="","",COUNTIFS('الحضور'!$B$6:$B$2005,A29&amp;"",'الحضور'!$C$6:$C$2005,"غياب"))</f>
        <v/>
      </c>
    </row>
    <row r="30">
      <c r="A30" s="5" t="n"/>
      <c r="B30" s="5" t="n"/>
      <c r="C30" s="16" t="n"/>
      <c r="D30" s="17" t="n"/>
      <c r="E30" s="17" t="n"/>
      <c r="F30" s="18">
        <f>IF(OR(A30&amp;""="",N(E30)=0),"",E30/SUM($E$6:$E$205))</f>
        <v/>
      </c>
      <c r="G30" s="19">
        <f>IF(A30&amp;""="","",COUNTIFS('الحضور'!$B$6:$B$2005,A30&amp;"",'الحضور'!$C$6:$C$2005,"أصالة")+COUNTIFS('الحضور'!$B$6:$B$2005,A30&amp;"",'الحضور'!$C$6:$C$2005,"توكيل"))</f>
        <v/>
      </c>
      <c r="H30" s="19">
        <f>IF(A30&amp;""="","",COUNTIFS('الحضور'!$B$6:$B$2005,A30&amp;"",'الحضور'!$C$6:$C$2005,"غياب"))</f>
        <v/>
      </c>
    </row>
    <row r="31">
      <c r="A31" s="5" t="n"/>
      <c r="B31" s="5" t="n"/>
      <c r="C31" s="16" t="n"/>
      <c r="D31" s="17" t="n"/>
      <c r="E31" s="17" t="n"/>
      <c r="F31" s="18">
        <f>IF(OR(A31&amp;""="",N(E31)=0),"",E31/SUM($E$6:$E$205))</f>
        <v/>
      </c>
      <c r="G31" s="19">
        <f>IF(A31&amp;""="","",COUNTIFS('الحضور'!$B$6:$B$2005,A31&amp;"",'الحضور'!$C$6:$C$2005,"أصالة")+COUNTIFS('الحضور'!$B$6:$B$2005,A31&amp;"",'الحضور'!$C$6:$C$2005,"توكيل"))</f>
        <v/>
      </c>
      <c r="H31" s="19">
        <f>IF(A31&amp;""="","",COUNTIFS('الحضور'!$B$6:$B$2005,A31&amp;"",'الحضور'!$C$6:$C$2005,"غياب"))</f>
        <v/>
      </c>
    </row>
    <row r="32">
      <c r="A32" s="5" t="n"/>
      <c r="B32" s="5" t="n"/>
      <c r="C32" s="16" t="n"/>
      <c r="D32" s="17" t="n"/>
      <c r="E32" s="17" t="n"/>
      <c r="F32" s="18">
        <f>IF(OR(A32&amp;""="",N(E32)=0),"",E32/SUM($E$6:$E$205))</f>
        <v/>
      </c>
      <c r="G32" s="19">
        <f>IF(A32&amp;""="","",COUNTIFS('الحضور'!$B$6:$B$2005,A32&amp;"",'الحضور'!$C$6:$C$2005,"أصالة")+COUNTIFS('الحضور'!$B$6:$B$2005,A32&amp;"",'الحضور'!$C$6:$C$2005,"توكيل"))</f>
        <v/>
      </c>
      <c r="H32" s="19">
        <f>IF(A32&amp;""="","",COUNTIFS('الحضور'!$B$6:$B$2005,A32&amp;"",'الحضور'!$C$6:$C$2005,"غياب"))</f>
        <v/>
      </c>
    </row>
    <row r="33">
      <c r="A33" s="5" t="n"/>
      <c r="B33" s="5" t="n"/>
      <c r="C33" s="16" t="n"/>
      <c r="D33" s="17" t="n"/>
      <c r="E33" s="17" t="n"/>
      <c r="F33" s="18">
        <f>IF(OR(A33&amp;""="",N(E33)=0),"",E33/SUM($E$6:$E$205))</f>
        <v/>
      </c>
      <c r="G33" s="19">
        <f>IF(A33&amp;""="","",COUNTIFS('الحضور'!$B$6:$B$2005,A33&amp;"",'الحضور'!$C$6:$C$2005,"أصالة")+COUNTIFS('الحضور'!$B$6:$B$2005,A33&amp;"",'الحضور'!$C$6:$C$2005,"توكيل"))</f>
        <v/>
      </c>
      <c r="H33" s="19">
        <f>IF(A33&amp;""="","",COUNTIFS('الحضور'!$B$6:$B$2005,A33&amp;"",'الحضور'!$C$6:$C$2005,"غياب"))</f>
        <v/>
      </c>
    </row>
    <row r="34">
      <c r="A34" s="5" t="n"/>
      <c r="B34" s="5" t="n"/>
      <c r="C34" s="16" t="n"/>
      <c r="D34" s="17" t="n"/>
      <c r="E34" s="17" t="n"/>
      <c r="F34" s="18">
        <f>IF(OR(A34&amp;""="",N(E34)=0),"",E34/SUM($E$6:$E$205))</f>
        <v/>
      </c>
      <c r="G34" s="19">
        <f>IF(A34&amp;""="","",COUNTIFS('الحضور'!$B$6:$B$2005,A34&amp;"",'الحضور'!$C$6:$C$2005,"أصالة")+COUNTIFS('الحضور'!$B$6:$B$2005,A34&amp;"",'الحضور'!$C$6:$C$2005,"توكيل"))</f>
        <v/>
      </c>
      <c r="H34" s="19">
        <f>IF(A34&amp;""="","",COUNTIFS('الحضور'!$B$6:$B$2005,A34&amp;"",'الحضور'!$C$6:$C$2005,"غياب"))</f>
        <v/>
      </c>
    </row>
    <row r="35">
      <c r="A35" s="5" t="n"/>
      <c r="B35" s="5" t="n"/>
      <c r="C35" s="16" t="n"/>
      <c r="D35" s="17" t="n"/>
      <c r="E35" s="17" t="n"/>
      <c r="F35" s="18">
        <f>IF(OR(A35&amp;""="",N(E35)=0),"",E35/SUM($E$6:$E$205))</f>
        <v/>
      </c>
      <c r="G35" s="19">
        <f>IF(A35&amp;""="","",COUNTIFS('الحضور'!$B$6:$B$2005,A35&amp;"",'الحضور'!$C$6:$C$2005,"أصالة")+COUNTIFS('الحضور'!$B$6:$B$2005,A35&amp;"",'الحضور'!$C$6:$C$2005,"توكيل"))</f>
        <v/>
      </c>
      <c r="H35" s="19">
        <f>IF(A35&amp;""="","",COUNTIFS('الحضور'!$B$6:$B$2005,A35&amp;"",'الحضور'!$C$6:$C$2005,"غياب"))</f>
        <v/>
      </c>
    </row>
    <row r="36">
      <c r="A36" s="5" t="n"/>
      <c r="B36" s="5" t="n"/>
      <c r="C36" s="16" t="n"/>
      <c r="D36" s="17" t="n"/>
      <c r="E36" s="17" t="n"/>
      <c r="F36" s="18">
        <f>IF(OR(A36&amp;""="",N(E36)=0),"",E36/SUM($E$6:$E$205))</f>
        <v/>
      </c>
      <c r="G36" s="19">
        <f>IF(A36&amp;""="","",COUNTIFS('الحضور'!$B$6:$B$2005,A36&amp;"",'الحضور'!$C$6:$C$2005,"أصالة")+COUNTIFS('الحضور'!$B$6:$B$2005,A36&amp;"",'الحضور'!$C$6:$C$2005,"توكيل"))</f>
        <v/>
      </c>
      <c r="H36" s="19">
        <f>IF(A36&amp;""="","",COUNTIFS('الحضور'!$B$6:$B$2005,A36&amp;"",'الحضور'!$C$6:$C$2005,"غياب"))</f>
        <v/>
      </c>
    </row>
    <row r="37">
      <c r="A37" s="5" t="n"/>
      <c r="B37" s="5" t="n"/>
      <c r="C37" s="16" t="n"/>
      <c r="D37" s="17" t="n"/>
      <c r="E37" s="17" t="n"/>
      <c r="F37" s="18">
        <f>IF(OR(A37&amp;""="",N(E37)=0),"",E37/SUM($E$6:$E$205))</f>
        <v/>
      </c>
      <c r="G37" s="19">
        <f>IF(A37&amp;""="","",COUNTIFS('الحضور'!$B$6:$B$2005,A37&amp;"",'الحضور'!$C$6:$C$2005,"أصالة")+COUNTIFS('الحضور'!$B$6:$B$2005,A37&amp;"",'الحضور'!$C$6:$C$2005,"توكيل"))</f>
        <v/>
      </c>
      <c r="H37" s="19">
        <f>IF(A37&amp;""="","",COUNTIFS('الحضور'!$B$6:$B$2005,A37&amp;"",'الحضور'!$C$6:$C$2005,"غياب"))</f>
        <v/>
      </c>
    </row>
    <row r="38">
      <c r="A38" s="5" t="n"/>
      <c r="B38" s="5" t="n"/>
      <c r="C38" s="16" t="n"/>
      <c r="D38" s="17" t="n"/>
      <c r="E38" s="17" t="n"/>
      <c r="F38" s="18">
        <f>IF(OR(A38&amp;""="",N(E38)=0),"",E38/SUM($E$6:$E$205))</f>
        <v/>
      </c>
      <c r="G38" s="19">
        <f>IF(A38&amp;""="","",COUNTIFS('الحضور'!$B$6:$B$2005,A38&amp;"",'الحضور'!$C$6:$C$2005,"أصالة")+COUNTIFS('الحضور'!$B$6:$B$2005,A38&amp;"",'الحضور'!$C$6:$C$2005,"توكيل"))</f>
        <v/>
      </c>
      <c r="H38" s="19">
        <f>IF(A38&amp;""="","",COUNTIFS('الحضور'!$B$6:$B$2005,A38&amp;"",'الحضور'!$C$6:$C$2005,"غياب"))</f>
        <v/>
      </c>
    </row>
    <row r="39">
      <c r="A39" s="5" t="n"/>
      <c r="B39" s="5" t="n"/>
      <c r="C39" s="16" t="n"/>
      <c r="D39" s="17" t="n"/>
      <c r="E39" s="17" t="n"/>
      <c r="F39" s="18">
        <f>IF(OR(A39&amp;""="",N(E39)=0),"",E39/SUM($E$6:$E$205))</f>
        <v/>
      </c>
      <c r="G39" s="19">
        <f>IF(A39&amp;""="","",COUNTIFS('الحضور'!$B$6:$B$2005,A39&amp;"",'الحضور'!$C$6:$C$2005,"أصالة")+COUNTIFS('الحضور'!$B$6:$B$2005,A39&amp;"",'الحضور'!$C$6:$C$2005,"توكيل"))</f>
        <v/>
      </c>
      <c r="H39" s="19">
        <f>IF(A39&amp;""="","",COUNTIFS('الحضور'!$B$6:$B$2005,A39&amp;"",'الحضور'!$C$6:$C$2005,"غياب"))</f>
        <v/>
      </c>
    </row>
    <row r="40">
      <c r="A40" s="5" t="n"/>
      <c r="B40" s="5" t="n"/>
      <c r="C40" s="16" t="n"/>
      <c r="D40" s="17" t="n"/>
      <c r="E40" s="17" t="n"/>
      <c r="F40" s="18">
        <f>IF(OR(A40&amp;""="",N(E40)=0),"",E40/SUM($E$6:$E$205))</f>
        <v/>
      </c>
      <c r="G40" s="19">
        <f>IF(A40&amp;""="","",COUNTIFS('الحضور'!$B$6:$B$2005,A40&amp;"",'الحضور'!$C$6:$C$2005,"أصالة")+COUNTIFS('الحضور'!$B$6:$B$2005,A40&amp;"",'الحضور'!$C$6:$C$2005,"توكيل"))</f>
        <v/>
      </c>
      <c r="H40" s="19">
        <f>IF(A40&amp;""="","",COUNTIFS('الحضور'!$B$6:$B$2005,A40&amp;"",'الحضور'!$C$6:$C$2005,"غياب"))</f>
        <v/>
      </c>
    </row>
    <row r="41">
      <c r="A41" s="5" t="n"/>
      <c r="B41" s="5" t="n"/>
      <c r="C41" s="16" t="n"/>
      <c r="D41" s="17" t="n"/>
      <c r="E41" s="17" t="n"/>
      <c r="F41" s="18">
        <f>IF(OR(A41&amp;""="",N(E41)=0),"",E41/SUM($E$6:$E$205))</f>
        <v/>
      </c>
      <c r="G41" s="19">
        <f>IF(A41&amp;""="","",COUNTIFS('الحضور'!$B$6:$B$2005,A41&amp;"",'الحضور'!$C$6:$C$2005,"أصالة")+COUNTIFS('الحضور'!$B$6:$B$2005,A41&amp;"",'الحضور'!$C$6:$C$2005,"توكيل"))</f>
        <v/>
      </c>
      <c r="H41" s="19">
        <f>IF(A41&amp;""="","",COUNTIFS('الحضور'!$B$6:$B$2005,A41&amp;"",'الحضور'!$C$6:$C$2005,"غياب"))</f>
        <v/>
      </c>
    </row>
    <row r="42">
      <c r="A42" s="5" t="n"/>
      <c r="B42" s="5" t="n"/>
      <c r="C42" s="16" t="n"/>
      <c r="D42" s="17" t="n"/>
      <c r="E42" s="17" t="n"/>
      <c r="F42" s="18">
        <f>IF(OR(A42&amp;""="",N(E42)=0),"",E42/SUM($E$6:$E$205))</f>
        <v/>
      </c>
      <c r="G42" s="19">
        <f>IF(A42&amp;""="","",COUNTIFS('الحضور'!$B$6:$B$2005,A42&amp;"",'الحضور'!$C$6:$C$2005,"أصالة")+COUNTIFS('الحضور'!$B$6:$B$2005,A42&amp;"",'الحضور'!$C$6:$C$2005,"توكيل"))</f>
        <v/>
      </c>
      <c r="H42" s="19">
        <f>IF(A42&amp;""="","",COUNTIFS('الحضور'!$B$6:$B$2005,A42&amp;"",'الحضور'!$C$6:$C$2005,"غياب"))</f>
        <v/>
      </c>
    </row>
    <row r="43">
      <c r="A43" s="5" t="n"/>
      <c r="B43" s="5" t="n"/>
      <c r="C43" s="16" t="n"/>
      <c r="D43" s="17" t="n"/>
      <c r="E43" s="17" t="n"/>
      <c r="F43" s="18">
        <f>IF(OR(A43&amp;""="",N(E43)=0),"",E43/SUM($E$6:$E$205))</f>
        <v/>
      </c>
      <c r="G43" s="19">
        <f>IF(A43&amp;""="","",COUNTIFS('الحضور'!$B$6:$B$2005,A43&amp;"",'الحضور'!$C$6:$C$2005,"أصالة")+COUNTIFS('الحضور'!$B$6:$B$2005,A43&amp;"",'الحضور'!$C$6:$C$2005,"توكيل"))</f>
        <v/>
      </c>
      <c r="H43" s="19">
        <f>IF(A43&amp;""="","",COUNTIFS('الحضور'!$B$6:$B$2005,A43&amp;"",'الحضور'!$C$6:$C$2005,"غياب"))</f>
        <v/>
      </c>
    </row>
    <row r="44">
      <c r="A44" s="5" t="n"/>
      <c r="B44" s="5" t="n"/>
      <c r="C44" s="16" t="n"/>
      <c r="D44" s="17" t="n"/>
      <c r="E44" s="17" t="n"/>
      <c r="F44" s="18">
        <f>IF(OR(A44&amp;""="",N(E44)=0),"",E44/SUM($E$6:$E$205))</f>
        <v/>
      </c>
      <c r="G44" s="19">
        <f>IF(A44&amp;""="","",COUNTIFS('الحضور'!$B$6:$B$2005,A44&amp;"",'الحضور'!$C$6:$C$2005,"أصالة")+COUNTIFS('الحضور'!$B$6:$B$2005,A44&amp;"",'الحضور'!$C$6:$C$2005,"توكيل"))</f>
        <v/>
      </c>
      <c r="H44" s="19">
        <f>IF(A44&amp;""="","",COUNTIFS('الحضور'!$B$6:$B$2005,A44&amp;"",'الحضور'!$C$6:$C$2005,"غياب"))</f>
        <v/>
      </c>
    </row>
    <row r="45">
      <c r="A45" s="5" t="n"/>
      <c r="B45" s="5" t="n"/>
      <c r="C45" s="16" t="n"/>
      <c r="D45" s="17" t="n"/>
      <c r="E45" s="17" t="n"/>
      <c r="F45" s="18">
        <f>IF(OR(A45&amp;""="",N(E45)=0),"",E45/SUM($E$6:$E$205))</f>
        <v/>
      </c>
      <c r="G45" s="19">
        <f>IF(A45&amp;""="","",COUNTIFS('الحضور'!$B$6:$B$2005,A45&amp;"",'الحضور'!$C$6:$C$2005,"أصالة")+COUNTIFS('الحضور'!$B$6:$B$2005,A45&amp;"",'الحضور'!$C$6:$C$2005,"توكيل"))</f>
        <v/>
      </c>
      <c r="H45" s="19">
        <f>IF(A45&amp;""="","",COUNTIFS('الحضور'!$B$6:$B$2005,A45&amp;"",'الحضور'!$C$6:$C$2005,"غياب"))</f>
        <v/>
      </c>
    </row>
    <row r="46">
      <c r="A46" s="5" t="n"/>
      <c r="B46" s="5" t="n"/>
      <c r="C46" s="16" t="n"/>
      <c r="D46" s="17" t="n"/>
      <c r="E46" s="17" t="n"/>
      <c r="F46" s="18">
        <f>IF(OR(A46&amp;""="",N(E46)=0),"",E46/SUM($E$6:$E$205))</f>
        <v/>
      </c>
      <c r="G46" s="19">
        <f>IF(A46&amp;""="","",COUNTIFS('الحضور'!$B$6:$B$2005,A46&amp;"",'الحضور'!$C$6:$C$2005,"أصالة")+COUNTIFS('الحضور'!$B$6:$B$2005,A46&amp;"",'الحضور'!$C$6:$C$2005,"توكيل"))</f>
        <v/>
      </c>
      <c r="H46" s="19">
        <f>IF(A46&amp;""="","",COUNTIFS('الحضور'!$B$6:$B$2005,A46&amp;"",'الحضور'!$C$6:$C$2005,"غياب"))</f>
        <v/>
      </c>
    </row>
    <row r="47">
      <c r="A47" s="5" t="n"/>
      <c r="B47" s="5" t="n"/>
      <c r="C47" s="16" t="n"/>
      <c r="D47" s="17" t="n"/>
      <c r="E47" s="17" t="n"/>
      <c r="F47" s="18">
        <f>IF(OR(A47&amp;""="",N(E47)=0),"",E47/SUM($E$6:$E$205))</f>
        <v/>
      </c>
      <c r="G47" s="19">
        <f>IF(A47&amp;""="","",COUNTIFS('الحضور'!$B$6:$B$2005,A47&amp;"",'الحضور'!$C$6:$C$2005,"أصالة")+COUNTIFS('الحضور'!$B$6:$B$2005,A47&amp;"",'الحضور'!$C$6:$C$2005,"توكيل"))</f>
        <v/>
      </c>
      <c r="H47" s="19">
        <f>IF(A47&amp;""="","",COUNTIFS('الحضور'!$B$6:$B$2005,A47&amp;"",'الحضور'!$C$6:$C$2005,"غياب"))</f>
        <v/>
      </c>
    </row>
    <row r="48">
      <c r="A48" s="5" t="n"/>
      <c r="B48" s="5" t="n"/>
      <c r="C48" s="16" t="n"/>
      <c r="D48" s="17" t="n"/>
      <c r="E48" s="17" t="n"/>
      <c r="F48" s="18">
        <f>IF(OR(A48&amp;""="",N(E48)=0),"",E48/SUM($E$6:$E$205))</f>
        <v/>
      </c>
      <c r="G48" s="19">
        <f>IF(A48&amp;""="","",COUNTIFS('الحضور'!$B$6:$B$2005,A48&amp;"",'الحضور'!$C$6:$C$2005,"أصالة")+COUNTIFS('الحضور'!$B$6:$B$2005,A48&amp;"",'الحضور'!$C$6:$C$2005,"توكيل"))</f>
        <v/>
      </c>
      <c r="H48" s="19">
        <f>IF(A48&amp;""="","",COUNTIFS('الحضور'!$B$6:$B$2005,A48&amp;"",'الحضور'!$C$6:$C$2005,"غياب"))</f>
        <v/>
      </c>
    </row>
    <row r="49">
      <c r="A49" s="5" t="n"/>
      <c r="B49" s="5" t="n"/>
      <c r="C49" s="16" t="n"/>
      <c r="D49" s="17" t="n"/>
      <c r="E49" s="17" t="n"/>
      <c r="F49" s="18">
        <f>IF(OR(A49&amp;""="",N(E49)=0),"",E49/SUM($E$6:$E$205))</f>
        <v/>
      </c>
      <c r="G49" s="19">
        <f>IF(A49&amp;""="","",COUNTIFS('الحضور'!$B$6:$B$2005,A49&amp;"",'الحضور'!$C$6:$C$2005,"أصالة")+COUNTIFS('الحضور'!$B$6:$B$2005,A49&amp;"",'الحضور'!$C$6:$C$2005,"توكيل"))</f>
        <v/>
      </c>
      <c r="H49" s="19">
        <f>IF(A49&amp;""="","",COUNTIFS('الحضور'!$B$6:$B$2005,A49&amp;"",'الحضور'!$C$6:$C$2005,"غياب"))</f>
        <v/>
      </c>
    </row>
    <row r="50">
      <c r="A50" s="5" t="n"/>
      <c r="B50" s="5" t="n"/>
      <c r="C50" s="16" t="n"/>
      <c r="D50" s="17" t="n"/>
      <c r="E50" s="17" t="n"/>
      <c r="F50" s="18">
        <f>IF(OR(A50&amp;""="",N(E50)=0),"",E50/SUM($E$6:$E$205))</f>
        <v/>
      </c>
      <c r="G50" s="19">
        <f>IF(A50&amp;""="","",COUNTIFS('الحضور'!$B$6:$B$2005,A50&amp;"",'الحضور'!$C$6:$C$2005,"أصالة")+COUNTIFS('الحضور'!$B$6:$B$2005,A50&amp;"",'الحضور'!$C$6:$C$2005,"توكيل"))</f>
        <v/>
      </c>
      <c r="H50" s="19">
        <f>IF(A50&amp;""="","",COUNTIFS('الحضور'!$B$6:$B$2005,A50&amp;"",'الحضور'!$C$6:$C$2005,"غياب"))</f>
        <v/>
      </c>
    </row>
    <row r="51">
      <c r="A51" s="5" t="n"/>
      <c r="B51" s="5" t="n"/>
      <c r="C51" s="16" t="n"/>
      <c r="D51" s="17" t="n"/>
      <c r="E51" s="17" t="n"/>
      <c r="F51" s="18">
        <f>IF(OR(A51&amp;""="",N(E51)=0),"",E51/SUM($E$6:$E$205))</f>
        <v/>
      </c>
      <c r="G51" s="19">
        <f>IF(A51&amp;""="","",COUNTIFS('الحضور'!$B$6:$B$2005,A51&amp;"",'الحضور'!$C$6:$C$2005,"أصالة")+COUNTIFS('الحضور'!$B$6:$B$2005,A51&amp;"",'الحضور'!$C$6:$C$2005,"توكيل"))</f>
        <v/>
      </c>
      <c r="H51" s="19">
        <f>IF(A51&amp;""="","",COUNTIFS('الحضور'!$B$6:$B$2005,A51&amp;"",'الحضور'!$C$6:$C$2005,"غياب"))</f>
        <v/>
      </c>
    </row>
    <row r="52">
      <c r="A52" s="5" t="n"/>
      <c r="B52" s="5" t="n"/>
      <c r="C52" s="16" t="n"/>
      <c r="D52" s="17" t="n"/>
      <c r="E52" s="17" t="n"/>
      <c r="F52" s="18">
        <f>IF(OR(A52&amp;""="",N(E52)=0),"",E52/SUM($E$6:$E$205))</f>
        <v/>
      </c>
      <c r="G52" s="19">
        <f>IF(A52&amp;""="","",COUNTIFS('الحضور'!$B$6:$B$2005,A52&amp;"",'الحضور'!$C$6:$C$2005,"أصالة")+COUNTIFS('الحضور'!$B$6:$B$2005,A52&amp;"",'الحضور'!$C$6:$C$2005,"توكيل"))</f>
        <v/>
      </c>
      <c r="H52" s="19">
        <f>IF(A52&amp;""="","",COUNTIFS('الحضور'!$B$6:$B$2005,A52&amp;"",'الحضور'!$C$6:$C$2005,"غياب"))</f>
        <v/>
      </c>
    </row>
    <row r="53">
      <c r="A53" s="5" t="n"/>
      <c r="B53" s="5" t="n"/>
      <c r="C53" s="16" t="n"/>
      <c r="D53" s="17" t="n"/>
      <c r="E53" s="17" t="n"/>
      <c r="F53" s="18">
        <f>IF(OR(A53&amp;""="",N(E53)=0),"",E53/SUM($E$6:$E$205))</f>
        <v/>
      </c>
      <c r="G53" s="19">
        <f>IF(A53&amp;""="","",COUNTIFS('الحضور'!$B$6:$B$2005,A53&amp;"",'الحضور'!$C$6:$C$2005,"أصالة")+COUNTIFS('الحضور'!$B$6:$B$2005,A53&amp;"",'الحضور'!$C$6:$C$2005,"توكيل"))</f>
        <v/>
      </c>
      <c r="H53" s="19">
        <f>IF(A53&amp;""="","",COUNTIFS('الحضور'!$B$6:$B$2005,A53&amp;"",'الحضور'!$C$6:$C$2005,"غياب"))</f>
        <v/>
      </c>
    </row>
    <row r="54">
      <c r="A54" s="5" t="n"/>
      <c r="B54" s="5" t="n"/>
      <c r="C54" s="16" t="n"/>
      <c r="D54" s="17" t="n"/>
      <c r="E54" s="17" t="n"/>
      <c r="F54" s="18">
        <f>IF(OR(A54&amp;""="",N(E54)=0),"",E54/SUM($E$6:$E$205))</f>
        <v/>
      </c>
      <c r="G54" s="19">
        <f>IF(A54&amp;""="","",COUNTIFS('الحضور'!$B$6:$B$2005,A54&amp;"",'الحضور'!$C$6:$C$2005,"أصالة")+COUNTIFS('الحضور'!$B$6:$B$2005,A54&amp;"",'الحضور'!$C$6:$C$2005,"توكيل"))</f>
        <v/>
      </c>
      <c r="H54" s="19">
        <f>IF(A54&amp;""="","",COUNTIFS('الحضور'!$B$6:$B$2005,A54&amp;"",'الحضور'!$C$6:$C$2005,"غياب"))</f>
        <v/>
      </c>
    </row>
    <row r="55">
      <c r="A55" s="5" t="n"/>
      <c r="B55" s="5" t="n"/>
      <c r="C55" s="16" t="n"/>
      <c r="D55" s="17" t="n"/>
      <c r="E55" s="17" t="n"/>
      <c r="F55" s="18">
        <f>IF(OR(A55&amp;""="",N(E55)=0),"",E55/SUM($E$6:$E$205))</f>
        <v/>
      </c>
      <c r="G55" s="19">
        <f>IF(A55&amp;""="","",COUNTIFS('الحضور'!$B$6:$B$2005,A55&amp;"",'الحضور'!$C$6:$C$2005,"أصالة")+COUNTIFS('الحضور'!$B$6:$B$2005,A55&amp;"",'الحضور'!$C$6:$C$2005,"توكيل"))</f>
        <v/>
      </c>
      <c r="H55" s="19">
        <f>IF(A55&amp;""="","",COUNTIFS('الحضور'!$B$6:$B$2005,A55&amp;"",'الحضور'!$C$6:$C$2005,"غياب"))</f>
        <v/>
      </c>
    </row>
    <row r="56">
      <c r="A56" s="5" t="n"/>
      <c r="B56" s="5" t="n"/>
      <c r="C56" s="16" t="n"/>
      <c r="D56" s="17" t="n"/>
      <c r="E56" s="17" t="n"/>
      <c r="F56" s="18">
        <f>IF(OR(A56&amp;""="",N(E56)=0),"",E56/SUM($E$6:$E$205))</f>
        <v/>
      </c>
      <c r="G56" s="19">
        <f>IF(A56&amp;""="","",COUNTIFS('الحضور'!$B$6:$B$2005,A56&amp;"",'الحضور'!$C$6:$C$2005,"أصالة")+COUNTIFS('الحضور'!$B$6:$B$2005,A56&amp;"",'الحضور'!$C$6:$C$2005,"توكيل"))</f>
        <v/>
      </c>
      <c r="H56" s="19">
        <f>IF(A56&amp;""="","",COUNTIFS('الحضور'!$B$6:$B$2005,A56&amp;"",'الحضور'!$C$6:$C$2005,"غياب"))</f>
        <v/>
      </c>
    </row>
    <row r="57">
      <c r="A57" s="5" t="n"/>
      <c r="B57" s="5" t="n"/>
      <c r="C57" s="16" t="n"/>
      <c r="D57" s="17" t="n"/>
      <c r="E57" s="17" t="n"/>
      <c r="F57" s="18">
        <f>IF(OR(A57&amp;""="",N(E57)=0),"",E57/SUM($E$6:$E$205))</f>
        <v/>
      </c>
      <c r="G57" s="19">
        <f>IF(A57&amp;""="","",COUNTIFS('الحضور'!$B$6:$B$2005,A57&amp;"",'الحضور'!$C$6:$C$2005,"أصالة")+COUNTIFS('الحضور'!$B$6:$B$2005,A57&amp;"",'الحضور'!$C$6:$C$2005,"توكيل"))</f>
        <v/>
      </c>
      <c r="H57" s="19">
        <f>IF(A57&amp;""="","",COUNTIFS('الحضور'!$B$6:$B$2005,A57&amp;"",'الحضور'!$C$6:$C$2005,"غياب"))</f>
        <v/>
      </c>
    </row>
    <row r="58">
      <c r="A58" s="5" t="n"/>
      <c r="B58" s="5" t="n"/>
      <c r="C58" s="16" t="n"/>
      <c r="D58" s="17" t="n"/>
      <c r="E58" s="17" t="n"/>
      <c r="F58" s="18">
        <f>IF(OR(A58&amp;""="",N(E58)=0),"",E58/SUM($E$6:$E$205))</f>
        <v/>
      </c>
      <c r="G58" s="19">
        <f>IF(A58&amp;""="","",COUNTIFS('الحضور'!$B$6:$B$2005,A58&amp;"",'الحضور'!$C$6:$C$2005,"أصالة")+COUNTIFS('الحضور'!$B$6:$B$2005,A58&amp;"",'الحضور'!$C$6:$C$2005,"توكيل"))</f>
        <v/>
      </c>
      <c r="H58" s="19">
        <f>IF(A58&amp;""="","",COUNTIFS('الحضور'!$B$6:$B$2005,A58&amp;"",'الحضور'!$C$6:$C$2005,"غياب"))</f>
        <v/>
      </c>
    </row>
    <row r="59">
      <c r="A59" s="5" t="n"/>
      <c r="B59" s="5" t="n"/>
      <c r="C59" s="16" t="n"/>
      <c r="D59" s="17" t="n"/>
      <c r="E59" s="17" t="n"/>
      <c r="F59" s="18">
        <f>IF(OR(A59&amp;""="",N(E59)=0),"",E59/SUM($E$6:$E$205))</f>
        <v/>
      </c>
      <c r="G59" s="19">
        <f>IF(A59&amp;""="","",COUNTIFS('الحضور'!$B$6:$B$2005,A59&amp;"",'الحضور'!$C$6:$C$2005,"أصالة")+COUNTIFS('الحضور'!$B$6:$B$2005,A59&amp;"",'الحضور'!$C$6:$C$2005,"توكيل"))</f>
        <v/>
      </c>
      <c r="H59" s="19">
        <f>IF(A59&amp;""="","",COUNTIFS('الحضور'!$B$6:$B$2005,A59&amp;"",'الحضور'!$C$6:$C$2005,"غياب"))</f>
        <v/>
      </c>
    </row>
    <row r="60">
      <c r="A60" s="5" t="n"/>
      <c r="B60" s="5" t="n"/>
      <c r="C60" s="16" t="n"/>
      <c r="D60" s="17" t="n"/>
      <c r="E60" s="17" t="n"/>
      <c r="F60" s="18">
        <f>IF(OR(A60&amp;""="",N(E60)=0),"",E60/SUM($E$6:$E$205))</f>
        <v/>
      </c>
      <c r="G60" s="19">
        <f>IF(A60&amp;""="","",COUNTIFS('الحضور'!$B$6:$B$2005,A60&amp;"",'الحضور'!$C$6:$C$2005,"أصالة")+COUNTIFS('الحضور'!$B$6:$B$2005,A60&amp;"",'الحضور'!$C$6:$C$2005,"توكيل"))</f>
        <v/>
      </c>
      <c r="H60" s="19">
        <f>IF(A60&amp;""="","",COUNTIFS('الحضور'!$B$6:$B$2005,A60&amp;"",'الحضور'!$C$6:$C$2005,"غياب"))</f>
        <v/>
      </c>
    </row>
    <row r="61">
      <c r="A61" s="5" t="n"/>
      <c r="B61" s="5" t="n"/>
      <c r="C61" s="16" t="n"/>
      <c r="D61" s="17" t="n"/>
      <c r="E61" s="17" t="n"/>
      <c r="F61" s="18">
        <f>IF(OR(A61&amp;""="",N(E61)=0),"",E61/SUM($E$6:$E$205))</f>
        <v/>
      </c>
      <c r="G61" s="19">
        <f>IF(A61&amp;""="","",COUNTIFS('الحضور'!$B$6:$B$2005,A61&amp;"",'الحضور'!$C$6:$C$2005,"أصالة")+COUNTIFS('الحضور'!$B$6:$B$2005,A61&amp;"",'الحضور'!$C$6:$C$2005,"توكيل"))</f>
        <v/>
      </c>
      <c r="H61" s="19">
        <f>IF(A61&amp;""="","",COUNTIFS('الحضور'!$B$6:$B$2005,A61&amp;"",'الحضور'!$C$6:$C$2005,"غياب"))</f>
        <v/>
      </c>
    </row>
    <row r="62">
      <c r="A62" s="5" t="n"/>
      <c r="B62" s="5" t="n"/>
      <c r="C62" s="16" t="n"/>
      <c r="D62" s="17" t="n"/>
      <c r="E62" s="17" t="n"/>
      <c r="F62" s="18">
        <f>IF(OR(A62&amp;""="",N(E62)=0),"",E62/SUM($E$6:$E$205))</f>
        <v/>
      </c>
      <c r="G62" s="19">
        <f>IF(A62&amp;""="","",COUNTIFS('الحضور'!$B$6:$B$2005,A62&amp;"",'الحضور'!$C$6:$C$2005,"أصالة")+COUNTIFS('الحضور'!$B$6:$B$2005,A62&amp;"",'الحضور'!$C$6:$C$2005,"توكيل"))</f>
        <v/>
      </c>
      <c r="H62" s="19">
        <f>IF(A62&amp;""="","",COUNTIFS('الحضور'!$B$6:$B$2005,A62&amp;"",'الحضور'!$C$6:$C$2005,"غياب"))</f>
        <v/>
      </c>
    </row>
    <row r="63">
      <c r="A63" s="5" t="n"/>
      <c r="B63" s="5" t="n"/>
      <c r="C63" s="16" t="n"/>
      <c r="D63" s="17" t="n"/>
      <c r="E63" s="17" t="n"/>
      <c r="F63" s="18">
        <f>IF(OR(A63&amp;""="",N(E63)=0),"",E63/SUM($E$6:$E$205))</f>
        <v/>
      </c>
      <c r="G63" s="19">
        <f>IF(A63&amp;""="","",COUNTIFS('الحضور'!$B$6:$B$2005,A63&amp;"",'الحضور'!$C$6:$C$2005,"أصالة")+COUNTIFS('الحضور'!$B$6:$B$2005,A63&amp;"",'الحضور'!$C$6:$C$2005,"توكيل"))</f>
        <v/>
      </c>
      <c r="H63" s="19">
        <f>IF(A63&amp;""="","",COUNTIFS('الحضور'!$B$6:$B$2005,A63&amp;"",'الحضور'!$C$6:$C$2005,"غياب"))</f>
        <v/>
      </c>
    </row>
    <row r="64">
      <c r="A64" s="5" t="n"/>
      <c r="B64" s="5" t="n"/>
      <c r="C64" s="16" t="n"/>
      <c r="D64" s="17" t="n"/>
      <c r="E64" s="17" t="n"/>
      <c r="F64" s="18">
        <f>IF(OR(A64&amp;""="",N(E64)=0),"",E64/SUM($E$6:$E$205))</f>
        <v/>
      </c>
      <c r="G64" s="19">
        <f>IF(A64&amp;""="","",COUNTIFS('الحضور'!$B$6:$B$2005,A64&amp;"",'الحضور'!$C$6:$C$2005,"أصالة")+COUNTIFS('الحضور'!$B$6:$B$2005,A64&amp;"",'الحضور'!$C$6:$C$2005,"توكيل"))</f>
        <v/>
      </c>
      <c r="H64" s="19">
        <f>IF(A64&amp;""="","",COUNTIFS('الحضور'!$B$6:$B$2005,A64&amp;"",'الحضور'!$C$6:$C$2005,"غياب"))</f>
        <v/>
      </c>
    </row>
    <row r="65">
      <c r="A65" s="5" t="n"/>
      <c r="B65" s="5" t="n"/>
      <c r="C65" s="16" t="n"/>
      <c r="D65" s="17" t="n"/>
      <c r="E65" s="17" t="n"/>
      <c r="F65" s="18">
        <f>IF(OR(A65&amp;""="",N(E65)=0),"",E65/SUM($E$6:$E$205))</f>
        <v/>
      </c>
      <c r="G65" s="19">
        <f>IF(A65&amp;""="","",COUNTIFS('الحضور'!$B$6:$B$2005,A65&amp;"",'الحضور'!$C$6:$C$2005,"أصالة")+COUNTIFS('الحضور'!$B$6:$B$2005,A65&amp;"",'الحضور'!$C$6:$C$2005,"توكيل"))</f>
        <v/>
      </c>
      <c r="H65" s="19">
        <f>IF(A65&amp;""="","",COUNTIFS('الحضور'!$B$6:$B$2005,A65&amp;"",'الحضور'!$C$6:$C$2005,"غياب"))</f>
        <v/>
      </c>
    </row>
    <row r="66">
      <c r="A66" s="5" t="n"/>
      <c r="B66" s="5" t="n"/>
      <c r="C66" s="16" t="n"/>
      <c r="D66" s="17" t="n"/>
      <c r="E66" s="17" t="n"/>
      <c r="F66" s="18">
        <f>IF(OR(A66&amp;""="",N(E66)=0),"",E66/SUM($E$6:$E$205))</f>
        <v/>
      </c>
      <c r="G66" s="19">
        <f>IF(A66&amp;""="","",COUNTIFS('الحضور'!$B$6:$B$2005,A66&amp;"",'الحضور'!$C$6:$C$2005,"أصالة")+COUNTIFS('الحضور'!$B$6:$B$2005,A66&amp;"",'الحضور'!$C$6:$C$2005,"توكيل"))</f>
        <v/>
      </c>
      <c r="H66" s="19">
        <f>IF(A66&amp;""="","",COUNTIFS('الحضور'!$B$6:$B$2005,A66&amp;"",'الحضور'!$C$6:$C$2005,"غياب"))</f>
        <v/>
      </c>
    </row>
    <row r="67">
      <c r="A67" s="5" t="n"/>
      <c r="B67" s="5" t="n"/>
      <c r="C67" s="16" t="n"/>
      <c r="D67" s="17" t="n"/>
      <c r="E67" s="17" t="n"/>
      <c r="F67" s="18">
        <f>IF(OR(A67&amp;""="",N(E67)=0),"",E67/SUM($E$6:$E$205))</f>
        <v/>
      </c>
      <c r="G67" s="19">
        <f>IF(A67&amp;""="","",COUNTIFS('الحضور'!$B$6:$B$2005,A67&amp;"",'الحضور'!$C$6:$C$2005,"أصالة")+COUNTIFS('الحضور'!$B$6:$B$2005,A67&amp;"",'الحضور'!$C$6:$C$2005,"توكيل"))</f>
        <v/>
      </c>
      <c r="H67" s="19">
        <f>IF(A67&amp;""="","",COUNTIFS('الحضور'!$B$6:$B$2005,A67&amp;"",'الحضور'!$C$6:$C$2005,"غياب"))</f>
        <v/>
      </c>
    </row>
    <row r="68">
      <c r="A68" s="5" t="n"/>
      <c r="B68" s="5" t="n"/>
      <c r="C68" s="16" t="n"/>
      <c r="D68" s="17" t="n"/>
      <c r="E68" s="17" t="n"/>
      <c r="F68" s="18">
        <f>IF(OR(A68&amp;""="",N(E68)=0),"",E68/SUM($E$6:$E$205))</f>
        <v/>
      </c>
      <c r="G68" s="19">
        <f>IF(A68&amp;""="","",COUNTIFS('الحضور'!$B$6:$B$2005,A68&amp;"",'الحضور'!$C$6:$C$2005,"أصالة")+COUNTIFS('الحضور'!$B$6:$B$2005,A68&amp;"",'الحضور'!$C$6:$C$2005,"توكيل"))</f>
        <v/>
      </c>
      <c r="H68" s="19">
        <f>IF(A68&amp;""="","",COUNTIFS('الحضور'!$B$6:$B$2005,A68&amp;"",'الحضور'!$C$6:$C$2005,"غياب"))</f>
        <v/>
      </c>
    </row>
    <row r="69">
      <c r="A69" s="5" t="n"/>
      <c r="B69" s="5" t="n"/>
      <c r="C69" s="16" t="n"/>
      <c r="D69" s="17" t="n"/>
      <c r="E69" s="17" t="n"/>
      <c r="F69" s="18">
        <f>IF(OR(A69&amp;""="",N(E69)=0),"",E69/SUM($E$6:$E$205))</f>
        <v/>
      </c>
      <c r="G69" s="19">
        <f>IF(A69&amp;""="","",COUNTIFS('الحضور'!$B$6:$B$2005,A69&amp;"",'الحضور'!$C$6:$C$2005,"أصالة")+COUNTIFS('الحضور'!$B$6:$B$2005,A69&amp;"",'الحضور'!$C$6:$C$2005,"توكيل"))</f>
        <v/>
      </c>
      <c r="H69" s="19">
        <f>IF(A69&amp;""="","",COUNTIFS('الحضور'!$B$6:$B$2005,A69&amp;"",'الحضور'!$C$6:$C$2005,"غياب"))</f>
        <v/>
      </c>
    </row>
    <row r="70">
      <c r="A70" s="5" t="n"/>
      <c r="B70" s="5" t="n"/>
      <c r="C70" s="16" t="n"/>
      <c r="D70" s="17" t="n"/>
      <c r="E70" s="17" t="n"/>
      <c r="F70" s="18">
        <f>IF(OR(A70&amp;""="",N(E70)=0),"",E70/SUM($E$6:$E$205))</f>
        <v/>
      </c>
      <c r="G70" s="19">
        <f>IF(A70&amp;""="","",COUNTIFS('الحضور'!$B$6:$B$2005,A70&amp;"",'الحضور'!$C$6:$C$2005,"أصالة")+COUNTIFS('الحضور'!$B$6:$B$2005,A70&amp;"",'الحضور'!$C$6:$C$2005,"توكيل"))</f>
        <v/>
      </c>
      <c r="H70" s="19">
        <f>IF(A70&amp;""="","",COUNTIFS('الحضور'!$B$6:$B$2005,A70&amp;"",'الحضور'!$C$6:$C$2005,"غياب"))</f>
        <v/>
      </c>
    </row>
    <row r="71">
      <c r="A71" s="5" t="n"/>
      <c r="B71" s="5" t="n"/>
      <c r="C71" s="16" t="n"/>
      <c r="D71" s="17" t="n"/>
      <c r="E71" s="17" t="n"/>
      <c r="F71" s="18">
        <f>IF(OR(A71&amp;""="",N(E71)=0),"",E71/SUM($E$6:$E$205))</f>
        <v/>
      </c>
      <c r="G71" s="19">
        <f>IF(A71&amp;""="","",COUNTIFS('الحضور'!$B$6:$B$2005,A71&amp;"",'الحضور'!$C$6:$C$2005,"أصالة")+COUNTIFS('الحضور'!$B$6:$B$2005,A71&amp;"",'الحضور'!$C$6:$C$2005,"توكيل"))</f>
        <v/>
      </c>
      <c r="H71" s="19">
        <f>IF(A71&amp;""="","",COUNTIFS('الحضور'!$B$6:$B$2005,A71&amp;"",'الحضور'!$C$6:$C$2005,"غياب"))</f>
        <v/>
      </c>
    </row>
    <row r="72">
      <c r="A72" s="5" t="n"/>
      <c r="B72" s="5" t="n"/>
      <c r="C72" s="16" t="n"/>
      <c r="D72" s="17" t="n"/>
      <c r="E72" s="17" t="n"/>
      <c r="F72" s="18">
        <f>IF(OR(A72&amp;""="",N(E72)=0),"",E72/SUM($E$6:$E$205))</f>
        <v/>
      </c>
      <c r="G72" s="19">
        <f>IF(A72&amp;""="","",COUNTIFS('الحضور'!$B$6:$B$2005,A72&amp;"",'الحضور'!$C$6:$C$2005,"أصالة")+COUNTIFS('الحضور'!$B$6:$B$2005,A72&amp;"",'الحضور'!$C$6:$C$2005,"توكيل"))</f>
        <v/>
      </c>
      <c r="H72" s="19">
        <f>IF(A72&amp;""="","",COUNTIFS('الحضور'!$B$6:$B$2005,A72&amp;"",'الحضور'!$C$6:$C$2005,"غياب"))</f>
        <v/>
      </c>
    </row>
    <row r="73">
      <c r="A73" s="5" t="n"/>
      <c r="B73" s="5" t="n"/>
      <c r="C73" s="16" t="n"/>
      <c r="D73" s="17" t="n"/>
      <c r="E73" s="17" t="n"/>
      <c r="F73" s="18">
        <f>IF(OR(A73&amp;""="",N(E73)=0),"",E73/SUM($E$6:$E$205))</f>
        <v/>
      </c>
      <c r="G73" s="19">
        <f>IF(A73&amp;""="","",COUNTIFS('الحضور'!$B$6:$B$2005,A73&amp;"",'الحضور'!$C$6:$C$2005,"أصالة")+COUNTIFS('الحضور'!$B$6:$B$2005,A73&amp;"",'الحضور'!$C$6:$C$2005,"توكيل"))</f>
        <v/>
      </c>
      <c r="H73" s="19">
        <f>IF(A73&amp;""="","",COUNTIFS('الحضور'!$B$6:$B$2005,A73&amp;"",'الحضور'!$C$6:$C$2005,"غياب"))</f>
        <v/>
      </c>
    </row>
    <row r="74">
      <c r="A74" s="5" t="n"/>
      <c r="B74" s="5" t="n"/>
      <c r="C74" s="16" t="n"/>
      <c r="D74" s="17" t="n"/>
      <c r="E74" s="17" t="n"/>
      <c r="F74" s="18">
        <f>IF(OR(A74&amp;""="",N(E74)=0),"",E74/SUM($E$6:$E$205))</f>
        <v/>
      </c>
      <c r="G74" s="19">
        <f>IF(A74&amp;""="","",COUNTIFS('الحضور'!$B$6:$B$2005,A74&amp;"",'الحضور'!$C$6:$C$2005,"أصالة")+COUNTIFS('الحضور'!$B$6:$B$2005,A74&amp;"",'الحضور'!$C$6:$C$2005,"توكيل"))</f>
        <v/>
      </c>
      <c r="H74" s="19">
        <f>IF(A74&amp;""="","",COUNTIFS('الحضور'!$B$6:$B$2005,A74&amp;"",'الحضور'!$C$6:$C$2005,"غياب"))</f>
        <v/>
      </c>
    </row>
    <row r="75">
      <c r="A75" s="5" t="n"/>
      <c r="B75" s="5" t="n"/>
      <c r="C75" s="16" t="n"/>
      <c r="D75" s="17" t="n"/>
      <c r="E75" s="17" t="n"/>
      <c r="F75" s="18">
        <f>IF(OR(A75&amp;""="",N(E75)=0),"",E75/SUM($E$6:$E$205))</f>
        <v/>
      </c>
      <c r="G75" s="19">
        <f>IF(A75&amp;""="","",COUNTIFS('الحضور'!$B$6:$B$2005,A75&amp;"",'الحضور'!$C$6:$C$2005,"أصالة")+COUNTIFS('الحضور'!$B$6:$B$2005,A75&amp;"",'الحضور'!$C$6:$C$2005,"توكيل"))</f>
        <v/>
      </c>
      <c r="H75" s="19">
        <f>IF(A75&amp;""="","",COUNTIFS('الحضور'!$B$6:$B$2005,A75&amp;"",'الحضور'!$C$6:$C$2005,"غياب"))</f>
        <v/>
      </c>
    </row>
    <row r="76">
      <c r="A76" s="5" t="n"/>
      <c r="B76" s="5" t="n"/>
      <c r="C76" s="16" t="n"/>
      <c r="D76" s="17" t="n"/>
      <c r="E76" s="17" t="n"/>
      <c r="F76" s="18">
        <f>IF(OR(A76&amp;""="",N(E76)=0),"",E76/SUM($E$6:$E$205))</f>
        <v/>
      </c>
      <c r="G76" s="19">
        <f>IF(A76&amp;""="","",COUNTIFS('الحضور'!$B$6:$B$2005,A76&amp;"",'الحضور'!$C$6:$C$2005,"أصالة")+COUNTIFS('الحضور'!$B$6:$B$2005,A76&amp;"",'الحضور'!$C$6:$C$2005,"توكيل"))</f>
        <v/>
      </c>
      <c r="H76" s="19">
        <f>IF(A76&amp;""="","",COUNTIFS('الحضور'!$B$6:$B$2005,A76&amp;"",'الحضور'!$C$6:$C$2005,"غياب"))</f>
        <v/>
      </c>
    </row>
    <row r="77">
      <c r="A77" s="5" t="n"/>
      <c r="B77" s="5" t="n"/>
      <c r="C77" s="16" t="n"/>
      <c r="D77" s="17" t="n"/>
      <c r="E77" s="17" t="n"/>
      <c r="F77" s="18">
        <f>IF(OR(A77&amp;""="",N(E77)=0),"",E77/SUM($E$6:$E$205))</f>
        <v/>
      </c>
      <c r="G77" s="19">
        <f>IF(A77&amp;""="","",COUNTIFS('الحضور'!$B$6:$B$2005,A77&amp;"",'الحضور'!$C$6:$C$2005,"أصالة")+COUNTIFS('الحضور'!$B$6:$B$2005,A77&amp;"",'الحضور'!$C$6:$C$2005,"توكيل"))</f>
        <v/>
      </c>
      <c r="H77" s="19">
        <f>IF(A77&amp;""="","",COUNTIFS('الحضور'!$B$6:$B$2005,A77&amp;"",'الحضور'!$C$6:$C$2005,"غياب"))</f>
        <v/>
      </c>
    </row>
    <row r="78">
      <c r="A78" s="5" t="n"/>
      <c r="B78" s="5" t="n"/>
      <c r="C78" s="16" t="n"/>
      <c r="D78" s="17" t="n"/>
      <c r="E78" s="17" t="n"/>
      <c r="F78" s="18">
        <f>IF(OR(A78&amp;""="",N(E78)=0),"",E78/SUM($E$6:$E$205))</f>
        <v/>
      </c>
      <c r="G78" s="19">
        <f>IF(A78&amp;""="","",COUNTIFS('الحضور'!$B$6:$B$2005,A78&amp;"",'الحضور'!$C$6:$C$2005,"أصالة")+COUNTIFS('الحضور'!$B$6:$B$2005,A78&amp;"",'الحضور'!$C$6:$C$2005,"توكيل"))</f>
        <v/>
      </c>
      <c r="H78" s="19">
        <f>IF(A78&amp;""="","",COUNTIFS('الحضور'!$B$6:$B$2005,A78&amp;"",'الحضور'!$C$6:$C$2005,"غياب"))</f>
        <v/>
      </c>
    </row>
    <row r="79">
      <c r="A79" s="5" t="n"/>
      <c r="B79" s="5" t="n"/>
      <c r="C79" s="16" t="n"/>
      <c r="D79" s="17" t="n"/>
      <c r="E79" s="17" t="n"/>
      <c r="F79" s="18">
        <f>IF(OR(A79&amp;""="",N(E79)=0),"",E79/SUM($E$6:$E$205))</f>
        <v/>
      </c>
      <c r="G79" s="19">
        <f>IF(A79&amp;""="","",COUNTIFS('الحضور'!$B$6:$B$2005,A79&amp;"",'الحضور'!$C$6:$C$2005,"أصالة")+COUNTIFS('الحضور'!$B$6:$B$2005,A79&amp;"",'الحضور'!$C$6:$C$2005,"توكيل"))</f>
        <v/>
      </c>
      <c r="H79" s="19">
        <f>IF(A79&amp;""="","",COUNTIFS('الحضور'!$B$6:$B$2005,A79&amp;"",'الحضور'!$C$6:$C$2005,"غياب"))</f>
        <v/>
      </c>
    </row>
    <row r="80">
      <c r="A80" s="5" t="n"/>
      <c r="B80" s="5" t="n"/>
      <c r="C80" s="16" t="n"/>
      <c r="D80" s="17" t="n"/>
      <c r="E80" s="17" t="n"/>
      <c r="F80" s="18">
        <f>IF(OR(A80&amp;""="",N(E80)=0),"",E80/SUM($E$6:$E$205))</f>
        <v/>
      </c>
      <c r="G80" s="19">
        <f>IF(A80&amp;""="","",COUNTIFS('الحضور'!$B$6:$B$2005,A80&amp;"",'الحضور'!$C$6:$C$2005,"أصالة")+COUNTIFS('الحضور'!$B$6:$B$2005,A80&amp;"",'الحضور'!$C$6:$C$2005,"توكيل"))</f>
        <v/>
      </c>
      <c r="H80" s="19">
        <f>IF(A80&amp;""="","",COUNTIFS('الحضور'!$B$6:$B$2005,A80&amp;"",'الحضور'!$C$6:$C$2005,"غياب"))</f>
        <v/>
      </c>
    </row>
    <row r="81">
      <c r="A81" s="5" t="n"/>
      <c r="B81" s="5" t="n"/>
      <c r="C81" s="16" t="n"/>
      <c r="D81" s="17" t="n"/>
      <c r="E81" s="17" t="n"/>
      <c r="F81" s="18">
        <f>IF(OR(A81&amp;""="",N(E81)=0),"",E81/SUM($E$6:$E$205))</f>
        <v/>
      </c>
      <c r="G81" s="19">
        <f>IF(A81&amp;""="","",COUNTIFS('الحضور'!$B$6:$B$2005,A81&amp;"",'الحضور'!$C$6:$C$2005,"أصالة")+COUNTIFS('الحضور'!$B$6:$B$2005,A81&amp;"",'الحضور'!$C$6:$C$2005,"توكيل"))</f>
        <v/>
      </c>
      <c r="H81" s="19">
        <f>IF(A81&amp;""="","",COUNTIFS('الحضور'!$B$6:$B$2005,A81&amp;"",'الحضور'!$C$6:$C$2005,"غياب"))</f>
        <v/>
      </c>
    </row>
    <row r="82">
      <c r="A82" s="5" t="n"/>
      <c r="B82" s="5" t="n"/>
      <c r="C82" s="16" t="n"/>
      <c r="D82" s="17" t="n"/>
      <c r="E82" s="17" t="n"/>
      <c r="F82" s="18">
        <f>IF(OR(A82&amp;""="",N(E82)=0),"",E82/SUM($E$6:$E$205))</f>
        <v/>
      </c>
      <c r="G82" s="19">
        <f>IF(A82&amp;""="","",COUNTIFS('الحضور'!$B$6:$B$2005,A82&amp;"",'الحضور'!$C$6:$C$2005,"أصالة")+COUNTIFS('الحضور'!$B$6:$B$2005,A82&amp;"",'الحضور'!$C$6:$C$2005,"توكيل"))</f>
        <v/>
      </c>
      <c r="H82" s="19">
        <f>IF(A82&amp;""="","",COUNTIFS('الحضور'!$B$6:$B$2005,A82&amp;"",'الحضور'!$C$6:$C$2005,"غياب"))</f>
        <v/>
      </c>
    </row>
    <row r="83">
      <c r="A83" s="5" t="n"/>
      <c r="B83" s="5" t="n"/>
      <c r="C83" s="16" t="n"/>
      <c r="D83" s="17" t="n"/>
      <c r="E83" s="17" t="n"/>
      <c r="F83" s="18">
        <f>IF(OR(A83&amp;""="",N(E83)=0),"",E83/SUM($E$6:$E$205))</f>
        <v/>
      </c>
      <c r="G83" s="19">
        <f>IF(A83&amp;""="","",COUNTIFS('الحضور'!$B$6:$B$2005,A83&amp;"",'الحضور'!$C$6:$C$2005,"أصالة")+COUNTIFS('الحضور'!$B$6:$B$2005,A83&amp;"",'الحضور'!$C$6:$C$2005,"توكيل"))</f>
        <v/>
      </c>
      <c r="H83" s="19">
        <f>IF(A83&amp;""="","",COUNTIFS('الحضور'!$B$6:$B$2005,A83&amp;"",'الحضور'!$C$6:$C$2005,"غياب"))</f>
        <v/>
      </c>
    </row>
    <row r="84">
      <c r="A84" s="5" t="n"/>
      <c r="B84" s="5" t="n"/>
      <c r="C84" s="16" t="n"/>
      <c r="D84" s="17" t="n"/>
      <c r="E84" s="17" t="n"/>
      <c r="F84" s="18">
        <f>IF(OR(A84&amp;""="",N(E84)=0),"",E84/SUM($E$6:$E$205))</f>
        <v/>
      </c>
      <c r="G84" s="19">
        <f>IF(A84&amp;""="","",COUNTIFS('الحضور'!$B$6:$B$2005,A84&amp;"",'الحضور'!$C$6:$C$2005,"أصالة")+COUNTIFS('الحضور'!$B$6:$B$2005,A84&amp;"",'الحضور'!$C$6:$C$2005,"توكيل"))</f>
        <v/>
      </c>
      <c r="H84" s="19">
        <f>IF(A84&amp;""="","",COUNTIFS('الحضور'!$B$6:$B$2005,A84&amp;"",'الحضور'!$C$6:$C$2005,"غياب"))</f>
        <v/>
      </c>
    </row>
    <row r="85">
      <c r="A85" s="5" t="n"/>
      <c r="B85" s="5" t="n"/>
      <c r="C85" s="16" t="n"/>
      <c r="D85" s="17" t="n"/>
      <c r="E85" s="17" t="n"/>
      <c r="F85" s="18">
        <f>IF(OR(A85&amp;""="",N(E85)=0),"",E85/SUM($E$6:$E$205))</f>
        <v/>
      </c>
      <c r="G85" s="19">
        <f>IF(A85&amp;""="","",COUNTIFS('الحضور'!$B$6:$B$2005,A85&amp;"",'الحضور'!$C$6:$C$2005,"أصالة")+COUNTIFS('الحضور'!$B$6:$B$2005,A85&amp;"",'الحضور'!$C$6:$C$2005,"توكيل"))</f>
        <v/>
      </c>
      <c r="H85" s="19">
        <f>IF(A85&amp;""="","",COUNTIFS('الحضور'!$B$6:$B$2005,A85&amp;"",'الحضور'!$C$6:$C$2005,"غياب"))</f>
        <v/>
      </c>
    </row>
    <row r="86">
      <c r="A86" s="5" t="n"/>
      <c r="B86" s="5" t="n"/>
      <c r="C86" s="16" t="n"/>
      <c r="D86" s="17" t="n"/>
      <c r="E86" s="17" t="n"/>
      <c r="F86" s="18">
        <f>IF(OR(A86&amp;""="",N(E86)=0),"",E86/SUM($E$6:$E$205))</f>
        <v/>
      </c>
      <c r="G86" s="19">
        <f>IF(A86&amp;""="","",COUNTIFS('الحضور'!$B$6:$B$2005,A86&amp;"",'الحضور'!$C$6:$C$2005,"أصالة")+COUNTIFS('الحضور'!$B$6:$B$2005,A86&amp;"",'الحضور'!$C$6:$C$2005,"توكيل"))</f>
        <v/>
      </c>
      <c r="H86" s="19">
        <f>IF(A86&amp;""="","",COUNTIFS('الحضور'!$B$6:$B$2005,A86&amp;"",'الحضور'!$C$6:$C$2005,"غياب"))</f>
        <v/>
      </c>
    </row>
    <row r="87">
      <c r="A87" s="5" t="n"/>
      <c r="B87" s="5" t="n"/>
      <c r="C87" s="16" t="n"/>
      <c r="D87" s="17" t="n"/>
      <c r="E87" s="17" t="n"/>
      <c r="F87" s="18">
        <f>IF(OR(A87&amp;""="",N(E87)=0),"",E87/SUM($E$6:$E$205))</f>
        <v/>
      </c>
      <c r="G87" s="19">
        <f>IF(A87&amp;""="","",COUNTIFS('الحضور'!$B$6:$B$2005,A87&amp;"",'الحضور'!$C$6:$C$2005,"أصالة")+COUNTIFS('الحضور'!$B$6:$B$2005,A87&amp;"",'الحضور'!$C$6:$C$2005,"توكيل"))</f>
        <v/>
      </c>
      <c r="H87" s="19">
        <f>IF(A87&amp;""="","",COUNTIFS('الحضور'!$B$6:$B$2005,A87&amp;"",'الحضور'!$C$6:$C$2005,"غياب"))</f>
        <v/>
      </c>
    </row>
    <row r="88">
      <c r="A88" s="5" t="n"/>
      <c r="B88" s="5" t="n"/>
      <c r="C88" s="16" t="n"/>
      <c r="D88" s="17" t="n"/>
      <c r="E88" s="17" t="n"/>
      <c r="F88" s="18">
        <f>IF(OR(A88&amp;""="",N(E88)=0),"",E88/SUM($E$6:$E$205))</f>
        <v/>
      </c>
      <c r="G88" s="19">
        <f>IF(A88&amp;""="","",COUNTIFS('الحضور'!$B$6:$B$2005,A88&amp;"",'الحضور'!$C$6:$C$2005,"أصالة")+COUNTIFS('الحضور'!$B$6:$B$2005,A88&amp;"",'الحضور'!$C$6:$C$2005,"توكيل"))</f>
        <v/>
      </c>
      <c r="H88" s="19">
        <f>IF(A88&amp;""="","",COUNTIFS('الحضور'!$B$6:$B$2005,A88&amp;"",'الحضور'!$C$6:$C$2005,"غياب"))</f>
        <v/>
      </c>
    </row>
    <row r="89">
      <c r="A89" s="5" t="n"/>
      <c r="B89" s="5" t="n"/>
      <c r="C89" s="16" t="n"/>
      <c r="D89" s="17" t="n"/>
      <c r="E89" s="17" t="n"/>
      <c r="F89" s="18">
        <f>IF(OR(A89&amp;""="",N(E89)=0),"",E89/SUM($E$6:$E$205))</f>
        <v/>
      </c>
      <c r="G89" s="19">
        <f>IF(A89&amp;""="","",COUNTIFS('الحضور'!$B$6:$B$2005,A89&amp;"",'الحضور'!$C$6:$C$2005,"أصالة")+COUNTIFS('الحضور'!$B$6:$B$2005,A89&amp;"",'الحضور'!$C$6:$C$2005,"توكيل"))</f>
        <v/>
      </c>
      <c r="H89" s="19">
        <f>IF(A89&amp;""="","",COUNTIFS('الحضور'!$B$6:$B$2005,A89&amp;"",'الحضور'!$C$6:$C$2005,"غياب"))</f>
        <v/>
      </c>
    </row>
    <row r="90">
      <c r="A90" s="5" t="n"/>
      <c r="B90" s="5" t="n"/>
      <c r="C90" s="16" t="n"/>
      <c r="D90" s="17" t="n"/>
      <c r="E90" s="17" t="n"/>
      <c r="F90" s="18">
        <f>IF(OR(A90&amp;""="",N(E90)=0),"",E90/SUM($E$6:$E$205))</f>
        <v/>
      </c>
      <c r="G90" s="19">
        <f>IF(A90&amp;""="","",COUNTIFS('الحضور'!$B$6:$B$2005,A90&amp;"",'الحضور'!$C$6:$C$2005,"أصالة")+COUNTIFS('الحضور'!$B$6:$B$2005,A90&amp;"",'الحضور'!$C$6:$C$2005,"توكيل"))</f>
        <v/>
      </c>
      <c r="H90" s="19">
        <f>IF(A90&amp;""="","",COUNTIFS('الحضور'!$B$6:$B$2005,A90&amp;"",'الحضور'!$C$6:$C$2005,"غياب"))</f>
        <v/>
      </c>
    </row>
    <row r="91">
      <c r="A91" s="5" t="n"/>
      <c r="B91" s="5" t="n"/>
      <c r="C91" s="16" t="n"/>
      <c r="D91" s="17" t="n"/>
      <c r="E91" s="17" t="n"/>
      <c r="F91" s="18">
        <f>IF(OR(A91&amp;""="",N(E91)=0),"",E91/SUM($E$6:$E$205))</f>
        <v/>
      </c>
      <c r="G91" s="19">
        <f>IF(A91&amp;""="","",COUNTIFS('الحضور'!$B$6:$B$2005,A91&amp;"",'الحضور'!$C$6:$C$2005,"أصالة")+COUNTIFS('الحضور'!$B$6:$B$2005,A91&amp;"",'الحضور'!$C$6:$C$2005,"توكيل"))</f>
        <v/>
      </c>
      <c r="H91" s="19">
        <f>IF(A91&amp;""="","",COUNTIFS('الحضور'!$B$6:$B$2005,A91&amp;"",'الحضور'!$C$6:$C$2005,"غياب"))</f>
        <v/>
      </c>
    </row>
    <row r="92">
      <c r="A92" s="5" t="n"/>
      <c r="B92" s="5" t="n"/>
      <c r="C92" s="16" t="n"/>
      <c r="D92" s="17" t="n"/>
      <c r="E92" s="17" t="n"/>
      <c r="F92" s="18">
        <f>IF(OR(A92&amp;""="",N(E92)=0),"",E92/SUM($E$6:$E$205))</f>
        <v/>
      </c>
      <c r="G92" s="19">
        <f>IF(A92&amp;""="","",COUNTIFS('الحضور'!$B$6:$B$2005,A92&amp;"",'الحضور'!$C$6:$C$2005,"أصالة")+COUNTIFS('الحضور'!$B$6:$B$2005,A92&amp;"",'الحضور'!$C$6:$C$2005,"توكيل"))</f>
        <v/>
      </c>
      <c r="H92" s="19">
        <f>IF(A92&amp;""="","",COUNTIFS('الحضور'!$B$6:$B$2005,A92&amp;"",'الحضور'!$C$6:$C$2005,"غياب"))</f>
        <v/>
      </c>
    </row>
    <row r="93">
      <c r="A93" s="5" t="n"/>
      <c r="B93" s="5" t="n"/>
      <c r="C93" s="16" t="n"/>
      <c r="D93" s="17" t="n"/>
      <c r="E93" s="17" t="n"/>
      <c r="F93" s="18">
        <f>IF(OR(A93&amp;""="",N(E93)=0),"",E93/SUM($E$6:$E$205))</f>
        <v/>
      </c>
      <c r="G93" s="19">
        <f>IF(A93&amp;""="","",COUNTIFS('الحضور'!$B$6:$B$2005,A93&amp;"",'الحضور'!$C$6:$C$2005,"أصالة")+COUNTIFS('الحضور'!$B$6:$B$2005,A93&amp;"",'الحضور'!$C$6:$C$2005,"توكيل"))</f>
        <v/>
      </c>
      <c r="H93" s="19">
        <f>IF(A93&amp;""="","",COUNTIFS('الحضور'!$B$6:$B$2005,A93&amp;"",'الحضور'!$C$6:$C$2005,"غياب"))</f>
        <v/>
      </c>
    </row>
    <row r="94">
      <c r="A94" s="5" t="n"/>
      <c r="B94" s="5" t="n"/>
      <c r="C94" s="16" t="n"/>
      <c r="D94" s="17" t="n"/>
      <c r="E94" s="17" t="n"/>
      <c r="F94" s="18">
        <f>IF(OR(A94&amp;""="",N(E94)=0),"",E94/SUM($E$6:$E$205))</f>
        <v/>
      </c>
      <c r="G94" s="19">
        <f>IF(A94&amp;""="","",COUNTIFS('الحضور'!$B$6:$B$2005,A94&amp;"",'الحضور'!$C$6:$C$2005,"أصالة")+COUNTIFS('الحضور'!$B$6:$B$2005,A94&amp;"",'الحضور'!$C$6:$C$2005,"توكيل"))</f>
        <v/>
      </c>
      <c r="H94" s="19">
        <f>IF(A94&amp;""="","",COUNTIFS('الحضور'!$B$6:$B$2005,A94&amp;"",'الحضور'!$C$6:$C$2005,"غياب"))</f>
        <v/>
      </c>
    </row>
    <row r="95">
      <c r="A95" s="5" t="n"/>
      <c r="B95" s="5" t="n"/>
      <c r="C95" s="16" t="n"/>
      <c r="D95" s="17" t="n"/>
      <c r="E95" s="17" t="n"/>
      <c r="F95" s="18">
        <f>IF(OR(A95&amp;""="",N(E95)=0),"",E95/SUM($E$6:$E$205))</f>
        <v/>
      </c>
      <c r="G95" s="19">
        <f>IF(A95&amp;""="","",COUNTIFS('الحضور'!$B$6:$B$2005,A95&amp;"",'الحضور'!$C$6:$C$2005,"أصالة")+COUNTIFS('الحضور'!$B$6:$B$2005,A95&amp;"",'الحضور'!$C$6:$C$2005,"توكيل"))</f>
        <v/>
      </c>
      <c r="H95" s="19">
        <f>IF(A95&amp;""="","",COUNTIFS('الحضور'!$B$6:$B$2005,A95&amp;"",'الحضور'!$C$6:$C$2005,"غياب"))</f>
        <v/>
      </c>
    </row>
    <row r="96">
      <c r="A96" s="5" t="n"/>
      <c r="B96" s="5" t="n"/>
      <c r="C96" s="16" t="n"/>
      <c r="D96" s="17" t="n"/>
      <c r="E96" s="17" t="n"/>
      <c r="F96" s="18">
        <f>IF(OR(A96&amp;""="",N(E96)=0),"",E96/SUM($E$6:$E$205))</f>
        <v/>
      </c>
      <c r="G96" s="19">
        <f>IF(A96&amp;""="","",COUNTIFS('الحضور'!$B$6:$B$2005,A96&amp;"",'الحضور'!$C$6:$C$2005,"أصالة")+COUNTIFS('الحضور'!$B$6:$B$2005,A96&amp;"",'الحضور'!$C$6:$C$2005,"توكيل"))</f>
        <v/>
      </c>
      <c r="H96" s="19">
        <f>IF(A96&amp;""="","",COUNTIFS('الحضور'!$B$6:$B$2005,A96&amp;"",'الحضور'!$C$6:$C$2005,"غياب"))</f>
        <v/>
      </c>
    </row>
    <row r="97">
      <c r="A97" s="5" t="n"/>
      <c r="B97" s="5" t="n"/>
      <c r="C97" s="16" t="n"/>
      <c r="D97" s="17" t="n"/>
      <c r="E97" s="17" t="n"/>
      <c r="F97" s="18">
        <f>IF(OR(A97&amp;""="",N(E97)=0),"",E97/SUM($E$6:$E$205))</f>
        <v/>
      </c>
      <c r="G97" s="19">
        <f>IF(A97&amp;""="","",COUNTIFS('الحضور'!$B$6:$B$2005,A97&amp;"",'الحضور'!$C$6:$C$2005,"أصالة")+COUNTIFS('الحضور'!$B$6:$B$2005,A97&amp;"",'الحضور'!$C$6:$C$2005,"توكيل"))</f>
        <v/>
      </c>
      <c r="H97" s="19">
        <f>IF(A97&amp;""="","",COUNTIFS('الحضور'!$B$6:$B$2005,A97&amp;"",'الحضور'!$C$6:$C$2005,"غياب"))</f>
        <v/>
      </c>
    </row>
    <row r="98">
      <c r="A98" s="5" t="n"/>
      <c r="B98" s="5" t="n"/>
      <c r="C98" s="16" t="n"/>
      <c r="D98" s="17" t="n"/>
      <c r="E98" s="17" t="n"/>
      <c r="F98" s="18">
        <f>IF(OR(A98&amp;""="",N(E98)=0),"",E98/SUM($E$6:$E$205))</f>
        <v/>
      </c>
      <c r="G98" s="19">
        <f>IF(A98&amp;""="","",COUNTIFS('الحضور'!$B$6:$B$2005,A98&amp;"",'الحضور'!$C$6:$C$2005,"أصالة")+COUNTIFS('الحضور'!$B$6:$B$2005,A98&amp;"",'الحضور'!$C$6:$C$2005,"توكيل"))</f>
        <v/>
      </c>
      <c r="H98" s="19">
        <f>IF(A98&amp;""="","",COUNTIFS('الحضور'!$B$6:$B$2005,A98&amp;"",'الحضور'!$C$6:$C$2005,"غياب"))</f>
        <v/>
      </c>
    </row>
    <row r="99">
      <c r="A99" s="5" t="n"/>
      <c r="B99" s="5" t="n"/>
      <c r="C99" s="16" t="n"/>
      <c r="D99" s="17" t="n"/>
      <c r="E99" s="17" t="n"/>
      <c r="F99" s="18">
        <f>IF(OR(A99&amp;""="",N(E99)=0),"",E99/SUM($E$6:$E$205))</f>
        <v/>
      </c>
      <c r="G99" s="19">
        <f>IF(A99&amp;""="","",COUNTIFS('الحضور'!$B$6:$B$2005,A99&amp;"",'الحضور'!$C$6:$C$2005,"أصالة")+COUNTIFS('الحضور'!$B$6:$B$2005,A99&amp;"",'الحضور'!$C$6:$C$2005,"توكيل"))</f>
        <v/>
      </c>
      <c r="H99" s="19">
        <f>IF(A99&amp;""="","",COUNTIFS('الحضور'!$B$6:$B$2005,A99&amp;"",'الحضور'!$C$6:$C$2005,"غياب"))</f>
        <v/>
      </c>
    </row>
    <row r="100">
      <c r="A100" s="5" t="n"/>
      <c r="B100" s="5" t="n"/>
      <c r="C100" s="16" t="n"/>
      <c r="D100" s="17" t="n"/>
      <c r="E100" s="17" t="n"/>
      <c r="F100" s="18">
        <f>IF(OR(A100&amp;""="",N(E100)=0),"",E100/SUM($E$6:$E$205))</f>
        <v/>
      </c>
      <c r="G100" s="19">
        <f>IF(A100&amp;""="","",COUNTIFS('الحضور'!$B$6:$B$2005,A100&amp;"",'الحضور'!$C$6:$C$2005,"أصالة")+COUNTIFS('الحضور'!$B$6:$B$2005,A100&amp;"",'الحضور'!$C$6:$C$2005,"توكيل"))</f>
        <v/>
      </c>
      <c r="H100" s="19">
        <f>IF(A100&amp;""="","",COUNTIFS('الحضور'!$B$6:$B$2005,A100&amp;"",'الحضور'!$C$6:$C$2005,"غياب"))</f>
        <v/>
      </c>
    </row>
    <row r="101">
      <c r="A101" s="5" t="n"/>
      <c r="B101" s="5" t="n"/>
      <c r="C101" s="16" t="n"/>
      <c r="D101" s="17" t="n"/>
      <c r="E101" s="17" t="n"/>
      <c r="F101" s="18">
        <f>IF(OR(A101&amp;""="",N(E101)=0),"",E101/SUM($E$6:$E$205))</f>
        <v/>
      </c>
      <c r="G101" s="19">
        <f>IF(A101&amp;""="","",COUNTIFS('الحضور'!$B$6:$B$2005,A101&amp;"",'الحضور'!$C$6:$C$2005,"أصالة")+COUNTIFS('الحضور'!$B$6:$B$2005,A101&amp;"",'الحضور'!$C$6:$C$2005,"توكيل"))</f>
        <v/>
      </c>
      <c r="H101" s="19">
        <f>IF(A101&amp;""="","",COUNTIFS('الحضور'!$B$6:$B$2005,A101&amp;"",'الحضور'!$C$6:$C$2005,"غياب"))</f>
        <v/>
      </c>
    </row>
    <row r="102">
      <c r="A102" s="5" t="n"/>
      <c r="B102" s="5" t="n"/>
      <c r="C102" s="16" t="n"/>
      <c r="D102" s="17" t="n"/>
      <c r="E102" s="17" t="n"/>
      <c r="F102" s="18">
        <f>IF(OR(A102&amp;""="",N(E102)=0),"",E102/SUM($E$6:$E$205))</f>
        <v/>
      </c>
      <c r="G102" s="19">
        <f>IF(A102&amp;""="","",COUNTIFS('الحضور'!$B$6:$B$2005,A102&amp;"",'الحضور'!$C$6:$C$2005,"أصالة")+COUNTIFS('الحضور'!$B$6:$B$2005,A102&amp;"",'الحضور'!$C$6:$C$2005,"توكيل"))</f>
        <v/>
      </c>
      <c r="H102" s="19">
        <f>IF(A102&amp;""="","",COUNTIFS('الحضور'!$B$6:$B$2005,A102&amp;"",'الحضور'!$C$6:$C$2005,"غياب"))</f>
        <v/>
      </c>
    </row>
    <row r="103">
      <c r="A103" s="5" t="n"/>
      <c r="B103" s="5" t="n"/>
      <c r="C103" s="16" t="n"/>
      <c r="D103" s="17" t="n"/>
      <c r="E103" s="17" t="n"/>
      <c r="F103" s="18">
        <f>IF(OR(A103&amp;""="",N(E103)=0),"",E103/SUM($E$6:$E$205))</f>
        <v/>
      </c>
      <c r="G103" s="19">
        <f>IF(A103&amp;""="","",COUNTIFS('الحضور'!$B$6:$B$2005,A103&amp;"",'الحضور'!$C$6:$C$2005,"أصالة")+COUNTIFS('الحضور'!$B$6:$B$2005,A103&amp;"",'الحضور'!$C$6:$C$2005,"توكيل"))</f>
        <v/>
      </c>
      <c r="H103" s="19">
        <f>IF(A103&amp;""="","",COUNTIFS('الحضور'!$B$6:$B$2005,A103&amp;"",'الحضور'!$C$6:$C$2005,"غياب"))</f>
        <v/>
      </c>
    </row>
    <row r="104">
      <c r="A104" s="5" t="n"/>
      <c r="B104" s="5" t="n"/>
      <c r="C104" s="16" t="n"/>
      <c r="D104" s="17" t="n"/>
      <c r="E104" s="17" t="n"/>
      <c r="F104" s="18">
        <f>IF(OR(A104&amp;""="",N(E104)=0),"",E104/SUM($E$6:$E$205))</f>
        <v/>
      </c>
      <c r="G104" s="19">
        <f>IF(A104&amp;""="","",COUNTIFS('الحضور'!$B$6:$B$2005,A104&amp;"",'الحضور'!$C$6:$C$2005,"أصالة")+COUNTIFS('الحضور'!$B$6:$B$2005,A104&amp;"",'الحضور'!$C$6:$C$2005,"توكيل"))</f>
        <v/>
      </c>
      <c r="H104" s="19">
        <f>IF(A104&amp;""="","",COUNTIFS('الحضور'!$B$6:$B$2005,A104&amp;"",'الحضور'!$C$6:$C$2005,"غياب"))</f>
        <v/>
      </c>
    </row>
    <row r="105">
      <c r="A105" s="5" t="n"/>
      <c r="B105" s="5" t="n"/>
      <c r="C105" s="16" t="n"/>
      <c r="D105" s="17" t="n"/>
      <c r="E105" s="17" t="n"/>
      <c r="F105" s="18">
        <f>IF(OR(A105&amp;""="",N(E105)=0),"",E105/SUM($E$6:$E$205))</f>
        <v/>
      </c>
      <c r="G105" s="19">
        <f>IF(A105&amp;""="","",COUNTIFS('الحضور'!$B$6:$B$2005,A105&amp;"",'الحضور'!$C$6:$C$2005,"أصالة")+COUNTIFS('الحضور'!$B$6:$B$2005,A105&amp;"",'الحضور'!$C$6:$C$2005,"توكيل"))</f>
        <v/>
      </c>
      <c r="H105" s="19">
        <f>IF(A105&amp;""="","",COUNTIFS('الحضور'!$B$6:$B$2005,A105&amp;"",'الحضور'!$C$6:$C$2005,"غياب"))</f>
        <v/>
      </c>
    </row>
    <row r="106">
      <c r="A106" s="5" t="n"/>
      <c r="B106" s="5" t="n"/>
      <c r="C106" s="16" t="n"/>
      <c r="D106" s="17" t="n"/>
      <c r="E106" s="17" t="n"/>
      <c r="F106" s="18">
        <f>IF(OR(A106&amp;""="",N(E106)=0),"",E106/SUM($E$6:$E$205))</f>
        <v/>
      </c>
      <c r="G106" s="19">
        <f>IF(A106&amp;""="","",COUNTIFS('الحضور'!$B$6:$B$2005,A106&amp;"",'الحضور'!$C$6:$C$2005,"أصالة")+COUNTIFS('الحضور'!$B$6:$B$2005,A106&amp;"",'الحضور'!$C$6:$C$2005,"توكيل"))</f>
        <v/>
      </c>
      <c r="H106" s="19">
        <f>IF(A106&amp;""="","",COUNTIFS('الحضور'!$B$6:$B$2005,A106&amp;"",'الحضور'!$C$6:$C$2005,"غياب"))</f>
        <v/>
      </c>
    </row>
    <row r="107">
      <c r="A107" s="5" t="n"/>
      <c r="B107" s="5" t="n"/>
      <c r="C107" s="16" t="n"/>
      <c r="D107" s="17" t="n"/>
      <c r="E107" s="17" t="n"/>
      <c r="F107" s="18">
        <f>IF(OR(A107&amp;""="",N(E107)=0),"",E107/SUM($E$6:$E$205))</f>
        <v/>
      </c>
      <c r="G107" s="19">
        <f>IF(A107&amp;""="","",COUNTIFS('الحضور'!$B$6:$B$2005,A107&amp;"",'الحضور'!$C$6:$C$2005,"أصالة")+COUNTIFS('الحضور'!$B$6:$B$2005,A107&amp;"",'الحضور'!$C$6:$C$2005,"توكيل"))</f>
        <v/>
      </c>
      <c r="H107" s="19">
        <f>IF(A107&amp;""="","",COUNTIFS('الحضور'!$B$6:$B$2005,A107&amp;"",'الحضور'!$C$6:$C$2005,"غياب"))</f>
        <v/>
      </c>
    </row>
    <row r="108">
      <c r="A108" s="5" t="n"/>
      <c r="B108" s="5" t="n"/>
      <c r="C108" s="16" t="n"/>
      <c r="D108" s="17" t="n"/>
      <c r="E108" s="17" t="n"/>
      <c r="F108" s="18">
        <f>IF(OR(A108&amp;""="",N(E108)=0),"",E108/SUM($E$6:$E$205))</f>
        <v/>
      </c>
      <c r="G108" s="19">
        <f>IF(A108&amp;""="","",COUNTIFS('الحضور'!$B$6:$B$2005,A108&amp;"",'الحضور'!$C$6:$C$2005,"أصالة")+COUNTIFS('الحضور'!$B$6:$B$2005,A108&amp;"",'الحضور'!$C$6:$C$2005,"توكيل"))</f>
        <v/>
      </c>
      <c r="H108" s="19">
        <f>IF(A108&amp;""="","",COUNTIFS('الحضور'!$B$6:$B$2005,A108&amp;"",'الحضور'!$C$6:$C$2005,"غياب"))</f>
        <v/>
      </c>
    </row>
    <row r="109">
      <c r="A109" s="5" t="n"/>
      <c r="B109" s="5" t="n"/>
      <c r="C109" s="16" t="n"/>
      <c r="D109" s="17" t="n"/>
      <c r="E109" s="17" t="n"/>
      <c r="F109" s="18">
        <f>IF(OR(A109&amp;""="",N(E109)=0),"",E109/SUM($E$6:$E$205))</f>
        <v/>
      </c>
      <c r="G109" s="19">
        <f>IF(A109&amp;""="","",COUNTIFS('الحضور'!$B$6:$B$2005,A109&amp;"",'الحضور'!$C$6:$C$2005,"أصالة")+COUNTIFS('الحضور'!$B$6:$B$2005,A109&amp;"",'الحضور'!$C$6:$C$2005,"توكيل"))</f>
        <v/>
      </c>
      <c r="H109" s="19">
        <f>IF(A109&amp;""="","",COUNTIFS('الحضور'!$B$6:$B$2005,A109&amp;"",'الحضور'!$C$6:$C$2005,"غياب"))</f>
        <v/>
      </c>
    </row>
    <row r="110">
      <c r="A110" s="5" t="n"/>
      <c r="B110" s="5" t="n"/>
      <c r="C110" s="16" t="n"/>
      <c r="D110" s="17" t="n"/>
      <c r="E110" s="17" t="n"/>
      <c r="F110" s="18">
        <f>IF(OR(A110&amp;""="",N(E110)=0),"",E110/SUM($E$6:$E$205))</f>
        <v/>
      </c>
      <c r="G110" s="19">
        <f>IF(A110&amp;""="","",COUNTIFS('الحضور'!$B$6:$B$2005,A110&amp;"",'الحضور'!$C$6:$C$2005,"أصالة")+COUNTIFS('الحضور'!$B$6:$B$2005,A110&amp;"",'الحضور'!$C$6:$C$2005,"توكيل"))</f>
        <v/>
      </c>
      <c r="H110" s="19">
        <f>IF(A110&amp;""="","",COUNTIFS('الحضور'!$B$6:$B$2005,A110&amp;"",'الحضور'!$C$6:$C$2005,"غياب"))</f>
        <v/>
      </c>
    </row>
    <row r="111">
      <c r="A111" s="5" t="n"/>
      <c r="B111" s="5" t="n"/>
      <c r="C111" s="16" t="n"/>
      <c r="D111" s="17" t="n"/>
      <c r="E111" s="17" t="n"/>
      <c r="F111" s="18">
        <f>IF(OR(A111&amp;""="",N(E111)=0),"",E111/SUM($E$6:$E$205))</f>
        <v/>
      </c>
      <c r="G111" s="19">
        <f>IF(A111&amp;""="","",COUNTIFS('الحضور'!$B$6:$B$2005,A111&amp;"",'الحضور'!$C$6:$C$2005,"أصالة")+COUNTIFS('الحضور'!$B$6:$B$2005,A111&amp;"",'الحضور'!$C$6:$C$2005,"توكيل"))</f>
        <v/>
      </c>
      <c r="H111" s="19">
        <f>IF(A111&amp;""="","",COUNTIFS('الحضور'!$B$6:$B$2005,A111&amp;"",'الحضور'!$C$6:$C$2005,"غياب"))</f>
        <v/>
      </c>
    </row>
    <row r="112">
      <c r="A112" s="5" t="n"/>
      <c r="B112" s="5" t="n"/>
      <c r="C112" s="16" t="n"/>
      <c r="D112" s="17" t="n"/>
      <c r="E112" s="17" t="n"/>
      <c r="F112" s="18">
        <f>IF(OR(A112&amp;""="",N(E112)=0),"",E112/SUM($E$6:$E$205))</f>
        <v/>
      </c>
      <c r="G112" s="19">
        <f>IF(A112&amp;""="","",COUNTIFS('الحضور'!$B$6:$B$2005,A112&amp;"",'الحضور'!$C$6:$C$2005,"أصالة")+COUNTIFS('الحضور'!$B$6:$B$2005,A112&amp;"",'الحضور'!$C$6:$C$2005,"توكيل"))</f>
        <v/>
      </c>
      <c r="H112" s="19">
        <f>IF(A112&amp;""="","",COUNTIFS('الحضور'!$B$6:$B$2005,A112&amp;"",'الحضور'!$C$6:$C$2005,"غياب"))</f>
        <v/>
      </c>
    </row>
    <row r="113">
      <c r="A113" s="5" t="n"/>
      <c r="B113" s="5" t="n"/>
      <c r="C113" s="16" t="n"/>
      <c r="D113" s="17" t="n"/>
      <c r="E113" s="17" t="n"/>
      <c r="F113" s="18">
        <f>IF(OR(A113&amp;""="",N(E113)=0),"",E113/SUM($E$6:$E$205))</f>
        <v/>
      </c>
      <c r="G113" s="19">
        <f>IF(A113&amp;""="","",COUNTIFS('الحضور'!$B$6:$B$2005,A113&amp;"",'الحضور'!$C$6:$C$2005,"أصالة")+COUNTIFS('الحضور'!$B$6:$B$2005,A113&amp;"",'الحضور'!$C$6:$C$2005,"توكيل"))</f>
        <v/>
      </c>
      <c r="H113" s="19">
        <f>IF(A113&amp;""="","",COUNTIFS('الحضور'!$B$6:$B$2005,A113&amp;"",'الحضور'!$C$6:$C$2005,"غياب"))</f>
        <v/>
      </c>
    </row>
    <row r="114">
      <c r="A114" s="5" t="n"/>
      <c r="B114" s="5" t="n"/>
      <c r="C114" s="16" t="n"/>
      <c r="D114" s="17" t="n"/>
      <c r="E114" s="17" t="n"/>
      <c r="F114" s="18">
        <f>IF(OR(A114&amp;""="",N(E114)=0),"",E114/SUM($E$6:$E$205))</f>
        <v/>
      </c>
      <c r="G114" s="19">
        <f>IF(A114&amp;""="","",COUNTIFS('الحضور'!$B$6:$B$2005,A114&amp;"",'الحضور'!$C$6:$C$2005,"أصالة")+COUNTIFS('الحضور'!$B$6:$B$2005,A114&amp;"",'الحضور'!$C$6:$C$2005,"توكيل"))</f>
        <v/>
      </c>
      <c r="H114" s="19">
        <f>IF(A114&amp;""="","",COUNTIFS('الحضور'!$B$6:$B$2005,A114&amp;"",'الحضور'!$C$6:$C$2005,"غياب"))</f>
        <v/>
      </c>
    </row>
    <row r="115">
      <c r="A115" s="5" t="n"/>
      <c r="B115" s="5" t="n"/>
      <c r="C115" s="16" t="n"/>
      <c r="D115" s="17" t="n"/>
      <c r="E115" s="17" t="n"/>
      <c r="F115" s="18">
        <f>IF(OR(A115&amp;""="",N(E115)=0),"",E115/SUM($E$6:$E$205))</f>
        <v/>
      </c>
      <c r="G115" s="19">
        <f>IF(A115&amp;""="","",COUNTIFS('الحضور'!$B$6:$B$2005,A115&amp;"",'الحضور'!$C$6:$C$2005,"أصالة")+COUNTIFS('الحضور'!$B$6:$B$2005,A115&amp;"",'الحضور'!$C$6:$C$2005,"توكيل"))</f>
        <v/>
      </c>
      <c r="H115" s="19">
        <f>IF(A115&amp;""="","",COUNTIFS('الحضور'!$B$6:$B$2005,A115&amp;"",'الحضور'!$C$6:$C$2005,"غياب"))</f>
        <v/>
      </c>
    </row>
    <row r="116">
      <c r="A116" s="5" t="n"/>
      <c r="B116" s="5" t="n"/>
      <c r="C116" s="16" t="n"/>
      <c r="D116" s="17" t="n"/>
      <c r="E116" s="17" t="n"/>
      <c r="F116" s="18">
        <f>IF(OR(A116&amp;""="",N(E116)=0),"",E116/SUM($E$6:$E$205))</f>
        <v/>
      </c>
      <c r="G116" s="19">
        <f>IF(A116&amp;""="","",COUNTIFS('الحضور'!$B$6:$B$2005,A116&amp;"",'الحضور'!$C$6:$C$2005,"أصالة")+COUNTIFS('الحضور'!$B$6:$B$2005,A116&amp;"",'الحضور'!$C$6:$C$2005,"توكيل"))</f>
        <v/>
      </c>
      <c r="H116" s="19">
        <f>IF(A116&amp;""="","",COUNTIFS('الحضور'!$B$6:$B$2005,A116&amp;"",'الحضور'!$C$6:$C$2005,"غياب"))</f>
        <v/>
      </c>
    </row>
    <row r="117">
      <c r="A117" s="5" t="n"/>
      <c r="B117" s="5" t="n"/>
      <c r="C117" s="16" t="n"/>
      <c r="D117" s="17" t="n"/>
      <c r="E117" s="17" t="n"/>
      <c r="F117" s="18">
        <f>IF(OR(A117&amp;""="",N(E117)=0),"",E117/SUM($E$6:$E$205))</f>
        <v/>
      </c>
      <c r="G117" s="19">
        <f>IF(A117&amp;""="","",COUNTIFS('الحضور'!$B$6:$B$2005,A117&amp;"",'الحضور'!$C$6:$C$2005,"أصالة")+COUNTIFS('الحضور'!$B$6:$B$2005,A117&amp;"",'الحضور'!$C$6:$C$2005,"توكيل"))</f>
        <v/>
      </c>
      <c r="H117" s="19">
        <f>IF(A117&amp;""="","",COUNTIFS('الحضور'!$B$6:$B$2005,A117&amp;"",'الحضور'!$C$6:$C$2005,"غياب"))</f>
        <v/>
      </c>
    </row>
    <row r="118">
      <c r="A118" s="5" t="n"/>
      <c r="B118" s="5" t="n"/>
      <c r="C118" s="16" t="n"/>
      <c r="D118" s="17" t="n"/>
      <c r="E118" s="17" t="n"/>
      <c r="F118" s="18">
        <f>IF(OR(A118&amp;""="",N(E118)=0),"",E118/SUM($E$6:$E$205))</f>
        <v/>
      </c>
      <c r="G118" s="19">
        <f>IF(A118&amp;""="","",COUNTIFS('الحضور'!$B$6:$B$2005,A118&amp;"",'الحضور'!$C$6:$C$2005,"أصالة")+COUNTIFS('الحضور'!$B$6:$B$2005,A118&amp;"",'الحضور'!$C$6:$C$2005,"توكيل"))</f>
        <v/>
      </c>
      <c r="H118" s="19">
        <f>IF(A118&amp;""="","",COUNTIFS('الحضور'!$B$6:$B$2005,A118&amp;"",'الحضور'!$C$6:$C$2005,"غياب"))</f>
        <v/>
      </c>
    </row>
    <row r="119">
      <c r="A119" s="5" t="n"/>
      <c r="B119" s="5" t="n"/>
      <c r="C119" s="16" t="n"/>
      <c r="D119" s="17" t="n"/>
      <c r="E119" s="17" t="n"/>
      <c r="F119" s="18">
        <f>IF(OR(A119&amp;""="",N(E119)=0),"",E119/SUM($E$6:$E$205))</f>
        <v/>
      </c>
      <c r="G119" s="19">
        <f>IF(A119&amp;""="","",COUNTIFS('الحضور'!$B$6:$B$2005,A119&amp;"",'الحضور'!$C$6:$C$2005,"أصالة")+COUNTIFS('الحضور'!$B$6:$B$2005,A119&amp;"",'الحضور'!$C$6:$C$2005,"توكيل"))</f>
        <v/>
      </c>
      <c r="H119" s="19">
        <f>IF(A119&amp;""="","",COUNTIFS('الحضور'!$B$6:$B$2005,A119&amp;"",'الحضور'!$C$6:$C$2005,"غياب"))</f>
        <v/>
      </c>
    </row>
    <row r="120">
      <c r="A120" s="5" t="n"/>
      <c r="B120" s="5" t="n"/>
      <c r="C120" s="16" t="n"/>
      <c r="D120" s="17" t="n"/>
      <c r="E120" s="17" t="n"/>
      <c r="F120" s="18">
        <f>IF(OR(A120&amp;""="",N(E120)=0),"",E120/SUM($E$6:$E$205))</f>
        <v/>
      </c>
      <c r="G120" s="19">
        <f>IF(A120&amp;""="","",COUNTIFS('الحضور'!$B$6:$B$2005,A120&amp;"",'الحضور'!$C$6:$C$2005,"أصالة")+COUNTIFS('الحضور'!$B$6:$B$2005,A120&amp;"",'الحضور'!$C$6:$C$2005,"توكيل"))</f>
        <v/>
      </c>
      <c r="H120" s="19">
        <f>IF(A120&amp;""="","",COUNTIFS('الحضور'!$B$6:$B$2005,A120&amp;"",'الحضور'!$C$6:$C$2005,"غياب"))</f>
        <v/>
      </c>
    </row>
    <row r="121">
      <c r="A121" s="5" t="n"/>
      <c r="B121" s="5" t="n"/>
      <c r="C121" s="16" t="n"/>
      <c r="D121" s="17" t="n"/>
      <c r="E121" s="17" t="n"/>
      <c r="F121" s="18">
        <f>IF(OR(A121&amp;""="",N(E121)=0),"",E121/SUM($E$6:$E$205))</f>
        <v/>
      </c>
      <c r="G121" s="19">
        <f>IF(A121&amp;""="","",COUNTIFS('الحضور'!$B$6:$B$2005,A121&amp;"",'الحضور'!$C$6:$C$2005,"أصالة")+COUNTIFS('الحضور'!$B$6:$B$2005,A121&amp;"",'الحضور'!$C$6:$C$2005,"توكيل"))</f>
        <v/>
      </c>
      <c r="H121" s="19">
        <f>IF(A121&amp;""="","",COUNTIFS('الحضور'!$B$6:$B$2005,A121&amp;"",'الحضور'!$C$6:$C$2005,"غياب"))</f>
        <v/>
      </c>
    </row>
    <row r="122">
      <c r="A122" s="5" t="n"/>
      <c r="B122" s="5" t="n"/>
      <c r="C122" s="16" t="n"/>
      <c r="D122" s="17" t="n"/>
      <c r="E122" s="17" t="n"/>
      <c r="F122" s="18">
        <f>IF(OR(A122&amp;""="",N(E122)=0),"",E122/SUM($E$6:$E$205))</f>
        <v/>
      </c>
      <c r="G122" s="19">
        <f>IF(A122&amp;""="","",COUNTIFS('الحضور'!$B$6:$B$2005,A122&amp;"",'الحضور'!$C$6:$C$2005,"أصالة")+COUNTIFS('الحضور'!$B$6:$B$2005,A122&amp;"",'الحضور'!$C$6:$C$2005,"توكيل"))</f>
        <v/>
      </c>
      <c r="H122" s="19">
        <f>IF(A122&amp;""="","",COUNTIFS('الحضور'!$B$6:$B$2005,A122&amp;"",'الحضور'!$C$6:$C$2005,"غياب"))</f>
        <v/>
      </c>
    </row>
    <row r="123">
      <c r="A123" s="5" t="n"/>
      <c r="B123" s="5" t="n"/>
      <c r="C123" s="16" t="n"/>
      <c r="D123" s="17" t="n"/>
      <c r="E123" s="17" t="n"/>
      <c r="F123" s="18">
        <f>IF(OR(A123&amp;""="",N(E123)=0),"",E123/SUM($E$6:$E$205))</f>
        <v/>
      </c>
      <c r="G123" s="19">
        <f>IF(A123&amp;""="","",COUNTIFS('الحضور'!$B$6:$B$2005,A123&amp;"",'الحضور'!$C$6:$C$2005,"أصالة")+COUNTIFS('الحضور'!$B$6:$B$2005,A123&amp;"",'الحضور'!$C$6:$C$2005,"توكيل"))</f>
        <v/>
      </c>
      <c r="H123" s="19">
        <f>IF(A123&amp;""="","",COUNTIFS('الحضور'!$B$6:$B$2005,A123&amp;"",'الحضور'!$C$6:$C$2005,"غياب"))</f>
        <v/>
      </c>
    </row>
    <row r="124">
      <c r="A124" s="5" t="n"/>
      <c r="B124" s="5" t="n"/>
      <c r="C124" s="16" t="n"/>
      <c r="D124" s="17" t="n"/>
      <c r="E124" s="17" t="n"/>
      <c r="F124" s="18">
        <f>IF(OR(A124&amp;""="",N(E124)=0),"",E124/SUM($E$6:$E$205))</f>
        <v/>
      </c>
      <c r="G124" s="19">
        <f>IF(A124&amp;""="","",COUNTIFS('الحضور'!$B$6:$B$2005,A124&amp;"",'الحضور'!$C$6:$C$2005,"أصالة")+COUNTIFS('الحضور'!$B$6:$B$2005,A124&amp;"",'الحضور'!$C$6:$C$2005,"توكيل"))</f>
        <v/>
      </c>
      <c r="H124" s="19">
        <f>IF(A124&amp;""="","",COUNTIFS('الحضور'!$B$6:$B$2005,A124&amp;"",'الحضور'!$C$6:$C$2005,"غياب"))</f>
        <v/>
      </c>
    </row>
    <row r="125">
      <c r="A125" s="5" t="n"/>
      <c r="B125" s="5" t="n"/>
      <c r="C125" s="16" t="n"/>
      <c r="D125" s="17" t="n"/>
      <c r="E125" s="17" t="n"/>
      <c r="F125" s="18">
        <f>IF(OR(A125&amp;""="",N(E125)=0),"",E125/SUM($E$6:$E$205))</f>
        <v/>
      </c>
      <c r="G125" s="19">
        <f>IF(A125&amp;""="","",COUNTIFS('الحضور'!$B$6:$B$2005,A125&amp;"",'الحضور'!$C$6:$C$2005,"أصالة")+COUNTIFS('الحضور'!$B$6:$B$2005,A125&amp;"",'الحضور'!$C$6:$C$2005,"توكيل"))</f>
        <v/>
      </c>
      <c r="H125" s="19">
        <f>IF(A125&amp;""="","",COUNTIFS('الحضور'!$B$6:$B$2005,A125&amp;"",'الحضور'!$C$6:$C$2005,"غياب"))</f>
        <v/>
      </c>
    </row>
    <row r="126">
      <c r="A126" s="5" t="n"/>
      <c r="B126" s="5" t="n"/>
      <c r="C126" s="16" t="n"/>
      <c r="D126" s="17" t="n"/>
      <c r="E126" s="17" t="n"/>
      <c r="F126" s="18">
        <f>IF(OR(A126&amp;""="",N(E126)=0),"",E126/SUM($E$6:$E$205))</f>
        <v/>
      </c>
      <c r="G126" s="19">
        <f>IF(A126&amp;""="","",COUNTIFS('الحضور'!$B$6:$B$2005,A126&amp;"",'الحضور'!$C$6:$C$2005,"أصالة")+COUNTIFS('الحضور'!$B$6:$B$2005,A126&amp;"",'الحضور'!$C$6:$C$2005,"توكيل"))</f>
        <v/>
      </c>
      <c r="H126" s="19">
        <f>IF(A126&amp;""="","",COUNTIFS('الحضور'!$B$6:$B$2005,A126&amp;"",'الحضور'!$C$6:$C$2005,"غياب"))</f>
        <v/>
      </c>
    </row>
    <row r="127">
      <c r="A127" s="5" t="n"/>
      <c r="B127" s="5" t="n"/>
      <c r="C127" s="16" t="n"/>
      <c r="D127" s="17" t="n"/>
      <c r="E127" s="17" t="n"/>
      <c r="F127" s="18">
        <f>IF(OR(A127&amp;""="",N(E127)=0),"",E127/SUM($E$6:$E$205))</f>
        <v/>
      </c>
      <c r="G127" s="19">
        <f>IF(A127&amp;""="","",COUNTIFS('الحضور'!$B$6:$B$2005,A127&amp;"",'الحضور'!$C$6:$C$2005,"أصالة")+COUNTIFS('الحضور'!$B$6:$B$2005,A127&amp;"",'الحضور'!$C$6:$C$2005,"توكيل"))</f>
        <v/>
      </c>
      <c r="H127" s="19">
        <f>IF(A127&amp;""="","",COUNTIFS('الحضور'!$B$6:$B$2005,A127&amp;"",'الحضور'!$C$6:$C$2005,"غياب"))</f>
        <v/>
      </c>
    </row>
    <row r="128">
      <c r="A128" s="5" t="n"/>
      <c r="B128" s="5" t="n"/>
      <c r="C128" s="16" t="n"/>
      <c r="D128" s="17" t="n"/>
      <c r="E128" s="17" t="n"/>
      <c r="F128" s="18">
        <f>IF(OR(A128&amp;""="",N(E128)=0),"",E128/SUM($E$6:$E$205))</f>
        <v/>
      </c>
      <c r="G128" s="19">
        <f>IF(A128&amp;""="","",COUNTIFS('الحضور'!$B$6:$B$2005,A128&amp;"",'الحضور'!$C$6:$C$2005,"أصالة")+COUNTIFS('الحضور'!$B$6:$B$2005,A128&amp;"",'الحضور'!$C$6:$C$2005,"توكيل"))</f>
        <v/>
      </c>
      <c r="H128" s="19">
        <f>IF(A128&amp;""="","",COUNTIFS('الحضور'!$B$6:$B$2005,A128&amp;"",'الحضور'!$C$6:$C$2005,"غياب"))</f>
        <v/>
      </c>
    </row>
    <row r="129">
      <c r="A129" s="5" t="n"/>
      <c r="B129" s="5" t="n"/>
      <c r="C129" s="16" t="n"/>
      <c r="D129" s="17" t="n"/>
      <c r="E129" s="17" t="n"/>
      <c r="F129" s="18">
        <f>IF(OR(A129&amp;""="",N(E129)=0),"",E129/SUM($E$6:$E$205))</f>
        <v/>
      </c>
      <c r="G129" s="19">
        <f>IF(A129&amp;""="","",COUNTIFS('الحضور'!$B$6:$B$2005,A129&amp;"",'الحضور'!$C$6:$C$2005,"أصالة")+COUNTIFS('الحضور'!$B$6:$B$2005,A129&amp;"",'الحضور'!$C$6:$C$2005,"توكيل"))</f>
        <v/>
      </c>
      <c r="H129" s="19">
        <f>IF(A129&amp;""="","",COUNTIFS('الحضور'!$B$6:$B$2005,A129&amp;"",'الحضور'!$C$6:$C$2005,"غياب"))</f>
        <v/>
      </c>
    </row>
    <row r="130">
      <c r="A130" s="5" t="n"/>
      <c r="B130" s="5" t="n"/>
      <c r="C130" s="16" t="n"/>
      <c r="D130" s="17" t="n"/>
      <c r="E130" s="17" t="n"/>
      <c r="F130" s="18">
        <f>IF(OR(A130&amp;""="",N(E130)=0),"",E130/SUM($E$6:$E$205))</f>
        <v/>
      </c>
      <c r="G130" s="19">
        <f>IF(A130&amp;""="","",COUNTIFS('الحضور'!$B$6:$B$2005,A130&amp;"",'الحضور'!$C$6:$C$2005,"أصالة")+COUNTIFS('الحضور'!$B$6:$B$2005,A130&amp;"",'الحضور'!$C$6:$C$2005,"توكيل"))</f>
        <v/>
      </c>
      <c r="H130" s="19">
        <f>IF(A130&amp;""="","",COUNTIFS('الحضور'!$B$6:$B$2005,A130&amp;"",'الحضور'!$C$6:$C$2005,"غياب"))</f>
        <v/>
      </c>
    </row>
    <row r="131">
      <c r="A131" s="5" t="n"/>
      <c r="B131" s="5" t="n"/>
      <c r="C131" s="16" t="n"/>
      <c r="D131" s="17" t="n"/>
      <c r="E131" s="17" t="n"/>
      <c r="F131" s="18">
        <f>IF(OR(A131&amp;""="",N(E131)=0),"",E131/SUM($E$6:$E$205))</f>
        <v/>
      </c>
      <c r="G131" s="19">
        <f>IF(A131&amp;""="","",COUNTIFS('الحضور'!$B$6:$B$2005,A131&amp;"",'الحضور'!$C$6:$C$2005,"أصالة")+COUNTIFS('الحضور'!$B$6:$B$2005,A131&amp;"",'الحضور'!$C$6:$C$2005,"توكيل"))</f>
        <v/>
      </c>
      <c r="H131" s="19">
        <f>IF(A131&amp;""="","",COUNTIFS('الحضور'!$B$6:$B$2005,A131&amp;"",'الحضور'!$C$6:$C$2005,"غياب"))</f>
        <v/>
      </c>
    </row>
    <row r="132">
      <c r="A132" s="5" t="n"/>
      <c r="B132" s="5" t="n"/>
      <c r="C132" s="16" t="n"/>
      <c r="D132" s="17" t="n"/>
      <c r="E132" s="17" t="n"/>
      <c r="F132" s="18">
        <f>IF(OR(A132&amp;""="",N(E132)=0),"",E132/SUM($E$6:$E$205))</f>
        <v/>
      </c>
      <c r="G132" s="19">
        <f>IF(A132&amp;""="","",COUNTIFS('الحضور'!$B$6:$B$2005,A132&amp;"",'الحضور'!$C$6:$C$2005,"أصالة")+COUNTIFS('الحضور'!$B$6:$B$2005,A132&amp;"",'الحضور'!$C$6:$C$2005,"توكيل"))</f>
        <v/>
      </c>
      <c r="H132" s="19">
        <f>IF(A132&amp;""="","",COUNTIFS('الحضور'!$B$6:$B$2005,A132&amp;"",'الحضور'!$C$6:$C$2005,"غياب"))</f>
        <v/>
      </c>
    </row>
    <row r="133">
      <c r="A133" s="5" t="n"/>
      <c r="B133" s="5" t="n"/>
      <c r="C133" s="16" t="n"/>
      <c r="D133" s="17" t="n"/>
      <c r="E133" s="17" t="n"/>
      <c r="F133" s="18">
        <f>IF(OR(A133&amp;""="",N(E133)=0),"",E133/SUM($E$6:$E$205))</f>
        <v/>
      </c>
      <c r="G133" s="19">
        <f>IF(A133&amp;""="","",COUNTIFS('الحضور'!$B$6:$B$2005,A133&amp;"",'الحضور'!$C$6:$C$2005,"أصالة")+COUNTIFS('الحضور'!$B$6:$B$2005,A133&amp;"",'الحضور'!$C$6:$C$2005,"توكيل"))</f>
        <v/>
      </c>
      <c r="H133" s="19">
        <f>IF(A133&amp;""="","",COUNTIFS('الحضور'!$B$6:$B$2005,A133&amp;"",'الحضور'!$C$6:$C$2005,"غياب"))</f>
        <v/>
      </c>
    </row>
    <row r="134">
      <c r="A134" s="5" t="n"/>
      <c r="B134" s="5" t="n"/>
      <c r="C134" s="16" t="n"/>
      <c r="D134" s="17" t="n"/>
      <c r="E134" s="17" t="n"/>
      <c r="F134" s="18">
        <f>IF(OR(A134&amp;""="",N(E134)=0),"",E134/SUM($E$6:$E$205))</f>
        <v/>
      </c>
      <c r="G134" s="19">
        <f>IF(A134&amp;""="","",COUNTIFS('الحضور'!$B$6:$B$2005,A134&amp;"",'الحضور'!$C$6:$C$2005,"أصالة")+COUNTIFS('الحضور'!$B$6:$B$2005,A134&amp;"",'الحضور'!$C$6:$C$2005,"توكيل"))</f>
        <v/>
      </c>
      <c r="H134" s="19">
        <f>IF(A134&amp;""="","",COUNTIFS('الحضور'!$B$6:$B$2005,A134&amp;"",'الحضور'!$C$6:$C$2005,"غياب"))</f>
        <v/>
      </c>
    </row>
    <row r="135">
      <c r="A135" s="5" t="n"/>
      <c r="B135" s="5" t="n"/>
      <c r="C135" s="16" t="n"/>
      <c r="D135" s="17" t="n"/>
      <c r="E135" s="17" t="n"/>
      <c r="F135" s="18">
        <f>IF(OR(A135&amp;""="",N(E135)=0),"",E135/SUM($E$6:$E$205))</f>
        <v/>
      </c>
      <c r="G135" s="19">
        <f>IF(A135&amp;""="","",COUNTIFS('الحضور'!$B$6:$B$2005,A135&amp;"",'الحضور'!$C$6:$C$2005,"أصالة")+COUNTIFS('الحضور'!$B$6:$B$2005,A135&amp;"",'الحضور'!$C$6:$C$2005,"توكيل"))</f>
        <v/>
      </c>
      <c r="H135" s="19">
        <f>IF(A135&amp;""="","",COUNTIFS('الحضور'!$B$6:$B$2005,A135&amp;"",'الحضور'!$C$6:$C$2005,"غياب"))</f>
        <v/>
      </c>
    </row>
    <row r="136">
      <c r="A136" s="5" t="n"/>
      <c r="B136" s="5" t="n"/>
      <c r="C136" s="16" t="n"/>
      <c r="D136" s="17" t="n"/>
      <c r="E136" s="17" t="n"/>
      <c r="F136" s="18">
        <f>IF(OR(A136&amp;""="",N(E136)=0),"",E136/SUM($E$6:$E$205))</f>
        <v/>
      </c>
      <c r="G136" s="19">
        <f>IF(A136&amp;""="","",COUNTIFS('الحضور'!$B$6:$B$2005,A136&amp;"",'الحضور'!$C$6:$C$2005,"أصالة")+COUNTIFS('الحضور'!$B$6:$B$2005,A136&amp;"",'الحضور'!$C$6:$C$2005,"توكيل"))</f>
        <v/>
      </c>
      <c r="H136" s="19">
        <f>IF(A136&amp;""="","",COUNTIFS('الحضور'!$B$6:$B$2005,A136&amp;"",'الحضور'!$C$6:$C$2005,"غياب"))</f>
        <v/>
      </c>
    </row>
    <row r="137">
      <c r="A137" s="5" t="n"/>
      <c r="B137" s="5" t="n"/>
      <c r="C137" s="16" t="n"/>
      <c r="D137" s="17" t="n"/>
      <c r="E137" s="17" t="n"/>
      <c r="F137" s="18">
        <f>IF(OR(A137&amp;""="",N(E137)=0),"",E137/SUM($E$6:$E$205))</f>
        <v/>
      </c>
      <c r="G137" s="19">
        <f>IF(A137&amp;""="","",COUNTIFS('الحضور'!$B$6:$B$2005,A137&amp;"",'الحضور'!$C$6:$C$2005,"أصالة")+COUNTIFS('الحضور'!$B$6:$B$2005,A137&amp;"",'الحضور'!$C$6:$C$2005,"توكيل"))</f>
        <v/>
      </c>
      <c r="H137" s="19">
        <f>IF(A137&amp;""="","",COUNTIFS('الحضور'!$B$6:$B$2005,A137&amp;"",'الحضور'!$C$6:$C$2005,"غياب"))</f>
        <v/>
      </c>
    </row>
    <row r="138">
      <c r="A138" s="5" t="n"/>
      <c r="B138" s="5" t="n"/>
      <c r="C138" s="16" t="n"/>
      <c r="D138" s="17" t="n"/>
      <c r="E138" s="17" t="n"/>
      <c r="F138" s="18">
        <f>IF(OR(A138&amp;""="",N(E138)=0),"",E138/SUM($E$6:$E$205))</f>
        <v/>
      </c>
      <c r="G138" s="19">
        <f>IF(A138&amp;""="","",COUNTIFS('الحضور'!$B$6:$B$2005,A138&amp;"",'الحضور'!$C$6:$C$2005,"أصالة")+COUNTIFS('الحضور'!$B$6:$B$2005,A138&amp;"",'الحضور'!$C$6:$C$2005,"توكيل"))</f>
        <v/>
      </c>
      <c r="H138" s="19">
        <f>IF(A138&amp;""="","",COUNTIFS('الحضور'!$B$6:$B$2005,A138&amp;"",'الحضور'!$C$6:$C$2005,"غياب"))</f>
        <v/>
      </c>
    </row>
    <row r="139">
      <c r="A139" s="5" t="n"/>
      <c r="B139" s="5" t="n"/>
      <c r="C139" s="16" t="n"/>
      <c r="D139" s="17" t="n"/>
      <c r="E139" s="17" t="n"/>
      <c r="F139" s="18">
        <f>IF(OR(A139&amp;""="",N(E139)=0),"",E139/SUM($E$6:$E$205))</f>
        <v/>
      </c>
      <c r="G139" s="19">
        <f>IF(A139&amp;""="","",COUNTIFS('الحضور'!$B$6:$B$2005,A139&amp;"",'الحضور'!$C$6:$C$2005,"أصالة")+COUNTIFS('الحضور'!$B$6:$B$2005,A139&amp;"",'الحضور'!$C$6:$C$2005,"توكيل"))</f>
        <v/>
      </c>
      <c r="H139" s="19">
        <f>IF(A139&amp;""="","",COUNTIFS('الحضور'!$B$6:$B$2005,A139&amp;"",'الحضور'!$C$6:$C$2005,"غياب"))</f>
        <v/>
      </c>
    </row>
    <row r="140">
      <c r="A140" s="5" t="n"/>
      <c r="B140" s="5" t="n"/>
      <c r="C140" s="16" t="n"/>
      <c r="D140" s="17" t="n"/>
      <c r="E140" s="17" t="n"/>
      <c r="F140" s="18">
        <f>IF(OR(A140&amp;""="",N(E140)=0),"",E140/SUM($E$6:$E$205))</f>
        <v/>
      </c>
      <c r="G140" s="19">
        <f>IF(A140&amp;""="","",COUNTIFS('الحضور'!$B$6:$B$2005,A140&amp;"",'الحضور'!$C$6:$C$2005,"أصالة")+COUNTIFS('الحضور'!$B$6:$B$2005,A140&amp;"",'الحضور'!$C$6:$C$2005,"توكيل"))</f>
        <v/>
      </c>
      <c r="H140" s="19">
        <f>IF(A140&amp;""="","",COUNTIFS('الحضور'!$B$6:$B$2005,A140&amp;"",'الحضور'!$C$6:$C$2005,"غياب"))</f>
        <v/>
      </c>
    </row>
    <row r="141">
      <c r="A141" s="5" t="n"/>
      <c r="B141" s="5" t="n"/>
      <c r="C141" s="16" t="n"/>
      <c r="D141" s="17" t="n"/>
      <c r="E141" s="17" t="n"/>
      <c r="F141" s="18">
        <f>IF(OR(A141&amp;""="",N(E141)=0),"",E141/SUM($E$6:$E$205))</f>
        <v/>
      </c>
      <c r="G141" s="19">
        <f>IF(A141&amp;""="","",COUNTIFS('الحضور'!$B$6:$B$2005,A141&amp;"",'الحضور'!$C$6:$C$2005,"أصالة")+COUNTIFS('الحضور'!$B$6:$B$2005,A141&amp;"",'الحضور'!$C$6:$C$2005,"توكيل"))</f>
        <v/>
      </c>
      <c r="H141" s="19">
        <f>IF(A141&amp;""="","",COUNTIFS('الحضور'!$B$6:$B$2005,A141&amp;"",'الحضور'!$C$6:$C$2005,"غياب"))</f>
        <v/>
      </c>
    </row>
    <row r="142">
      <c r="A142" s="5" t="n"/>
      <c r="B142" s="5" t="n"/>
      <c r="C142" s="16" t="n"/>
      <c r="D142" s="17" t="n"/>
      <c r="E142" s="17" t="n"/>
      <c r="F142" s="18">
        <f>IF(OR(A142&amp;""="",N(E142)=0),"",E142/SUM($E$6:$E$205))</f>
        <v/>
      </c>
      <c r="G142" s="19">
        <f>IF(A142&amp;""="","",COUNTIFS('الحضور'!$B$6:$B$2005,A142&amp;"",'الحضور'!$C$6:$C$2005,"أصالة")+COUNTIFS('الحضور'!$B$6:$B$2005,A142&amp;"",'الحضور'!$C$6:$C$2005,"توكيل"))</f>
        <v/>
      </c>
      <c r="H142" s="19">
        <f>IF(A142&amp;""="","",COUNTIFS('الحضور'!$B$6:$B$2005,A142&amp;"",'الحضور'!$C$6:$C$2005,"غياب"))</f>
        <v/>
      </c>
    </row>
    <row r="143">
      <c r="A143" s="5" t="n"/>
      <c r="B143" s="5" t="n"/>
      <c r="C143" s="16" t="n"/>
      <c r="D143" s="17" t="n"/>
      <c r="E143" s="17" t="n"/>
      <c r="F143" s="18">
        <f>IF(OR(A143&amp;""="",N(E143)=0),"",E143/SUM($E$6:$E$205))</f>
        <v/>
      </c>
      <c r="G143" s="19">
        <f>IF(A143&amp;""="","",COUNTIFS('الحضور'!$B$6:$B$2005,A143&amp;"",'الحضور'!$C$6:$C$2005,"أصالة")+COUNTIFS('الحضور'!$B$6:$B$2005,A143&amp;"",'الحضور'!$C$6:$C$2005,"توكيل"))</f>
        <v/>
      </c>
      <c r="H143" s="19">
        <f>IF(A143&amp;""="","",COUNTIFS('الحضور'!$B$6:$B$2005,A143&amp;"",'الحضور'!$C$6:$C$2005,"غياب"))</f>
        <v/>
      </c>
    </row>
    <row r="144">
      <c r="A144" s="5" t="n"/>
      <c r="B144" s="5" t="n"/>
      <c r="C144" s="16" t="n"/>
      <c r="D144" s="17" t="n"/>
      <c r="E144" s="17" t="n"/>
      <c r="F144" s="18">
        <f>IF(OR(A144&amp;""="",N(E144)=0),"",E144/SUM($E$6:$E$205))</f>
        <v/>
      </c>
      <c r="G144" s="19">
        <f>IF(A144&amp;""="","",COUNTIFS('الحضور'!$B$6:$B$2005,A144&amp;"",'الحضور'!$C$6:$C$2005,"أصالة")+COUNTIFS('الحضور'!$B$6:$B$2005,A144&amp;"",'الحضور'!$C$6:$C$2005,"توكيل"))</f>
        <v/>
      </c>
      <c r="H144" s="19">
        <f>IF(A144&amp;""="","",COUNTIFS('الحضور'!$B$6:$B$2005,A144&amp;"",'الحضور'!$C$6:$C$2005,"غياب"))</f>
        <v/>
      </c>
    </row>
    <row r="145">
      <c r="A145" s="5" t="n"/>
      <c r="B145" s="5" t="n"/>
      <c r="C145" s="16" t="n"/>
      <c r="D145" s="17" t="n"/>
      <c r="E145" s="17" t="n"/>
      <c r="F145" s="18">
        <f>IF(OR(A145&amp;""="",N(E145)=0),"",E145/SUM($E$6:$E$205))</f>
        <v/>
      </c>
      <c r="G145" s="19">
        <f>IF(A145&amp;""="","",COUNTIFS('الحضور'!$B$6:$B$2005,A145&amp;"",'الحضور'!$C$6:$C$2005,"أصالة")+COUNTIFS('الحضور'!$B$6:$B$2005,A145&amp;"",'الحضور'!$C$6:$C$2005,"توكيل"))</f>
        <v/>
      </c>
      <c r="H145" s="19">
        <f>IF(A145&amp;""="","",COUNTIFS('الحضور'!$B$6:$B$2005,A145&amp;"",'الحضور'!$C$6:$C$2005,"غياب"))</f>
        <v/>
      </c>
    </row>
    <row r="146">
      <c r="A146" s="5" t="n"/>
      <c r="B146" s="5" t="n"/>
      <c r="C146" s="16" t="n"/>
      <c r="D146" s="17" t="n"/>
      <c r="E146" s="17" t="n"/>
      <c r="F146" s="18">
        <f>IF(OR(A146&amp;""="",N(E146)=0),"",E146/SUM($E$6:$E$205))</f>
        <v/>
      </c>
      <c r="G146" s="19">
        <f>IF(A146&amp;""="","",COUNTIFS('الحضور'!$B$6:$B$2005,A146&amp;"",'الحضور'!$C$6:$C$2005,"أصالة")+COUNTIFS('الحضور'!$B$6:$B$2005,A146&amp;"",'الحضور'!$C$6:$C$2005,"توكيل"))</f>
        <v/>
      </c>
      <c r="H146" s="19">
        <f>IF(A146&amp;""="","",COUNTIFS('الحضور'!$B$6:$B$2005,A146&amp;"",'الحضور'!$C$6:$C$2005,"غياب"))</f>
        <v/>
      </c>
    </row>
    <row r="147">
      <c r="A147" s="5" t="n"/>
      <c r="B147" s="5" t="n"/>
      <c r="C147" s="16" t="n"/>
      <c r="D147" s="17" t="n"/>
      <c r="E147" s="17" t="n"/>
      <c r="F147" s="18">
        <f>IF(OR(A147&amp;""="",N(E147)=0),"",E147/SUM($E$6:$E$205))</f>
        <v/>
      </c>
      <c r="G147" s="19">
        <f>IF(A147&amp;""="","",COUNTIFS('الحضور'!$B$6:$B$2005,A147&amp;"",'الحضور'!$C$6:$C$2005,"أصالة")+COUNTIFS('الحضور'!$B$6:$B$2005,A147&amp;"",'الحضور'!$C$6:$C$2005,"توكيل"))</f>
        <v/>
      </c>
      <c r="H147" s="19">
        <f>IF(A147&amp;""="","",COUNTIFS('الحضور'!$B$6:$B$2005,A147&amp;"",'الحضور'!$C$6:$C$2005,"غياب"))</f>
        <v/>
      </c>
    </row>
    <row r="148">
      <c r="A148" s="5" t="n"/>
      <c r="B148" s="5" t="n"/>
      <c r="C148" s="16" t="n"/>
      <c r="D148" s="17" t="n"/>
      <c r="E148" s="17" t="n"/>
      <c r="F148" s="18">
        <f>IF(OR(A148&amp;""="",N(E148)=0),"",E148/SUM($E$6:$E$205))</f>
        <v/>
      </c>
      <c r="G148" s="19">
        <f>IF(A148&amp;""="","",COUNTIFS('الحضور'!$B$6:$B$2005,A148&amp;"",'الحضور'!$C$6:$C$2005,"أصالة")+COUNTIFS('الحضور'!$B$6:$B$2005,A148&amp;"",'الحضور'!$C$6:$C$2005,"توكيل"))</f>
        <v/>
      </c>
      <c r="H148" s="19">
        <f>IF(A148&amp;""="","",COUNTIFS('الحضور'!$B$6:$B$2005,A148&amp;"",'الحضور'!$C$6:$C$2005,"غياب"))</f>
        <v/>
      </c>
    </row>
    <row r="149">
      <c r="A149" s="5" t="n"/>
      <c r="B149" s="5" t="n"/>
      <c r="C149" s="16" t="n"/>
      <c r="D149" s="17" t="n"/>
      <c r="E149" s="17" t="n"/>
      <c r="F149" s="18">
        <f>IF(OR(A149&amp;""="",N(E149)=0),"",E149/SUM($E$6:$E$205))</f>
        <v/>
      </c>
      <c r="G149" s="19">
        <f>IF(A149&amp;""="","",COUNTIFS('الحضور'!$B$6:$B$2005,A149&amp;"",'الحضور'!$C$6:$C$2005,"أصالة")+COUNTIFS('الحضور'!$B$6:$B$2005,A149&amp;"",'الحضور'!$C$6:$C$2005,"توكيل"))</f>
        <v/>
      </c>
      <c r="H149" s="19">
        <f>IF(A149&amp;""="","",COUNTIFS('الحضور'!$B$6:$B$2005,A149&amp;"",'الحضور'!$C$6:$C$2005,"غياب"))</f>
        <v/>
      </c>
    </row>
    <row r="150">
      <c r="A150" s="5" t="n"/>
      <c r="B150" s="5" t="n"/>
      <c r="C150" s="16" t="n"/>
      <c r="D150" s="17" t="n"/>
      <c r="E150" s="17" t="n"/>
      <c r="F150" s="18">
        <f>IF(OR(A150&amp;""="",N(E150)=0),"",E150/SUM($E$6:$E$205))</f>
        <v/>
      </c>
      <c r="G150" s="19">
        <f>IF(A150&amp;""="","",COUNTIFS('الحضور'!$B$6:$B$2005,A150&amp;"",'الحضور'!$C$6:$C$2005,"أصالة")+COUNTIFS('الحضور'!$B$6:$B$2005,A150&amp;"",'الحضور'!$C$6:$C$2005,"توكيل"))</f>
        <v/>
      </c>
      <c r="H150" s="19">
        <f>IF(A150&amp;""="","",COUNTIFS('الحضور'!$B$6:$B$2005,A150&amp;"",'الحضور'!$C$6:$C$2005,"غياب"))</f>
        <v/>
      </c>
    </row>
    <row r="151">
      <c r="A151" s="5" t="n"/>
      <c r="B151" s="5" t="n"/>
      <c r="C151" s="16" t="n"/>
      <c r="D151" s="17" t="n"/>
      <c r="E151" s="17" t="n"/>
      <c r="F151" s="18">
        <f>IF(OR(A151&amp;""="",N(E151)=0),"",E151/SUM($E$6:$E$205))</f>
        <v/>
      </c>
      <c r="G151" s="19">
        <f>IF(A151&amp;""="","",COUNTIFS('الحضور'!$B$6:$B$2005,A151&amp;"",'الحضور'!$C$6:$C$2005,"أصالة")+COUNTIFS('الحضور'!$B$6:$B$2005,A151&amp;"",'الحضور'!$C$6:$C$2005,"توكيل"))</f>
        <v/>
      </c>
      <c r="H151" s="19">
        <f>IF(A151&amp;""="","",COUNTIFS('الحضور'!$B$6:$B$2005,A151&amp;"",'الحضور'!$C$6:$C$2005,"غياب"))</f>
        <v/>
      </c>
    </row>
    <row r="152">
      <c r="A152" s="5" t="n"/>
      <c r="B152" s="5" t="n"/>
      <c r="C152" s="16" t="n"/>
      <c r="D152" s="17" t="n"/>
      <c r="E152" s="17" t="n"/>
      <c r="F152" s="18">
        <f>IF(OR(A152&amp;""="",N(E152)=0),"",E152/SUM($E$6:$E$205))</f>
        <v/>
      </c>
      <c r="G152" s="19">
        <f>IF(A152&amp;""="","",COUNTIFS('الحضور'!$B$6:$B$2005,A152&amp;"",'الحضور'!$C$6:$C$2005,"أصالة")+COUNTIFS('الحضور'!$B$6:$B$2005,A152&amp;"",'الحضور'!$C$6:$C$2005,"توكيل"))</f>
        <v/>
      </c>
      <c r="H152" s="19">
        <f>IF(A152&amp;""="","",COUNTIFS('الحضور'!$B$6:$B$2005,A152&amp;"",'الحضور'!$C$6:$C$2005,"غياب"))</f>
        <v/>
      </c>
    </row>
    <row r="153">
      <c r="A153" s="5" t="n"/>
      <c r="B153" s="5" t="n"/>
      <c r="C153" s="16" t="n"/>
      <c r="D153" s="17" t="n"/>
      <c r="E153" s="17" t="n"/>
      <c r="F153" s="18">
        <f>IF(OR(A153&amp;""="",N(E153)=0),"",E153/SUM($E$6:$E$205))</f>
        <v/>
      </c>
      <c r="G153" s="19">
        <f>IF(A153&amp;""="","",COUNTIFS('الحضور'!$B$6:$B$2005,A153&amp;"",'الحضور'!$C$6:$C$2005,"أصالة")+COUNTIFS('الحضور'!$B$6:$B$2005,A153&amp;"",'الحضور'!$C$6:$C$2005,"توكيل"))</f>
        <v/>
      </c>
      <c r="H153" s="19">
        <f>IF(A153&amp;""="","",COUNTIFS('الحضور'!$B$6:$B$2005,A153&amp;"",'الحضور'!$C$6:$C$2005,"غياب"))</f>
        <v/>
      </c>
    </row>
    <row r="154">
      <c r="A154" s="5" t="n"/>
      <c r="B154" s="5" t="n"/>
      <c r="C154" s="16" t="n"/>
      <c r="D154" s="17" t="n"/>
      <c r="E154" s="17" t="n"/>
      <c r="F154" s="18">
        <f>IF(OR(A154&amp;""="",N(E154)=0),"",E154/SUM($E$6:$E$205))</f>
        <v/>
      </c>
      <c r="G154" s="19">
        <f>IF(A154&amp;""="","",COUNTIFS('الحضور'!$B$6:$B$2005,A154&amp;"",'الحضور'!$C$6:$C$2005,"أصالة")+COUNTIFS('الحضور'!$B$6:$B$2005,A154&amp;"",'الحضور'!$C$6:$C$2005,"توكيل"))</f>
        <v/>
      </c>
      <c r="H154" s="19">
        <f>IF(A154&amp;""="","",COUNTIFS('الحضور'!$B$6:$B$2005,A154&amp;"",'الحضور'!$C$6:$C$2005,"غياب"))</f>
        <v/>
      </c>
    </row>
    <row r="155">
      <c r="A155" s="5" t="n"/>
      <c r="B155" s="5" t="n"/>
      <c r="C155" s="16" t="n"/>
      <c r="D155" s="17" t="n"/>
      <c r="E155" s="17" t="n"/>
      <c r="F155" s="18">
        <f>IF(OR(A155&amp;""="",N(E155)=0),"",E155/SUM($E$6:$E$205))</f>
        <v/>
      </c>
      <c r="G155" s="19">
        <f>IF(A155&amp;""="","",COUNTIFS('الحضور'!$B$6:$B$2005,A155&amp;"",'الحضور'!$C$6:$C$2005,"أصالة")+COUNTIFS('الحضور'!$B$6:$B$2005,A155&amp;"",'الحضور'!$C$6:$C$2005,"توكيل"))</f>
        <v/>
      </c>
      <c r="H155" s="19">
        <f>IF(A155&amp;""="","",COUNTIFS('الحضور'!$B$6:$B$2005,A155&amp;"",'الحضور'!$C$6:$C$2005,"غياب"))</f>
        <v/>
      </c>
    </row>
    <row r="156">
      <c r="A156" s="5" t="n"/>
      <c r="B156" s="5" t="n"/>
      <c r="C156" s="16" t="n"/>
      <c r="D156" s="17" t="n"/>
      <c r="E156" s="17" t="n"/>
      <c r="F156" s="18">
        <f>IF(OR(A156&amp;""="",N(E156)=0),"",E156/SUM($E$6:$E$205))</f>
        <v/>
      </c>
      <c r="G156" s="19">
        <f>IF(A156&amp;""="","",COUNTIFS('الحضور'!$B$6:$B$2005,A156&amp;"",'الحضور'!$C$6:$C$2005,"أصالة")+COUNTIFS('الحضور'!$B$6:$B$2005,A156&amp;"",'الحضور'!$C$6:$C$2005,"توكيل"))</f>
        <v/>
      </c>
      <c r="H156" s="19">
        <f>IF(A156&amp;""="","",COUNTIFS('الحضور'!$B$6:$B$2005,A156&amp;"",'الحضور'!$C$6:$C$2005,"غياب"))</f>
        <v/>
      </c>
    </row>
    <row r="157">
      <c r="A157" s="5" t="n"/>
      <c r="B157" s="5" t="n"/>
      <c r="C157" s="16" t="n"/>
      <c r="D157" s="17" t="n"/>
      <c r="E157" s="17" t="n"/>
      <c r="F157" s="18">
        <f>IF(OR(A157&amp;""="",N(E157)=0),"",E157/SUM($E$6:$E$205))</f>
        <v/>
      </c>
      <c r="G157" s="19">
        <f>IF(A157&amp;""="","",COUNTIFS('الحضور'!$B$6:$B$2005,A157&amp;"",'الحضور'!$C$6:$C$2005,"أصالة")+COUNTIFS('الحضور'!$B$6:$B$2005,A157&amp;"",'الحضور'!$C$6:$C$2005,"توكيل"))</f>
        <v/>
      </c>
      <c r="H157" s="19">
        <f>IF(A157&amp;""="","",COUNTIFS('الحضور'!$B$6:$B$2005,A157&amp;"",'الحضور'!$C$6:$C$2005,"غياب"))</f>
        <v/>
      </c>
    </row>
    <row r="158">
      <c r="A158" s="5" t="n"/>
      <c r="B158" s="5" t="n"/>
      <c r="C158" s="16" t="n"/>
      <c r="D158" s="17" t="n"/>
      <c r="E158" s="17" t="n"/>
      <c r="F158" s="18">
        <f>IF(OR(A158&amp;""="",N(E158)=0),"",E158/SUM($E$6:$E$205))</f>
        <v/>
      </c>
      <c r="G158" s="19">
        <f>IF(A158&amp;""="","",COUNTIFS('الحضور'!$B$6:$B$2005,A158&amp;"",'الحضور'!$C$6:$C$2005,"أصالة")+COUNTIFS('الحضور'!$B$6:$B$2005,A158&amp;"",'الحضور'!$C$6:$C$2005,"توكيل"))</f>
        <v/>
      </c>
      <c r="H158" s="19">
        <f>IF(A158&amp;""="","",COUNTIFS('الحضور'!$B$6:$B$2005,A158&amp;"",'الحضور'!$C$6:$C$2005,"غياب"))</f>
        <v/>
      </c>
    </row>
    <row r="159">
      <c r="A159" s="5" t="n"/>
      <c r="B159" s="5" t="n"/>
      <c r="C159" s="16" t="n"/>
      <c r="D159" s="17" t="n"/>
      <c r="E159" s="17" t="n"/>
      <c r="F159" s="18">
        <f>IF(OR(A159&amp;""="",N(E159)=0),"",E159/SUM($E$6:$E$205))</f>
        <v/>
      </c>
      <c r="G159" s="19">
        <f>IF(A159&amp;""="","",COUNTIFS('الحضور'!$B$6:$B$2005,A159&amp;"",'الحضور'!$C$6:$C$2005,"أصالة")+COUNTIFS('الحضور'!$B$6:$B$2005,A159&amp;"",'الحضور'!$C$6:$C$2005,"توكيل"))</f>
        <v/>
      </c>
      <c r="H159" s="19">
        <f>IF(A159&amp;""="","",COUNTIFS('الحضور'!$B$6:$B$2005,A159&amp;"",'الحضور'!$C$6:$C$2005,"غياب"))</f>
        <v/>
      </c>
    </row>
    <row r="160">
      <c r="A160" s="5" t="n"/>
      <c r="B160" s="5" t="n"/>
      <c r="C160" s="16" t="n"/>
      <c r="D160" s="17" t="n"/>
      <c r="E160" s="17" t="n"/>
      <c r="F160" s="18">
        <f>IF(OR(A160&amp;""="",N(E160)=0),"",E160/SUM($E$6:$E$205))</f>
        <v/>
      </c>
      <c r="G160" s="19">
        <f>IF(A160&amp;""="","",COUNTIFS('الحضور'!$B$6:$B$2005,A160&amp;"",'الحضور'!$C$6:$C$2005,"أصالة")+COUNTIFS('الحضور'!$B$6:$B$2005,A160&amp;"",'الحضور'!$C$6:$C$2005,"توكيل"))</f>
        <v/>
      </c>
      <c r="H160" s="19">
        <f>IF(A160&amp;""="","",COUNTIFS('الحضور'!$B$6:$B$2005,A160&amp;"",'الحضور'!$C$6:$C$2005,"غياب"))</f>
        <v/>
      </c>
    </row>
    <row r="161">
      <c r="A161" s="5" t="n"/>
      <c r="B161" s="5" t="n"/>
      <c r="C161" s="16" t="n"/>
      <c r="D161" s="17" t="n"/>
      <c r="E161" s="17" t="n"/>
      <c r="F161" s="18">
        <f>IF(OR(A161&amp;""="",N(E161)=0),"",E161/SUM($E$6:$E$205))</f>
        <v/>
      </c>
      <c r="G161" s="19">
        <f>IF(A161&amp;""="","",COUNTIFS('الحضور'!$B$6:$B$2005,A161&amp;"",'الحضور'!$C$6:$C$2005,"أصالة")+COUNTIFS('الحضور'!$B$6:$B$2005,A161&amp;"",'الحضور'!$C$6:$C$2005,"توكيل"))</f>
        <v/>
      </c>
      <c r="H161" s="19">
        <f>IF(A161&amp;""="","",COUNTIFS('الحضور'!$B$6:$B$2005,A161&amp;"",'الحضور'!$C$6:$C$2005,"غياب"))</f>
        <v/>
      </c>
    </row>
    <row r="162">
      <c r="A162" s="5" t="n"/>
      <c r="B162" s="5" t="n"/>
      <c r="C162" s="16" t="n"/>
      <c r="D162" s="17" t="n"/>
      <c r="E162" s="17" t="n"/>
      <c r="F162" s="18">
        <f>IF(OR(A162&amp;""="",N(E162)=0),"",E162/SUM($E$6:$E$205))</f>
        <v/>
      </c>
      <c r="G162" s="19">
        <f>IF(A162&amp;""="","",COUNTIFS('الحضور'!$B$6:$B$2005,A162&amp;"",'الحضور'!$C$6:$C$2005,"أصالة")+COUNTIFS('الحضور'!$B$6:$B$2005,A162&amp;"",'الحضور'!$C$6:$C$2005,"توكيل"))</f>
        <v/>
      </c>
      <c r="H162" s="19">
        <f>IF(A162&amp;""="","",COUNTIFS('الحضور'!$B$6:$B$2005,A162&amp;"",'الحضور'!$C$6:$C$2005,"غياب"))</f>
        <v/>
      </c>
    </row>
    <row r="163">
      <c r="A163" s="5" t="n"/>
      <c r="B163" s="5" t="n"/>
      <c r="C163" s="16" t="n"/>
      <c r="D163" s="17" t="n"/>
      <c r="E163" s="17" t="n"/>
      <c r="F163" s="18">
        <f>IF(OR(A163&amp;""="",N(E163)=0),"",E163/SUM($E$6:$E$205))</f>
        <v/>
      </c>
      <c r="G163" s="19">
        <f>IF(A163&amp;""="","",COUNTIFS('الحضور'!$B$6:$B$2005,A163&amp;"",'الحضور'!$C$6:$C$2005,"أصالة")+COUNTIFS('الحضور'!$B$6:$B$2005,A163&amp;"",'الحضور'!$C$6:$C$2005,"توكيل"))</f>
        <v/>
      </c>
      <c r="H163" s="19">
        <f>IF(A163&amp;""="","",COUNTIFS('الحضور'!$B$6:$B$2005,A163&amp;"",'الحضور'!$C$6:$C$2005,"غياب"))</f>
        <v/>
      </c>
    </row>
    <row r="164">
      <c r="A164" s="5" t="n"/>
      <c r="B164" s="5" t="n"/>
      <c r="C164" s="16" t="n"/>
      <c r="D164" s="17" t="n"/>
      <c r="E164" s="17" t="n"/>
      <c r="F164" s="18">
        <f>IF(OR(A164&amp;""="",N(E164)=0),"",E164/SUM($E$6:$E$205))</f>
        <v/>
      </c>
      <c r="G164" s="19">
        <f>IF(A164&amp;""="","",COUNTIFS('الحضور'!$B$6:$B$2005,A164&amp;"",'الحضور'!$C$6:$C$2005,"أصالة")+COUNTIFS('الحضور'!$B$6:$B$2005,A164&amp;"",'الحضور'!$C$6:$C$2005,"توكيل"))</f>
        <v/>
      </c>
      <c r="H164" s="19">
        <f>IF(A164&amp;""="","",COUNTIFS('الحضور'!$B$6:$B$2005,A164&amp;"",'الحضور'!$C$6:$C$2005,"غياب"))</f>
        <v/>
      </c>
    </row>
    <row r="165">
      <c r="A165" s="5" t="n"/>
      <c r="B165" s="5" t="n"/>
      <c r="C165" s="16" t="n"/>
      <c r="D165" s="17" t="n"/>
      <c r="E165" s="17" t="n"/>
      <c r="F165" s="18">
        <f>IF(OR(A165&amp;""="",N(E165)=0),"",E165/SUM($E$6:$E$205))</f>
        <v/>
      </c>
      <c r="G165" s="19">
        <f>IF(A165&amp;""="","",COUNTIFS('الحضور'!$B$6:$B$2005,A165&amp;"",'الحضور'!$C$6:$C$2005,"أصالة")+COUNTIFS('الحضور'!$B$6:$B$2005,A165&amp;"",'الحضور'!$C$6:$C$2005,"توكيل"))</f>
        <v/>
      </c>
      <c r="H165" s="19">
        <f>IF(A165&amp;""="","",COUNTIFS('الحضور'!$B$6:$B$2005,A165&amp;"",'الحضور'!$C$6:$C$2005,"غياب"))</f>
        <v/>
      </c>
    </row>
    <row r="166">
      <c r="A166" s="5" t="n"/>
      <c r="B166" s="5" t="n"/>
      <c r="C166" s="16" t="n"/>
      <c r="D166" s="17" t="n"/>
      <c r="E166" s="17" t="n"/>
      <c r="F166" s="18">
        <f>IF(OR(A166&amp;""="",N(E166)=0),"",E166/SUM($E$6:$E$205))</f>
        <v/>
      </c>
      <c r="G166" s="19">
        <f>IF(A166&amp;""="","",COUNTIFS('الحضور'!$B$6:$B$2005,A166&amp;"",'الحضور'!$C$6:$C$2005,"أصالة")+COUNTIFS('الحضور'!$B$6:$B$2005,A166&amp;"",'الحضور'!$C$6:$C$2005,"توكيل"))</f>
        <v/>
      </c>
      <c r="H166" s="19">
        <f>IF(A166&amp;""="","",COUNTIFS('الحضور'!$B$6:$B$2005,A166&amp;"",'الحضور'!$C$6:$C$2005,"غياب"))</f>
        <v/>
      </c>
    </row>
    <row r="167">
      <c r="A167" s="5" t="n"/>
      <c r="B167" s="5" t="n"/>
      <c r="C167" s="16" t="n"/>
      <c r="D167" s="17" t="n"/>
      <c r="E167" s="17" t="n"/>
      <c r="F167" s="18">
        <f>IF(OR(A167&amp;""="",N(E167)=0),"",E167/SUM($E$6:$E$205))</f>
        <v/>
      </c>
      <c r="G167" s="19">
        <f>IF(A167&amp;""="","",COUNTIFS('الحضور'!$B$6:$B$2005,A167&amp;"",'الحضور'!$C$6:$C$2005,"أصالة")+COUNTIFS('الحضور'!$B$6:$B$2005,A167&amp;"",'الحضور'!$C$6:$C$2005,"توكيل"))</f>
        <v/>
      </c>
      <c r="H167" s="19">
        <f>IF(A167&amp;""="","",COUNTIFS('الحضور'!$B$6:$B$2005,A167&amp;"",'الحضور'!$C$6:$C$2005,"غياب"))</f>
        <v/>
      </c>
    </row>
    <row r="168">
      <c r="A168" s="5" t="n"/>
      <c r="B168" s="5" t="n"/>
      <c r="C168" s="16" t="n"/>
      <c r="D168" s="17" t="n"/>
      <c r="E168" s="17" t="n"/>
      <c r="F168" s="18">
        <f>IF(OR(A168&amp;""="",N(E168)=0),"",E168/SUM($E$6:$E$205))</f>
        <v/>
      </c>
      <c r="G168" s="19">
        <f>IF(A168&amp;""="","",COUNTIFS('الحضور'!$B$6:$B$2005,A168&amp;"",'الحضور'!$C$6:$C$2005,"أصالة")+COUNTIFS('الحضور'!$B$6:$B$2005,A168&amp;"",'الحضور'!$C$6:$C$2005,"توكيل"))</f>
        <v/>
      </c>
      <c r="H168" s="19">
        <f>IF(A168&amp;""="","",COUNTIFS('الحضور'!$B$6:$B$2005,A168&amp;"",'الحضور'!$C$6:$C$2005,"غياب"))</f>
        <v/>
      </c>
    </row>
    <row r="169">
      <c r="A169" s="5" t="n"/>
      <c r="B169" s="5" t="n"/>
      <c r="C169" s="16" t="n"/>
      <c r="D169" s="17" t="n"/>
      <c r="E169" s="17" t="n"/>
      <c r="F169" s="18">
        <f>IF(OR(A169&amp;""="",N(E169)=0),"",E169/SUM($E$6:$E$205))</f>
        <v/>
      </c>
      <c r="G169" s="19">
        <f>IF(A169&amp;""="","",COUNTIFS('الحضور'!$B$6:$B$2005,A169&amp;"",'الحضور'!$C$6:$C$2005,"أصالة")+COUNTIFS('الحضور'!$B$6:$B$2005,A169&amp;"",'الحضور'!$C$6:$C$2005,"توكيل"))</f>
        <v/>
      </c>
      <c r="H169" s="19">
        <f>IF(A169&amp;""="","",COUNTIFS('الحضور'!$B$6:$B$2005,A169&amp;"",'الحضور'!$C$6:$C$2005,"غياب"))</f>
        <v/>
      </c>
    </row>
    <row r="170">
      <c r="A170" s="5" t="n"/>
      <c r="B170" s="5" t="n"/>
      <c r="C170" s="16" t="n"/>
      <c r="D170" s="17" t="n"/>
      <c r="E170" s="17" t="n"/>
      <c r="F170" s="18">
        <f>IF(OR(A170&amp;""="",N(E170)=0),"",E170/SUM($E$6:$E$205))</f>
        <v/>
      </c>
      <c r="G170" s="19">
        <f>IF(A170&amp;""="","",COUNTIFS('الحضور'!$B$6:$B$2005,A170&amp;"",'الحضور'!$C$6:$C$2005,"أصالة")+COUNTIFS('الحضور'!$B$6:$B$2005,A170&amp;"",'الحضور'!$C$6:$C$2005,"توكيل"))</f>
        <v/>
      </c>
      <c r="H170" s="19">
        <f>IF(A170&amp;""="","",COUNTIFS('الحضور'!$B$6:$B$2005,A170&amp;"",'الحضور'!$C$6:$C$2005,"غياب"))</f>
        <v/>
      </c>
    </row>
    <row r="171">
      <c r="A171" s="5" t="n"/>
      <c r="B171" s="5" t="n"/>
      <c r="C171" s="16" t="n"/>
      <c r="D171" s="17" t="n"/>
      <c r="E171" s="17" t="n"/>
      <c r="F171" s="18">
        <f>IF(OR(A171&amp;""="",N(E171)=0),"",E171/SUM($E$6:$E$205))</f>
        <v/>
      </c>
      <c r="G171" s="19">
        <f>IF(A171&amp;""="","",COUNTIFS('الحضور'!$B$6:$B$2005,A171&amp;"",'الحضور'!$C$6:$C$2005,"أصالة")+COUNTIFS('الحضور'!$B$6:$B$2005,A171&amp;"",'الحضور'!$C$6:$C$2005,"توكيل"))</f>
        <v/>
      </c>
      <c r="H171" s="19">
        <f>IF(A171&amp;""="","",COUNTIFS('الحضور'!$B$6:$B$2005,A171&amp;"",'الحضور'!$C$6:$C$2005,"غياب"))</f>
        <v/>
      </c>
    </row>
    <row r="172">
      <c r="A172" s="5" t="n"/>
      <c r="B172" s="5" t="n"/>
      <c r="C172" s="16" t="n"/>
      <c r="D172" s="17" t="n"/>
      <c r="E172" s="17" t="n"/>
      <c r="F172" s="18">
        <f>IF(OR(A172&amp;""="",N(E172)=0),"",E172/SUM($E$6:$E$205))</f>
        <v/>
      </c>
      <c r="G172" s="19">
        <f>IF(A172&amp;""="","",COUNTIFS('الحضور'!$B$6:$B$2005,A172&amp;"",'الحضور'!$C$6:$C$2005,"أصالة")+COUNTIFS('الحضور'!$B$6:$B$2005,A172&amp;"",'الحضور'!$C$6:$C$2005,"توكيل"))</f>
        <v/>
      </c>
      <c r="H172" s="19">
        <f>IF(A172&amp;""="","",COUNTIFS('الحضور'!$B$6:$B$2005,A172&amp;"",'الحضور'!$C$6:$C$2005,"غياب"))</f>
        <v/>
      </c>
    </row>
    <row r="173">
      <c r="A173" s="5" t="n"/>
      <c r="B173" s="5" t="n"/>
      <c r="C173" s="16" t="n"/>
      <c r="D173" s="17" t="n"/>
      <c r="E173" s="17" t="n"/>
      <c r="F173" s="18">
        <f>IF(OR(A173&amp;""="",N(E173)=0),"",E173/SUM($E$6:$E$205))</f>
        <v/>
      </c>
      <c r="G173" s="19">
        <f>IF(A173&amp;""="","",COUNTIFS('الحضور'!$B$6:$B$2005,A173&amp;"",'الحضور'!$C$6:$C$2005,"أصالة")+COUNTIFS('الحضور'!$B$6:$B$2005,A173&amp;"",'الحضور'!$C$6:$C$2005,"توكيل"))</f>
        <v/>
      </c>
      <c r="H173" s="19">
        <f>IF(A173&amp;""="","",COUNTIFS('الحضور'!$B$6:$B$2005,A173&amp;"",'الحضور'!$C$6:$C$2005,"غياب"))</f>
        <v/>
      </c>
    </row>
    <row r="174">
      <c r="A174" s="5" t="n"/>
      <c r="B174" s="5" t="n"/>
      <c r="C174" s="16" t="n"/>
      <c r="D174" s="17" t="n"/>
      <c r="E174" s="17" t="n"/>
      <c r="F174" s="18">
        <f>IF(OR(A174&amp;""="",N(E174)=0),"",E174/SUM($E$6:$E$205))</f>
        <v/>
      </c>
      <c r="G174" s="19">
        <f>IF(A174&amp;""="","",COUNTIFS('الحضور'!$B$6:$B$2005,A174&amp;"",'الحضور'!$C$6:$C$2005,"أصالة")+COUNTIFS('الحضور'!$B$6:$B$2005,A174&amp;"",'الحضور'!$C$6:$C$2005,"توكيل"))</f>
        <v/>
      </c>
      <c r="H174" s="19">
        <f>IF(A174&amp;""="","",COUNTIFS('الحضور'!$B$6:$B$2005,A174&amp;"",'الحضور'!$C$6:$C$2005,"غياب"))</f>
        <v/>
      </c>
    </row>
    <row r="175">
      <c r="A175" s="5" t="n"/>
      <c r="B175" s="5" t="n"/>
      <c r="C175" s="16" t="n"/>
      <c r="D175" s="17" t="n"/>
      <c r="E175" s="17" t="n"/>
      <c r="F175" s="18">
        <f>IF(OR(A175&amp;""="",N(E175)=0),"",E175/SUM($E$6:$E$205))</f>
        <v/>
      </c>
      <c r="G175" s="19">
        <f>IF(A175&amp;""="","",COUNTIFS('الحضور'!$B$6:$B$2005,A175&amp;"",'الحضور'!$C$6:$C$2005,"أصالة")+COUNTIFS('الحضور'!$B$6:$B$2005,A175&amp;"",'الحضور'!$C$6:$C$2005,"توكيل"))</f>
        <v/>
      </c>
      <c r="H175" s="19">
        <f>IF(A175&amp;""="","",COUNTIFS('الحضور'!$B$6:$B$2005,A175&amp;"",'الحضور'!$C$6:$C$2005,"غياب"))</f>
        <v/>
      </c>
    </row>
    <row r="176">
      <c r="A176" s="5" t="n"/>
      <c r="B176" s="5" t="n"/>
      <c r="C176" s="16" t="n"/>
      <c r="D176" s="17" t="n"/>
      <c r="E176" s="17" t="n"/>
      <c r="F176" s="18">
        <f>IF(OR(A176&amp;""="",N(E176)=0),"",E176/SUM($E$6:$E$205))</f>
        <v/>
      </c>
      <c r="G176" s="19">
        <f>IF(A176&amp;""="","",COUNTIFS('الحضور'!$B$6:$B$2005,A176&amp;"",'الحضور'!$C$6:$C$2005,"أصالة")+COUNTIFS('الحضور'!$B$6:$B$2005,A176&amp;"",'الحضور'!$C$6:$C$2005,"توكيل"))</f>
        <v/>
      </c>
      <c r="H176" s="19">
        <f>IF(A176&amp;""="","",COUNTIFS('الحضور'!$B$6:$B$2005,A176&amp;"",'الحضور'!$C$6:$C$2005,"غياب"))</f>
        <v/>
      </c>
    </row>
    <row r="177">
      <c r="A177" s="5" t="n"/>
      <c r="B177" s="5" t="n"/>
      <c r="C177" s="16" t="n"/>
      <c r="D177" s="17" t="n"/>
      <c r="E177" s="17" t="n"/>
      <c r="F177" s="18">
        <f>IF(OR(A177&amp;""="",N(E177)=0),"",E177/SUM($E$6:$E$205))</f>
        <v/>
      </c>
      <c r="G177" s="19">
        <f>IF(A177&amp;""="","",COUNTIFS('الحضور'!$B$6:$B$2005,A177&amp;"",'الحضور'!$C$6:$C$2005,"أصالة")+COUNTIFS('الحضور'!$B$6:$B$2005,A177&amp;"",'الحضور'!$C$6:$C$2005,"توكيل"))</f>
        <v/>
      </c>
      <c r="H177" s="19">
        <f>IF(A177&amp;""="","",COUNTIFS('الحضور'!$B$6:$B$2005,A177&amp;"",'الحضور'!$C$6:$C$2005,"غياب"))</f>
        <v/>
      </c>
    </row>
    <row r="178">
      <c r="A178" s="5" t="n"/>
      <c r="B178" s="5" t="n"/>
      <c r="C178" s="16" t="n"/>
      <c r="D178" s="17" t="n"/>
      <c r="E178" s="17" t="n"/>
      <c r="F178" s="18">
        <f>IF(OR(A178&amp;""="",N(E178)=0),"",E178/SUM($E$6:$E$205))</f>
        <v/>
      </c>
      <c r="G178" s="19">
        <f>IF(A178&amp;""="","",COUNTIFS('الحضور'!$B$6:$B$2005,A178&amp;"",'الحضور'!$C$6:$C$2005,"أصالة")+COUNTIFS('الحضور'!$B$6:$B$2005,A178&amp;"",'الحضور'!$C$6:$C$2005,"توكيل"))</f>
        <v/>
      </c>
      <c r="H178" s="19">
        <f>IF(A178&amp;""="","",COUNTIFS('الحضور'!$B$6:$B$2005,A178&amp;"",'الحضور'!$C$6:$C$2005,"غياب"))</f>
        <v/>
      </c>
    </row>
    <row r="179">
      <c r="A179" s="5" t="n"/>
      <c r="B179" s="5" t="n"/>
      <c r="C179" s="16" t="n"/>
      <c r="D179" s="17" t="n"/>
      <c r="E179" s="17" t="n"/>
      <c r="F179" s="18">
        <f>IF(OR(A179&amp;""="",N(E179)=0),"",E179/SUM($E$6:$E$205))</f>
        <v/>
      </c>
      <c r="G179" s="19">
        <f>IF(A179&amp;""="","",COUNTIFS('الحضور'!$B$6:$B$2005,A179&amp;"",'الحضور'!$C$6:$C$2005,"أصالة")+COUNTIFS('الحضور'!$B$6:$B$2005,A179&amp;"",'الحضور'!$C$6:$C$2005,"توكيل"))</f>
        <v/>
      </c>
      <c r="H179" s="19">
        <f>IF(A179&amp;""="","",COUNTIFS('الحضور'!$B$6:$B$2005,A179&amp;"",'الحضور'!$C$6:$C$2005,"غياب"))</f>
        <v/>
      </c>
    </row>
    <row r="180">
      <c r="A180" s="5" t="n"/>
      <c r="B180" s="5" t="n"/>
      <c r="C180" s="16" t="n"/>
      <c r="D180" s="17" t="n"/>
      <c r="E180" s="17" t="n"/>
      <c r="F180" s="18">
        <f>IF(OR(A180&amp;""="",N(E180)=0),"",E180/SUM($E$6:$E$205))</f>
        <v/>
      </c>
      <c r="G180" s="19">
        <f>IF(A180&amp;""="","",COUNTIFS('الحضور'!$B$6:$B$2005,A180&amp;"",'الحضور'!$C$6:$C$2005,"أصالة")+COUNTIFS('الحضور'!$B$6:$B$2005,A180&amp;"",'الحضور'!$C$6:$C$2005,"توكيل"))</f>
        <v/>
      </c>
      <c r="H180" s="19">
        <f>IF(A180&amp;""="","",COUNTIFS('الحضور'!$B$6:$B$2005,A180&amp;"",'الحضور'!$C$6:$C$2005,"غياب"))</f>
        <v/>
      </c>
    </row>
    <row r="181">
      <c r="A181" s="5" t="n"/>
      <c r="B181" s="5" t="n"/>
      <c r="C181" s="16" t="n"/>
      <c r="D181" s="17" t="n"/>
      <c r="E181" s="17" t="n"/>
      <c r="F181" s="18">
        <f>IF(OR(A181&amp;""="",N(E181)=0),"",E181/SUM($E$6:$E$205))</f>
        <v/>
      </c>
      <c r="G181" s="19">
        <f>IF(A181&amp;""="","",COUNTIFS('الحضور'!$B$6:$B$2005,A181&amp;"",'الحضور'!$C$6:$C$2005,"أصالة")+COUNTIFS('الحضور'!$B$6:$B$2005,A181&amp;"",'الحضور'!$C$6:$C$2005,"توكيل"))</f>
        <v/>
      </c>
      <c r="H181" s="19">
        <f>IF(A181&amp;""="","",COUNTIFS('الحضور'!$B$6:$B$2005,A181&amp;"",'الحضور'!$C$6:$C$2005,"غياب"))</f>
        <v/>
      </c>
    </row>
    <row r="182">
      <c r="A182" s="5" t="n"/>
      <c r="B182" s="5" t="n"/>
      <c r="C182" s="16" t="n"/>
      <c r="D182" s="17" t="n"/>
      <c r="E182" s="17" t="n"/>
      <c r="F182" s="18">
        <f>IF(OR(A182&amp;""="",N(E182)=0),"",E182/SUM($E$6:$E$205))</f>
        <v/>
      </c>
      <c r="G182" s="19">
        <f>IF(A182&amp;""="","",COUNTIFS('الحضور'!$B$6:$B$2005,A182&amp;"",'الحضور'!$C$6:$C$2005,"أصالة")+COUNTIFS('الحضور'!$B$6:$B$2005,A182&amp;"",'الحضور'!$C$6:$C$2005,"توكيل"))</f>
        <v/>
      </c>
      <c r="H182" s="19">
        <f>IF(A182&amp;""="","",COUNTIFS('الحضور'!$B$6:$B$2005,A182&amp;"",'الحضور'!$C$6:$C$2005,"غياب"))</f>
        <v/>
      </c>
    </row>
    <row r="183">
      <c r="A183" s="5" t="n"/>
      <c r="B183" s="5" t="n"/>
      <c r="C183" s="16" t="n"/>
      <c r="D183" s="17" t="n"/>
      <c r="E183" s="17" t="n"/>
      <c r="F183" s="18">
        <f>IF(OR(A183&amp;""="",N(E183)=0),"",E183/SUM($E$6:$E$205))</f>
        <v/>
      </c>
      <c r="G183" s="19">
        <f>IF(A183&amp;""="","",COUNTIFS('الحضور'!$B$6:$B$2005,A183&amp;"",'الحضور'!$C$6:$C$2005,"أصالة")+COUNTIFS('الحضور'!$B$6:$B$2005,A183&amp;"",'الحضور'!$C$6:$C$2005,"توكيل"))</f>
        <v/>
      </c>
      <c r="H183" s="19">
        <f>IF(A183&amp;""="","",COUNTIFS('الحضور'!$B$6:$B$2005,A183&amp;"",'الحضور'!$C$6:$C$2005,"غياب"))</f>
        <v/>
      </c>
    </row>
    <row r="184">
      <c r="A184" s="5" t="n"/>
      <c r="B184" s="5" t="n"/>
      <c r="C184" s="16" t="n"/>
      <c r="D184" s="17" t="n"/>
      <c r="E184" s="17" t="n"/>
      <c r="F184" s="18">
        <f>IF(OR(A184&amp;""="",N(E184)=0),"",E184/SUM($E$6:$E$205))</f>
        <v/>
      </c>
      <c r="G184" s="19">
        <f>IF(A184&amp;""="","",COUNTIFS('الحضور'!$B$6:$B$2005,A184&amp;"",'الحضور'!$C$6:$C$2005,"أصالة")+COUNTIFS('الحضور'!$B$6:$B$2005,A184&amp;"",'الحضور'!$C$6:$C$2005,"توكيل"))</f>
        <v/>
      </c>
      <c r="H184" s="19">
        <f>IF(A184&amp;""="","",COUNTIFS('الحضور'!$B$6:$B$2005,A184&amp;"",'الحضور'!$C$6:$C$2005,"غياب"))</f>
        <v/>
      </c>
    </row>
    <row r="185">
      <c r="A185" s="5" t="n"/>
      <c r="B185" s="5" t="n"/>
      <c r="C185" s="16" t="n"/>
      <c r="D185" s="17" t="n"/>
      <c r="E185" s="17" t="n"/>
      <c r="F185" s="18">
        <f>IF(OR(A185&amp;""="",N(E185)=0),"",E185/SUM($E$6:$E$205))</f>
        <v/>
      </c>
      <c r="G185" s="19">
        <f>IF(A185&amp;""="","",COUNTIFS('الحضور'!$B$6:$B$2005,A185&amp;"",'الحضور'!$C$6:$C$2005,"أصالة")+COUNTIFS('الحضور'!$B$6:$B$2005,A185&amp;"",'الحضور'!$C$6:$C$2005,"توكيل"))</f>
        <v/>
      </c>
      <c r="H185" s="19">
        <f>IF(A185&amp;""="","",COUNTIFS('الحضور'!$B$6:$B$2005,A185&amp;"",'الحضور'!$C$6:$C$2005,"غياب"))</f>
        <v/>
      </c>
    </row>
    <row r="186">
      <c r="A186" s="5" t="n"/>
      <c r="B186" s="5" t="n"/>
      <c r="C186" s="16" t="n"/>
      <c r="D186" s="17" t="n"/>
      <c r="E186" s="17" t="n"/>
      <c r="F186" s="18">
        <f>IF(OR(A186&amp;""="",N(E186)=0),"",E186/SUM($E$6:$E$205))</f>
        <v/>
      </c>
      <c r="G186" s="19">
        <f>IF(A186&amp;""="","",COUNTIFS('الحضور'!$B$6:$B$2005,A186&amp;"",'الحضور'!$C$6:$C$2005,"أصالة")+COUNTIFS('الحضور'!$B$6:$B$2005,A186&amp;"",'الحضور'!$C$6:$C$2005,"توكيل"))</f>
        <v/>
      </c>
      <c r="H186" s="19">
        <f>IF(A186&amp;""="","",COUNTIFS('الحضور'!$B$6:$B$2005,A186&amp;"",'الحضور'!$C$6:$C$2005,"غياب"))</f>
        <v/>
      </c>
    </row>
    <row r="187">
      <c r="A187" s="5" t="n"/>
      <c r="B187" s="5" t="n"/>
      <c r="C187" s="16" t="n"/>
      <c r="D187" s="17" t="n"/>
      <c r="E187" s="17" t="n"/>
      <c r="F187" s="18">
        <f>IF(OR(A187&amp;""="",N(E187)=0),"",E187/SUM($E$6:$E$205))</f>
        <v/>
      </c>
      <c r="G187" s="19">
        <f>IF(A187&amp;""="","",COUNTIFS('الحضور'!$B$6:$B$2005,A187&amp;"",'الحضور'!$C$6:$C$2005,"أصالة")+COUNTIFS('الحضور'!$B$6:$B$2005,A187&amp;"",'الحضور'!$C$6:$C$2005,"توكيل"))</f>
        <v/>
      </c>
      <c r="H187" s="19">
        <f>IF(A187&amp;""="","",COUNTIFS('الحضور'!$B$6:$B$2005,A187&amp;"",'الحضور'!$C$6:$C$2005,"غياب"))</f>
        <v/>
      </c>
    </row>
    <row r="188">
      <c r="A188" s="5" t="n"/>
      <c r="B188" s="5" t="n"/>
      <c r="C188" s="16" t="n"/>
      <c r="D188" s="17" t="n"/>
      <c r="E188" s="17" t="n"/>
      <c r="F188" s="18">
        <f>IF(OR(A188&amp;""="",N(E188)=0),"",E188/SUM($E$6:$E$205))</f>
        <v/>
      </c>
      <c r="G188" s="19">
        <f>IF(A188&amp;""="","",COUNTIFS('الحضور'!$B$6:$B$2005,A188&amp;"",'الحضور'!$C$6:$C$2005,"أصالة")+COUNTIFS('الحضور'!$B$6:$B$2005,A188&amp;"",'الحضور'!$C$6:$C$2005,"توكيل"))</f>
        <v/>
      </c>
      <c r="H188" s="19">
        <f>IF(A188&amp;""="","",COUNTIFS('الحضور'!$B$6:$B$2005,A188&amp;"",'الحضور'!$C$6:$C$2005,"غياب"))</f>
        <v/>
      </c>
    </row>
    <row r="189">
      <c r="A189" s="5" t="n"/>
      <c r="B189" s="5" t="n"/>
      <c r="C189" s="16" t="n"/>
      <c r="D189" s="17" t="n"/>
      <c r="E189" s="17" t="n"/>
      <c r="F189" s="18">
        <f>IF(OR(A189&amp;""="",N(E189)=0),"",E189/SUM($E$6:$E$205))</f>
        <v/>
      </c>
      <c r="G189" s="19">
        <f>IF(A189&amp;""="","",COUNTIFS('الحضور'!$B$6:$B$2005,A189&amp;"",'الحضور'!$C$6:$C$2005,"أصالة")+COUNTIFS('الحضور'!$B$6:$B$2005,A189&amp;"",'الحضور'!$C$6:$C$2005,"توكيل"))</f>
        <v/>
      </c>
      <c r="H189" s="19">
        <f>IF(A189&amp;""="","",COUNTIFS('الحضور'!$B$6:$B$2005,A189&amp;"",'الحضور'!$C$6:$C$2005,"غياب"))</f>
        <v/>
      </c>
    </row>
    <row r="190">
      <c r="A190" s="5" t="n"/>
      <c r="B190" s="5" t="n"/>
      <c r="C190" s="16" t="n"/>
      <c r="D190" s="17" t="n"/>
      <c r="E190" s="17" t="n"/>
      <c r="F190" s="18">
        <f>IF(OR(A190&amp;""="",N(E190)=0),"",E190/SUM($E$6:$E$205))</f>
        <v/>
      </c>
      <c r="G190" s="19">
        <f>IF(A190&amp;""="","",COUNTIFS('الحضور'!$B$6:$B$2005,A190&amp;"",'الحضور'!$C$6:$C$2005,"أصالة")+COUNTIFS('الحضور'!$B$6:$B$2005,A190&amp;"",'الحضور'!$C$6:$C$2005,"توكيل"))</f>
        <v/>
      </c>
      <c r="H190" s="19">
        <f>IF(A190&amp;""="","",COUNTIFS('الحضور'!$B$6:$B$2005,A190&amp;"",'الحضور'!$C$6:$C$2005,"غياب"))</f>
        <v/>
      </c>
    </row>
    <row r="191">
      <c r="A191" s="5" t="n"/>
      <c r="B191" s="5" t="n"/>
      <c r="C191" s="16" t="n"/>
      <c r="D191" s="17" t="n"/>
      <c r="E191" s="17" t="n"/>
      <c r="F191" s="18">
        <f>IF(OR(A191&amp;""="",N(E191)=0),"",E191/SUM($E$6:$E$205))</f>
        <v/>
      </c>
      <c r="G191" s="19">
        <f>IF(A191&amp;""="","",COUNTIFS('الحضور'!$B$6:$B$2005,A191&amp;"",'الحضور'!$C$6:$C$2005,"أصالة")+COUNTIFS('الحضور'!$B$6:$B$2005,A191&amp;"",'الحضور'!$C$6:$C$2005,"توكيل"))</f>
        <v/>
      </c>
      <c r="H191" s="19">
        <f>IF(A191&amp;""="","",COUNTIFS('الحضور'!$B$6:$B$2005,A191&amp;"",'الحضور'!$C$6:$C$2005,"غياب"))</f>
        <v/>
      </c>
    </row>
    <row r="192">
      <c r="A192" s="5" t="n"/>
      <c r="B192" s="5" t="n"/>
      <c r="C192" s="16" t="n"/>
      <c r="D192" s="17" t="n"/>
      <c r="E192" s="17" t="n"/>
      <c r="F192" s="18">
        <f>IF(OR(A192&amp;""="",N(E192)=0),"",E192/SUM($E$6:$E$205))</f>
        <v/>
      </c>
      <c r="G192" s="19">
        <f>IF(A192&amp;""="","",COUNTIFS('الحضور'!$B$6:$B$2005,A192&amp;"",'الحضور'!$C$6:$C$2005,"أصالة")+COUNTIFS('الحضور'!$B$6:$B$2005,A192&amp;"",'الحضور'!$C$6:$C$2005,"توكيل"))</f>
        <v/>
      </c>
      <c r="H192" s="19">
        <f>IF(A192&amp;""="","",COUNTIFS('الحضور'!$B$6:$B$2005,A192&amp;"",'الحضور'!$C$6:$C$2005,"غياب"))</f>
        <v/>
      </c>
    </row>
    <row r="193">
      <c r="A193" s="5" t="n"/>
      <c r="B193" s="5" t="n"/>
      <c r="C193" s="16" t="n"/>
      <c r="D193" s="17" t="n"/>
      <c r="E193" s="17" t="n"/>
      <c r="F193" s="18">
        <f>IF(OR(A193&amp;""="",N(E193)=0),"",E193/SUM($E$6:$E$205))</f>
        <v/>
      </c>
      <c r="G193" s="19">
        <f>IF(A193&amp;""="","",COUNTIFS('الحضور'!$B$6:$B$2005,A193&amp;"",'الحضور'!$C$6:$C$2005,"أصالة")+COUNTIFS('الحضور'!$B$6:$B$2005,A193&amp;"",'الحضور'!$C$6:$C$2005,"توكيل"))</f>
        <v/>
      </c>
      <c r="H193" s="19">
        <f>IF(A193&amp;""="","",COUNTIFS('الحضور'!$B$6:$B$2005,A193&amp;"",'الحضور'!$C$6:$C$2005,"غياب"))</f>
        <v/>
      </c>
    </row>
    <row r="194">
      <c r="A194" s="5" t="n"/>
      <c r="B194" s="5" t="n"/>
      <c r="C194" s="16" t="n"/>
      <c r="D194" s="17" t="n"/>
      <c r="E194" s="17" t="n"/>
      <c r="F194" s="18">
        <f>IF(OR(A194&amp;""="",N(E194)=0),"",E194/SUM($E$6:$E$205))</f>
        <v/>
      </c>
      <c r="G194" s="19">
        <f>IF(A194&amp;""="","",COUNTIFS('الحضور'!$B$6:$B$2005,A194&amp;"",'الحضور'!$C$6:$C$2005,"أصالة")+COUNTIFS('الحضور'!$B$6:$B$2005,A194&amp;"",'الحضور'!$C$6:$C$2005,"توكيل"))</f>
        <v/>
      </c>
      <c r="H194" s="19">
        <f>IF(A194&amp;""="","",COUNTIFS('الحضور'!$B$6:$B$2005,A194&amp;"",'الحضور'!$C$6:$C$2005,"غياب"))</f>
        <v/>
      </c>
    </row>
    <row r="195">
      <c r="A195" s="5" t="n"/>
      <c r="B195" s="5" t="n"/>
      <c r="C195" s="16" t="n"/>
      <c r="D195" s="17" t="n"/>
      <c r="E195" s="17" t="n"/>
      <c r="F195" s="18">
        <f>IF(OR(A195&amp;""="",N(E195)=0),"",E195/SUM($E$6:$E$205))</f>
        <v/>
      </c>
      <c r="G195" s="19">
        <f>IF(A195&amp;""="","",COUNTIFS('الحضور'!$B$6:$B$2005,A195&amp;"",'الحضور'!$C$6:$C$2005,"أصالة")+COUNTIFS('الحضور'!$B$6:$B$2005,A195&amp;"",'الحضور'!$C$6:$C$2005,"توكيل"))</f>
        <v/>
      </c>
      <c r="H195" s="19">
        <f>IF(A195&amp;""="","",COUNTIFS('الحضور'!$B$6:$B$2005,A195&amp;"",'الحضور'!$C$6:$C$2005,"غياب"))</f>
        <v/>
      </c>
    </row>
    <row r="196">
      <c r="A196" s="5" t="n"/>
      <c r="B196" s="5" t="n"/>
      <c r="C196" s="16" t="n"/>
      <c r="D196" s="17" t="n"/>
      <c r="E196" s="17" t="n"/>
      <c r="F196" s="18">
        <f>IF(OR(A196&amp;""="",N(E196)=0),"",E196/SUM($E$6:$E$205))</f>
        <v/>
      </c>
      <c r="G196" s="19">
        <f>IF(A196&amp;""="","",COUNTIFS('الحضور'!$B$6:$B$2005,A196&amp;"",'الحضور'!$C$6:$C$2005,"أصالة")+COUNTIFS('الحضور'!$B$6:$B$2005,A196&amp;"",'الحضور'!$C$6:$C$2005,"توكيل"))</f>
        <v/>
      </c>
      <c r="H196" s="19">
        <f>IF(A196&amp;""="","",COUNTIFS('الحضور'!$B$6:$B$2005,A196&amp;"",'الحضور'!$C$6:$C$2005,"غياب"))</f>
        <v/>
      </c>
    </row>
    <row r="197">
      <c r="A197" s="5" t="n"/>
      <c r="B197" s="5" t="n"/>
      <c r="C197" s="16" t="n"/>
      <c r="D197" s="17" t="n"/>
      <c r="E197" s="17" t="n"/>
      <c r="F197" s="18">
        <f>IF(OR(A197&amp;""="",N(E197)=0),"",E197/SUM($E$6:$E$205))</f>
        <v/>
      </c>
      <c r="G197" s="19">
        <f>IF(A197&amp;""="","",COUNTIFS('الحضور'!$B$6:$B$2005,A197&amp;"",'الحضور'!$C$6:$C$2005,"أصالة")+COUNTIFS('الحضور'!$B$6:$B$2005,A197&amp;"",'الحضور'!$C$6:$C$2005,"توكيل"))</f>
        <v/>
      </c>
      <c r="H197" s="19">
        <f>IF(A197&amp;""="","",COUNTIFS('الحضور'!$B$6:$B$2005,A197&amp;"",'الحضور'!$C$6:$C$2005,"غياب"))</f>
        <v/>
      </c>
    </row>
    <row r="198">
      <c r="A198" s="5" t="n"/>
      <c r="B198" s="5" t="n"/>
      <c r="C198" s="16" t="n"/>
      <c r="D198" s="17" t="n"/>
      <c r="E198" s="17" t="n"/>
      <c r="F198" s="18">
        <f>IF(OR(A198&amp;""="",N(E198)=0),"",E198/SUM($E$6:$E$205))</f>
        <v/>
      </c>
      <c r="G198" s="19">
        <f>IF(A198&amp;""="","",COUNTIFS('الحضور'!$B$6:$B$2005,A198&amp;"",'الحضور'!$C$6:$C$2005,"أصالة")+COUNTIFS('الحضور'!$B$6:$B$2005,A198&amp;"",'الحضور'!$C$6:$C$2005,"توكيل"))</f>
        <v/>
      </c>
      <c r="H198" s="19">
        <f>IF(A198&amp;""="","",COUNTIFS('الحضور'!$B$6:$B$2005,A198&amp;"",'الحضور'!$C$6:$C$2005,"غياب"))</f>
        <v/>
      </c>
    </row>
    <row r="199">
      <c r="A199" s="5" t="n"/>
      <c r="B199" s="5" t="n"/>
      <c r="C199" s="16" t="n"/>
      <c r="D199" s="17" t="n"/>
      <c r="E199" s="17" t="n"/>
      <c r="F199" s="18">
        <f>IF(OR(A199&amp;""="",N(E199)=0),"",E199/SUM($E$6:$E$205))</f>
        <v/>
      </c>
      <c r="G199" s="19">
        <f>IF(A199&amp;""="","",COUNTIFS('الحضور'!$B$6:$B$2005,A199&amp;"",'الحضور'!$C$6:$C$2005,"أصالة")+COUNTIFS('الحضور'!$B$6:$B$2005,A199&amp;"",'الحضور'!$C$6:$C$2005,"توكيل"))</f>
        <v/>
      </c>
      <c r="H199" s="19">
        <f>IF(A199&amp;""="","",COUNTIFS('الحضور'!$B$6:$B$2005,A199&amp;"",'الحضور'!$C$6:$C$2005,"غياب"))</f>
        <v/>
      </c>
    </row>
    <row r="200">
      <c r="A200" s="5" t="n"/>
      <c r="B200" s="5" t="n"/>
      <c r="C200" s="16" t="n"/>
      <c r="D200" s="17" t="n"/>
      <c r="E200" s="17" t="n"/>
      <c r="F200" s="18">
        <f>IF(OR(A200&amp;""="",N(E200)=0),"",E200/SUM($E$6:$E$205))</f>
        <v/>
      </c>
      <c r="G200" s="19">
        <f>IF(A200&amp;""="","",COUNTIFS('الحضور'!$B$6:$B$2005,A200&amp;"",'الحضور'!$C$6:$C$2005,"أصالة")+COUNTIFS('الحضور'!$B$6:$B$2005,A200&amp;"",'الحضور'!$C$6:$C$2005,"توكيل"))</f>
        <v/>
      </c>
      <c r="H200" s="19">
        <f>IF(A200&amp;""="","",COUNTIFS('الحضور'!$B$6:$B$2005,A200&amp;"",'الحضور'!$C$6:$C$2005,"غياب"))</f>
        <v/>
      </c>
    </row>
    <row r="201">
      <c r="A201" s="5" t="n"/>
      <c r="B201" s="5" t="n"/>
      <c r="C201" s="16" t="n"/>
      <c r="D201" s="17" t="n"/>
      <c r="E201" s="17" t="n"/>
      <c r="F201" s="18">
        <f>IF(OR(A201&amp;""="",N(E201)=0),"",E201/SUM($E$6:$E$205))</f>
        <v/>
      </c>
      <c r="G201" s="19">
        <f>IF(A201&amp;""="","",COUNTIFS('الحضور'!$B$6:$B$2005,A201&amp;"",'الحضور'!$C$6:$C$2005,"أصالة")+COUNTIFS('الحضور'!$B$6:$B$2005,A201&amp;"",'الحضور'!$C$6:$C$2005,"توكيل"))</f>
        <v/>
      </c>
      <c r="H201" s="19">
        <f>IF(A201&amp;""="","",COUNTIFS('الحضور'!$B$6:$B$2005,A201&amp;"",'الحضور'!$C$6:$C$2005,"غياب"))</f>
        <v/>
      </c>
    </row>
    <row r="202">
      <c r="A202" s="5" t="n"/>
      <c r="B202" s="5" t="n"/>
      <c r="C202" s="16" t="n"/>
      <c r="D202" s="17" t="n"/>
      <c r="E202" s="17" t="n"/>
      <c r="F202" s="18">
        <f>IF(OR(A202&amp;""="",N(E202)=0),"",E202/SUM($E$6:$E$205))</f>
        <v/>
      </c>
      <c r="G202" s="19">
        <f>IF(A202&amp;""="","",COUNTIFS('الحضور'!$B$6:$B$2005,A202&amp;"",'الحضور'!$C$6:$C$2005,"أصالة")+COUNTIFS('الحضور'!$B$6:$B$2005,A202&amp;"",'الحضور'!$C$6:$C$2005,"توكيل"))</f>
        <v/>
      </c>
      <c r="H202" s="19">
        <f>IF(A202&amp;""="","",COUNTIFS('الحضور'!$B$6:$B$2005,A202&amp;"",'الحضور'!$C$6:$C$2005,"غياب"))</f>
        <v/>
      </c>
    </row>
    <row r="203">
      <c r="A203" s="5" t="n"/>
      <c r="B203" s="5" t="n"/>
      <c r="C203" s="16" t="n"/>
      <c r="D203" s="17" t="n"/>
      <c r="E203" s="17" t="n"/>
      <c r="F203" s="18">
        <f>IF(OR(A203&amp;""="",N(E203)=0),"",E203/SUM($E$6:$E$205))</f>
        <v/>
      </c>
      <c r="G203" s="19">
        <f>IF(A203&amp;""="","",COUNTIFS('الحضور'!$B$6:$B$2005,A203&amp;"",'الحضور'!$C$6:$C$2005,"أصالة")+COUNTIFS('الحضور'!$B$6:$B$2005,A203&amp;"",'الحضور'!$C$6:$C$2005,"توكيل"))</f>
        <v/>
      </c>
      <c r="H203" s="19">
        <f>IF(A203&amp;""="","",COUNTIFS('الحضور'!$B$6:$B$2005,A203&amp;"",'الحضور'!$C$6:$C$2005,"غياب"))</f>
        <v/>
      </c>
    </row>
    <row r="204">
      <c r="A204" s="5" t="n"/>
      <c r="B204" s="5" t="n"/>
      <c r="C204" s="16" t="n"/>
      <c r="D204" s="17" t="n"/>
      <c r="E204" s="17" t="n"/>
      <c r="F204" s="18">
        <f>IF(OR(A204&amp;""="",N(E204)=0),"",E204/SUM($E$6:$E$205))</f>
        <v/>
      </c>
      <c r="G204" s="19">
        <f>IF(A204&amp;""="","",COUNTIFS('الحضور'!$B$6:$B$2005,A204&amp;"",'الحضور'!$C$6:$C$2005,"أصالة")+COUNTIFS('الحضور'!$B$6:$B$2005,A204&amp;"",'الحضور'!$C$6:$C$2005,"توكيل"))</f>
        <v/>
      </c>
      <c r="H204" s="19">
        <f>IF(A204&amp;""="","",COUNTIFS('الحضور'!$B$6:$B$2005,A204&amp;"",'الحضور'!$C$6:$C$2005,"غياب"))</f>
        <v/>
      </c>
    </row>
    <row r="205">
      <c r="A205" s="5" t="n"/>
      <c r="B205" s="5" t="n"/>
      <c r="C205" s="16" t="n"/>
      <c r="D205" s="17" t="n"/>
      <c r="E205" s="17" t="n"/>
      <c r="F205" s="18">
        <f>IF(OR(A205&amp;""="",N(E205)=0),"",E205/SUM($E$6:$E$205))</f>
        <v/>
      </c>
      <c r="G205" s="19">
        <f>IF(A205&amp;""="","",COUNTIFS('الحضور'!$B$6:$B$2005,A205&amp;"",'الحضور'!$C$6:$C$2005,"أصالة")+COUNTIFS('الحضور'!$B$6:$B$2005,A205&amp;"",'الحضور'!$C$6:$C$2005,"توكيل"))</f>
        <v/>
      </c>
      <c r="H205" s="19">
        <f>IF(A205&amp;""="","",COUNTIFS('الحضور'!$B$6:$B$2005,A205&amp;"",'الحضور'!$C$6:$C$2005,"غياب"))</f>
        <v/>
      </c>
    </row>
  </sheetData>
  <autoFilter ref="A5:H205"/>
  <mergeCells count="2">
    <mergeCell ref="A2:H2"/>
    <mergeCell ref="A1:H1"/>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I205"/>
  <sheetViews>
    <sheetView showGridLines="1" rightToLeft="1" workbookViewId="0">
      <pane ySplit="5" topLeftCell="A6" activePane="bottomLeft" state="frozen"/>
      <selection pane="bottomLeft" activeCell="A1" sqref="A1"/>
    </sheetView>
  </sheetViews>
  <sheetFormatPr baseColWidth="8" defaultRowHeight="15"/>
  <cols>
    <col width="11" customWidth="1" min="1" max="1"/>
    <col width="13" customWidth="1" min="2" max="2"/>
    <col width="36" customWidth="1" min="3" max="3"/>
    <col width="13" customWidth="1" min="4" max="4"/>
    <col width="13" customWidth="1" min="5" max="5"/>
    <col width="13" customWidth="1" min="6" max="6"/>
    <col width="15" customWidth="1" min="7" max="7"/>
    <col width="13" customWidth="1" min="8" max="8"/>
    <col width="18" customWidth="1" min="9" max="9"/>
  </cols>
  <sheetData>
    <row r="1" ht="26" customHeight="1">
      <c r="A1" s="10" t="inlineStr">
        <is>
          <t>شيت اجتماعات وقرارات 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رقم الاجتماع</t>
        </is>
      </c>
      <c r="B5" s="15" t="inlineStr">
        <is>
          <t>التاريخ</t>
        </is>
      </c>
      <c r="C5" s="15" t="inlineStr">
        <is>
          <t>الموضوع</t>
        </is>
      </c>
      <c r="D5" s="15" t="inlineStr">
        <is>
          <t>حضور بالأصالة</t>
        </is>
      </c>
      <c r="E5" s="15" t="inlineStr">
        <is>
          <t>حضور بالتوكيل</t>
        </is>
      </c>
      <c r="F5" s="15" t="inlineStr">
        <is>
          <t>غياب</t>
        </is>
      </c>
      <c r="G5" s="15" t="inlineStr">
        <is>
          <t>حصص الحاضرين</t>
        </is>
      </c>
      <c r="H5" s="15" t="inlineStr">
        <is>
          <t>نسبة الحضور</t>
        </is>
      </c>
      <c r="I5" s="15" t="inlineStr">
        <is>
          <t>النصاب</t>
        </is>
      </c>
    </row>
    <row r="6">
      <c r="A6" s="5" t="inlineStr">
        <is>
          <t>M01</t>
        </is>
      </c>
      <c r="B6" s="14" t="n">
        <v>46091</v>
      </c>
      <c r="C6" s="5" t="inlineStr">
        <is>
          <t>اعتماد الميزانية السنوية</t>
        </is>
      </c>
      <c r="D6" s="19">
        <f>IF(A6&amp;""="","",COUNTIFS('الحضور'!$A$6:$A$2005,A6&amp;"",'الحضور'!$C$6:$C$2005,"أصالة"))</f>
        <v/>
      </c>
      <c r="E6" s="19">
        <f>IF(A6&amp;""="","",COUNTIFS('الحضور'!$A$6:$A$2005,A6&amp;"",'الحضور'!$C$6:$C$2005,"توكيل"))</f>
        <v/>
      </c>
      <c r="F6" s="19">
        <f>IF(A6&amp;""="","",COUNTIFS('الحضور'!$A$6:$A$2005,A6&amp;"",'الحضور'!$C$6:$C$2005,"غياب"))</f>
        <v/>
      </c>
      <c r="G6" s="19">
        <f>IF(A6&amp;""="","",SUMIFS('الحضور'!$F$6:$F$2005,'الحضور'!$A$6:$A$2005,A6&amp;"",'الحضور'!$C$6:$C$2005,"أصالة")+SUMIFS('الحضور'!$F$6:$F$2005,'الحضور'!$A$6:$A$2005,A6&amp;"",'الحضور'!$C$6:$C$2005,"توكيل"))</f>
        <v/>
      </c>
      <c r="H6" s="18">
        <f>IF(A6&amp;""="","",IF(COUNTIF('الحضور'!$A$6:$A$2005,A6&amp;"")=0,"",IF(SUM('الملاك'!$E$6:$E$205)=0,"",G6/SUM('الملاك'!$E$6:$E$205))))</f>
        <v/>
      </c>
      <c r="I6" s="6">
        <f>IF(A6&amp;""="","",IF(H6="","لم يُسجَّل حضور",IF(H6&gt;='الإعدادات'!$B$4,"مكتمل","غير مكتمل")))</f>
        <v/>
      </c>
    </row>
    <row r="7">
      <c r="A7" s="5" t="inlineStr">
        <is>
          <t>M02</t>
        </is>
      </c>
      <c r="B7" s="14" t="n">
        <v>46188</v>
      </c>
      <c r="C7" s="5" t="inlineStr">
        <is>
          <t>مناقشة عقود الخدمات</t>
        </is>
      </c>
      <c r="D7" s="19">
        <f>IF(A7&amp;""="","",COUNTIFS('الحضور'!$A$6:$A$2005,A7&amp;"",'الحضور'!$C$6:$C$2005,"أصالة"))</f>
        <v/>
      </c>
      <c r="E7" s="19">
        <f>IF(A7&amp;""="","",COUNTIFS('الحضور'!$A$6:$A$2005,A7&amp;"",'الحضور'!$C$6:$C$2005,"توكيل"))</f>
        <v/>
      </c>
      <c r="F7" s="19">
        <f>IF(A7&amp;""="","",COUNTIFS('الحضور'!$A$6:$A$2005,A7&amp;"",'الحضور'!$C$6:$C$2005,"غياب"))</f>
        <v/>
      </c>
      <c r="G7" s="19">
        <f>IF(A7&amp;""="","",SUMIFS('الحضور'!$F$6:$F$2005,'الحضور'!$A$6:$A$2005,A7&amp;"",'الحضور'!$C$6:$C$2005,"أصالة")+SUMIFS('الحضور'!$F$6:$F$2005,'الحضور'!$A$6:$A$2005,A7&amp;"",'الحضور'!$C$6:$C$2005,"توكيل"))</f>
        <v/>
      </c>
      <c r="H7" s="18">
        <f>IF(A7&amp;""="","",IF(COUNTIF('الحضور'!$A$6:$A$2005,A7&amp;"")=0,"",IF(SUM('الملاك'!$E$6:$E$205)=0,"",G7/SUM('الملاك'!$E$6:$E$205))))</f>
        <v/>
      </c>
      <c r="I7" s="6">
        <f>IF(A7&amp;""="","",IF(H7="","لم يُسجَّل حضور",IF(H7&gt;='الإعدادات'!$B$4,"مكتمل","غير مكتمل")))</f>
        <v/>
      </c>
    </row>
    <row r="8">
      <c r="A8" s="5" t="inlineStr">
        <is>
          <t>M03</t>
        </is>
      </c>
      <c r="B8" s="14" t="n">
        <v>46300</v>
      </c>
      <c r="C8" s="5" t="inlineStr">
        <is>
          <t>إصلاح المصعد وتجديد عقد الحراسة</t>
        </is>
      </c>
      <c r="D8" s="19">
        <f>IF(A8&amp;""="","",COUNTIFS('الحضور'!$A$6:$A$2005,A8&amp;"",'الحضور'!$C$6:$C$2005,"أصالة"))</f>
        <v/>
      </c>
      <c r="E8" s="19">
        <f>IF(A8&amp;""="","",COUNTIFS('الحضور'!$A$6:$A$2005,A8&amp;"",'الحضور'!$C$6:$C$2005,"توكيل"))</f>
        <v/>
      </c>
      <c r="F8" s="19">
        <f>IF(A8&amp;""="","",COUNTIFS('الحضور'!$A$6:$A$2005,A8&amp;"",'الحضور'!$C$6:$C$2005,"غياب"))</f>
        <v/>
      </c>
      <c r="G8" s="19">
        <f>IF(A8&amp;""="","",SUMIFS('الحضور'!$F$6:$F$2005,'الحضور'!$A$6:$A$2005,A8&amp;"",'الحضور'!$C$6:$C$2005,"أصالة")+SUMIFS('الحضور'!$F$6:$F$2005,'الحضور'!$A$6:$A$2005,A8&amp;"",'الحضور'!$C$6:$C$2005,"توكيل"))</f>
        <v/>
      </c>
      <c r="H8" s="18">
        <f>IF(A8&amp;""="","",IF(COUNTIF('الحضور'!$A$6:$A$2005,A8&amp;"")=0,"",IF(SUM('الملاك'!$E$6:$E$205)=0,"",G8/SUM('الملاك'!$E$6:$E$205))))</f>
        <v/>
      </c>
      <c r="I8" s="6">
        <f>IF(A8&amp;""="","",IF(H8="","لم يُسجَّل حضور",IF(H8&gt;='الإعدادات'!$B$4,"مكتمل","غير مكتمل")))</f>
        <v/>
      </c>
    </row>
    <row r="9">
      <c r="A9" s="5" t="inlineStr">
        <is>
          <t>M04</t>
        </is>
      </c>
      <c r="B9" s="14" t="n">
        <v>46346</v>
      </c>
      <c r="C9" s="5" t="inlineStr">
        <is>
          <t>اجتماع قادم: متابعة تنفيذ القرارات</t>
        </is>
      </c>
      <c r="D9" s="19">
        <f>IF(A9&amp;""="","",COUNTIFS('الحضور'!$A$6:$A$2005,A9&amp;"",'الحضور'!$C$6:$C$2005,"أصالة"))</f>
        <v/>
      </c>
      <c r="E9" s="19">
        <f>IF(A9&amp;""="","",COUNTIFS('الحضور'!$A$6:$A$2005,A9&amp;"",'الحضور'!$C$6:$C$2005,"توكيل"))</f>
        <v/>
      </c>
      <c r="F9" s="19">
        <f>IF(A9&amp;""="","",COUNTIFS('الحضور'!$A$6:$A$2005,A9&amp;"",'الحضور'!$C$6:$C$2005,"غياب"))</f>
        <v/>
      </c>
      <c r="G9" s="19">
        <f>IF(A9&amp;""="","",SUMIFS('الحضور'!$F$6:$F$2005,'الحضور'!$A$6:$A$2005,A9&amp;"",'الحضور'!$C$6:$C$2005,"أصالة")+SUMIFS('الحضور'!$F$6:$F$2005,'الحضور'!$A$6:$A$2005,A9&amp;"",'الحضور'!$C$6:$C$2005,"توكيل"))</f>
        <v/>
      </c>
      <c r="H9" s="18">
        <f>IF(A9&amp;""="","",IF(COUNTIF('الحضور'!$A$6:$A$2005,A9&amp;"")=0,"",IF(SUM('الملاك'!$E$6:$E$205)=0,"",G9/SUM('الملاك'!$E$6:$E$205))))</f>
        <v/>
      </c>
      <c r="I9" s="6">
        <f>IF(A9&amp;""="","",IF(H9="","لم يُسجَّل حضور",IF(H9&gt;='الإعدادات'!$B$4,"مكتمل","غير مكتمل")))</f>
        <v/>
      </c>
    </row>
    <row r="10">
      <c r="A10" s="5" t="n"/>
      <c r="B10" s="14" t="n"/>
      <c r="C10" s="5" t="n"/>
      <c r="D10" s="19">
        <f>IF(A10&amp;""="","",COUNTIFS('الحضور'!$A$6:$A$2005,A10&amp;"",'الحضور'!$C$6:$C$2005,"أصالة"))</f>
        <v/>
      </c>
      <c r="E10" s="19">
        <f>IF(A10&amp;""="","",COUNTIFS('الحضور'!$A$6:$A$2005,A10&amp;"",'الحضور'!$C$6:$C$2005,"توكيل"))</f>
        <v/>
      </c>
      <c r="F10" s="19">
        <f>IF(A10&amp;""="","",COUNTIFS('الحضور'!$A$6:$A$2005,A10&amp;"",'الحضور'!$C$6:$C$2005,"غياب"))</f>
        <v/>
      </c>
      <c r="G10" s="19">
        <f>IF(A10&amp;""="","",SUMIFS('الحضور'!$F$6:$F$2005,'الحضور'!$A$6:$A$2005,A10&amp;"",'الحضور'!$C$6:$C$2005,"أصالة")+SUMIFS('الحضور'!$F$6:$F$2005,'الحضور'!$A$6:$A$2005,A10&amp;"",'الحضور'!$C$6:$C$2005,"توكيل"))</f>
        <v/>
      </c>
      <c r="H10" s="18">
        <f>IF(A10&amp;""="","",IF(COUNTIF('الحضور'!$A$6:$A$2005,A10&amp;"")=0,"",IF(SUM('الملاك'!$E$6:$E$205)=0,"",G10/SUM('الملاك'!$E$6:$E$205))))</f>
        <v/>
      </c>
      <c r="I10" s="6">
        <f>IF(A10&amp;""="","",IF(H10="","لم يُسجَّل حضور",IF(H10&gt;='الإعدادات'!$B$4,"مكتمل","غير مكتمل")))</f>
        <v/>
      </c>
    </row>
    <row r="11">
      <c r="A11" s="5" t="n"/>
      <c r="B11" s="14" t="n"/>
      <c r="C11" s="5" t="n"/>
      <c r="D11" s="19">
        <f>IF(A11&amp;""="","",COUNTIFS('الحضور'!$A$6:$A$2005,A11&amp;"",'الحضور'!$C$6:$C$2005,"أصالة"))</f>
        <v/>
      </c>
      <c r="E11" s="19">
        <f>IF(A11&amp;""="","",COUNTIFS('الحضور'!$A$6:$A$2005,A11&amp;"",'الحضور'!$C$6:$C$2005,"توكيل"))</f>
        <v/>
      </c>
      <c r="F11" s="19">
        <f>IF(A11&amp;""="","",COUNTIFS('الحضور'!$A$6:$A$2005,A11&amp;"",'الحضور'!$C$6:$C$2005,"غياب"))</f>
        <v/>
      </c>
      <c r="G11" s="19">
        <f>IF(A11&amp;""="","",SUMIFS('الحضور'!$F$6:$F$2005,'الحضور'!$A$6:$A$2005,A11&amp;"",'الحضور'!$C$6:$C$2005,"أصالة")+SUMIFS('الحضور'!$F$6:$F$2005,'الحضور'!$A$6:$A$2005,A11&amp;"",'الحضور'!$C$6:$C$2005,"توكيل"))</f>
        <v/>
      </c>
      <c r="H11" s="18">
        <f>IF(A11&amp;""="","",IF(COUNTIF('الحضور'!$A$6:$A$2005,A11&amp;"")=0,"",IF(SUM('الملاك'!$E$6:$E$205)=0,"",G11/SUM('الملاك'!$E$6:$E$205))))</f>
        <v/>
      </c>
      <c r="I11" s="6">
        <f>IF(A11&amp;""="","",IF(H11="","لم يُسجَّل حضور",IF(H11&gt;='الإعدادات'!$B$4,"مكتمل","غير مكتمل")))</f>
        <v/>
      </c>
    </row>
    <row r="12">
      <c r="A12" s="5" t="n"/>
      <c r="B12" s="14" t="n"/>
      <c r="C12" s="5" t="n"/>
      <c r="D12" s="19">
        <f>IF(A12&amp;""="","",COUNTIFS('الحضور'!$A$6:$A$2005,A12&amp;"",'الحضور'!$C$6:$C$2005,"أصالة"))</f>
        <v/>
      </c>
      <c r="E12" s="19">
        <f>IF(A12&amp;""="","",COUNTIFS('الحضور'!$A$6:$A$2005,A12&amp;"",'الحضور'!$C$6:$C$2005,"توكيل"))</f>
        <v/>
      </c>
      <c r="F12" s="19">
        <f>IF(A12&amp;""="","",COUNTIFS('الحضور'!$A$6:$A$2005,A12&amp;"",'الحضور'!$C$6:$C$2005,"غياب"))</f>
        <v/>
      </c>
      <c r="G12" s="19">
        <f>IF(A12&amp;""="","",SUMIFS('الحضور'!$F$6:$F$2005,'الحضور'!$A$6:$A$2005,A12&amp;"",'الحضور'!$C$6:$C$2005,"أصالة")+SUMIFS('الحضور'!$F$6:$F$2005,'الحضور'!$A$6:$A$2005,A12&amp;"",'الحضور'!$C$6:$C$2005,"توكيل"))</f>
        <v/>
      </c>
      <c r="H12" s="18">
        <f>IF(A12&amp;""="","",IF(COUNTIF('الحضور'!$A$6:$A$2005,A12&amp;"")=0,"",IF(SUM('الملاك'!$E$6:$E$205)=0,"",G12/SUM('الملاك'!$E$6:$E$205))))</f>
        <v/>
      </c>
      <c r="I12" s="6">
        <f>IF(A12&amp;""="","",IF(H12="","لم يُسجَّل حضور",IF(H12&gt;='الإعدادات'!$B$4,"مكتمل","غير مكتمل")))</f>
        <v/>
      </c>
    </row>
    <row r="13">
      <c r="A13" s="5" t="n"/>
      <c r="B13" s="14" t="n"/>
      <c r="C13" s="5" t="n"/>
      <c r="D13" s="19">
        <f>IF(A13&amp;""="","",COUNTIFS('الحضور'!$A$6:$A$2005,A13&amp;"",'الحضور'!$C$6:$C$2005,"أصالة"))</f>
        <v/>
      </c>
      <c r="E13" s="19">
        <f>IF(A13&amp;""="","",COUNTIFS('الحضور'!$A$6:$A$2005,A13&amp;"",'الحضور'!$C$6:$C$2005,"توكيل"))</f>
        <v/>
      </c>
      <c r="F13" s="19">
        <f>IF(A13&amp;""="","",COUNTIFS('الحضور'!$A$6:$A$2005,A13&amp;"",'الحضور'!$C$6:$C$2005,"غياب"))</f>
        <v/>
      </c>
      <c r="G13" s="19">
        <f>IF(A13&amp;""="","",SUMIFS('الحضور'!$F$6:$F$2005,'الحضور'!$A$6:$A$2005,A13&amp;"",'الحضور'!$C$6:$C$2005,"أصالة")+SUMIFS('الحضور'!$F$6:$F$2005,'الحضور'!$A$6:$A$2005,A13&amp;"",'الحضور'!$C$6:$C$2005,"توكيل"))</f>
        <v/>
      </c>
      <c r="H13" s="18">
        <f>IF(A13&amp;""="","",IF(COUNTIF('الحضور'!$A$6:$A$2005,A13&amp;"")=0,"",IF(SUM('الملاك'!$E$6:$E$205)=0,"",G13/SUM('الملاك'!$E$6:$E$205))))</f>
        <v/>
      </c>
      <c r="I13" s="6">
        <f>IF(A13&amp;""="","",IF(H13="","لم يُسجَّل حضور",IF(H13&gt;='الإعدادات'!$B$4,"مكتمل","غير مكتمل")))</f>
        <v/>
      </c>
    </row>
    <row r="14">
      <c r="A14" s="5" t="n"/>
      <c r="B14" s="14" t="n"/>
      <c r="C14" s="5" t="n"/>
      <c r="D14" s="19">
        <f>IF(A14&amp;""="","",COUNTIFS('الحضور'!$A$6:$A$2005,A14&amp;"",'الحضور'!$C$6:$C$2005,"أصالة"))</f>
        <v/>
      </c>
      <c r="E14" s="19">
        <f>IF(A14&amp;""="","",COUNTIFS('الحضور'!$A$6:$A$2005,A14&amp;"",'الحضور'!$C$6:$C$2005,"توكيل"))</f>
        <v/>
      </c>
      <c r="F14" s="19">
        <f>IF(A14&amp;""="","",COUNTIFS('الحضور'!$A$6:$A$2005,A14&amp;"",'الحضور'!$C$6:$C$2005,"غياب"))</f>
        <v/>
      </c>
      <c r="G14" s="19">
        <f>IF(A14&amp;""="","",SUMIFS('الحضور'!$F$6:$F$2005,'الحضور'!$A$6:$A$2005,A14&amp;"",'الحضور'!$C$6:$C$2005,"أصالة")+SUMIFS('الحضور'!$F$6:$F$2005,'الحضور'!$A$6:$A$2005,A14&amp;"",'الحضور'!$C$6:$C$2005,"توكيل"))</f>
        <v/>
      </c>
      <c r="H14" s="18">
        <f>IF(A14&amp;""="","",IF(COUNTIF('الحضور'!$A$6:$A$2005,A14&amp;"")=0,"",IF(SUM('الملاك'!$E$6:$E$205)=0,"",G14/SUM('الملاك'!$E$6:$E$205))))</f>
        <v/>
      </c>
      <c r="I14" s="6">
        <f>IF(A14&amp;""="","",IF(H14="","لم يُسجَّل حضور",IF(H14&gt;='الإعدادات'!$B$4,"مكتمل","غير مكتمل")))</f>
        <v/>
      </c>
    </row>
    <row r="15">
      <c r="A15" s="5" t="n"/>
      <c r="B15" s="14" t="n"/>
      <c r="C15" s="5" t="n"/>
      <c r="D15" s="19">
        <f>IF(A15&amp;""="","",COUNTIFS('الحضور'!$A$6:$A$2005,A15&amp;"",'الحضور'!$C$6:$C$2005,"أصالة"))</f>
        <v/>
      </c>
      <c r="E15" s="19">
        <f>IF(A15&amp;""="","",COUNTIFS('الحضور'!$A$6:$A$2005,A15&amp;"",'الحضور'!$C$6:$C$2005,"توكيل"))</f>
        <v/>
      </c>
      <c r="F15" s="19">
        <f>IF(A15&amp;""="","",COUNTIFS('الحضور'!$A$6:$A$2005,A15&amp;"",'الحضور'!$C$6:$C$2005,"غياب"))</f>
        <v/>
      </c>
      <c r="G15" s="19">
        <f>IF(A15&amp;""="","",SUMIFS('الحضور'!$F$6:$F$2005,'الحضور'!$A$6:$A$2005,A15&amp;"",'الحضور'!$C$6:$C$2005,"أصالة")+SUMIFS('الحضور'!$F$6:$F$2005,'الحضور'!$A$6:$A$2005,A15&amp;"",'الحضور'!$C$6:$C$2005,"توكيل"))</f>
        <v/>
      </c>
      <c r="H15" s="18">
        <f>IF(A15&amp;""="","",IF(COUNTIF('الحضور'!$A$6:$A$2005,A15&amp;"")=0,"",IF(SUM('الملاك'!$E$6:$E$205)=0,"",G15/SUM('الملاك'!$E$6:$E$205))))</f>
        <v/>
      </c>
      <c r="I15" s="6">
        <f>IF(A15&amp;""="","",IF(H15="","لم يُسجَّل حضور",IF(H15&gt;='الإعدادات'!$B$4,"مكتمل","غير مكتمل")))</f>
        <v/>
      </c>
    </row>
    <row r="16">
      <c r="A16" s="5" t="n"/>
      <c r="B16" s="14" t="n"/>
      <c r="C16" s="5" t="n"/>
      <c r="D16" s="19">
        <f>IF(A16&amp;""="","",COUNTIFS('الحضور'!$A$6:$A$2005,A16&amp;"",'الحضور'!$C$6:$C$2005,"أصالة"))</f>
        <v/>
      </c>
      <c r="E16" s="19">
        <f>IF(A16&amp;""="","",COUNTIFS('الحضور'!$A$6:$A$2005,A16&amp;"",'الحضور'!$C$6:$C$2005,"توكيل"))</f>
        <v/>
      </c>
      <c r="F16" s="19">
        <f>IF(A16&amp;""="","",COUNTIFS('الحضور'!$A$6:$A$2005,A16&amp;"",'الحضور'!$C$6:$C$2005,"غياب"))</f>
        <v/>
      </c>
      <c r="G16" s="19">
        <f>IF(A16&amp;""="","",SUMIFS('الحضور'!$F$6:$F$2005,'الحضور'!$A$6:$A$2005,A16&amp;"",'الحضور'!$C$6:$C$2005,"أصالة")+SUMIFS('الحضور'!$F$6:$F$2005,'الحضور'!$A$6:$A$2005,A16&amp;"",'الحضور'!$C$6:$C$2005,"توكيل"))</f>
        <v/>
      </c>
      <c r="H16" s="18">
        <f>IF(A16&amp;""="","",IF(COUNTIF('الحضور'!$A$6:$A$2005,A16&amp;"")=0,"",IF(SUM('الملاك'!$E$6:$E$205)=0,"",G16/SUM('الملاك'!$E$6:$E$205))))</f>
        <v/>
      </c>
      <c r="I16" s="6">
        <f>IF(A16&amp;""="","",IF(H16="","لم يُسجَّل حضور",IF(H16&gt;='الإعدادات'!$B$4,"مكتمل","غير مكتمل")))</f>
        <v/>
      </c>
    </row>
    <row r="17">
      <c r="A17" s="5" t="n"/>
      <c r="B17" s="14" t="n"/>
      <c r="C17" s="5" t="n"/>
      <c r="D17" s="19">
        <f>IF(A17&amp;""="","",COUNTIFS('الحضور'!$A$6:$A$2005,A17&amp;"",'الحضور'!$C$6:$C$2005,"أصالة"))</f>
        <v/>
      </c>
      <c r="E17" s="19">
        <f>IF(A17&amp;""="","",COUNTIFS('الحضور'!$A$6:$A$2005,A17&amp;"",'الحضور'!$C$6:$C$2005,"توكيل"))</f>
        <v/>
      </c>
      <c r="F17" s="19">
        <f>IF(A17&amp;""="","",COUNTIFS('الحضور'!$A$6:$A$2005,A17&amp;"",'الحضور'!$C$6:$C$2005,"غياب"))</f>
        <v/>
      </c>
      <c r="G17" s="19">
        <f>IF(A17&amp;""="","",SUMIFS('الحضور'!$F$6:$F$2005,'الحضور'!$A$6:$A$2005,A17&amp;"",'الحضور'!$C$6:$C$2005,"أصالة")+SUMIFS('الحضور'!$F$6:$F$2005,'الحضور'!$A$6:$A$2005,A17&amp;"",'الحضور'!$C$6:$C$2005,"توكيل"))</f>
        <v/>
      </c>
      <c r="H17" s="18">
        <f>IF(A17&amp;""="","",IF(COUNTIF('الحضور'!$A$6:$A$2005,A17&amp;"")=0,"",IF(SUM('الملاك'!$E$6:$E$205)=0,"",G17/SUM('الملاك'!$E$6:$E$205))))</f>
        <v/>
      </c>
      <c r="I17" s="6">
        <f>IF(A17&amp;""="","",IF(H17="","لم يُسجَّل حضور",IF(H17&gt;='الإعدادات'!$B$4,"مكتمل","غير مكتمل")))</f>
        <v/>
      </c>
    </row>
    <row r="18">
      <c r="A18" s="5" t="n"/>
      <c r="B18" s="14" t="n"/>
      <c r="C18" s="5" t="n"/>
      <c r="D18" s="19">
        <f>IF(A18&amp;""="","",COUNTIFS('الحضور'!$A$6:$A$2005,A18&amp;"",'الحضور'!$C$6:$C$2005,"أصالة"))</f>
        <v/>
      </c>
      <c r="E18" s="19">
        <f>IF(A18&amp;""="","",COUNTIFS('الحضور'!$A$6:$A$2005,A18&amp;"",'الحضور'!$C$6:$C$2005,"توكيل"))</f>
        <v/>
      </c>
      <c r="F18" s="19">
        <f>IF(A18&amp;""="","",COUNTIFS('الحضور'!$A$6:$A$2005,A18&amp;"",'الحضور'!$C$6:$C$2005,"غياب"))</f>
        <v/>
      </c>
      <c r="G18" s="19">
        <f>IF(A18&amp;""="","",SUMIFS('الحضور'!$F$6:$F$2005,'الحضور'!$A$6:$A$2005,A18&amp;"",'الحضور'!$C$6:$C$2005,"أصالة")+SUMIFS('الحضور'!$F$6:$F$2005,'الحضور'!$A$6:$A$2005,A18&amp;"",'الحضور'!$C$6:$C$2005,"توكيل"))</f>
        <v/>
      </c>
      <c r="H18" s="18">
        <f>IF(A18&amp;""="","",IF(COUNTIF('الحضور'!$A$6:$A$2005,A18&amp;"")=0,"",IF(SUM('الملاك'!$E$6:$E$205)=0,"",G18/SUM('الملاك'!$E$6:$E$205))))</f>
        <v/>
      </c>
      <c r="I18" s="6">
        <f>IF(A18&amp;""="","",IF(H18="","لم يُسجَّل حضور",IF(H18&gt;='الإعدادات'!$B$4,"مكتمل","غير مكتمل")))</f>
        <v/>
      </c>
    </row>
    <row r="19">
      <c r="A19" s="5" t="n"/>
      <c r="B19" s="14" t="n"/>
      <c r="C19" s="5" t="n"/>
      <c r="D19" s="19">
        <f>IF(A19&amp;""="","",COUNTIFS('الحضور'!$A$6:$A$2005,A19&amp;"",'الحضور'!$C$6:$C$2005,"أصالة"))</f>
        <v/>
      </c>
      <c r="E19" s="19">
        <f>IF(A19&amp;""="","",COUNTIFS('الحضور'!$A$6:$A$2005,A19&amp;"",'الحضور'!$C$6:$C$2005,"توكيل"))</f>
        <v/>
      </c>
      <c r="F19" s="19">
        <f>IF(A19&amp;""="","",COUNTIFS('الحضور'!$A$6:$A$2005,A19&amp;"",'الحضور'!$C$6:$C$2005,"غياب"))</f>
        <v/>
      </c>
      <c r="G19" s="19">
        <f>IF(A19&amp;""="","",SUMIFS('الحضور'!$F$6:$F$2005,'الحضور'!$A$6:$A$2005,A19&amp;"",'الحضور'!$C$6:$C$2005,"أصالة")+SUMIFS('الحضور'!$F$6:$F$2005,'الحضور'!$A$6:$A$2005,A19&amp;"",'الحضور'!$C$6:$C$2005,"توكيل"))</f>
        <v/>
      </c>
      <c r="H19" s="18">
        <f>IF(A19&amp;""="","",IF(COUNTIF('الحضور'!$A$6:$A$2005,A19&amp;"")=0,"",IF(SUM('الملاك'!$E$6:$E$205)=0,"",G19/SUM('الملاك'!$E$6:$E$205))))</f>
        <v/>
      </c>
      <c r="I19" s="6">
        <f>IF(A19&amp;""="","",IF(H19="","لم يُسجَّل حضور",IF(H19&gt;='الإعدادات'!$B$4,"مكتمل","غير مكتمل")))</f>
        <v/>
      </c>
    </row>
    <row r="20">
      <c r="A20" s="5" t="n"/>
      <c r="B20" s="14" t="n"/>
      <c r="C20" s="5" t="n"/>
      <c r="D20" s="19">
        <f>IF(A20&amp;""="","",COUNTIFS('الحضور'!$A$6:$A$2005,A20&amp;"",'الحضور'!$C$6:$C$2005,"أصالة"))</f>
        <v/>
      </c>
      <c r="E20" s="19">
        <f>IF(A20&amp;""="","",COUNTIFS('الحضور'!$A$6:$A$2005,A20&amp;"",'الحضور'!$C$6:$C$2005,"توكيل"))</f>
        <v/>
      </c>
      <c r="F20" s="19">
        <f>IF(A20&amp;""="","",COUNTIFS('الحضور'!$A$6:$A$2005,A20&amp;"",'الحضور'!$C$6:$C$2005,"غياب"))</f>
        <v/>
      </c>
      <c r="G20" s="19">
        <f>IF(A20&amp;""="","",SUMIFS('الحضور'!$F$6:$F$2005,'الحضور'!$A$6:$A$2005,A20&amp;"",'الحضور'!$C$6:$C$2005,"أصالة")+SUMIFS('الحضور'!$F$6:$F$2005,'الحضور'!$A$6:$A$2005,A20&amp;"",'الحضور'!$C$6:$C$2005,"توكيل"))</f>
        <v/>
      </c>
      <c r="H20" s="18">
        <f>IF(A20&amp;""="","",IF(COUNTIF('الحضور'!$A$6:$A$2005,A20&amp;"")=0,"",IF(SUM('الملاك'!$E$6:$E$205)=0,"",G20/SUM('الملاك'!$E$6:$E$205))))</f>
        <v/>
      </c>
      <c r="I20" s="6">
        <f>IF(A20&amp;""="","",IF(H20="","لم يُسجَّل حضور",IF(H20&gt;='الإعدادات'!$B$4,"مكتمل","غير مكتمل")))</f>
        <v/>
      </c>
    </row>
    <row r="21">
      <c r="A21" s="5" t="n"/>
      <c r="B21" s="14" t="n"/>
      <c r="C21" s="5" t="n"/>
      <c r="D21" s="19">
        <f>IF(A21&amp;""="","",COUNTIFS('الحضور'!$A$6:$A$2005,A21&amp;"",'الحضور'!$C$6:$C$2005,"أصالة"))</f>
        <v/>
      </c>
      <c r="E21" s="19">
        <f>IF(A21&amp;""="","",COUNTIFS('الحضور'!$A$6:$A$2005,A21&amp;"",'الحضور'!$C$6:$C$2005,"توكيل"))</f>
        <v/>
      </c>
      <c r="F21" s="19">
        <f>IF(A21&amp;""="","",COUNTIFS('الحضور'!$A$6:$A$2005,A21&amp;"",'الحضور'!$C$6:$C$2005,"غياب"))</f>
        <v/>
      </c>
      <c r="G21" s="19">
        <f>IF(A21&amp;""="","",SUMIFS('الحضور'!$F$6:$F$2005,'الحضور'!$A$6:$A$2005,A21&amp;"",'الحضور'!$C$6:$C$2005,"أصالة")+SUMIFS('الحضور'!$F$6:$F$2005,'الحضور'!$A$6:$A$2005,A21&amp;"",'الحضور'!$C$6:$C$2005,"توكيل"))</f>
        <v/>
      </c>
      <c r="H21" s="18">
        <f>IF(A21&amp;""="","",IF(COUNTIF('الحضور'!$A$6:$A$2005,A21&amp;"")=0,"",IF(SUM('الملاك'!$E$6:$E$205)=0,"",G21/SUM('الملاك'!$E$6:$E$205))))</f>
        <v/>
      </c>
      <c r="I21" s="6">
        <f>IF(A21&amp;""="","",IF(H21="","لم يُسجَّل حضور",IF(H21&gt;='الإعدادات'!$B$4,"مكتمل","غير مكتمل")))</f>
        <v/>
      </c>
    </row>
    <row r="22">
      <c r="A22" s="5" t="n"/>
      <c r="B22" s="14" t="n"/>
      <c r="C22" s="5" t="n"/>
      <c r="D22" s="19">
        <f>IF(A22&amp;""="","",COUNTIFS('الحضور'!$A$6:$A$2005,A22&amp;"",'الحضور'!$C$6:$C$2005,"أصالة"))</f>
        <v/>
      </c>
      <c r="E22" s="19">
        <f>IF(A22&amp;""="","",COUNTIFS('الحضور'!$A$6:$A$2005,A22&amp;"",'الحضور'!$C$6:$C$2005,"توكيل"))</f>
        <v/>
      </c>
      <c r="F22" s="19">
        <f>IF(A22&amp;""="","",COUNTIFS('الحضور'!$A$6:$A$2005,A22&amp;"",'الحضور'!$C$6:$C$2005,"غياب"))</f>
        <v/>
      </c>
      <c r="G22" s="19">
        <f>IF(A22&amp;""="","",SUMIFS('الحضور'!$F$6:$F$2005,'الحضور'!$A$6:$A$2005,A22&amp;"",'الحضور'!$C$6:$C$2005,"أصالة")+SUMIFS('الحضور'!$F$6:$F$2005,'الحضور'!$A$6:$A$2005,A22&amp;"",'الحضور'!$C$6:$C$2005,"توكيل"))</f>
        <v/>
      </c>
      <c r="H22" s="18">
        <f>IF(A22&amp;""="","",IF(COUNTIF('الحضور'!$A$6:$A$2005,A22&amp;"")=0,"",IF(SUM('الملاك'!$E$6:$E$205)=0,"",G22/SUM('الملاك'!$E$6:$E$205))))</f>
        <v/>
      </c>
      <c r="I22" s="6">
        <f>IF(A22&amp;""="","",IF(H22="","لم يُسجَّل حضور",IF(H22&gt;='الإعدادات'!$B$4,"مكتمل","غير مكتمل")))</f>
        <v/>
      </c>
    </row>
    <row r="23">
      <c r="A23" s="5" t="n"/>
      <c r="B23" s="14" t="n"/>
      <c r="C23" s="5" t="n"/>
      <c r="D23" s="19">
        <f>IF(A23&amp;""="","",COUNTIFS('الحضور'!$A$6:$A$2005,A23&amp;"",'الحضور'!$C$6:$C$2005,"أصالة"))</f>
        <v/>
      </c>
      <c r="E23" s="19">
        <f>IF(A23&amp;""="","",COUNTIFS('الحضور'!$A$6:$A$2005,A23&amp;"",'الحضور'!$C$6:$C$2005,"توكيل"))</f>
        <v/>
      </c>
      <c r="F23" s="19">
        <f>IF(A23&amp;""="","",COUNTIFS('الحضور'!$A$6:$A$2005,A23&amp;"",'الحضور'!$C$6:$C$2005,"غياب"))</f>
        <v/>
      </c>
      <c r="G23" s="19">
        <f>IF(A23&amp;""="","",SUMIFS('الحضور'!$F$6:$F$2005,'الحضور'!$A$6:$A$2005,A23&amp;"",'الحضور'!$C$6:$C$2005,"أصالة")+SUMIFS('الحضور'!$F$6:$F$2005,'الحضور'!$A$6:$A$2005,A23&amp;"",'الحضور'!$C$6:$C$2005,"توكيل"))</f>
        <v/>
      </c>
      <c r="H23" s="18">
        <f>IF(A23&amp;""="","",IF(COUNTIF('الحضور'!$A$6:$A$2005,A23&amp;"")=0,"",IF(SUM('الملاك'!$E$6:$E$205)=0,"",G23/SUM('الملاك'!$E$6:$E$205))))</f>
        <v/>
      </c>
      <c r="I23" s="6">
        <f>IF(A23&amp;""="","",IF(H23="","لم يُسجَّل حضور",IF(H23&gt;='الإعدادات'!$B$4,"مكتمل","غير مكتمل")))</f>
        <v/>
      </c>
    </row>
    <row r="24">
      <c r="A24" s="5" t="n"/>
      <c r="B24" s="14" t="n"/>
      <c r="C24" s="5" t="n"/>
      <c r="D24" s="19">
        <f>IF(A24&amp;""="","",COUNTIFS('الحضور'!$A$6:$A$2005,A24&amp;"",'الحضور'!$C$6:$C$2005,"أصالة"))</f>
        <v/>
      </c>
      <c r="E24" s="19">
        <f>IF(A24&amp;""="","",COUNTIFS('الحضور'!$A$6:$A$2005,A24&amp;"",'الحضور'!$C$6:$C$2005,"توكيل"))</f>
        <v/>
      </c>
      <c r="F24" s="19">
        <f>IF(A24&amp;""="","",COUNTIFS('الحضور'!$A$6:$A$2005,A24&amp;"",'الحضور'!$C$6:$C$2005,"غياب"))</f>
        <v/>
      </c>
      <c r="G24" s="19">
        <f>IF(A24&amp;""="","",SUMIFS('الحضور'!$F$6:$F$2005,'الحضور'!$A$6:$A$2005,A24&amp;"",'الحضور'!$C$6:$C$2005,"أصالة")+SUMIFS('الحضور'!$F$6:$F$2005,'الحضور'!$A$6:$A$2005,A24&amp;"",'الحضور'!$C$6:$C$2005,"توكيل"))</f>
        <v/>
      </c>
      <c r="H24" s="18">
        <f>IF(A24&amp;""="","",IF(COUNTIF('الحضور'!$A$6:$A$2005,A24&amp;"")=0,"",IF(SUM('الملاك'!$E$6:$E$205)=0,"",G24/SUM('الملاك'!$E$6:$E$205))))</f>
        <v/>
      </c>
      <c r="I24" s="6">
        <f>IF(A24&amp;""="","",IF(H24="","لم يُسجَّل حضور",IF(H24&gt;='الإعدادات'!$B$4,"مكتمل","غير مكتمل")))</f>
        <v/>
      </c>
    </row>
    <row r="25">
      <c r="A25" s="5" t="n"/>
      <c r="B25" s="14" t="n"/>
      <c r="C25" s="5" t="n"/>
      <c r="D25" s="19">
        <f>IF(A25&amp;""="","",COUNTIFS('الحضور'!$A$6:$A$2005,A25&amp;"",'الحضور'!$C$6:$C$2005,"أصالة"))</f>
        <v/>
      </c>
      <c r="E25" s="19">
        <f>IF(A25&amp;""="","",COUNTIFS('الحضور'!$A$6:$A$2005,A25&amp;"",'الحضور'!$C$6:$C$2005,"توكيل"))</f>
        <v/>
      </c>
      <c r="F25" s="19">
        <f>IF(A25&amp;""="","",COUNTIFS('الحضور'!$A$6:$A$2005,A25&amp;"",'الحضور'!$C$6:$C$2005,"غياب"))</f>
        <v/>
      </c>
      <c r="G25" s="19">
        <f>IF(A25&amp;""="","",SUMIFS('الحضور'!$F$6:$F$2005,'الحضور'!$A$6:$A$2005,A25&amp;"",'الحضور'!$C$6:$C$2005,"أصالة")+SUMIFS('الحضور'!$F$6:$F$2005,'الحضور'!$A$6:$A$2005,A25&amp;"",'الحضور'!$C$6:$C$2005,"توكيل"))</f>
        <v/>
      </c>
      <c r="H25" s="18">
        <f>IF(A25&amp;""="","",IF(COUNTIF('الحضور'!$A$6:$A$2005,A25&amp;"")=0,"",IF(SUM('الملاك'!$E$6:$E$205)=0,"",G25/SUM('الملاك'!$E$6:$E$205))))</f>
        <v/>
      </c>
      <c r="I25" s="6">
        <f>IF(A25&amp;""="","",IF(H25="","لم يُسجَّل حضور",IF(H25&gt;='الإعدادات'!$B$4,"مكتمل","غير مكتمل")))</f>
        <v/>
      </c>
    </row>
    <row r="26">
      <c r="A26" s="5" t="n"/>
      <c r="B26" s="14" t="n"/>
      <c r="C26" s="5" t="n"/>
      <c r="D26" s="19">
        <f>IF(A26&amp;""="","",COUNTIFS('الحضور'!$A$6:$A$2005,A26&amp;"",'الحضور'!$C$6:$C$2005,"أصالة"))</f>
        <v/>
      </c>
      <c r="E26" s="19">
        <f>IF(A26&amp;""="","",COUNTIFS('الحضور'!$A$6:$A$2005,A26&amp;"",'الحضور'!$C$6:$C$2005,"توكيل"))</f>
        <v/>
      </c>
      <c r="F26" s="19">
        <f>IF(A26&amp;""="","",COUNTIFS('الحضور'!$A$6:$A$2005,A26&amp;"",'الحضور'!$C$6:$C$2005,"غياب"))</f>
        <v/>
      </c>
      <c r="G26" s="19">
        <f>IF(A26&amp;""="","",SUMIFS('الحضور'!$F$6:$F$2005,'الحضور'!$A$6:$A$2005,A26&amp;"",'الحضور'!$C$6:$C$2005,"أصالة")+SUMIFS('الحضور'!$F$6:$F$2005,'الحضور'!$A$6:$A$2005,A26&amp;"",'الحضور'!$C$6:$C$2005,"توكيل"))</f>
        <v/>
      </c>
      <c r="H26" s="18">
        <f>IF(A26&amp;""="","",IF(COUNTIF('الحضور'!$A$6:$A$2005,A26&amp;"")=0,"",IF(SUM('الملاك'!$E$6:$E$205)=0,"",G26/SUM('الملاك'!$E$6:$E$205))))</f>
        <v/>
      </c>
      <c r="I26" s="6">
        <f>IF(A26&amp;""="","",IF(H26="","لم يُسجَّل حضور",IF(H26&gt;='الإعدادات'!$B$4,"مكتمل","غير مكتمل")))</f>
        <v/>
      </c>
    </row>
    <row r="27">
      <c r="A27" s="5" t="n"/>
      <c r="B27" s="14" t="n"/>
      <c r="C27" s="5" t="n"/>
      <c r="D27" s="19">
        <f>IF(A27&amp;""="","",COUNTIFS('الحضور'!$A$6:$A$2005,A27&amp;"",'الحضور'!$C$6:$C$2005,"أصالة"))</f>
        <v/>
      </c>
      <c r="E27" s="19">
        <f>IF(A27&amp;""="","",COUNTIFS('الحضور'!$A$6:$A$2005,A27&amp;"",'الحضور'!$C$6:$C$2005,"توكيل"))</f>
        <v/>
      </c>
      <c r="F27" s="19">
        <f>IF(A27&amp;""="","",COUNTIFS('الحضور'!$A$6:$A$2005,A27&amp;"",'الحضور'!$C$6:$C$2005,"غياب"))</f>
        <v/>
      </c>
      <c r="G27" s="19">
        <f>IF(A27&amp;""="","",SUMIFS('الحضور'!$F$6:$F$2005,'الحضور'!$A$6:$A$2005,A27&amp;"",'الحضور'!$C$6:$C$2005,"أصالة")+SUMIFS('الحضور'!$F$6:$F$2005,'الحضور'!$A$6:$A$2005,A27&amp;"",'الحضور'!$C$6:$C$2005,"توكيل"))</f>
        <v/>
      </c>
      <c r="H27" s="18">
        <f>IF(A27&amp;""="","",IF(COUNTIF('الحضور'!$A$6:$A$2005,A27&amp;"")=0,"",IF(SUM('الملاك'!$E$6:$E$205)=0,"",G27/SUM('الملاك'!$E$6:$E$205))))</f>
        <v/>
      </c>
      <c r="I27" s="6">
        <f>IF(A27&amp;""="","",IF(H27="","لم يُسجَّل حضور",IF(H27&gt;='الإعدادات'!$B$4,"مكتمل","غير مكتمل")))</f>
        <v/>
      </c>
    </row>
    <row r="28">
      <c r="A28" s="5" t="n"/>
      <c r="B28" s="14" t="n"/>
      <c r="C28" s="5" t="n"/>
      <c r="D28" s="19">
        <f>IF(A28&amp;""="","",COUNTIFS('الحضور'!$A$6:$A$2005,A28&amp;"",'الحضور'!$C$6:$C$2005,"أصالة"))</f>
        <v/>
      </c>
      <c r="E28" s="19">
        <f>IF(A28&amp;""="","",COUNTIFS('الحضور'!$A$6:$A$2005,A28&amp;"",'الحضور'!$C$6:$C$2005,"توكيل"))</f>
        <v/>
      </c>
      <c r="F28" s="19">
        <f>IF(A28&amp;""="","",COUNTIFS('الحضور'!$A$6:$A$2005,A28&amp;"",'الحضور'!$C$6:$C$2005,"غياب"))</f>
        <v/>
      </c>
      <c r="G28" s="19">
        <f>IF(A28&amp;""="","",SUMIFS('الحضور'!$F$6:$F$2005,'الحضور'!$A$6:$A$2005,A28&amp;"",'الحضور'!$C$6:$C$2005,"أصالة")+SUMIFS('الحضور'!$F$6:$F$2005,'الحضور'!$A$6:$A$2005,A28&amp;"",'الحضور'!$C$6:$C$2005,"توكيل"))</f>
        <v/>
      </c>
      <c r="H28" s="18">
        <f>IF(A28&amp;""="","",IF(COUNTIF('الحضور'!$A$6:$A$2005,A28&amp;"")=0,"",IF(SUM('الملاك'!$E$6:$E$205)=0,"",G28/SUM('الملاك'!$E$6:$E$205))))</f>
        <v/>
      </c>
      <c r="I28" s="6">
        <f>IF(A28&amp;""="","",IF(H28="","لم يُسجَّل حضور",IF(H28&gt;='الإعدادات'!$B$4,"مكتمل","غير مكتمل")))</f>
        <v/>
      </c>
    </row>
    <row r="29">
      <c r="A29" s="5" t="n"/>
      <c r="B29" s="14" t="n"/>
      <c r="C29" s="5" t="n"/>
      <c r="D29" s="19">
        <f>IF(A29&amp;""="","",COUNTIFS('الحضور'!$A$6:$A$2005,A29&amp;"",'الحضور'!$C$6:$C$2005,"أصالة"))</f>
        <v/>
      </c>
      <c r="E29" s="19">
        <f>IF(A29&amp;""="","",COUNTIFS('الحضور'!$A$6:$A$2005,A29&amp;"",'الحضور'!$C$6:$C$2005,"توكيل"))</f>
        <v/>
      </c>
      <c r="F29" s="19">
        <f>IF(A29&amp;""="","",COUNTIFS('الحضور'!$A$6:$A$2005,A29&amp;"",'الحضور'!$C$6:$C$2005,"غياب"))</f>
        <v/>
      </c>
      <c r="G29" s="19">
        <f>IF(A29&amp;""="","",SUMIFS('الحضور'!$F$6:$F$2005,'الحضور'!$A$6:$A$2005,A29&amp;"",'الحضور'!$C$6:$C$2005,"أصالة")+SUMIFS('الحضور'!$F$6:$F$2005,'الحضور'!$A$6:$A$2005,A29&amp;"",'الحضور'!$C$6:$C$2005,"توكيل"))</f>
        <v/>
      </c>
      <c r="H29" s="18">
        <f>IF(A29&amp;""="","",IF(COUNTIF('الحضور'!$A$6:$A$2005,A29&amp;"")=0,"",IF(SUM('الملاك'!$E$6:$E$205)=0,"",G29/SUM('الملاك'!$E$6:$E$205))))</f>
        <v/>
      </c>
      <c r="I29" s="6">
        <f>IF(A29&amp;""="","",IF(H29="","لم يُسجَّل حضور",IF(H29&gt;='الإعدادات'!$B$4,"مكتمل","غير مكتمل")))</f>
        <v/>
      </c>
    </row>
    <row r="30">
      <c r="A30" s="5" t="n"/>
      <c r="B30" s="14" t="n"/>
      <c r="C30" s="5" t="n"/>
      <c r="D30" s="19">
        <f>IF(A30&amp;""="","",COUNTIFS('الحضور'!$A$6:$A$2005,A30&amp;"",'الحضور'!$C$6:$C$2005,"أصالة"))</f>
        <v/>
      </c>
      <c r="E30" s="19">
        <f>IF(A30&amp;""="","",COUNTIFS('الحضور'!$A$6:$A$2005,A30&amp;"",'الحضور'!$C$6:$C$2005,"توكيل"))</f>
        <v/>
      </c>
      <c r="F30" s="19">
        <f>IF(A30&amp;""="","",COUNTIFS('الحضور'!$A$6:$A$2005,A30&amp;"",'الحضور'!$C$6:$C$2005,"غياب"))</f>
        <v/>
      </c>
      <c r="G30" s="19">
        <f>IF(A30&amp;""="","",SUMIFS('الحضور'!$F$6:$F$2005,'الحضور'!$A$6:$A$2005,A30&amp;"",'الحضور'!$C$6:$C$2005,"أصالة")+SUMIFS('الحضور'!$F$6:$F$2005,'الحضور'!$A$6:$A$2005,A30&amp;"",'الحضور'!$C$6:$C$2005,"توكيل"))</f>
        <v/>
      </c>
      <c r="H30" s="18">
        <f>IF(A30&amp;""="","",IF(COUNTIF('الحضور'!$A$6:$A$2005,A30&amp;"")=0,"",IF(SUM('الملاك'!$E$6:$E$205)=0,"",G30/SUM('الملاك'!$E$6:$E$205))))</f>
        <v/>
      </c>
      <c r="I30" s="6">
        <f>IF(A30&amp;""="","",IF(H30="","لم يُسجَّل حضور",IF(H30&gt;='الإعدادات'!$B$4,"مكتمل","غير مكتمل")))</f>
        <v/>
      </c>
    </row>
    <row r="31">
      <c r="A31" s="5" t="n"/>
      <c r="B31" s="14" t="n"/>
      <c r="C31" s="5" t="n"/>
      <c r="D31" s="19">
        <f>IF(A31&amp;""="","",COUNTIFS('الحضور'!$A$6:$A$2005,A31&amp;"",'الحضور'!$C$6:$C$2005,"أصالة"))</f>
        <v/>
      </c>
      <c r="E31" s="19">
        <f>IF(A31&amp;""="","",COUNTIFS('الحضور'!$A$6:$A$2005,A31&amp;"",'الحضور'!$C$6:$C$2005,"توكيل"))</f>
        <v/>
      </c>
      <c r="F31" s="19">
        <f>IF(A31&amp;""="","",COUNTIFS('الحضور'!$A$6:$A$2005,A31&amp;"",'الحضور'!$C$6:$C$2005,"غياب"))</f>
        <v/>
      </c>
      <c r="G31" s="19">
        <f>IF(A31&amp;""="","",SUMIFS('الحضور'!$F$6:$F$2005,'الحضور'!$A$6:$A$2005,A31&amp;"",'الحضور'!$C$6:$C$2005,"أصالة")+SUMIFS('الحضور'!$F$6:$F$2005,'الحضور'!$A$6:$A$2005,A31&amp;"",'الحضور'!$C$6:$C$2005,"توكيل"))</f>
        <v/>
      </c>
      <c r="H31" s="18">
        <f>IF(A31&amp;""="","",IF(COUNTIF('الحضور'!$A$6:$A$2005,A31&amp;"")=0,"",IF(SUM('الملاك'!$E$6:$E$205)=0,"",G31/SUM('الملاك'!$E$6:$E$205))))</f>
        <v/>
      </c>
      <c r="I31" s="6">
        <f>IF(A31&amp;""="","",IF(H31="","لم يُسجَّل حضور",IF(H31&gt;='الإعدادات'!$B$4,"مكتمل","غير مكتمل")))</f>
        <v/>
      </c>
    </row>
    <row r="32">
      <c r="A32" s="5" t="n"/>
      <c r="B32" s="14" t="n"/>
      <c r="C32" s="5" t="n"/>
      <c r="D32" s="19">
        <f>IF(A32&amp;""="","",COUNTIFS('الحضور'!$A$6:$A$2005,A32&amp;"",'الحضور'!$C$6:$C$2005,"أصالة"))</f>
        <v/>
      </c>
      <c r="E32" s="19">
        <f>IF(A32&amp;""="","",COUNTIFS('الحضور'!$A$6:$A$2005,A32&amp;"",'الحضور'!$C$6:$C$2005,"توكيل"))</f>
        <v/>
      </c>
      <c r="F32" s="19">
        <f>IF(A32&amp;""="","",COUNTIFS('الحضور'!$A$6:$A$2005,A32&amp;"",'الحضور'!$C$6:$C$2005,"غياب"))</f>
        <v/>
      </c>
      <c r="G32" s="19">
        <f>IF(A32&amp;""="","",SUMIFS('الحضور'!$F$6:$F$2005,'الحضور'!$A$6:$A$2005,A32&amp;"",'الحضور'!$C$6:$C$2005,"أصالة")+SUMIFS('الحضور'!$F$6:$F$2005,'الحضور'!$A$6:$A$2005,A32&amp;"",'الحضور'!$C$6:$C$2005,"توكيل"))</f>
        <v/>
      </c>
      <c r="H32" s="18">
        <f>IF(A32&amp;""="","",IF(COUNTIF('الحضور'!$A$6:$A$2005,A32&amp;"")=0,"",IF(SUM('الملاك'!$E$6:$E$205)=0,"",G32/SUM('الملاك'!$E$6:$E$205))))</f>
        <v/>
      </c>
      <c r="I32" s="6">
        <f>IF(A32&amp;""="","",IF(H32="","لم يُسجَّل حضور",IF(H32&gt;='الإعدادات'!$B$4,"مكتمل","غير مكتمل")))</f>
        <v/>
      </c>
    </row>
    <row r="33">
      <c r="A33" s="5" t="n"/>
      <c r="B33" s="14" t="n"/>
      <c r="C33" s="5" t="n"/>
      <c r="D33" s="19">
        <f>IF(A33&amp;""="","",COUNTIFS('الحضور'!$A$6:$A$2005,A33&amp;"",'الحضور'!$C$6:$C$2005,"أصالة"))</f>
        <v/>
      </c>
      <c r="E33" s="19">
        <f>IF(A33&amp;""="","",COUNTIFS('الحضور'!$A$6:$A$2005,A33&amp;"",'الحضور'!$C$6:$C$2005,"توكيل"))</f>
        <v/>
      </c>
      <c r="F33" s="19">
        <f>IF(A33&amp;""="","",COUNTIFS('الحضور'!$A$6:$A$2005,A33&amp;"",'الحضور'!$C$6:$C$2005,"غياب"))</f>
        <v/>
      </c>
      <c r="G33" s="19">
        <f>IF(A33&amp;""="","",SUMIFS('الحضور'!$F$6:$F$2005,'الحضور'!$A$6:$A$2005,A33&amp;"",'الحضور'!$C$6:$C$2005,"أصالة")+SUMIFS('الحضور'!$F$6:$F$2005,'الحضور'!$A$6:$A$2005,A33&amp;"",'الحضور'!$C$6:$C$2005,"توكيل"))</f>
        <v/>
      </c>
      <c r="H33" s="18">
        <f>IF(A33&amp;""="","",IF(COUNTIF('الحضور'!$A$6:$A$2005,A33&amp;"")=0,"",IF(SUM('الملاك'!$E$6:$E$205)=0,"",G33/SUM('الملاك'!$E$6:$E$205))))</f>
        <v/>
      </c>
      <c r="I33" s="6">
        <f>IF(A33&amp;""="","",IF(H33="","لم يُسجَّل حضور",IF(H33&gt;='الإعدادات'!$B$4,"مكتمل","غير مكتمل")))</f>
        <v/>
      </c>
    </row>
    <row r="34">
      <c r="A34" s="5" t="n"/>
      <c r="B34" s="14" t="n"/>
      <c r="C34" s="5" t="n"/>
      <c r="D34" s="19">
        <f>IF(A34&amp;""="","",COUNTIFS('الحضور'!$A$6:$A$2005,A34&amp;"",'الحضور'!$C$6:$C$2005,"أصالة"))</f>
        <v/>
      </c>
      <c r="E34" s="19">
        <f>IF(A34&amp;""="","",COUNTIFS('الحضور'!$A$6:$A$2005,A34&amp;"",'الحضور'!$C$6:$C$2005,"توكيل"))</f>
        <v/>
      </c>
      <c r="F34" s="19">
        <f>IF(A34&amp;""="","",COUNTIFS('الحضور'!$A$6:$A$2005,A34&amp;"",'الحضور'!$C$6:$C$2005,"غياب"))</f>
        <v/>
      </c>
      <c r="G34" s="19">
        <f>IF(A34&amp;""="","",SUMIFS('الحضور'!$F$6:$F$2005,'الحضور'!$A$6:$A$2005,A34&amp;"",'الحضور'!$C$6:$C$2005,"أصالة")+SUMIFS('الحضور'!$F$6:$F$2005,'الحضور'!$A$6:$A$2005,A34&amp;"",'الحضور'!$C$6:$C$2005,"توكيل"))</f>
        <v/>
      </c>
      <c r="H34" s="18">
        <f>IF(A34&amp;""="","",IF(COUNTIF('الحضور'!$A$6:$A$2005,A34&amp;"")=0,"",IF(SUM('الملاك'!$E$6:$E$205)=0,"",G34/SUM('الملاك'!$E$6:$E$205))))</f>
        <v/>
      </c>
      <c r="I34" s="6">
        <f>IF(A34&amp;""="","",IF(H34="","لم يُسجَّل حضور",IF(H34&gt;='الإعدادات'!$B$4,"مكتمل","غير مكتمل")))</f>
        <v/>
      </c>
    </row>
    <row r="35">
      <c r="A35" s="5" t="n"/>
      <c r="B35" s="14" t="n"/>
      <c r="C35" s="5" t="n"/>
      <c r="D35" s="19">
        <f>IF(A35&amp;""="","",COUNTIFS('الحضور'!$A$6:$A$2005,A35&amp;"",'الحضور'!$C$6:$C$2005,"أصالة"))</f>
        <v/>
      </c>
      <c r="E35" s="19">
        <f>IF(A35&amp;""="","",COUNTIFS('الحضور'!$A$6:$A$2005,A35&amp;"",'الحضور'!$C$6:$C$2005,"توكيل"))</f>
        <v/>
      </c>
      <c r="F35" s="19">
        <f>IF(A35&amp;""="","",COUNTIFS('الحضور'!$A$6:$A$2005,A35&amp;"",'الحضور'!$C$6:$C$2005,"غياب"))</f>
        <v/>
      </c>
      <c r="G35" s="19">
        <f>IF(A35&amp;""="","",SUMIFS('الحضور'!$F$6:$F$2005,'الحضور'!$A$6:$A$2005,A35&amp;"",'الحضور'!$C$6:$C$2005,"أصالة")+SUMIFS('الحضور'!$F$6:$F$2005,'الحضور'!$A$6:$A$2005,A35&amp;"",'الحضور'!$C$6:$C$2005,"توكيل"))</f>
        <v/>
      </c>
      <c r="H35" s="18">
        <f>IF(A35&amp;""="","",IF(COUNTIF('الحضور'!$A$6:$A$2005,A35&amp;"")=0,"",IF(SUM('الملاك'!$E$6:$E$205)=0,"",G35/SUM('الملاك'!$E$6:$E$205))))</f>
        <v/>
      </c>
      <c r="I35" s="6">
        <f>IF(A35&amp;""="","",IF(H35="","لم يُسجَّل حضور",IF(H35&gt;='الإعدادات'!$B$4,"مكتمل","غير مكتمل")))</f>
        <v/>
      </c>
    </row>
    <row r="36">
      <c r="A36" s="5" t="n"/>
      <c r="B36" s="14" t="n"/>
      <c r="C36" s="5" t="n"/>
      <c r="D36" s="19">
        <f>IF(A36&amp;""="","",COUNTIFS('الحضور'!$A$6:$A$2005,A36&amp;"",'الحضور'!$C$6:$C$2005,"أصالة"))</f>
        <v/>
      </c>
      <c r="E36" s="19">
        <f>IF(A36&amp;""="","",COUNTIFS('الحضور'!$A$6:$A$2005,A36&amp;"",'الحضور'!$C$6:$C$2005,"توكيل"))</f>
        <v/>
      </c>
      <c r="F36" s="19">
        <f>IF(A36&amp;""="","",COUNTIFS('الحضور'!$A$6:$A$2005,A36&amp;"",'الحضور'!$C$6:$C$2005,"غياب"))</f>
        <v/>
      </c>
      <c r="G36" s="19">
        <f>IF(A36&amp;""="","",SUMIFS('الحضور'!$F$6:$F$2005,'الحضور'!$A$6:$A$2005,A36&amp;"",'الحضور'!$C$6:$C$2005,"أصالة")+SUMIFS('الحضور'!$F$6:$F$2005,'الحضور'!$A$6:$A$2005,A36&amp;"",'الحضور'!$C$6:$C$2005,"توكيل"))</f>
        <v/>
      </c>
      <c r="H36" s="18">
        <f>IF(A36&amp;""="","",IF(COUNTIF('الحضور'!$A$6:$A$2005,A36&amp;"")=0,"",IF(SUM('الملاك'!$E$6:$E$205)=0,"",G36/SUM('الملاك'!$E$6:$E$205))))</f>
        <v/>
      </c>
      <c r="I36" s="6">
        <f>IF(A36&amp;""="","",IF(H36="","لم يُسجَّل حضور",IF(H36&gt;='الإعدادات'!$B$4,"مكتمل","غير مكتمل")))</f>
        <v/>
      </c>
    </row>
    <row r="37">
      <c r="A37" s="5" t="n"/>
      <c r="B37" s="14" t="n"/>
      <c r="C37" s="5" t="n"/>
      <c r="D37" s="19">
        <f>IF(A37&amp;""="","",COUNTIFS('الحضور'!$A$6:$A$2005,A37&amp;"",'الحضور'!$C$6:$C$2005,"أصالة"))</f>
        <v/>
      </c>
      <c r="E37" s="19">
        <f>IF(A37&amp;""="","",COUNTIFS('الحضور'!$A$6:$A$2005,A37&amp;"",'الحضور'!$C$6:$C$2005,"توكيل"))</f>
        <v/>
      </c>
      <c r="F37" s="19">
        <f>IF(A37&amp;""="","",COUNTIFS('الحضور'!$A$6:$A$2005,A37&amp;"",'الحضور'!$C$6:$C$2005,"غياب"))</f>
        <v/>
      </c>
      <c r="G37" s="19">
        <f>IF(A37&amp;""="","",SUMIFS('الحضور'!$F$6:$F$2005,'الحضور'!$A$6:$A$2005,A37&amp;"",'الحضور'!$C$6:$C$2005,"أصالة")+SUMIFS('الحضور'!$F$6:$F$2005,'الحضور'!$A$6:$A$2005,A37&amp;"",'الحضور'!$C$6:$C$2005,"توكيل"))</f>
        <v/>
      </c>
      <c r="H37" s="18">
        <f>IF(A37&amp;""="","",IF(COUNTIF('الحضور'!$A$6:$A$2005,A37&amp;"")=0,"",IF(SUM('الملاك'!$E$6:$E$205)=0,"",G37/SUM('الملاك'!$E$6:$E$205))))</f>
        <v/>
      </c>
      <c r="I37" s="6">
        <f>IF(A37&amp;""="","",IF(H37="","لم يُسجَّل حضور",IF(H37&gt;='الإعدادات'!$B$4,"مكتمل","غير مكتمل")))</f>
        <v/>
      </c>
    </row>
    <row r="38">
      <c r="A38" s="5" t="n"/>
      <c r="B38" s="14" t="n"/>
      <c r="C38" s="5" t="n"/>
      <c r="D38" s="19">
        <f>IF(A38&amp;""="","",COUNTIFS('الحضور'!$A$6:$A$2005,A38&amp;"",'الحضور'!$C$6:$C$2005,"أصالة"))</f>
        <v/>
      </c>
      <c r="E38" s="19">
        <f>IF(A38&amp;""="","",COUNTIFS('الحضور'!$A$6:$A$2005,A38&amp;"",'الحضور'!$C$6:$C$2005,"توكيل"))</f>
        <v/>
      </c>
      <c r="F38" s="19">
        <f>IF(A38&amp;""="","",COUNTIFS('الحضور'!$A$6:$A$2005,A38&amp;"",'الحضور'!$C$6:$C$2005,"غياب"))</f>
        <v/>
      </c>
      <c r="G38" s="19">
        <f>IF(A38&amp;""="","",SUMIFS('الحضور'!$F$6:$F$2005,'الحضور'!$A$6:$A$2005,A38&amp;"",'الحضور'!$C$6:$C$2005,"أصالة")+SUMIFS('الحضور'!$F$6:$F$2005,'الحضور'!$A$6:$A$2005,A38&amp;"",'الحضور'!$C$6:$C$2005,"توكيل"))</f>
        <v/>
      </c>
      <c r="H38" s="18">
        <f>IF(A38&amp;""="","",IF(COUNTIF('الحضور'!$A$6:$A$2005,A38&amp;"")=0,"",IF(SUM('الملاك'!$E$6:$E$205)=0,"",G38/SUM('الملاك'!$E$6:$E$205))))</f>
        <v/>
      </c>
      <c r="I38" s="6">
        <f>IF(A38&amp;""="","",IF(H38="","لم يُسجَّل حضور",IF(H38&gt;='الإعدادات'!$B$4,"مكتمل","غير مكتمل")))</f>
        <v/>
      </c>
    </row>
    <row r="39">
      <c r="A39" s="5" t="n"/>
      <c r="B39" s="14" t="n"/>
      <c r="C39" s="5" t="n"/>
      <c r="D39" s="19">
        <f>IF(A39&amp;""="","",COUNTIFS('الحضور'!$A$6:$A$2005,A39&amp;"",'الحضور'!$C$6:$C$2005,"أصالة"))</f>
        <v/>
      </c>
      <c r="E39" s="19">
        <f>IF(A39&amp;""="","",COUNTIFS('الحضور'!$A$6:$A$2005,A39&amp;"",'الحضور'!$C$6:$C$2005,"توكيل"))</f>
        <v/>
      </c>
      <c r="F39" s="19">
        <f>IF(A39&amp;""="","",COUNTIFS('الحضور'!$A$6:$A$2005,A39&amp;"",'الحضور'!$C$6:$C$2005,"غياب"))</f>
        <v/>
      </c>
      <c r="G39" s="19">
        <f>IF(A39&amp;""="","",SUMIFS('الحضور'!$F$6:$F$2005,'الحضور'!$A$6:$A$2005,A39&amp;"",'الحضور'!$C$6:$C$2005,"أصالة")+SUMIFS('الحضور'!$F$6:$F$2005,'الحضور'!$A$6:$A$2005,A39&amp;"",'الحضور'!$C$6:$C$2005,"توكيل"))</f>
        <v/>
      </c>
      <c r="H39" s="18">
        <f>IF(A39&amp;""="","",IF(COUNTIF('الحضور'!$A$6:$A$2005,A39&amp;"")=0,"",IF(SUM('الملاك'!$E$6:$E$205)=0,"",G39/SUM('الملاك'!$E$6:$E$205))))</f>
        <v/>
      </c>
      <c r="I39" s="6">
        <f>IF(A39&amp;""="","",IF(H39="","لم يُسجَّل حضور",IF(H39&gt;='الإعدادات'!$B$4,"مكتمل","غير مكتمل")))</f>
        <v/>
      </c>
    </row>
    <row r="40">
      <c r="A40" s="5" t="n"/>
      <c r="B40" s="14" t="n"/>
      <c r="C40" s="5" t="n"/>
      <c r="D40" s="19">
        <f>IF(A40&amp;""="","",COUNTIFS('الحضور'!$A$6:$A$2005,A40&amp;"",'الحضور'!$C$6:$C$2005,"أصالة"))</f>
        <v/>
      </c>
      <c r="E40" s="19">
        <f>IF(A40&amp;""="","",COUNTIFS('الحضور'!$A$6:$A$2005,A40&amp;"",'الحضور'!$C$6:$C$2005,"توكيل"))</f>
        <v/>
      </c>
      <c r="F40" s="19">
        <f>IF(A40&amp;""="","",COUNTIFS('الحضور'!$A$6:$A$2005,A40&amp;"",'الحضور'!$C$6:$C$2005,"غياب"))</f>
        <v/>
      </c>
      <c r="G40" s="19">
        <f>IF(A40&amp;""="","",SUMIFS('الحضور'!$F$6:$F$2005,'الحضور'!$A$6:$A$2005,A40&amp;"",'الحضور'!$C$6:$C$2005,"أصالة")+SUMIFS('الحضور'!$F$6:$F$2005,'الحضور'!$A$6:$A$2005,A40&amp;"",'الحضور'!$C$6:$C$2005,"توكيل"))</f>
        <v/>
      </c>
      <c r="H40" s="18">
        <f>IF(A40&amp;""="","",IF(COUNTIF('الحضور'!$A$6:$A$2005,A40&amp;"")=0,"",IF(SUM('الملاك'!$E$6:$E$205)=0,"",G40/SUM('الملاك'!$E$6:$E$205))))</f>
        <v/>
      </c>
      <c r="I40" s="6">
        <f>IF(A40&amp;""="","",IF(H40="","لم يُسجَّل حضور",IF(H40&gt;='الإعدادات'!$B$4,"مكتمل","غير مكتمل")))</f>
        <v/>
      </c>
    </row>
    <row r="41">
      <c r="A41" s="5" t="n"/>
      <c r="B41" s="14" t="n"/>
      <c r="C41" s="5" t="n"/>
      <c r="D41" s="19">
        <f>IF(A41&amp;""="","",COUNTIFS('الحضور'!$A$6:$A$2005,A41&amp;"",'الحضور'!$C$6:$C$2005,"أصالة"))</f>
        <v/>
      </c>
      <c r="E41" s="19">
        <f>IF(A41&amp;""="","",COUNTIFS('الحضور'!$A$6:$A$2005,A41&amp;"",'الحضور'!$C$6:$C$2005,"توكيل"))</f>
        <v/>
      </c>
      <c r="F41" s="19">
        <f>IF(A41&amp;""="","",COUNTIFS('الحضور'!$A$6:$A$2005,A41&amp;"",'الحضور'!$C$6:$C$2005,"غياب"))</f>
        <v/>
      </c>
      <c r="G41" s="19">
        <f>IF(A41&amp;""="","",SUMIFS('الحضور'!$F$6:$F$2005,'الحضور'!$A$6:$A$2005,A41&amp;"",'الحضور'!$C$6:$C$2005,"أصالة")+SUMIFS('الحضور'!$F$6:$F$2005,'الحضور'!$A$6:$A$2005,A41&amp;"",'الحضور'!$C$6:$C$2005,"توكيل"))</f>
        <v/>
      </c>
      <c r="H41" s="18">
        <f>IF(A41&amp;""="","",IF(COUNTIF('الحضور'!$A$6:$A$2005,A41&amp;"")=0,"",IF(SUM('الملاك'!$E$6:$E$205)=0,"",G41/SUM('الملاك'!$E$6:$E$205))))</f>
        <v/>
      </c>
      <c r="I41" s="6">
        <f>IF(A41&amp;""="","",IF(H41="","لم يُسجَّل حضور",IF(H41&gt;='الإعدادات'!$B$4,"مكتمل","غير مكتمل")))</f>
        <v/>
      </c>
    </row>
    <row r="42">
      <c r="A42" s="5" t="n"/>
      <c r="B42" s="14" t="n"/>
      <c r="C42" s="5" t="n"/>
      <c r="D42" s="19">
        <f>IF(A42&amp;""="","",COUNTIFS('الحضور'!$A$6:$A$2005,A42&amp;"",'الحضور'!$C$6:$C$2005,"أصالة"))</f>
        <v/>
      </c>
      <c r="E42" s="19">
        <f>IF(A42&amp;""="","",COUNTIFS('الحضور'!$A$6:$A$2005,A42&amp;"",'الحضور'!$C$6:$C$2005,"توكيل"))</f>
        <v/>
      </c>
      <c r="F42" s="19">
        <f>IF(A42&amp;""="","",COUNTIFS('الحضور'!$A$6:$A$2005,A42&amp;"",'الحضور'!$C$6:$C$2005,"غياب"))</f>
        <v/>
      </c>
      <c r="G42" s="19">
        <f>IF(A42&amp;""="","",SUMIFS('الحضور'!$F$6:$F$2005,'الحضور'!$A$6:$A$2005,A42&amp;"",'الحضور'!$C$6:$C$2005,"أصالة")+SUMIFS('الحضور'!$F$6:$F$2005,'الحضور'!$A$6:$A$2005,A42&amp;"",'الحضور'!$C$6:$C$2005,"توكيل"))</f>
        <v/>
      </c>
      <c r="H42" s="18">
        <f>IF(A42&amp;""="","",IF(COUNTIF('الحضور'!$A$6:$A$2005,A42&amp;"")=0,"",IF(SUM('الملاك'!$E$6:$E$205)=0,"",G42/SUM('الملاك'!$E$6:$E$205))))</f>
        <v/>
      </c>
      <c r="I42" s="6">
        <f>IF(A42&amp;""="","",IF(H42="","لم يُسجَّل حضور",IF(H42&gt;='الإعدادات'!$B$4,"مكتمل","غير مكتمل")))</f>
        <v/>
      </c>
    </row>
    <row r="43">
      <c r="A43" s="5" t="n"/>
      <c r="B43" s="14" t="n"/>
      <c r="C43" s="5" t="n"/>
      <c r="D43" s="19">
        <f>IF(A43&amp;""="","",COUNTIFS('الحضور'!$A$6:$A$2005,A43&amp;"",'الحضور'!$C$6:$C$2005,"أصالة"))</f>
        <v/>
      </c>
      <c r="E43" s="19">
        <f>IF(A43&amp;""="","",COUNTIFS('الحضور'!$A$6:$A$2005,A43&amp;"",'الحضور'!$C$6:$C$2005,"توكيل"))</f>
        <v/>
      </c>
      <c r="F43" s="19">
        <f>IF(A43&amp;""="","",COUNTIFS('الحضور'!$A$6:$A$2005,A43&amp;"",'الحضور'!$C$6:$C$2005,"غياب"))</f>
        <v/>
      </c>
      <c r="G43" s="19">
        <f>IF(A43&amp;""="","",SUMIFS('الحضور'!$F$6:$F$2005,'الحضور'!$A$6:$A$2005,A43&amp;"",'الحضور'!$C$6:$C$2005,"أصالة")+SUMIFS('الحضور'!$F$6:$F$2005,'الحضور'!$A$6:$A$2005,A43&amp;"",'الحضور'!$C$6:$C$2005,"توكيل"))</f>
        <v/>
      </c>
      <c r="H43" s="18">
        <f>IF(A43&amp;""="","",IF(COUNTIF('الحضور'!$A$6:$A$2005,A43&amp;"")=0,"",IF(SUM('الملاك'!$E$6:$E$205)=0,"",G43/SUM('الملاك'!$E$6:$E$205))))</f>
        <v/>
      </c>
      <c r="I43" s="6">
        <f>IF(A43&amp;""="","",IF(H43="","لم يُسجَّل حضور",IF(H43&gt;='الإعدادات'!$B$4,"مكتمل","غير مكتمل")))</f>
        <v/>
      </c>
    </row>
    <row r="44">
      <c r="A44" s="5" t="n"/>
      <c r="B44" s="14" t="n"/>
      <c r="C44" s="5" t="n"/>
      <c r="D44" s="19">
        <f>IF(A44&amp;""="","",COUNTIFS('الحضور'!$A$6:$A$2005,A44&amp;"",'الحضور'!$C$6:$C$2005,"أصالة"))</f>
        <v/>
      </c>
      <c r="E44" s="19">
        <f>IF(A44&amp;""="","",COUNTIFS('الحضور'!$A$6:$A$2005,A44&amp;"",'الحضور'!$C$6:$C$2005,"توكيل"))</f>
        <v/>
      </c>
      <c r="F44" s="19">
        <f>IF(A44&amp;""="","",COUNTIFS('الحضور'!$A$6:$A$2005,A44&amp;"",'الحضور'!$C$6:$C$2005,"غياب"))</f>
        <v/>
      </c>
      <c r="G44" s="19">
        <f>IF(A44&amp;""="","",SUMIFS('الحضور'!$F$6:$F$2005,'الحضور'!$A$6:$A$2005,A44&amp;"",'الحضور'!$C$6:$C$2005,"أصالة")+SUMIFS('الحضور'!$F$6:$F$2005,'الحضور'!$A$6:$A$2005,A44&amp;"",'الحضور'!$C$6:$C$2005,"توكيل"))</f>
        <v/>
      </c>
      <c r="H44" s="18">
        <f>IF(A44&amp;""="","",IF(COUNTIF('الحضور'!$A$6:$A$2005,A44&amp;"")=0,"",IF(SUM('الملاك'!$E$6:$E$205)=0,"",G44/SUM('الملاك'!$E$6:$E$205))))</f>
        <v/>
      </c>
      <c r="I44" s="6">
        <f>IF(A44&amp;""="","",IF(H44="","لم يُسجَّل حضور",IF(H44&gt;='الإعدادات'!$B$4,"مكتمل","غير مكتمل")))</f>
        <v/>
      </c>
    </row>
    <row r="45">
      <c r="A45" s="5" t="n"/>
      <c r="B45" s="14" t="n"/>
      <c r="C45" s="5" t="n"/>
      <c r="D45" s="19">
        <f>IF(A45&amp;""="","",COUNTIFS('الحضور'!$A$6:$A$2005,A45&amp;"",'الحضور'!$C$6:$C$2005,"أصالة"))</f>
        <v/>
      </c>
      <c r="E45" s="19">
        <f>IF(A45&amp;""="","",COUNTIFS('الحضور'!$A$6:$A$2005,A45&amp;"",'الحضور'!$C$6:$C$2005,"توكيل"))</f>
        <v/>
      </c>
      <c r="F45" s="19">
        <f>IF(A45&amp;""="","",COUNTIFS('الحضور'!$A$6:$A$2005,A45&amp;"",'الحضور'!$C$6:$C$2005,"غياب"))</f>
        <v/>
      </c>
      <c r="G45" s="19">
        <f>IF(A45&amp;""="","",SUMIFS('الحضور'!$F$6:$F$2005,'الحضور'!$A$6:$A$2005,A45&amp;"",'الحضور'!$C$6:$C$2005,"أصالة")+SUMIFS('الحضور'!$F$6:$F$2005,'الحضور'!$A$6:$A$2005,A45&amp;"",'الحضور'!$C$6:$C$2005,"توكيل"))</f>
        <v/>
      </c>
      <c r="H45" s="18">
        <f>IF(A45&amp;""="","",IF(COUNTIF('الحضور'!$A$6:$A$2005,A45&amp;"")=0,"",IF(SUM('الملاك'!$E$6:$E$205)=0,"",G45/SUM('الملاك'!$E$6:$E$205))))</f>
        <v/>
      </c>
      <c r="I45" s="6">
        <f>IF(A45&amp;""="","",IF(H45="","لم يُسجَّل حضور",IF(H45&gt;='الإعدادات'!$B$4,"مكتمل","غير مكتمل")))</f>
        <v/>
      </c>
    </row>
    <row r="46">
      <c r="A46" s="5" t="n"/>
      <c r="B46" s="14" t="n"/>
      <c r="C46" s="5" t="n"/>
      <c r="D46" s="19">
        <f>IF(A46&amp;""="","",COUNTIFS('الحضور'!$A$6:$A$2005,A46&amp;"",'الحضور'!$C$6:$C$2005,"أصالة"))</f>
        <v/>
      </c>
      <c r="E46" s="19">
        <f>IF(A46&amp;""="","",COUNTIFS('الحضور'!$A$6:$A$2005,A46&amp;"",'الحضور'!$C$6:$C$2005,"توكيل"))</f>
        <v/>
      </c>
      <c r="F46" s="19">
        <f>IF(A46&amp;""="","",COUNTIFS('الحضور'!$A$6:$A$2005,A46&amp;"",'الحضور'!$C$6:$C$2005,"غياب"))</f>
        <v/>
      </c>
      <c r="G46" s="19">
        <f>IF(A46&amp;""="","",SUMIFS('الحضور'!$F$6:$F$2005,'الحضور'!$A$6:$A$2005,A46&amp;"",'الحضور'!$C$6:$C$2005,"أصالة")+SUMIFS('الحضور'!$F$6:$F$2005,'الحضور'!$A$6:$A$2005,A46&amp;"",'الحضور'!$C$6:$C$2005,"توكيل"))</f>
        <v/>
      </c>
      <c r="H46" s="18">
        <f>IF(A46&amp;""="","",IF(COUNTIF('الحضور'!$A$6:$A$2005,A46&amp;"")=0,"",IF(SUM('الملاك'!$E$6:$E$205)=0,"",G46/SUM('الملاك'!$E$6:$E$205))))</f>
        <v/>
      </c>
      <c r="I46" s="6">
        <f>IF(A46&amp;""="","",IF(H46="","لم يُسجَّل حضور",IF(H46&gt;='الإعدادات'!$B$4,"مكتمل","غير مكتمل")))</f>
        <v/>
      </c>
    </row>
    <row r="47">
      <c r="A47" s="5" t="n"/>
      <c r="B47" s="14" t="n"/>
      <c r="C47" s="5" t="n"/>
      <c r="D47" s="19">
        <f>IF(A47&amp;""="","",COUNTIFS('الحضور'!$A$6:$A$2005,A47&amp;"",'الحضور'!$C$6:$C$2005,"أصالة"))</f>
        <v/>
      </c>
      <c r="E47" s="19">
        <f>IF(A47&amp;""="","",COUNTIFS('الحضور'!$A$6:$A$2005,A47&amp;"",'الحضور'!$C$6:$C$2005,"توكيل"))</f>
        <v/>
      </c>
      <c r="F47" s="19">
        <f>IF(A47&amp;""="","",COUNTIFS('الحضور'!$A$6:$A$2005,A47&amp;"",'الحضور'!$C$6:$C$2005,"غياب"))</f>
        <v/>
      </c>
      <c r="G47" s="19">
        <f>IF(A47&amp;""="","",SUMIFS('الحضور'!$F$6:$F$2005,'الحضور'!$A$6:$A$2005,A47&amp;"",'الحضور'!$C$6:$C$2005,"أصالة")+SUMIFS('الحضور'!$F$6:$F$2005,'الحضور'!$A$6:$A$2005,A47&amp;"",'الحضور'!$C$6:$C$2005,"توكيل"))</f>
        <v/>
      </c>
      <c r="H47" s="18">
        <f>IF(A47&amp;""="","",IF(COUNTIF('الحضور'!$A$6:$A$2005,A47&amp;"")=0,"",IF(SUM('الملاك'!$E$6:$E$205)=0,"",G47/SUM('الملاك'!$E$6:$E$205))))</f>
        <v/>
      </c>
      <c r="I47" s="6">
        <f>IF(A47&amp;""="","",IF(H47="","لم يُسجَّل حضور",IF(H47&gt;='الإعدادات'!$B$4,"مكتمل","غير مكتمل")))</f>
        <v/>
      </c>
    </row>
    <row r="48">
      <c r="A48" s="5" t="n"/>
      <c r="B48" s="14" t="n"/>
      <c r="C48" s="5" t="n"/>
      <c r="D48" s="19">
        <f>IF(A48&amp;""="","",COUNTIFS('الحضور'!$A$6:$A$2005,A48&amp;"",'الحضور'!$C$6:$C$2005,"أصالة"))</f>
        <v/>
      </c>
      <c r="E48" s="19">
        <f>IF(A48&amp;""="","",COUNTIFS('الحضور'!$A$6:$A$2005,A48&amp;"",'الحضور'!$C$6:$C$2005,"توكيل"))</f>
        <v/>
      </c>
      <c r="F48" s="19">
        <f>IF(A48&amp;""="","",COUNTIFS('الحضور'!$A$6:$A$2005,A48&amp;"",'الحضور'!$C$6:$C$2005,"غياب"))</f>
        <v/>
      </c>
      <c r="G48" s="19">
        <f>IF(A48&amp;""="","",SUMIFS('الحضور'!$F$6:$F$2005,'الحضور'!$A$6:$A$2005,A48&amp;"",'الحضور'!$C$6:$C$2005,"أصالة")+SUMIFS('الحضور'!$F$6:$F$2005,'الحضور'!$A$6:$A$2005,A48&amp;"",'الحضور'!$C$6:$C$2005,"توكيل"))</f>
        <v/>
      </c>
      <c r="H48" s="18">
        <f>IF(A48&amp;""="","",IF(COUNTIF('الحضور'!$A$6:$A$2005,A48&amp;"")=0,"",IF(SUM('الملاك'!$E$6:$E$205)=0,"",G48/SUM('الملاك'!$E$6:$E$205))))</f>
        <v/>
      </c>
      <c r="I48" s="6">
        <f>IF(A48&amp;""="","",IF(H48="","لم يُسجَّل حضور",IF(H48&gt;='الإعدادات'!$B$4,"مكتمل","غير مكتمل")))</f>
        <v/>
      </c>
    </row>
    <row r="49">
      <c r="A49" s="5" t="n"/>
      <c r="B49" s="14" t="n"/>
      <c r="C49" s="5" t="n"/>
      <c r="D49" s="19">
        <f>IF(A49&amp;""="","",COUNTIFS('الحضور'!$A$6:$A$2005,A49&amp;"",'الحضور'!$C$6:$C$2005,"أصالة"))</f>
        <v/>
      </c>
      <c r="E49" s="19">
        <f>IF(A49&amp;""="","",COUNTIFS('الحضور'!$A$6:$A$2005,A49&amp;"",'الحضور'!$C$6:$C$2005,"توكيل"))</f>
        <v/>
      </c>
      <c r="F49" s="19">
        <f>IF(A49&amp;""="","",COUNTIFS('الحضور'!$A$6:$A$2005,A49&amp;"",'الحضور'!$C$6:$C$2005,"غياب"))</f>
        <v/>
      </c>
      <c r="G49" s="19">
        <f>IF(A49&amp;""="","",SUMIFS('الحضور'!$F$6:$F$2005,'الحضور'!$A$6:$A$2005,A49&amp;"",'الحضور'!$C$6:$C$2005,"أصالة")+SUMIFS('الحضور'!$F$6:$F$2005,'الحضور'!$A$6:$A$2005,A49&amp;"",'الحضور'!$C$6:$C$2005,"توكيل"))</f>
        <v/>
      </c>
      <c r="H49" s="18">
        <f>IF(A49&amp;""="","",IF(COUNTIF('الحضور'!$A$6:$A$2005,A49&amp;"")=0,"",IF(SUM('الملاك'!$E$6:$E$205)=0,"",G49/SUM('الملاك'!$E$6:$E$205))))</f>
        <v/>
      </c>
      <c r="I49" s="6">
        <f>IF(A49&amp;""="","",IF(H49="","لم يُسجَّل حضور",IF(H49&gt;='الإعدادات'!$B$4,"مكتمل","غير مكتمل")))</f>
        <v/>
      </c>
    </row>
    <row r="50">
      <c r="A50" s="5" t="n"/>
      <c r="B50" s="14" t="n"/>
      <c r="C50" s="5" t="n"/>
      <c r="D50" s="19">
        <f>IF(A50&amp;""="","",COUNTIFS('الحضور'!$A$6:$A$2005,A50&amp;"",'الحضور'!$C$6:$C$2005,"أصالة"))</f>
        <v/>
      </c>
      <c r="E50" s="19">
        <f>IF(A50&amp;""="","",COUNTIFS('الحضور'!$A$6:$A$2005,A50&amp;"",'الحضور'!$C$6:$C$2005,"توكيل"))</f>
        <v/>
      </c>
      <c r="F50" s="19">
        <f>IF(A50&amp;""="","",COUNTIFS('الحضور'!$A$6:$A$2005,A50&amp;"",'الحضور'!$C$6:$C$2005,"غياب"))</f>
        <v/>
      </c>
      <c r="G50" s="19">
        <f>IF(A50&amp;""="","",SUMIFS('الحضور'!$F$6:$F$2005,'الحضور'!$A$6:$A$2005,A50&amp;"",'الحضور'!$C$6:$C$2005,"أصالة")+SUMIFS('الحضور'!$F$6:$F$2005,'الحضور'!$A$6:$A$2005,A50&amp;"",'الحضور'!$C$6:$C$2005,"توكيل"))</f>
        <v/>
      </c>
      <c r="H50" s="18">
        <f>IF(A50&amp;""="","",IF(COUNTIF('الحضور'!$A$6:$A$2005,A50&amp;"")=0,"",IF(SUM('الملاك'!$E$6:$E$205)=0,"",G50/SUM('الملاك'!$E$6:$E$205))))</f>
        <v/>
      </c>
      <c r="I50" s="6">
        <f>IF(A50&amp;""="","",IF(H50="","لم يُسجَّل حضور",IF(H50&gt;='الإعدادات'!$B$4,"مكتمل","غير مكتمل")))</f>
        <v/>
      </c>
    </row>
    <row r="51">
      <c r="A51" s="5" t="n"/>
      <c r="B51" s="14" t="n"/>
      <c r="C51" s="5" t="n"/>
      <c r="D51" s="19">
        <f>IF(A51&amp;""="","",COUNTIFS('الحضور'!$A$6:$A$2005,A51&amp;"",'الحضور'!$C$6:$C$2005,"أصالة"))</f>
        <v/>
      </c>
      <c r="E51" s="19">
        <f>IF(A51&amp;""="","",COUNTIFS('الحضور'!$A$6:$A$2005,A51&amp;"",'الحضور'!$C$6:$C$2005,"توكيل"))</f>
        <v/>
      </c>
      <c r="F51" s="19">
        <f>IF(A51&amp;""="","",COUNTIFS('الحضور'!$A$6:$A$2005,A51&amp;"",'الحضور'!$C$6:$C$2005,"غياب"))</f>
        <v/>
      </c>
      <c r="G51" s="19">
        <f>IF(A51&amp;""="","",SUMIFS('الحضور'!$F$6:$F$2005,'الحضور'!$A$6:$A$2005,A51&amp;"",'الحضور'!$C$6:$C$2005,"أصالة")+SUMIFS('الحضور'!$F$6:$F$2005,'الحضور'!$A$6:$A$2005,A51&amp;"",'الحضور'!$C$6:$C$2005,"توكيل"))</f>
        <v/>
      </c>
      <c r="H51" s="18">
        <f>IF(A51&amp;""="","",IF(COUNTIF('الحضور'!$A$6:$A$2005,A51&amp;"")=0,"",IF(SUM('الملاك'!$E$6:$E$205)=0,"",G51/SUM('الملاك'!$E$6:$E$205))))</f>
        <v/>
      </c>
      <c r="I51" s="6">
        <f>IF(A51&amp;""="","",IF(H51="","لم يُسجَّل حضور",IF(H51&gt;='الإعدادات'!$B$4,"مكتمل","غير مكتمل")))</f>
        <v/>
      </c>
    </row>
    <row r="52">
      <c r="A52" s="5" t="n"/>
      <c r="B52" s="14" t="n"/>
      <c r="C52" s="5" t="n"/>
      <c r="D52" s="19">
        <f>IF(A52&amp;""="","",COUNTIFS('الحضور'!$A$6:$A$2005,A52&amp;"",'الحضور'!$C$6:$C$2005,"أصالة"))</f>
        <v/>
      </c>
      <c r="E52" s="19">
        <f>IF(A52&amp;""="","",COUNTIFS('الحضور'!$A$6:$A$2005,A52&amp;"",'الحضور'!$C$6:$C$2005,"توكيل"))</f>
        <v/>
      </c>
      <c r="F52" s="19">
        <f>IF(A52&amp;""="","",COUNTIFS('الحضور'!$A$6:$A$2005,A52&amp;"",'الحضور'!$C$6:$C$2005,"غياب"))</f>
        <v/>
      </c>
      <c r="G52" s="19">
        <f>IF(A52&amp;""="","",SUMIFS('الحضور'!$F$6:$F$2005,'الحضور'!$A$6:$A$2005,A52&amp;"",'الحضور'!$C$6:$C$2005,"أصالة")+SUMIFS('الحضور'!$F$6:$F$2005,'الحضور'!$A$6:$A$2005,A52&amp;"",'الحضور'!$C$6:$C$2005,"توكيل"))</f>
        <v/>
      </c>
      <c r="H52" s="18">
        <f>IF(A52&amp;""="","",IF(COUNTIF('الحضور'!$A$6:$A$2005,A52&amp;"")=0,"",IF(SUM('الملاك'!$E$6:$E$205)=0,"",G52/SUM('الملاك'!$E$6:$E$205))))</f>
        <v/>
      </c>
      <c r="I52" s="6">
        <f>IF(A52&amp;""="","",IF(H52="","لم يُسجَّل حضور",IF(H52&gt;='الإعدادات'!$B$4,"مكتمل","غير مكتمل")))</f>
        <v/>
      </c>
    </row>
    <row r="53">
      <c r="A53" s="5" t="n"/>
      <c r="B53" s="14" t="n"/>
      <c r="C53" s="5" t="n"/>
      <c r="D53" s="19">
        <f>IF(A53&amp;""="","",COUNTIFS('الحضور'!$A$6:$A$2005,A53&amp;"",'الحضور'!$C$6:$C$2005,"أصالة"))</f>
        <v/>
      </c>
      <c r="E53" s="19">
        <f>IF(A53&amp;""="","",COUNTIFS('الحضور'!$A$6:$A$2005,A53&amp;"",'الحضور'!$C$6:$C$2005,"توكيل"))</f>
        <v/>
      </c>
      <c r="F53" s="19">
        <f>IF(A53&amp;""="","",COUNTIFS('الحضور'!$A$6:$A$2005,A53&amp;"",'الحضور'!$C$6:$C$2005,"غياب"))</f>
        <v/>
      </c>
      <c r="G53" s="19">
        <f>IF(A53&amp;""="","",SUMIFS('الحضور'!$F$6:$F$2005,'الحضور'!$A$6:$A$2005,A53&amp;"",'الحضور'!$C$6:$C$2005,"أصالة")+SUMIFS('الحضور'!$F$6:$F$2005,'الحضور'!$A$6:$A$2005,A53&amp;"",'الحضور'!$C$6:$C$2005,"توكيل"))</f>
        <v/>
      </c>
      <c r="H53" s="18">
        <f>IF(A53&amp;""="","",IF(COUNTIF('الحضور'!$A$6:$A$2005,A53&amp;"")=0,"",IF(SUM('الملاك'!$E$6:$E$205)=0,"",G53/SUM('الملاك'!$E$6:$E$205))))</f>
        <v/>
      </c>
      <c r="I53" s="6">
        <f>IF(A53&amp;""="","",IF(H53="","لم يُسجَّل حضور",IF(H53&gt;='الإعدادات'!$B$4,"مكتمل","غير مكتمل")))</f>
        <v/>
      </c>
    </row>
    <row r="54">
      <c r="A54" s="5" t="n"/>
      <c r="B54" s="14" t="n"/>
      <c r="C54" s="5" t="n"/>
      <c r="D54" s="19">
        <f>IF(A54&amp;""="","",COUNTIFS('الحضور'!$A$6:$A$2005,A54&amp;"",'الحضور'!$C$6:$C$2005,"أصالة"))</f>
        <v/>
      </c>
      <c r="E54" s="19">
        <f>IF(A54&amp;""="","",COUNTIFS('الحضور'!$A$6:$A$2005,A54&amp;"",'الحضور'!$C$6:$C$2005,"توكيل"))</f>
        <v/>
      </c>
      <c r="F54" s="19">
        <f>IF(A54&amp;""="","",COUNTIFS('الحضور'!$A$6:$A$2005,A54&amp;"",'الحضور'!$C$6:$C$2005,"غياب"))</f>
        <v/>
      </c>
      <c r="G54" s="19">
        <f>IF(A54&amp;""="","",SUMIFS('الحضور'!$F$6:$F$2005,'الحضور'!$A$6:$A$2005,A54&amp;"",'الحضور'!$C$6:$C$2005,"أصالة")+SUMIFS('الحضور'!$F$6:$F$2005,'الحضور'!$A$6:$A$2005,A54&amp;"",'الحضور'!$C$6:$C$2005,"توكيل"))</f>
        <v/>
      </c>
      <c r="H54" s="18">
        <f>IF(A54&amp;""="","",IF(COUNTIF('الحضور'!$A$6:$A$2005,A54&amp;"")=0,"",IF(SUM('الملاك'!$E$6:$E$205)=0,"",G54/SUM('الملاك'!$E$6:$E$205))))</f>
        <v/>
      </c>
      <c r="I54" s="6">
        <f>IF(A54&amp;""="","",IF(H54="","لم يُسجَّل حضور",IF(H54&gt;='الإعدادات'!$B$4,"مكتمل","غير مكتمل")))</f>
        <v/>
      </c>
    </row>
    <row r="55">
      <c r="A55" s="5" t="n"/>
      <c r="B55" s="14" t="n"/>
      <c r="C55" s="5" t="n"/>
      <c r="D55" s="19">
        <f>IF(A55&amp;""="","",COUNTIFS('الحضور'!$A$6:$A$2005,A55&amp;"",'الحضور'!$C$6:$C$2005,"أصالة"))</f>
        <v/>
      </c>
      <c r="E55" s="19">
        <f>IF(A55&amp;""="","",COUNTIFS('الحضور'!$A$6:$A$2005,A55&amp;"",'الحضور'!$C$6:$C$2005,"توكيل"))</f>
        <v/>
      </c>
      <c r="F55" s="19">
        <f>IF(A55&amp;""="","",COUNTIFS('الحضور'!$A$6:$A$2005,A55&amp;"",'الحضور'!$C$6:$C$2005,"غياب"))</f>
        <v/>
      </c>
      <c r="G55" s="19">
        <f>IF(A55&amp;""="","",SUMIFS('الحضور'!$F$6:$F$2005,'الحضور'!$A$6:$A$2005,A55&amp;"",'الحضور'!$C$6:$C$2005,"أصالة")+SUMIFS('الحضور'!$F$6:$F$2005,'الحضور'!$A$6:$A$2005,A55&amp;"",'الحضور'!$C$6:$C$2005,"توكيل"))</f>
        <v/>
      </c>
      <c r="H55" s="18">
        <f>IF(A55&amp;""="","",IF(COUNTIF('الحضور'!$A$6:$A$2005,A55&amp;"")=0,"",IF(SUM('الملاك'!$E$6:$E$205)=0,"",G55/SUM('الملاك'!$E$6:$E$205))))</f>
        <v/>
      </c>
      <c r="I55" s="6">
        <f>IF(A55&amp;""="","",IF(H55="","لم يُسجَّل حضور",IF(H55&gt;='الإعدادات'!$B$4,"مكتمل","غير مكتمل")))</f>
        <v/>
      </c>
    </row>
    <row r="56">
      <c r="A56" s="5" t="n"/>
      <c r="B56" s="14" t="n"/>
      <c r="C56" s="5" t="n"/>
      <c r="D56" s="19">
        <f>IF(A56&amp;""="","",COUNTIFS('الحضور'!$A$6:$A$2005,A56&amp;"",'الحضور'!$C$6:$C$2005,"أصالة"))</f>
        <v/>
      </c>
      <c r="E56" s="19">
        <f>IF(A56&amp;""="","",COUNTIFS('الحضور'!$A$6:$A$2005,A56&amp;"",'الحضور'!$C$6:$C$2005,"توكيل"))</f>
        <v/>
      </c>
      <c r="F56" s="19">
        <f>IF(A56&amp;""="","",COUNTIFS('الحضور'!$A$6:$A$2005,A56&amp;"",'الحضور'!$C$6:$C$2005,"غياب"))</f>
        <v/>
      </c>
      <c r="G56" s="19">
        <f>IF(A56&amp;""="","",SUMIFS('الحضور'!$F$6:$F$2005,'الحضور'!$A$6:$A$2005,A56&amp;"",'الحضور'!$C$6:$C$2005,"أصالة")+SUMIFS('الحضور'!$F$6:$F$2005,'الحضور'!$A$6:$A$2005,A56&amp;"",'الحضور'!$C$6:$C$2005,"توكيل"))</f>
        <v/>
      </c>
      <c r="H56" s="18">
        <f>IF(A56&amp;""="","",IF(COUNTIF('الحضور'!$A$6:$A$2005,A56&amp;"")=0,"",IF(SUM('الملاك'!$E$6:$E$205)=0,"",G56/SUM('الملاك'!$E$6:$E$205))))</f>
        <v/>
      </c>
      <c r="I56" s="6">
        <f>IF(A56&amp;""="","",IF(H56="","لم يُسجَّل حضور",IF(H56&gt;='الإعدادات'!$B$4,"مكتمل","غير مكتمل")))</f>
        <v/>
      </c>
    </row>
    <row r="57">
      <c r="A57" s="5" t="n"/>
      <c r="B57" s="14" t="n"/>
      <c r="C57" s="5" t="n"/>
      <c r="D57" s="19">
        <f>IF(A57&amp;""="","",COUNTIFS('الحضور'!$A$6:$A$2005,A57&amp;"",'الحضور'!$C$6:$C$2005,"أصالة"))</f>
        <v/>
      </c>
      <c r="E57" s="19">
        <f>IF(A57&amp;""="","",COUNTIFS('الحضور'!$A$6:$A$2005,A57&amp;"",'الحضور'!$C$6:$C$2005,"توكيل"))</f>
        <v/>
      </c>
      <c r="F57" s="19">
        <f>IF(A57&amp;""="","",COUNTIFS('الحضور'!$A$6:$A$2005,A57&amp;"",'الحضور'!$C$6:$C$2005,"غياب"))</f>
        <v/>
      </c>
      <c r="G57" s="19">
        <f>IF(A57&amp;""="","",SUMIFS('الحضور'!$F$6:$F$2005,'الحضور'!$A$6:$A$2005,A57&amp;"",'الحضور'!$C$6:$C$2005,"أصالة")+SUMIFS('الحضور'!$F$6:$F$2005,'الحضور'!$A$6:$A$2005,A57&amp;"",'الحضور'!$C$6:$C$2005,"توكيل"))</f>
        <v/>
      </c>
      <c r="H57" s="18">
        <f>IF(A57&amp;""="","",IF(COUNTIF('الحضور'!$A$6:$A$2005,A57&amp;"")=0,"",IF(SUM('الملاك'!$E$6:$E$205)=0,"",G57/SUM('الملاك'!$E$6:$E$205))))</f>
        <v/>
      </c>
      <c r="I57" s="6">
        <f>IF(A57&amp;""="","",IF(H57="","لم يُسجَّل حضور",IF(H57&gt;='الإعدادات'!$B$4,"مكتمل","غير مكتمل")))</f>
        <v/>
      </c>
    </row>
    <row r="58">
      <c r="A58" s="5" t="n"/>
      <c r="B58" s="14" t="n"/>
      <c r="C58" s="5" t="n"/>
      <c r="D58" s="19">
        <f>IF(A58&amp;""="","",COUNTIFS('الحضور'!$A$6:$A$2005,A58&amp;"",'الحضور'!$C$6:$C$2005,"أصالة"))</f>
        <v/>
      </c>
      <c r="E58" s="19">
        <f>IF(A58&amp;""="","",COUNTIFS('الحضور'!$A$6:$A$2005,A58&amp;"",'الحضور'!$C$6:$C$2005,"توكيل"))</f>
        <v/>
      </c>
      <c r="F58" s="19">
        <f>IF(A58&amp;""="","",COUNTIFS('الحضور'!$A$6:$A$2005,A58&amp;"",'الحضور'!$C$6:$C$2005,"غياب"))</f>
        <v/>
      </c>
      <c r="G58" s="19">
        <f>IF(A58&amp;""="","",SUMIFS('الحضور'!$F$6:$F$2005,'الحضور'!$A$6:$A$2005,A58&amp;"",'الحضور'!$C$6:$C$2005,"أصالة")+SUMIFS('الحضور'!$F$6:$F$2005,'الحضور'!$A$6:$A$2005,A58&amp;"",'الحضور'!$C$6:$C$2005,"توكيل"))</f>
        <v/>
      </c>
      <c r="H58" s="18">
        <f>IF(A58&amp;""="","",IF(COUNTIF('الحضور'!$A$6:$A$2005,A58&amp;"")=0,"",IF(SUM('الملاك'!$E$6:$E$205)=0,"",G58/SUM('الملاك'!$E$6:$E$205))))</f>
        <v/>
      </c>
      <c r="I58" s="6">
        <f>IF(A58&amp;""="","",IF(H58="","لم يُسجَّل حضور",IF(H58&gt;='الإعدادات'!$B$4,"مكتمل","غير مكتمل")))</f>
        <v/>
      </c>
    </row>
    <row r="59">
      <c r="A59" s="5" t="n"/>
      <c r="B59" s="14" t="n"/>
      <c r="C59" s="5" t="n"/>
      <c r="D59" s="19">
        <f>IF(A59&amp;""="","",COUNTIFS('الحضور'!$A$6:$A$2005,A59&amp;"",'الحضور'!$C$6:$C$2005,"أصالة"))</f>
        <v/>
      </c>
      <c r="E59" s="19">
        <f>IF(A59&amp;""="","",COUNTIFS('الحضور'!$A$6:$A$2005,A59&amp;"",'الحضور'!$C$6:$C$2005,"توكيل"))</f>
        <v/>
      </c>
      <c r="F59" s="19">
        <f>IF(A59&amp;""="","",COUNTIFS('الحضور'!$A$6:$A$2005,A59&amp;"",'الحضور'!$C$6:$C$2005,"غياب"))</f>
        <v/>
      </c>
      <c r="G59" s="19">
        <f>IF(A59&amp;""="","",SUMIFS('الحضور'!$F$6:$F$2005,'الحضور'!$A$6:$A$2005,A59&amp;"",'الحضور'!$C$6:$C$2005,"أصالة")+SUMIFS('الحضور'!$F$6:$F$2005,'الحضور'!$A$6:$A$2005,A59&amp;"",'الحضور'!$C$6:$C$2005,"توكيل"))</f>
        <v/>
      </c>
      <c r="H59" s="18">
        <f>IF(A59&amp;""="","",IF(COUNTIF('الحضور'!$A$6:$A$2005,A59&amp;"")=0,"",IF(SUM('الملاك'!$E$6:$E$205)=0,"",G59/SUM('الملاك'!$E$6:$E$205))))</f>
        <v/>
      </c>
      <c r="I59" s="6">
        <f>IF(A59&amp;""="","",IF(H59="","لم يُسجَّل حضور",IF(H59&gt;='الإعدادات'!$B$4,"مكتمل","غير مكتمل")))</f>
        <v/>
      </c>
    </row>
    <row r="60">
      <c r="A60" s="5" t="n"/>
      <c r="B60" s="14" t="n"/>
      <c r="C60" s="5" t="n"/>
      <c r="D60" s="19">
        <f>IF(A60&amp;""="","",COUNTIFS('الحضور'!$A$6:$A$2005,A60&amp;"",'الحضور'!$C$6:$C$2005,"أصالة"))</f>
        <v/>
      </c>
      <c r="E60" s="19">
        <f>IF(A60&amp;""="","",COUNTIFS('الحضور'!$A$6:$A$2005,A60&amp;"",'الحضور'!$C$6:$C$2005,"توكيل"))</f>
        <v/>
      </c>
      <c r="F60" s="19">
        <f>IF(A60&amp;""="","",COUNTIFS('الحضور'!$A$6:$A$2005,A60&amp;"",'الحضور'!$C$6:$C$2005,"غياب"))</f>
        <v/>
      </c>
      <c r="G60" s="19">
        <f>IF(A60&amp;""="","",SUMIFS('الحضور'!$F$6:$F$2005,'الحضور'!$A$6:$A$2005,A60&amp;"",'الحضور'!$C$6:$C$2005,"أصالة")+SUMIFS('الحضور'!$F$6:$F$2005,'الحضور'!$A$6:$A$2005,A60&amp;"",'الحضور'!$C$6:$C$2005,"توكيل"))</f>
        <v/>
      </c>
      <c r="H60" s="18">
        <f>IF(A60&amp;""="","",IF(COUNTIF('الحضور'!$A$6:$A$2005,A60&amp;"")=0,"",IF(SUM('الملاك'!$E$6:$E$205)=0,"",G60/SUM('الملاك'!$E$6:$E$205))))</f>
        <v/>
      </c>
      <c r="I60" s="6">
        <f>IF(A60&amp;""="","",IF(H60="","لم يُسجَّل حضور",IF(H60&gt;='الإعدادات'!$B$4,"مكتمل","غير مكتمل")))</f>
        <v/>
      </c>
    </row>
    <row r="61">
      <c r="A61" s="5" t="n"/>
      <c r="B61" s="14" t="n"/>
      <c r="C61" s="5" t="n"/>
      <c r="D61" s="19">
        <f>IF(A61&amp;""="","",COUNTIFS('الحضور'!$A$6:$A$2005,A61&amp;"",'الحضور'!$C$6:$C$2005,"أصالة"))</f>
        <v/>
      </c>
      <c r="E61" s="19">
        <f>IF(A61&amp;""="","",COUNTIFS('الحضور'!$A$6:$A$2005,A61&amp;"",'الحضور'!$C$6:$C$2005,"توكيل"))</f>
        <v/>
      </c>
      <c r="F61" s="19">
        <f>IF(A61&amp;""="","",COUNTIFS('الحضور'!$A$6:$A$2005,A61&amp;"",'الحضور'!$C$6:$C$2005,"غياب"))</f>
        <v/>
      </c>
      <c r="G61" s="19">
        <f>IF(A61&amp;""="","",SUMIFS('الحضور'!$F$6:$F$2005,'الحضور'!$A$6:$A$2005,A61&amp;"",'الحضور'!$C$6:$C$2005,"أصالة")+SUMIFS('الحضور'!$F$6:$F$2005,'الحضور'!$A$6:$A$2005,A61&amp;"",'الحضور'!$C$6:$C$2005,"توكيل"))</f>
        <v/>
      </c>
      <c r="H61" s="18">
        <f>IF(A61&amp;""="","",IF(COUNTIF('الحضور'!$A$6:$A$2005,A61&amp;"")=0,"",IF(SUM('الملاك'!$E$6:$E$205)=0,"",G61/SUM('الملاك'!$E$6:$E$205))))</f>
        <v/>
      </c>
      <c r="I61" s="6">
        <f>IF(A61&amp;""="","",IF(H61="","لم يُسجَّل حضور",IF(H61&gt;='الإعدادات'!$B$4,"مكتمل","غير مكتمل")))</f>
        <v/>
      </c>
    </row>
    <row r="62">
      <c r="A62" s="5" t="n"/>
      <c r="B62" s="14" t="n"/>
      <c r="C62" s="5" t="n"/>
      <c r="D62" s="19">
        <f>IF(A62&amp;""="","",COUNTIFS('الحضور'!$A$6:$A$2005,A62&amp;"",'الحضور'!$C$6:$C$2005,"أصالة"))</f>
        <v/>
      </c>
      <c r="E62" s="19">
        <f>IF(A62&amp;""="","",COUNTIFS('الحضور'!$A$6:$A$2005,A62&amp;"",'الحضور'!$C$6:$C$2005,"توكيل"))</f>
        <v/>
      </c>
      <c r="F62" s="19">
        <f>IF(A62&amp;""="","",COUNTIFS('الحضور'!$A$6:$A$2005,A62&amp;"",'الحضور'!$C$6:$C$2005,"غياب"))</f>
        <v/>
      </c>
      <c r="G62" s="19">
        <f>IF(A62&amp;""="","",SUMIFS('الحضور'!$F$6:$F$2005,'الحضور'!$A$6:$A$2005,A62&amp;"",'الحضور'!$C$6:$C$2005,"أصالة")+SUMIFS('الحضور'!$F$6:$F$2005,'الحضور'!$A$6:$A$2005,A62&amp;"",'الحضور'!$C$6:$C$2005,"توكيل"))</f>
        <v/>
      </c>
      <c r="H62" s="18">
        <f>IF(A62&amp;""="","",IF(COUNTIF('الحضور'!$A$6:$A$2005,A62&amp;"")=0,"",IF(SUM('الملاك'!$E$6:$E$205)=0,"",G62/SUM('الملاك'!$E$6:$E$205))))</f>
        <v/>
      </c>
      <c r="I62" s="6">
        <f>IF(A62&amp;""="","",IF(H62="","لم يُسجَّل حضور",IF(H62&gt;='الإعدادات'!$B$4,"مكتمل","غير مكتمل")))</f>
        <v/>
      </c>
    </row>
    <row r="63">
      <c r="A63" s="5" t="n"/>
      <c r="B63" s="14" t="n"/>
      <c r="C63" s="5" t="n"/>
      <c r="D63" s="19">
        <f>IF(A63&amp;""="","",COUNTIFS('الحضور'!$A$6:$A$2005,A63&amp;"",'الحضور'!$C$6:$C$2005,"أصالة"))</f>
        <v/>
      </c>
      <c r="E63" s="19">
        <f>IF(A63&amp;""="","",COUNTIFS('الحضور'!$A$6:$A$2005,A63&amp;"",'الحضور'!$C$6:$C$2005,"توكيل"))</f>
        <v/>
      </c>
      <c r="F63" s="19">
        <f>IF(A63&amp;""="","",COUNTIFS('الحضور'!$A$6:$A$2005,A63&amp;"",'الحضور'!$C$6:$C$2005,"غياب"))</f>
        <v/>
      </c>
      <c r="G63" s="19">
        <f>IF(A63&amp;""="","",SUMIFS('الحضور'!$F$6:$F$2005,'الحضور'!$A$6:$A$2005,A63&amp;"",'الحضور'!$C$6:$C$2005,"أصالة")+SUMIFS('الحضور'!$F$6:$F$2005,'الحضور'!$A$6:$A$2005,A63&amp;"",'الحضور'!$C$6:$C$2005,"توكيل"))</f>
        <v/>
      </c>
      <c r="H63" s="18">
        <f>IF(A63&amp;""="","",IF(COUNTIF('الحضور'!$A$6:$A$2005,A63&amp;"")=0,"",IF(SUM('الملاك'!$E$6:$E$205)=0,"",G63/SUM('الملاك'!$E$6:$E$205))))</f>
        <v/>
      </c>
      <c r="I63" s="6">
        <f>IF(A63&amp;""="","",IF(H63="","لم يُسجَّل حضور",IF(H63&gt;='الإعدادات'!$B$4,"مكتمل","غير مكتمل")))</f>
        <v/>
      </c>
    </row>
    <row r="64">
      <c r="A64" s="5" t="n"/>
      <c r="B64" s="14" t="n"/>
      <c r="C64" s="5" t="n"/>
      <c r="D64" s="19">
        <f>IF(A64&amp;""="","",COUNTIFS('الحضور'!$A$6:$A$2005,A64&amp;"",'الحضور'!$C$6:$C$2005,"أصالة"))</f>
        <v/>
      </c>
      <c r="E64" s="19">
        <f>IF(A64&amp;""="","",COUNTIFS('الحضور'!$A$6:$A$2005,A64&amp;"",'الحضور'!$C$6:$C$2005,"توكيل"))</f>
        <v/>
      </c>
      <c r="F64" s="19">
        <f>IF(A64&amp;""="","",COUNTIFS('الحضور'!$A$6:$A$2005,A64&amp;"",'الحضور'!$C$6:$C$2005,"غياب"))</f>
        <v/>
      </c>
      <c r="G64" s="19">
        <f>IF(A64&amp;""="","",SUMIFS('الحضور'!$F$6:$F$2005,'الحضور'!$A$6:$A$2005,A64&amp;"",'الحضور'!$C$6:$C$2005,"أصالة")+SUMIFS('الحضور'!$F$6:$F$2005,'الحضور'!$A$6:$A$2005,A64&amp;"",'الحضور'!$C$6:$C$2005,"توكيل"))</f>
        <v/>
      </c>
      <c r="H64" s="18">
        <f>IF(A64&amp;""="","",IF(COUNTIF('الحضور'!$A$6:$A$2005,A64&amp;"")=0,"",IF(SUM('الملاك'!$E$6:$E$205)=0,"",G64/SUM('الملاك'!$E$6:$E$205))))</f>
        <v/>
      </c>
      <c r="I64" s="6">
        <f>IF(A64&amp;""="","",IF(H64="","لم يُسجَّل حضور",IF(H64&gt;='الإعدادات'!$B$4,"مكتمل","غير مكتمل")))</f>
        <v/>
      </c>
    </row>
    <row r="65">
      <c r="A65" s="5" t="n"/>
      <c r="B65" s="14" t="n"/>
      <c r="C65" s="5" t="n"/>
      <c r="D65" s="19">
        <f>IF(A65&amp;""="","",COUNTIFS('الحضور'!$A$6:$A$2005,A65&amp;"",'الحضور'!$C$6:$C$2005,"أصالة"))</f>
        <v/>
      </c>
      <c r="E65" s="19">
        <f>IF(A65&amp;""="","",COUNTIFS('الحضور'!$A$6:$A$2005,A65&amp;"",'الحضور'!$C$6:$C$2005,"توكيل"))</f>
        <v/>
      </c>
      <c r="F65" s="19">
        <f>IF(A65&amp;""="","",COUNTIFS('الحضور'!$A$6:$A$2005,A65&amp;"",'الحضور'!$C$6:$C$2005,"غياب"))</f>
        <v/>
      </c>
      <c r="G65" s="19">
        <f>IF(A65&amp;""="","",SUMIFS('الحضور'!$F$6:$F$2005,'الحضور'!$A$6:$A$2005,A65&amp;"",'الحضور'!$C$6:$C$2005,"أصالة")+SUMIFS('الحضور'!$F$6:$F$2005,'الحضور'!$A$6:$A$2005,A65&amp;"",'الحضور'!$C$6:$C$2005,"توكيل"))</f>
        <v/>
      </c>
      <c r="H65" s="18">
        <f>IF(A65&amp;""="","",IF(COUNTIF('الحضور'!$A$6:$A$2005,A65&amp;"")=0,"",IF(SUM('الملاك'!$E$6:$E$205)=0,"",G65/SUM('الملاك'!$E$6:$E$205))))</f>
        <v/>
      </c>
      <c r="I65" s="6">
        <f>IF(A65&amp;""="","",IF(H65="","لم يُسجَّل حضور",IF(H65&gt;='الإعدادات'!$B$4,"مكتمل","غير مكتمل")))</f>
        <v/>
      </c>
    </row>
    <row r="66">
      <c r="A66" s="5" t="n"/>
      <c r="B66" s="14" t="n"/>
      <c r="C66" s="5" t="n"/>
      <c r="D66" s="19">
        <f>IF(A66&amp;""="","",COUNTIFS('الحضور'!$A$6:$A$2005,A66&amp;"",'الحضور'!$C$6:$C$2005,"أصالة"))</f>
        <v/>
      </c>
      <c r="E66" s="19">
        <f>IF(A66&amp;""="","",COUNTIFS('الحضور'!$A$6:$A$2005,A66&amp;"",'الحضور'!$C$6:$C$2005,"توكيل"))</f>
        <v/>
      </c>
      <c r="F66" s="19">
        <f>IF(A66&amp;""="","",COUNTIFS('الحضور'!$A$6:$A$2005,A66&amp;"",'الحضور'!$C$6:$C$2005,"غياب"))</f>
        <v/>
      </c>
      <c r="G66" s="19">
        <f>IF(A66&amp;""="","",SUMIFS('الحضور'!$F$6:$F$2005,'الحضور'!$A$6:$A$2005,A66&amp;"",'الحضور'!$C$6:$C$2005,"أصالة")+SUMIFS('الحضور'!$F$6:$F$2005,'الحضور'!$A$6:$A$2005,A66&amp;"",'الحضور'!$C$6:$C$2005,"توكيل"))</f>
        <v/>
      </c>
      <c r="H66" s="18">
        <f>IF(A66&amp;""="","",IF(COUNTIF('الحضور'!$A$6:$A$2005,A66&amp;"")=0,"",IF(SUM('الملاك'!$E$6:$E$205)=0,"",G66/SUM('الملاك'!$E$6:$E$205))))</f>
        <v/>
      </c>
      <c r="I66" s="6">
        <f>IF(A66&amp;""="","",IF(H66="","لم يُسجَّل حضور",IF(H66&gt;='الإعدادات'!$B$4,"مكتمل","غير مكتمل")))</f>
        <v/>
      </c>
    </row>
    <row r="67">
      <c r="A67" s="5" t="n"/>
      <c r="B67" s="14" t="n"/>
      <c r="C67" s="5" t="n"/>
      <c r="D67" s="19">
        <f>IF(A67&amp;""="","",COUNTIFS('الحضور'!$A$6:$A$2005,A67&amp;"",'الحضور'!$C$6:$C$2005,"أصالة"))</f>
        <v/>
      </c>
      <c r="E67" s="19">
        <f>IF(A67&amp;""="","",COUNTIFS('الحضور'!$A$6:$A$2005,A67&amp;"",'الحضور'!$C$6:$C$2005,"توكيل"))</f>
        <v/>
      </c>
      <c r="F67" s="19">
        <f>IF(A67&amp;""="","",COUNTIFS('الحضور'!$A$6:$A$2005,A67&amp;"",'الحضور'!$C$6:$C$2005,"غياب"))</f>
        <v/>
      </c>
      <c r="G67" s="19">
        <f>IF(A67&amp;""="","",SUMIFS('الحضور'!$F$6:$F$2005,'الحضور'!$A$6:$A$2005,A67&amp;"",'الحضور'!$C$6:$C$2005,"أصالة")+SUMIFS('الحضور'!$F$6:$F$2005,'الحضور'!$A$6:$A$2005,A67&amp;"",'الحضور'!$C$6:$C$2005,"توكيل"))</f>
        <v/>
      </c>
      <c r="H67" s="18">
        <f>IF(A67&amp;""="","",IF(COUNTIF('الحضور'!$A$6:$A$2005,A67&amp;"")=0,"",IF(SUM('الملاك'!$E$6:$E$205)=0,"",G67/SUM('الملاك'!$E$6:$E$205))))</f>
        <v/>
      </c>
      <c r="I67" s="6">
        <f>IF(A67&amp;""="","",IF(H67="","لم يُسجَّل حضور",IF(H67&gt;='الإعدادات'!$B$4,"مكتمل","غير مكتمل")))</f>
        <v/>
      </c>
    </row>
    <row r="68">
      <c r="A68" s="5" t="n"/>
      <c r="B68" s="14" t="n"/>
      <c r="C68" s="5" t="n"/>
      <c r="D68" s="19">
        <f>IF(A68&amp;""="","",COUNTIFS('الحضور'!$A$6:$A$2005,A68&amp;"",'الحضور'!$C$6:$C$2005,"أصالة"))</f>
        <v/>
      </c>
      <c r="E68" s="19">
        <f>IF(A68&amp;""="","",COUNTIFS('الحضور'!$A$6:$A$2005,A68&amp;"",'الحضور'!$C$6:$C$2005,"توكيل"))</f>
        <v/>
      </c>
      <c r="F68" s="19">
        <f>IF(A68&amp;""="","",COUNTIFS('الحضور'!$A$6:$A$2005,A68&amp;"",'الحضور'!$C$6:$C$2005,"غياب"))</f>
        <v/>
      </c>
      <c r="G68" s="19">
        <f>IF(A68&amp;""="","",SUMIFS('الحضور'!$F$6:$F$2005,'الحضور'!$A$6:$A$2005,A68&amp;"",'الحضور'!$C$6:$C$2005,"أصالة")+SUMIFS('الحضور'!$F$6:$F$2005,'الحضور'!$A$6:$A$2005,A68&amp;"",'الحضور'!$C$6:$C$2005,"توكيل"))</f>
        <v/>
      </c>
      <c r="H68" s="18">
        <f>IF(A68&amp;""="","",IF(COUNTIF('الحضور'!$A$6:$A$2005,A68&amp;"")=0,"",IF(SUM('الملاك'!$E$6:$E$205)=0,"",G68/SUM('الملاك'!$E$6:$E$205))))</f>
        <v/>
      </c>
      <c r="I68" s="6">
        <f>IF(A68&amp;""="","",IF(H68="","لم يُسجَّل حضور",IF(H68&gt;='الإعدادات'!$B$4,"مكتمل","غير مكتمل")))</f>
        <v/>
      </c>
    </row>
    <row r="69">
      <c r="A69" s="5" t="n"/>
      <c r="B69" s="14" t="n"/>
      <c r="C69" s="5" t="n"/>
      <c r="D69" s="19">
        <f>IF(A69&amp;""="","",COUNTIFS('الحضور'!$A$6:$A$2005,A69&amp;"",'الحضور'!$C$6:$C$2005,"أصالة"))</f>
        <v/>
      </c>
      <c r="E69" s="19">
        <f>IF(A69&amp;""="","",COUNTIFS('الحضور'!$A$6:$A$2005,A69&amp;"",'الحضور'!$C$6:$C$2005,"توكيل"))</f>
        <v/>
      </c>
      <c r="F69" s="19">
        <f>IF(A69&amp;""="","",COUNTIFS('الحضور'!$A$6:$A$2005,A69&amp;"",'الحضور'!$C$6:$C$2005,"غياب"))</f>
        <v/>
      </c>
      <c r="G69" s="19">
        <f>IF(A69&amp;""="","",SUMIFS('الحضور'!$F$6:$F$2005,'الحضور'!$A$6:$A$2005,A69&amp;"",'الحضور'!$C$6:$C$2005,"أصالة")+SUMIFS('الحضور'!$F$6:$F$2005,'الحضور'!$A$6:$A$2005,A69&amp;"",'الحضور'!$C$6:$C$2005,"توكيل"))</f>
        <v/>
      </c>
      <c r="H69" s="18">
        <f>IF(A69&amp;""="","",IF(COUNTIF('الحضور'!$A$6:$A$2005,A69&amp;"")=0,"",IF(SUM('الملاك'!$E$6:$E$205)=0,"",G69/SUM('الملاك'!$E$6:$E$205))))</f>
        <v/>
      </c>
      <c r="I69" s="6">
        <f>IF(A69&amp;""="","",IF(H69="","لم يُسجَّل حضور",IF(H69&gt;='الإعدادات'!$B$4,"مكتمل","غير مكتمل")))</f>
        <v/>
      </c>
    </row>
    <row r="70">
      <c r="A70" s="5" t="n"/>
      <c r="B70" s="14" t="n"/>
      <c r="C70" s="5" t="n"/>
      <c r="D70" s="19">
        <f>IF(A70&amp;""="","",COUNTIFS('الحضور'!$A$6:$A$2005,A70&amp;"",'الحضور'!$C$6:$C$2005,"أصالة"))</f>
        <v/>
      </c>
      <c r="E70" s="19">
        <f>IF(A70&amp;""="","",COUNTIFS('الحضور'!$A$6:$A$2005,A70&amp;"",'الحضور'!$C$6:$C$2005,"توكيل"))</f>
        <v/>
      </c>
      <c r="F70" s="19">
        <f>IF(A70&amp;""="","",COUNTIFS('الحضور'!$A$6:$A$2005,A70&amp;"",'الحضور'!$C$6:$C$2005,"غياب"))</f>
        <v/>
      </c>
      <c r="G70" s="19">
        <f>IF(A70&amp;""="","",SUMIFS('الحضور'!$F$6:$F$2005,'الحضور'!$A$6:$A$2005,A70&amp;"",'الحضور'!$C$6:$C$2005,"أصالة")+SUMIFS('الحضور'!$F$6:$F$2005,'الحضور'!$A$6:$A$2005,A70&amp;"",'الحضور'!$C$6:$C$2005,"توكيل"))</f>
        <v/>
      </c>
      <c r="H70" s="18">
        <f>IF(A70&amp;""="","",IF(COUNTIF('الحضور'!$A$6:$A$2005,A70&amp;"")=0,"",IF(SUM('الملاك'!$E$6:$E$205)=0,"",G70/SUM('الملاك'!$E$6:$E$205))))</f>
        <v/>
      </c>
      <c r="I70" s="6">
        <f>IF(A70&amp;""="","",IF(H70="","لم يُسجَّل حضور",IF(H70&gt;='الإعدادات'!$B$4,"مكتمل","غير مكتمل")))</f>
        <v/>
      </c>
    </row>
    <row r="71">
      <c r="A71" s="5" t="n"/>
      <c r="B71" s="14" t="n"/>
      <c r="C71" s="5" t="n"/>
      <c r="D71" s="19">
        <f>IF(A71&amp;""="","",COUNTIFS('الحضور'!$A$6:$A$2005,A71&amp;"",'الحضور'!$C$6:$C$2005,"أصالة"))</f>
        <v/>
      </c>
      <c r="E71" s="19">
        <f>IF(A71&amp;""="","",COUNTIFS('الحضور'!$A$6:$A$2005,A71&amp;"",'الحضور'!$C$6:$C$2005,"توكيل"))</f>
        <v/>
      </c>
      <c r="F71" s="19">
        <f>IF(A71&amp;""="","",COUNTIFS('الحضور'!$A$6:$A$2005,A71&amp;"",'الحضور'!$C$6:$C$2005,"غياب"))</f>
        <v/>
      </c>
      <c r="G71" s="19">
        <f>IF(A71&amp;""="","",SUMIFS('الحضور'!$F$6:$F$2005,'الحضور'!$A$6:$A$2005,A71&amp;"",'الحضور'!$C$6:$C$2005,"أصالة")+SUMIFS('الحضور'!$F$6:$F$2005,'الحضور'!$A$6:$A$2005,A71&amp;"",'الحضور'!$C$6:$C$2005,"توكيل"))</f>
        <v/>
      </c>
      <c r="H71" s="18">
        <f>IF(A71&amp;""="","",IF(COUNTIF('الحضور'!$A$6:$A$2005,A71&amp;"")=0,"",IF(SUM('الملاك'!$E$6:$E$205)=0,"",G71/SUM('الملاك'!$E$6:$E$205))))</f>
        <v/>
      </c>
      <c r="I71" s="6">
        <f>IF(A71&amp;""="","",IF(H71="","لم يُسجَّل حضور",IF(H71&gt;='الإعدادات'!$B$4,"مكتمل","غير مكتمل")))</f>
        <v/>
      </c>
    </row>
    <row r="72">
      <c r="A72" s="5" t="n"/>
      <c r="B72" s="14" t="n"/>
      <c r="C72" s="5" t="n"/>
      <c r="D72" s="19">
        <f>IF(A72&amp;""="","",COUNTIFS('الحضور'!$A$6:$A$2005,A72&amp;"",'الحضور'!$C$6:$C$2005,"أصالة"))</f>
        <v/>
      </c>
      <c r="E72" s="19">
        <f>IF(A72&amp;""="","",COUNTIFS('الحضور'!$A$6:$A$2005,A72&amp;"",'الحضور'!$C$6:$C$2005,"توكيل"))</f>
        <v/>
      </c>
      <c r="F72" s="19">
        <f>IF(A72&amp;""="","",COUNTIFS('الحضور'!$A$6:$A$2005,A72&amp;"",'الحضور'!$C$6:$C$2005,"غياب"))</f>
        <v/>
      </c>
      <c r="G72" s="19">
        <f>IF(A72&amp;""="","",SUMIFS('الحضور'!$F$6:$F$2005,'الحضور'!$A$6:$A$2005,A72&amp;"",'الحضور'!$C$6:$C$2005,"أصالة")+SUMIFS('الحضور'!$F$6:$F$2005,'الحضور'!$A$6:$A$2005,A72&amp;"",'الحضور'!$C$6:$C$2005,"توكيل"))</f>
        <v/>
      </c>
      <c r="H72" s="18">
        <f>IF(A72&amp;""="","",IF(COUNTIF('الحضور'!$A$6:$A$2005,A72&amp;"")=0,"",IF(SUM('الملاك'!$E$6:$E$205)=0,"",G72/SUM('الملاك'!$E$6:$E$205))))</f>
        <v/>
      </c>
      <c r="I72" s="6">
        <f>IF(A72&amp;""="","",IF(H72="","لم يُسجَّل حضور",IF(H72&gt;='الإعدادات'!$B$4,"مكتمل","غير مكتمل")))</f>
        <v/>
      </c>
    </row>
    <row r="73">
      <c r="A73" s="5" t="n"/>
      <c r="B73" s="14" t="n"/>
      <c r="C73" s="5" t="n"/>
      <c r="D73" s="19">
        <f>IF(A73&amp;""="","",COUNTIFS('الحضور'!$A$6:$A$2005,A73&amp;"",'الحضور'!$C$6:$C$2005,"أصالة"))</f>
        <v/>
      </c>
      <c r="E73" s="19">
        <f>IF(A73&amp;""="","",COUNTIFS('الحضور'!$A$6:$A$2005,A73&amp;"",'الحضور'!$C$6:$C$2005,"توكيل"))</f>
        <v/>
      </c>
      <c r="F73" s="19">
        <f>IF(A73&amp;""="","",COUNTIFS('الحضور'!$A$6:$A$2005,A73&amp;"",'الحضور'!$C$6:$C$2005,"غياب"))</f>
        <v/>
      </c>
      <c r="G73" s="19">
        <f>IF(A73&amp;""="","",SUMIFS('الحضور'!$F$6:$F$2005,'الحضور'!$A$6:$A$2005,A73&amp;"",'الحضور'!$C$6:$C$2005,"أصالة")+SUMIFS('الحضور'!$F$6:$F$2005,'الحضور'!$A$6:$A$2005,A73&amp;"",'الحضور'!$C$6:$C$2005,"توكيل"))</f>
        <v/>
      </c>
      <c r="H73" s="18">
        <f>IF(A73&amp;""="","",IF(COUNTIF('الحضور'!$A$6:$A$2005,A73&amp;"")=0,"",IF(SUM('الملاك'!$E$6:$E$205)=0,"",G73/SUM('الملاك'!$E$6:$E$205))))</f>
        <v/>
      </c>
      <c r="I73" s="6">
        <f>IF(A73&amp;""="","",IF(H73="","لم يُسجَّل حضور",IF(H73&gt;='الإعدادات'!$B$4,"مكتمل","غير مكتمل")))</f>
        <v/>
      </c>
    </row>
    <row r="74">
      <c r="A74" s="5" t="n"/>
      <c r="B74" s="14" t="n"/>
      <c r="C74" s="5" t="n"/>
      <c r="D74" s="19">
        <f>IF(A74&amp;""="","",COUNTIFS('الحضور'!$A$6:$A$2005,A74&amp;"",'الحضور'!$C$6:$C$2005,"أصالة"))</f>
        <v/>
      </c>
      <c r="E74" s="19">
        <f>IF(A74&amp;""="","",COUNTIFS('الحضور'!$A$6:$A$2005,A74&amp;"",'الحضور'!$C$6:$C$2005,"توكيل"))</f>
        <v/>
      </c>
      <c r="F74" s="19">
        <f>IF(A74&amp;""="","",COUNTIFS('الحضور'!$A$6:$A$2005,A74&amp;"",'الحضور'!$C$6:$C$2005,"غياب"))</f>
        <v/>
      </c>
      <c r="G74" s="19">
        <f>IF(A74&amp;""="","",SUMIFS('الحضور'!$F$6:$F$2005,'الحضور'!$A$6:$A$2005,A74&amp;"",'الحضور'!$C$6:$C$2005,"أصالة")+SUMIFS('الحضور'!$F$6:$F$2005,'الحضور'!$A$6:$A$2005,A74&amp;"",'الحضور'!$C$6:$C$2005,"توكيل"))</f>
        <v/>
      </c>
      <c r="H74" s="18">
        <f>IF(A74&amp;""="","",IF(COUNTIF('الحضور'!$A$6:$A$2005,A74&amp;"")=0,"",IF(SUM('الملاك'!$E$6:$E$205)=0,"",G74/SUM('الملاك'!$E$6:$E$205))))</f>
        <v/>
      </c>
      <c r="I74" s="6">
        <f>IF(A74&amp;""="","",IF(H74="","لم يُسجَّل حضور",IF(H74&gt;='الإعدادات'!$B$4,"مكتمل","غير مكتمل")))</f>
        <v/>
      </c>
    </row>
    <row r="75">
      <c r="A75" s="5" t="n"/>
      <c r="B75" s="14" t="n"/>
      <c r="C75" s="5" t="n"/>
      <c r="D75" s="19">
        <f>IF(A75&amp;""="","",COUNTIFS('الحضور'!$A$6:$A$2005,A75&amp;"",'الحضور'!$C$6:$C$2005,"أصالة"))</f>
        <v/>
      </c>
      <c r="E75" s="19">
        <f>IF(A75&amp;""="","",COUNTIFS('الحضور'!$A$6:$A$2005,A75&amp;"",'الحضور'!$C$6:$C$2005,"توكيل"))</f>
        <v/>
      </c>
      <c r="F75" s="19">
        <f>IF(A75&amp;""="","",COUNTIFS('الحضور'!$A$6:$A$2005,A75&amp;"",'الحضور'!$C$6:$C$2005,"غياب"))</f>
        <v/>
      </c>
      <c r="G75" s="19">
        <f>IF(A75&amp;""="","",SUMIFS('الحضور'!$F$6:$F$2005,'الحضور'!$A$6:$A$2005,A75&amp;"",'الحضور'!$C$6:$C$2005,"أصالة")+SUMIFS('الحضور'!$F$6:$F$2005,'الحضور'!$A$6:$A$2005,A75&amp;"",'الحضور'!$C$6:$C$2005,"توكيل"))</f>
        <v/>
      </c>
      <c r="H75" s="18">
        <f>IF(A75&amp;""="","",IF(COUNTIF('الحضور'!$A$6:$A$2005,A75&amp;"")=0,"",IF(SUM('الملاك'!$E$6:$E$205)=0,"",G75/SUM('الملاك'!$E$6:$E$205))))</f>
        <v/>
      </c>
      <c r="I75" s="6">
        <f>IF(A75&amp;""="","",IF(H75="","لم يُسجَّل حضور",IF(H75&gt;='الإعدادات'!$B$4,"مكتمل","غير مكتمل")))</f>
        <v/>
      </c>
    </row>
    <row r="76">
      <c r="A76" s="5" t="n"/>
      <c r="B76" s="14" t="n"/>
      <c r="C76" s="5" t="n"/>
      <c r="D76" s="19">
        <f>IF(A76&amp;""="","",COUNTIFS('الحضور'!$A$6:$A$2005,A76&amp;"",'الحضور'!$C$6:$C$2005,"أصالة"))</f>
        <v/>
      </c>
      <c r="E76" s="19">
        <f>IF(A76&amp;""="","",COUNTIFS('الحضور'!$A$6:$A$2005,A76&amp;"",'الحضور'!$C$6:$C$2005,"توكيل"))</f>
        <v/>
      </c>
      <c r="F76" s="19">
        <f>IF(A76&amp;""="","",COUNTIFS('الحضور'!$A$6:$A$2005,A76&amp;"",'الحضور'!$C$6:$C$2005,"غياب"))</f>
        <v/>
      </c>
      <c r="G76" s="19">
        <f>IF(A76&amp;""="","",SUMIFS('الحضور'!$F$6:$F$2005,'الحضور'!$A$6:$A$2005,A76&amp;"",'الحضور'!$C$6:$C$2005,"أصالة")+SUMIFS('الحضور'!$F$6:$F$2005,'الحضور'!$A$6:$A$2005,A76&amp;"",'الحضور'!$C$6:$C$2005,"توكيل"))</f>
        <v/>
      </c>
      <c r="H76" s="18">
        <f>IF(A76&amp;""="","",IF(COUNTIF('الحضور'!$A$6:$A$2005,A76&amp;"")=0,"",IF(SUM('الملاك'!$E$6:$E$205)=0,"",G76/SUM('الملاك'!$E$6:$E$205))))</f>
        <v/>
      </c>
      <c r="I76" s="6">
        <f>IF(A76&amp;""="","",IF(H76="","لم يُسجَّل حضور",IF(H76&gt;='الإعدادات'!$B$4,"مكتمل","غير مكتمل")))</f>
        <v/>
      </c>
    </row>
    <row r="77">
      <c r="A77" s="5" t="n"/>
      <c r="B77" s="14" t="n"/>
      <c r="C77" s="5" t="n"/>
      <c r="D77" s="19">
        <f>IF(A77&amp;""="","",COUNTIFS('الحضور'!$A$6:$A$2005,A77&amp;"",'الحضور'!$C$6:$C$2005,"أصالة"))</f>
        <v/>
      </c>
      <c r="E77" s="19">
        <f>IF(A77&amp;""="","",COUNTIFS('الحضور'!$A$6:$A$2005,A77&amp;"",'الحضور'!$C$6:$C$2005,"توكيل"))</f>
        <v/>
      </c>
      <c r="F77" s="19">
        <f>IF(A77&amp;""="","",COUNTIFS('الحضور'!$A$6:$A$2005,A77&amp;"",'الحضور'!$C$6:$C$2005,"غياب"))</f>
        <v/>
      </c>
      <c r="G77" s="19">
        <f>IF(A77&amp;""="","",SUMIFS('الحضور'!$F$6:$F$2005,'الحضور'!$A$6:$A$2005,A77&amp;"",'الحضور'!$C$6:$C$2005,"أصالة")+SUMIFS('الحضور'!$F$6:$F$2005,'الحضور'!$A$6:$A$2005,A77&amp;"",'الحضور'!$C$6:$C$2005,"توكيل"))</f>
        <v/>
      </c>
      <c r="H77" s="18">
        <f>IF(A77&amp;""="","",IF(COUNTIF('الحضور'!$A$6:$A$2005,A77&amp;"")=0,"",IF(SUM('الملاك'!$E$6:$E$205)=0,"",G77/SUM('الملاك'!$E$6:$E$205))))</f>
        <v/>
      </c>
      <c r="I77" s="6">
        <f>IF(A77&amp;""="","",IF(H77="","لم يُسجَّل حضور",IF(H77&gt;='الإعدادات'!$B$4,"مكتمل","غير مكتمل")))</f>
        <v/>
      </c>
    </row>
    <row r="78">
      <c r="A78" s="5" t="n"/>
      <c r="B78" s="14" t="n"/>
      <c r="C78" s="5" t="n"/>
      <c r="D78" s="19">
        <f>IF(A78&amp;""="","",COUNTIFS('الحضور'!$A$6:$A$2005,A78&amp;"",'الحضور'!$C$6:$C$2005,"أصالة"))</f>
        <v/>
      </c>
      <c r="E78" s="19">
        <f>IF(A78&amp;""="","",COUNTIFS('الحضور'!$A$6:$A$2005,A78&amp;"",'الحضور'!$C$6:$C$2005,"توكيل"))</f>
        <v/>
      </c>
      <c r="F78" s="19">
        <f>IF(A78&amp;""="","",COUNTIFS('الحضور'!$A$6:$A$2005,A78&amp;"",'الحضور'!$C$6:$C$2005,"غياب"))</f>
        <v/>
      </c>
      <c r="G78" s="19">
        <f>IF(A78&amp;""="","",SUMIFS('الحضور'!$F$6:$F$2005,'الحضور'!$A$6:$A$2005,A78&amp;"",'الحضور'!$C$6:$C$2005,"أصالة")+SUMIFS('الحضور'!$F$6:$F$2005,'الحضور'!$A$6:$A$2005,A78&amp;"",'الحضور'!$C$6:$C$2005,"توكيل"))</f>
        <v/>
      </c>
      <c r="H78" s="18">
        <f>IF(A78&amp;""="","",IF(COUNTIF('الحضور'!$A$6:$A$2005,A78&amp;"")=0,"",IF(SUM('الملاك'!$E$6:$E$205)=0,"",G78/SUM('الملاك'!$E$6:$E$205))))</f>
        <v/>
      </c>
      <c r="I78" s="6">
        <f>IF(A78&amp;""="","",IF(H78="","لم يُسجَّل حضور",IF(H78&gt;='الإعدادات'!$B$4,"مكتمل","غير مكتمل")))</f>
        <v/>
      </c>
    </row>
    <row r="79">
      <c r="A79" s="5" t="n"/>
      <c r="B79" s="14" t="n"/>
      <c r="C79" s="5" t="n"/>
      <c r="D79" s="19">
        <f>IF(A79&amp;""="","",COUNTIFS('الحضور'!$A$6:$A$2005,A79&amp;"",'الحضور'!$C$6:$C$2005,"أصالة"))</f>
        <v/>
      </c>
      <c r="E79" s="19">
        <f>IF(A79&amp;""="","",COUNTIFS('الحضور'!$A$6:$A$2005,A79&amp;"",'الحضور'!$C$6:$C$2005,"توكيل"))</f>
        <v/>
      </c>
      <c r="F79" s="19">
        <f>IF(A79&amp;""="","",COUNTIFS('الحضور'!$A$6:$A$2005,A79&amp;"",'الحضور'!$C$6:$C$2005,"غياب"))</f>
        <v/>
      </c>
      <c r="G79" s="19">
        <f>IF(A79&amp;""="","",SUMIFS('الحضور'!$F$6:$F$2005,'الحضور'!$A$6:$A$2005,A79&amp;"",'الحضور'!$C$6:$C$2005,"أصالة")+SUMIFS('الحضور'!$F$6:$F$2005,'الحضور'!$A$6:$A$2005,A79&amp;"",'الحضور'!$C$6:$C$2005,"توكيل"))</f>
        <v/>
      </c>
      <c r="H79" s="18">
        <f>IF(A79&amp;""="","",IF(COUNTIF('الحضور'!$A$6:$A$2005,A79&amp;"")=0,"",IF(SUM('الملاك'!$E$6:$E$205)=0,"",G79/SUM('الملاك'!$E$6:$E$205))))</f>
        <v/>
      </c>
      <c r="I79" s="6">
        <f>IF(A79&amp;""="","",IF(H79="","لم يُسجَّل حضور",IF(H79&gt;='الإعدادات'!$B$4,"مكتمل","غير مكتمل")))</f>
        <v/>
      </c>
    </row>
    <row r="80">
      <c r="A80" s="5" t="n"/>
      <c r="B80" s="14" t="n"/>
      <c r="C80" s="5" t="n"/>
      <c r="D80" s="19">
        <f>IF(A80&amp;""="","",COUNTIFS('الحضور'!$A$6:$A$2005,A80&amp;"",'الحضور'!$C$6:$C$2005,"أصالة"))</f>
        <v/>
      </c>
      <c r="E80" s="19">
        <f>IF(A80&amp;""="","",COUNTIFS('الحضور'!$A$6:$A$2005,A80&amp;"",'الحضور'!$C$6:$C$2005,"توكيل"))</f>
        <v/>
      </c>
      <c r="F80" s="19">
        <f>IF(A80&amp;""="","",COUNTIFS('الحضور'!$A$6:$A$2005,A80&amp;"",'الحضور'!$C$6:$C$2005,"غياب"))</f>
        <v/>
      </c>
      <c r="G80" s="19">
        <f>IF(A80&amp;""="","",SUMIFS('الحضور'!$F$6:$F$2005,'الحضور'!$A$6:$A$2005,A80&amp;"",'الحضور'!$C$6:$C$2005,"أصالة")+SUMIFS('الحضور'!$F$6:$F$2005,'الحضور'!$A$6:$A$2005,A80&amp;"",'الحضور'!$C$6:$C$2005,"توكيل"))</f>
        <v/>
      </c>
      <c r="H80" s="18">
        <f>IF(A80&amp;""="","",IF(COUNTIF('الحضور'!$A$6:$A$2005,A80&amp;"")=0,"",IF(SUM('الملاك'!$E$6:$E$205)=0,"",G80/SUM('الملاك'!$E$6:$E$205))))</f>
        <v/>
      </c>
      <c r="I80" s="6">
        <f>IF(A80&amp;""="","",IF(H80="","لم يُسجَّل حضور",IF(H80&gt;='الإعدادات'!$B$4,"مكتمل","غير مكتمل")))</f>
        <v/>
      </c>
    </row>
    <row r="81">
      <c r="A81" s="5" t="n"/>
      <c r="B81" s="14" t="n"/>
      <c r="C81" s="5" t="n"/>
      <c r="D81" s="19">
        <f>IF(A81&amp;""="","",COUNTIFS('الحضور'!$A$6:$A$2005,A81&amp;"",'الحضور'!$C$6:$C$2005,"أصالة"))</f>
        <v/>
      </c>
      <c r="E81" s="19">
        <f>IF(A81&amp;""="","",COUNTIFS('الحضور'!$A$6:$A$2005,A81&amp;"",'الحضور'!$C$6:$C$2005,"توكيل"))</f>
        <v/>
      </c>
      <c r="F81" s="19">
        <f>IF(A81&amp;""="","",COUNTIFS('الحضور'!$A$6:$A$2005,A81&amp;"",'الحضور'!$C$6:$C$2005,"غياب"))</f>
        <v/>
      </c>
      <c r="G81" s="19">
        <f>IF(A81&amp;""="","",SUMIFS('الحضور'!$F$6:$F$2005,'الحضور'!$A$6:$A$2005,A81&amp;"",'الحضور'!$C$6:$C$2005,"أصالة")+SUMIFS('الحضور'!$F$6:$F$2005,'الحضور'!$A$6:$A$2005,A81&amp;"",'الحضور'!$C$6:$C$2005,"توكيل"))</f>
        <v/>
      </c>
      <c r="H81" s="18">
        <f>IF(A81&amp;""="","",IF(COUNTIF('الحضور'!$A$6:$A$2005,A81&amp;"")=0,"",IF(SUM('الملاك'!$E$6:$E$205)=0,"",G81/SUM('الملاك'!$E$6:$E$205))))</f>
        <v/>
      </c>
      <c r="I81" s="6">
        <f>IF(A81&amp;""="","",IF(H81="","لم يُسجَّل حضور",IF(H81&gt;='الإعدادات'!$B$4,"مكتمل","غير مكتمل")))</f>
        <v/>
      </c>
    </row>
    <row r="82">
      <c r="A82" s="5" t="n"/>
      <c r="B82" s="14" t="n"/>
      <c r="C82" s="5" t="n"/>
      <c r="D82" s="19">
        <f>IF(A82&amp;""="","",COUNTIFS('الحضور'!$A$6:$A$2005,A82&amp;"",'الحضور'!$C$6:$C$2005,"أصالة"))</f>
        <v/>
      </c>
      <c r="E82" s="19">
        <f>IF(A82&amp;""="","",COUNTIFS('الحضور'!$A$6:$A$2005,A82&amp;"",'الحضور'!$C$6:$C$2005,"توكيل"))</f>
        <v/>
      </c>
      <c r="F82" s="19">
        <f>IF(A82&amp;""="","",COUNTIFS('الحضور'!$A$6:$A$2005,A82&amp;"",'الحضور'!$C$6:$C$2005,"غياب"))</f>
        <v/>
      </c>
      <c r="G82" s="19">
        <f>IF(A82&amp;""="","",SUMIFS('الحضور'!$F$6:$F$2005,'الحضور'!$A$6:$A$2005,A82&amp;"",'الحضور'!$C$6:$C$2005,"أصالة")+SUMIFS('الحضور'!$F$6:$F$2005,'الحضور'!$A$6:$A$2005,A82&amp;"",'الحضور'!$C$6:$C$2005,"توكيل"))</f>
        <v/>
      </c>
      <c r="H82" s="18">
        <f>IF(A82&amp;""="","",IF(COUNTIF('الحضور'!$A$6:$A$2005,A82&amp;"")=0,"",IF(SUM('الملاك'!$E$6:$E$205)=0,"",G82/SUM('الملاك'!$E$6:$E$205))))</f>
        <v/>
      </c>
      <c r="I82" s="6">
        <f>IF(A82&amp;""="","",IF(H82="","لم يُسجَّل حضور",IF(H82&gt;='الإعدادات'!$B$4,"مكتمل","غير مكتمل")))</f>
        <v/>
      </c>
    </row>
    <row r="83">
      <c r="A83" s="5" t="n"/>
      <c r="B83" s="14" t="n"/>
      <c r="C83" s="5" t="n"/>
      <c r="D83" s="19">
        <f>IF(A83&amp;""="","",COUNTIFS('الحضور'!$A$6:$A$2005,A83&amp;"",'الحضور'!$C$6:$C$2005,"أصالة"))</f>
        <v/>
      </c>
      <c r="E83" s="19">
        <f>IF(A83&amp;""="","",COUNTIFS('الحضور'!$A$6:$A$2005,A83&amp;"",'الحضور'!$C$6:$C$2005,"توكيل"))</f>
        <v/>
      </c>
      <c r="F83" s="19">
        <f>IF(A83&amp;""="","",COUNTIFS('الحضور'!$A$6:$A$2005,A83&amp;"",'الحضور'!$C$6:$C$2005,"غياب"))</f>
        <v/>
      </c>
      <c r="G83" s="19">
        <f>IF(A83&amp;""="","",SUMIFS('الحضور'!$F$6:$F$2005,'الحضور'!$A$6:$A$2005,A83&amp;"",'الحضور'!$C$6:$C$2005,"أصالة")+SUMIFS('الحضور'!$F$6:$F$2005,'الحضور'!$A$6:$A$2005,A83&amp;"",'الحضور'!$C$6:$C$2005,"توكيل"))</f>
        <v/>
      </c>
      <c r="H83" s="18">
        <f>IF(A83&amp;""="","",IF(COUNTIF('الحضور'!$A$6:$A$2005,A83&amp;"")=0,"",IF(SUM('الملاك'!$E$6:$E$205)=0,"",G83/SUM('الملاك'!$E$6:$E$205))))</f>
        <v/>
      </c>
      <c r="I83" s="6">
        <f>IF(A83&amp;""="","",IF(H83="","لم يُسجَّل حضور",IF(H83&gt;='الإعدادات'!$B$4,"مكتمل","غير مكتمل")))</f>
        <v/>
      </c>
    </row>
    <row r="84">
      <c r="A84" s="5" t="n"/>
      <c r="B84" s="14" t="n"/>
      <c r="C84" s="5" t="n"/>
      <c r="D84" s="19">
        <f>IF(A84&amp;""="","",COUNTIFS('الحضور'!$A$6:$A$2005,A84&amp;"",'الحضور'!$C$6:$C$2005,"أصالة"))</f>
        <v/>
      </c>
      <c r="E84" s="19">
        <f>IF(A84&amp;""="","",COUNTIFS('الحضور'!$A$6:$A$2005,A84&amp;"",'الحضور'!$C$6:$C$2005,"توكيل"))</f>
        <v/>
      </c>
      <c r="F84" s="19">
        <f>IF(A84&amp;""="","",COUNTIFS('الحضور'!$A$6:$A$2005,A84&amp;"",'الحضور'!$C$6:$C$2005,"غياب"))</f>
        <v/>
      </c>
      <c r="G84" s="19">
        <f>IF(A84&amp;""="","",SUMIFS('الحضور'!$F$6:$F$2005,'الحضور'!$A$6:$A$2005,A84&amp;"",'الحضور'!$C$6:$C$2005,"أصالة")+SUMIFS('الحضور'!$F$6:$F$2005,'الحضور'!$A$6:$A$2005,A84&amp;"",'الحضور'!$C$6:$C$2005,"توكيل"))</f>
        <v/>
      </c>
      <c r="H84" s="18">
        <f>IF(A84&amp;""="","",IF(COUNTIF('الحضور'!$A$6:$A$2005,A84&amp;"")=0,"",IF(SUM('الملاك'!$E$6:$E$205)=0,"",G84/SUM('الملاك'!$E$6:$E$205))))</f>
        <v/>
      </c>
      <c r="I84" s="6">
        <f>IF(A84&amp;""="","",IF(H84="","لم يُسجَّل حضور",IF(H84&gt;='الإعدادات'!$B$4,"مكتمل","غير مكتمل")))</f>
        <v/>
      </c>
    </row>
    <row r="85">
      <c r="A85" s="5" t="n"/>
      <c r="B85" s="14" t="n"/>
      <c r="C85" s="5" t="n"/>
      <c r="D85" s="19">
        <f>IF(A85&amp;""="","",COUNTIFS('الحضور'!$A$6:$A$2005,A85&amp;"",'الحضور'!$C$6:$C$2005,"أصالة"))</f>
        <v/>
      </c>
      <c r="E85" s="19">
        <f>IF(A85&amp;""="","",COUNTIFS('الحضور'!$A$6:$A$2005,A85&amp;"",'الحضور'!$C$6:$C$2005,"توكيل"))</f>
        <v/>
      </c>
      <c r="F85" s="19">
        <f>IF(A85&amp;""="","",COUNTIFS('الحضور'!$A$6:$A$2005,A85&amp;"",'الحضور'!$C$6:$C$2005,"غياب"))</f>
        <v/>
      </c>
      <c r="G85" s="19">
        <f>IF(A85&amp;""="","",SUMIFS('الحضور'!$F$6:$F$2005,'الحضور'!$A$6:$A$2005,A85&amp;"",'الحضور'!$C$6:$C$2005,"أصالة")+SUMIFS('الحضور'!$F$6:$F$2005,'الحضور'!$A$6:$A$2005,A85&amp;"",'الحضور'!$C$6:$C$2005,"توكيل"))</f>
        <v/>
      </c>
      <c r="H85" s="18">
        <f>IF(A85&amp;""="","",IF(COUNTIF('الحضور'!$A$6:$A$2005,A85&amp;"")=0,"",IF(SUM('الملاك'!$E$6:$E$205)=0,"",G85/SUM('الملاك'!$E$6:$E$205))))</f>
        <v/>
      </c>
      <c r="I85" s="6">
        <f>IF(A85&amp;""="","",IF(H85="","لم يُسجَّل حضور",IF(H85&gt;='الإعدادات'!$B$4,"مكتمل","غير مكتمل")))</f>
        <v/>
      </c>
    </row>
    <row r="86">
      <c r="A86" s="5" t="n"/>
      <c r="B86" s="14" t="n"/>
      <c r="C86" s="5" t="n"/>
      <c r="D86" s="19">
        <f>IF(A86&amp;""="","",COUNTIFS('الحضور'!$A$6:$A$2005,A86&amp;"",'الحضور'!$C$6:$C$2005,"أصالة"))</f>
        <v/>
      </c>
      <c r="E86" s="19">
        <f>IF(A86&amp;""="","",COUNTIFS('الحضور'!$A$6:$A$2005,A86&amp;"",'الحضور'!$C$6:$C$2005,"توكيل"))</f>
        <v/>
      </c>
      <c r="F86" s="19">
        <f>IF(A86&amp;""="","",COUNTIFS('الحضور'!$A$6:$A$2005,A86&amp;"",'الحضور'!$C$6:$C$2005,"غياب"))</f>
        <v/>
      </c>
      <c r="G86" s="19">
        <f>IF(A86&amp;""="","",SUMIFS('الحضور'!$F$6:$F$2005,'الحضور'!$A$6:$A$2005,A86&amp;"",'الحضور'!$C$6:$C$2005,"أصالة")+SUMIFS('الحضور'!$F$6:$F$2005,'الحضور'!$A$6:$A$2005,A86&amp;"",'الحضور'!$C$6:$C$2005,"توكيل"))</f>
        <v/>
      </c>
      <c r="H86" s="18">
        <f>IF(A86&amp;""="","",IF(COUNTIF('الحضور'!$A$6:$A$2005,A86&amp;"")=0,"",IF(SUM('الملاك'!$E$6:$E$205)=0,"",G86/SUM('الملاك'!$E$6:$E$205))))</f>
        <v/>
      </c>
      <c r="I86" s="6">
        <f>IF(A86&amp;""="","",IF(H86="","لم يُسجَّل حضور",IF(H86&gt;='الإعدادات'!$B$4,"مكتمل","غير مكتمل")))</f>
        <v/>
      </c>
    </row>
    <row r="87">
      <c r="A87" s="5" t="n"/>
      <c r="B87" s="14" t="n"/>
      <c r="C87" s="5" t="n"/>
      <c r="D87" s="19">
        <f>IF(A87&amp;""="","",COUNTIFS('الحضور'!$A$6:$A$2005,A87&amp;"",'الحضور'!$C$6:$C$2005,"أصالة"))</f>
        <v/>
      </c>
      <c r="E87" s="19">
        <f>IF(A87&amp;""="","",COUNTIFS('الحضور'!$A$6:$A$2005,A87&amp;"",'الحضور'!$C$6:$C$2005,"توكيل"))</f>
        <v/>
      </c>
      <c r="F87" s="19">
        <f>IF(A87&amp;""="","",COUNTIFS('الحضور'!$A$6:$A$2005,A87&amp;"",'الحضور'!$C$6:$C$2005,"غياب"))</f>
        <v/>
      </c>
      <c r="G87" s="19">
        <f>IF(A87&amp;""="","",SUMIFS('الحضور'!$F$6:$F$2005,'الحضور'!$A$6:$A$2005,A87&amp;"",'الحضور'!$C$6:$C$2005,"أصالة")+SUMIFS('الحضور'!$F$6:$F$2005,'الحضور'!$A$6:$A$2005,A87&amp;"",'الحضور'!$C$6:$C$2005,"توكيل"))</f>
        <v/>
      </c>
      <c r="H87" s="18">
        <f>IF(A87&amp;""="","",IF(COUNTIF('الحضور'!$A$6:$A$2005,A87&amp;"")=0,"",IF(SUM('الملاك'!$E$6:$E$205)=0,"",G87/SUM('الملاك'!$E$6:$E$205))))</f>
        <v/>
      </c>
      <c r="I87" s="6">
        <f>IF(A87&amp;""="","",IF(H87="","لم يُسجَّل حضور",IF(H87&gt;='الإعدادات'!$B$4,"مكتمل","غير مكتمل")))</f>
        <v/>
      </c>
    </row>
    <row r="88">
      <c r="A88" s="5" t="n"/>
      <c r="B88" s="14" t="n"/>
      <c r="C88" s="5" t="n"/>
      <c r="D88" s="19">
        <f>IF(A88&amp;""="","",COUNTIFS('الحضور'!$A$6:$A$2005,A88&amp;"",'الحضور'!$C$6:$C$2005,"أصالة"))</f>
        <v/>
      </c>
      <c r="E88" s="19">
        <f>IF(A88&amp;""="","",COUNTIFS('الحضور'!$A$6:$A$2005,A88&amp;"",'الحضور'!$C$6:$C$2005,"توكيل"))</f>
        <v/>
      </c>
      <c r="F88" s="19">
        <f>IF(A88&amp;""="","",COUNTIFS('الحضور'!$A$6:$A$2005,A88&amp;"",'الحضور'!$C$6:$C$2005,"غياب"))</f>
        <v/>
      </c>
      <c r="G88" s="19">
        <f>IF(A88&amp;""="","",SUMIFS('الحضور'!$F$6:$F$2005,'الحضور'!$A$6:$A$2005,A88&amp;"",'الحضور'!$C$6:$C$2005,"أصالة")+SUMIFS('الحضور'!$F$6:$F$2005,'الحضور'!$A$6:$A$2005,A88&amp;"",'الحضور'!$C$6:$C$2005,"توكيل"))</f>
        <v/>
      </c>
      <c r="H88" s="18">
        <f>IF(A88&amp;""="","",IF(COUNTIF('الحضور'!$A$6:$A$2005,A88&amp;"")=0,"",IF(SUM('الملاك'!$E$6:$E$205)=0,"",G88/SUM('الملاك'!$E$6:$E$205))))</f>
        <v/>
      </c>
      <c r="I88" s="6">
        <f>IF(A88&amp;""="","",IF(H88="","لم يُسجَّل حضور",IF(H88&gt;='الإعدادات'!$B$4,"مكتمل","غير مكتمل")))</f>
        <v/>
      </c>
    </row>
    <row r="89">
      <c r="A89" s="5" t="n"/>
      <c r="B89" s="14" t="n"/>
      <c r="C89" s="5" t="n"/>
      <c r="D89" s="19">
        <f>IF(A89&amp;""="","",COUNTIFS('الحضور'!$A$6:$A$2005,A89&amp;"",'الحضور'!$C$6:$C$2005,"أصالة"))</f>
        <v/>
      </c>
      <c r="E89" s="19">
        <f>IF(A89&amp;""="","",COUNTIFS('الحضور'!$A$6:$A$2005,A89&amp;"",'الحضور'!$C$6:$C$2005,"توكيل"))</f>
        <v/>
      </c>
      <c r="F89" s="19">
        <f>IF(A89&amp;""="","",COUNTIFS('الحضور'!$A$6:$A$2005,A89&amp;"",'الحضور'!$C$6:$C$2005,"غياب"))</f>
        <v/>
      </c>
      <c r="G89" s="19">
        <f>IF(A89&amp;""="","",SUMIFS('الحضور'!$F$6:$F$2005,'الحضور'!$A$6:$A$2005,A89&amp;"",'الحضور'!$C$6:$C$2005,"أصالة")+SUMIFS('الحضور'!$F$6:$F$2005,'الحضور'!$A$6:$A$2005,A89&amp;"",'الحضور'!$C$6:$C$2005,"توكيل"))</f>
        <v/>
      </c>
      <c r="H89" s="18">
        <f>IF(A89&amp;""="","",IF(COUNTIF('الحضور'!$A$6:$A$2005,A89&amp;"")=0,"",IF(SUM('الملاك'!$E$6:$E$205)=0,"",G89/SUM('الملاك'!$E$6:$E$205))))</f>
        <v/>
      </c>
      <c r="I89" s="6">
        <f>IF(A89&amp;""="","",IF(H89="","لم يُسجَّل حضور",IF(H89&gt;='الإعدادات'!$B$4,"مكتمل","غير مكتمل")))</f>
        <v/>
      </c>
    </row>
    <row r="90">
      <c r="A90" s="5" t="n"/>
      <c r="B90" s="14" t="n"/>
      <c r="C90" s="5" t="n"/>
      <c r="D90" s="19">
        <f>IF(A90&amp;""="","",COUNTIFS('الحضور'!$A$6:$A$2005,A90&amp;"",'الحضور'!$C$6:$C$2005,"أصالة"))</f>
        <v/>
      </c>
      <c r="E90" s="19">
        <f>IF(A90&amp;""="","",COUNTIFS('الحضور'!$A$6:$A$2005,A90&amp;"",'الحضور'!$C$6:$C$2005,"توكيل"))</f>
        <v/>
      </c>
      <c r="F90" s="19">
        <f>IF(A90&amp;""="","",COUNTIFS('الحضور'!$A$6:$A$2005,A90&amp;"",'الحضور'!$C$6:$C$2005,"غياب"))</f>
        <v/>
      </c>
      <c r="G90" s="19">
        <f>IF(A90&amp;""="","",SUMIFS('الحضور'!$F$6:$F$2005,'الحضور'!$A$6:$A$2005,A90&amp;"",'الحضور'!$C$6:$C$2005,"أصالة")+SUMIFS('الحضور'!$F$6:$F$2005,'الحضور'!$A$6:$A$2005,A90&amp;"",'الحضور'!$C$6:$C$2005,"توكيل"))</f>
        <v/>
      </c>
      <c r="H90" s="18">
        <f>IF(A90&amp;""="","",IF(COUNTIF('الحضور'!$A$6:$A$2005,A90&amp;"")=0,"",IF(SUM('الملاك'!$E$6:$E$205)=0,"",G90/SUM('الملاك'!$E$6:$E$205))))</f>
        <v/>
      </c>
      <c r="I90" s="6">
        <f>IF(A90&amp;""="","",IF(H90="","لم يُسجَّل حضور",IF(H90&gt;='الإعدادات'!$B$4,"مكتمل","غير مكتمل")))</f>
        <v/>
      </c>
    </row>
    <row r="91">
      <c r="A91" s="5" t="n"/>
      <c r="B91" s="14" t="n"/>
      <c r="C91" s="5" t="n"/>
      <c r="D91" s="19">
        <f>IF(A91&amp;""="","",COUNTIFS('الحضور'!$A$6:$A$2005,A91&amp;"",'الحضور'!$C$6:$C$2005,"أصالة"))</f>
        <v/>
      </c>
      <c r="E91" s="19">
        <f>IF(A91&amp;""="","",COUNTIFS('الحضور'!$A$6:$A$2005,A91&amp;"",'الحضور'!$C$6:$C$2005,"توكيل"))</f>
        <v/>
      </c>
      <c r="F91" s="19">
        <f>IF(A91&amp;""="","",COUNTIFS('الحضور'!$A$6:$A$2005,A91&amp;"",'الحضور'!$C$6:$C$2005,"غياب"))</f>
        <v/>
      </c>
      <c r="G91" s="19">
        <f>IF(A91&amp;""="","",SUMIFS('الحضور'!$F$6:$F$2005,'الحضور'!$A$6:$A$2005,A91&amp;"",'الحضور'!$C$6:$C$2005,"أصالة")+SUMIFS('الحضور'!$F$6:$F$2005,'الحضور'!$A$6:$A$2005,A91&amp;"",'الحضور'!$C$6:$C$2005,"توكيل"))</f>
        <v/>
      </c>
      <c r="H91" s="18">
        <f>IF(A91&amp;""="","",IF(COUNTIF('الحضور'!$A$6:$A$2005,A91&amp;"")=0,"",IF(SUM('الملاك'!$E$6:$E$205)=0,"",G91/SUM('الملاك'!$E$6:$E$205))))</f>
        <v/>
      </c>
      <c r="I91" s="6">
        <f>IF(A91&amp;""="","",IF(H91="","لم يُسجَّل حضور",IF(H91&gt;='الإعدادات'!$B$4,"مكتمل","غير مكتمل")))</f>
        <v/>
      </c>
    </row>
    <row r="92">
      <c r="A92" s="5" t="n"/>
      <c r="B92" s="14" t="n"/>
      <c r="C92" s="5" t="n"/>
      <c r="D92" s="19">
        <f>IF(A92&amp;""="","",COUNTIFS('الحضور'!$A$6:$A$2005,A92&amp;"",'الحضور'!$C$6:$C$2005,"أصالة"))</f>
        <v/>
      </c>
      <c r="E92" s="19">
        <f>IF(A92&amp;""="","",COUNTIFS('الحضور'!$A$6:$A$2005,A92&amp;"",'الحضور'!$C$6:$C$2005,"توكيل"))</f>
        <v/>
      </c>
      <c r="F92" s="19">
        <f>IF(A92&amp;""="","",COUNTIFS('الحضور'!$A$6:$A$2005,A92&amp;"",'الحضور'!$C$6:$C$2005,"غياب"))</f>
        <v/>
      </c>
      <c r="G92" s="19">
        <f>IF(A92&amp;""="","",SUMIFS('الحضور'!$F$6:$F$2005,'الحضور'!$A$6:$A$2005,A92&amp;"",'الحضور'!$C$6:$C$2005,"أصالة")+SUMIFS('الحضور'!$F$6:$F$2005,'الحضور'!$A$6:$A$2005,A92&amp;"",'الحضور'!$C$6:$C$2005,"توكيل"))</f>
        <v/>
      </c>
      <c r="H92" s="18">
        <f>IF(A92&amp;""="","",IF(COUNTIF('الحضور'!$A$6:$A$2005,A92&amp;"")=0,"",IF(SUM('الملاك'!$E$6:$E$205)=0,"",G92/SUM('الملاك'!$E$6:$E$205))))</f>
        <v/>
      </c>
      <c r="I92" s="6">
        <f>IF(A92&amp;""="","",IF(H92="","لم يُسجَّل حضور",IF(H92&gt;='الإعدادات'!$B$4,"مكتمل","غير مكتمل")))</f>
        <v/>
      </c>
    </row>
    <row r="93">
      <c r="A93" s="5" t="n"/>
      <c r="B93" s="14" t="n"/>
      <c r="C93" s="5" t="n"/>
      <c r="D93" s="19">
        <f>IF(A93&amp;""="","",COUNTIFS('الحضور'!$A$6:$A$2005,A93&amp;"",'الحضور'!$C$6:$C$2005,"أصالة"))</f>
        <v/>
      </c>
      <c r="E93" s="19">
        <f>IF(A93&amp;""="","",COUNTIFS('الحضور'!$A$6:$A$2005,A93&amp;"",'الحضور'!$C$6:$C$2005,"توكيل"))</f>
        <v/>
      </c>
      <c r="F93" s="19">
        <f>IF(A93&amp;""="","",COUNTIFS('الحضور'!$A$6:$A$2005,A93&amp;"",'الحضور'!$C$6:$C$2005,"غياب"))</f>
        <v/>
      </c>
      <c r="G93" s="19">
        <f>IF(A93&amp;""="","",SUMIFS('الحضور'!$F$6:$F$2005,'الحضور'!$A$6:$A$2005,A93&amp;"",'الحضور'!$C$6:$C$2005,"أصالة")+SUMIFS('الحضور'!$F$6:$F$2005,'الحضور'!$A$6:$A$2005,A93&amp;"",'الحضور'!$C$6:$C$2005,"توكيل"))</f>
        <v/>
      </c>
      <c r="H93" s="18">
        <f>IF(A93&amp;""="","",IF(COUNTIF('الحضور'!$A$6:$A$2005,A93&amp;"")=0,"",IF(SUM('الملاك'!$E$6:$E$205)=0,"",G93/SUM('الملاك'!$E$6:$E$205))))</f>
        <v/>
      </c>
      <c r="I93" s="6">
        <f>IF(A93&amp;""="","",IF(H93="","لم يُسجَّل حضور",IF(H93&gt;='الإعدادات'!$B$4,"مكتمل","غير مكتمل")))</f>
        <v/>
      </c>
    </row>
    <row r="94">
      <c r="A94" s="5" t="n"/>
      <c r="B94" s="14" t="n"/>
      <c r="C94" s="5" t="n"/>
      <c r="D94" s="19">
        <f>IF(A94&amp;""="","",COUNTIFS('الحضور'!$A$6:$A$2005,A94&amp;"",'الحضور'!$C$6:$C$2005,"أصالة"))</f>
        <v/>
      </c>
      <c r="E94" s="19">
        <f>IF(A94&amp;""="","",COUNTIFS('الحضور'!$A$6:$A$2005,A94&amp;"",'الحضور'!$C$6:$C$2005,"توكيل"))</f>
        <v/>
      </c>
      <c r="F94" s="19">
        <f>IF(A94&amp;""="","",COUNTIFS('الحضور'!$A$6:$A$2005,A94&amp;"",'الحضور'!$C$6:$C$2005,"غياب"))</f>
        <v/>
      </c>
      <c r="G94" s="19">
        <f>IF(A94&amp;""="","",SUMIFS('الحضور'!$F$6:$F$2005,'الحضور'!$A$6:$A$2005,A94&amp;"",'الحضور'!$C$6:$C$2005,"أصالة")+SUMIFS('الحضور'!$F$6:$F$2005,'الحضور'!$A$6:$A$2005,A94&amp;"",'الحضور'!$C$6:$C$2005,"توكيل"))</f>
        <v/>
      </c>
      <c r="H94" s="18">
        <f>IF(A94&amp;""="","",IF(COUNTIF('الحضور'!$A$6:$A$2005,A94&amp;"")=0,"",IF(SUM('الملاك'!$E$6:$E$205)=0,"",G94/SUM('الملاك'!$E$6:$E$205))))</f>
        <v/>
      </c>
      <c r="I94" s="6">
        <f>IF(A94&amp;""="","",IF(H94="","لم يُسجَّل حضور",IF(H94&gt;='الإعدادات'!$B$4,"مكتمل","غير مكتمل")))</f>
        <v/>
      </c>
    </row>
    <row r="95">
      <c r="A95" s="5" t="n"/>
      <c r="B95" s="14" t="n"/>
      <c r="C95" s="5" t="n"/>
      <c r="D95" s="19">
        <f>IF(A95&amp;""="","",COUNTIFS('الحضور'!$A$6:$A$2005,A95&amp;"",'الحضور'!$C$6:$C$2005,"أصالة"))</f>
        <v/>
      </c>
      <c r="E95" s="19">
        <f>IF(A95&amp;""="","",COUNTIFS('الحضور'!$A$6:$A$2005,A95&amp;"",'الحضور'!$C$6:$C$2005,"توكيل"))</f>
        <v/>
      </c>
      <c r="F95" s="19">
        <f>IF(A95&amp;""="","",COUNTIFS('الحضور'!$A$6:$A$2005,A95&amp;"",'الحضور'!$C$6:$C$2005,"غياب"))</f>
        <v/>
      </c>
      <c r="G95" s="19">
        <f>IF(A95&amp;""="","",SUMIFS('الحضور'!$F$6:$F$2005,'الحضور'!$A$6:$A$2005,A95&amp;"",'الحضور'!$C$6:$C$2005,"أصالة")+SUMIFS('الحضور'!$F$6:$F$2005,'الحضور'!$A$6:$A$2005,A95&amp;"",'الحضور'!$C$6:$C$2005,"توكيل"))</f>
        <v/>
      </c>
      <c r="H95" s="18">
        <f>IF(A95&amp;""="","",IF(COUNTIF('الحضور'!$A$6:$A$2005,A95&amp;"")=0,"",IF(SUM('الملاك'!$E$6:$E$205)=0,"",G95/SUM('الملاك'!$E$6:$E$205))))</f>
        <v/>
      </c>
      <c r="I95" s="6">
        <f>IF(A95&amp;""="","",IF(H95="","لم يُسجَّل حضور",IF(H95&gt;='الإعدادات'!$B$4,"مكتمل","غير مكتمل")))</f>
        <v/>
      </c>
    </row>
    <row r="96">
      <c r="A96" s="5" t="n"/>
      <c r="B96" s="14" t="n"/>
      <c r="C96" s="5" t="n"/>
      <c r="D96" s="19">
        <f>IF(A96&amp;""="","",COUNTIFS('الحضور'!$A$6:$A$2005,A96&amp;"",'الحضور'!$C$6:$C$2005,"أصالة"))</f>
        <v/>
      </c>
      <c r="E96" s="19">
        <f>IF(A96&amp;""="","",COUNTIFS('الحضور'!$A$6:$A$2005,A96&amp;"",'الحضور'!$C$6:$C$2005,"توكيل"))</f>
        <v/>
      </c>
      <c r="F96" s="19">
        <f>IF(A96&amp;""="","",COUNTIFS('الحضور'!$A$6:$A$2005,A96&amp;"",'الحضور'!$C$6:$C$2005,"غياب"))</f>
        <v/>
      </c>
      <c r="G96" s="19">
        <f>IF(A96&amp;""="","",SUMIFS('الحضور'!$F$6:$F$2005,'الحضور'!$A$6:$A$2005,A96&amp;"",'الحضور'!$C$6:$C$2005,"أصالة")+SUMIFS('الحضور'!$F$6:$F$2005,'الحضور'!$A$6:$A$2005,A96&amp;"",'الحضور'!$C$6:$C$2005,"توكيل"))</f>
        <v/>
      </c>
      <c r="H96" s="18">
        <f>IF(A96&amp;""="","",IF(COUNTIF('الحضور'!$A$6:$A$2005,A96&amp;"")=0,"",IF(SUM('الملاك'!$E$6:$E$205)=0,"",G96/SUM('الملاك'!$E$6:$E$205))))</f>
        <v/>
      </c>
      <c r="I96" s="6">
        <f>IF(A96&amp;""="","",IF(H96="","لم يُسجَّل حضور",IF(H96&gt;='الإعدادات'!$B$4,"مكتمل","غير مكتمل")))</f>
        <v/>
      </c>
    </row>
    <row r="97">
      <c r="A97" s="5" t="n"/>
      <c r="B97" s="14" t="n"/>
      <c r="C97" s="5" t="n"/>
      <c r="D97" s="19">
        <f>IF(A97&amp;""="","",COUNTIFS('الحضور'!$A$6:$A$2005,A97&amp;"",'الحضور'!$C$6:$C$2005,"أصالة"))</f>
        <v/>
      </c>
      <c r="E97" s="19">
        <f>IF(A97&amp;""="","",COUNTIFS('الحضور'!$A$6:$A$2005,A97&amp;"",'الحضور'!$C$6:$C$2005,"توكيل"))</f>
        <v/>
      </c>
      <c r="F97" s="19">
        <f>IF(A97&amp;""="","",COUNTIFS('الحضور'!$A$6:$A$2005,A97&amp;"",'الحضور'!$C$6:$C$2005,"غياب"))</f>
        <v/>
      </c>
      <c r="G97" s="19">
        <f>IF(A97&amp;""="","",SUMIFS('الحضور'!$F$6:$F$2005,'الحضور'!$A$6:$A$2005,A97&amp;"",'الحضور'!$C$6:$C$2005,"أصالة")+SUMIFS('الحضور'!$F$6:$F$2005,'الحضور'!$A$6:$A$2005,A97&amp;"",'الحضور'!$C$6:$C$2005,"توكيل"))</f>
        <v/>
      </c>
      <c r="H97" s="18">
        <f>IF(A97&amp;""="","",IF(COUNTIF('الحضور'!$A$6:$A$2005,A97&amp;"")=0,"",IF(SUM('الملاك'!$E$6:$E$205)=0,"",G97/SUM('الملاك'!$E$6:$E$205))))</f>
        <v/>
      </c>
      <c r="I97" s="6">
        <f>IF(A97&amp;""="","",IF(H97="","لم يُسجَّل حضور",IF(H97&gt;='الإعدادات'!$B$4,"مكتمل","غير مكتمل")))</f>
        <v/>
      </c>
    </row>
    <row r="98">
      <c r="A98" s="5" t="n"/>
      <c r="B98" s="14" t="n"/>
      <c r="C98" s="5" t="n"/>
      <c r="D98" s="19">
        <f>IF(A98&amp;""="","",COUNTIFS('الحضور'!$A$6:$A$2005,A98&amp;"",'الحضور'!$C$6:$C$2005,"أصالة"))</f>
        <v/>
      </c>
      <c r="E98" s="19">
        <f>IF(A98&amp;""="","",COUNTIFS('الحضور'!$A$6:$A$2005,A98&amp;"",'الحضور'!$C$6:$C$2005,"توكيل"))</f>
        <v/>
      </c>
      <c r="F98" s="19">
        <f>IF(A98&amp;""="","",COUNTIFS('الحضور'!$A$6:$A$2005,A98&amp;"",'الحضور'!$C$6:$C$2005,"غياب"))</f>
        <v/>
      </c>
      <c r="G98" s="19">
        <f>IF(A98&amp;""="","",SUMIFS('الحضور'!$F$6:$F$2005,'الحضور'!$A$6:$A$2005,A98&amp;"",'الحضور'!$C$6:$C$2005,"أصالة")+SUMIFS('الحضور'!$F$6:$F$2005,'الحضور'!$A$6:$A$2005,A98&amp;"",'الحضور'!$C$6:$C$2005,"توكيل"))</f>
        <v/>
      </c>
      <c r="H98" s="18">
        <f>IF(A98&amp;""="","",IF(COUNTIF('الحضور'!$A$6:$A$2005,A98&amp;"")=0,"",IF(SUM('الملاك'!$E$6:$E$205)=0,"",G98/SUM('الملاك'!$E$6:$E$205))))</f>
        <v/>
      </c>
      <c r="I98" s="6">
        <f>IF(A98&amp;""="","",IF(H98="","لم يُسجَّل حضور",IF(H98&gt;='الإعدادات'!$B$4,"مكتمل","غير مكتمل")))</f>
        <v/>
      </c>
    </row>
    <row r="99">
      <c r="A99" s="5" t="n"/>
      <c r="B99" s="14" t="n"/>
      <c r="C99" s="5" t="n"/>
      <c r="D99" s="19">
        <f>IF(A99&amp;""="","",COUNTIFS('الحضور'!$A$6:$A$2005,A99&amp;"",'الحضور'!$C$6:$C$2005,"أصالة"))</f>
        <v/>
      </c>
      <c r="E99" s="19">
        <f>IF(A99&amp;""="","",COUNTIFS('الحضور'!$A$6:$A$2005,A99&amp;"",'الحضور'!$C$6:$C$2005,"توكيل"))</f>
        <v/>
      </c>
      <c r="F99" s="19">
        <f>IF(A99&amp;""="","",COUNTIFS('الحضور'!$A$6:$A$2005,A99&amp;"",'الحضور'!$C$6:$C$2005,"غياب"))</f>
        <v/>
      </c>
      <c r="G99" s="19">
        <f>IF(A99&amp;""="","",SUMIFS('الحضور'!$F$6:$F$2005,'الحضور'!$A$6:$A$2005,A99&amp;"",'الحضور'!$C$6:$C$2005,"أصالة")+SUMIFS('الحضور'!$F$6:$F$2005,'الحضور'!$A$6:$A$2005,A99&amp;"",'الحضور'!$C$6:$C$2005,"توكيل"))</f>
        <v/>
      </c>
      <c r="H99" s="18">
        <f>IF(A99&amp;""="","",IF(COUNTIF('الحضور'!$A$6:$A$2005,A99&amp;"")=0,"",IF(SUM('الملاك'!$E$6:$E$205)=0,"",G99/SUM('الملاك'!$E$6:$E$205))))</f>
        <v/>
      </c>
      <c r="I99" s="6">
        <f>IF(A99&amp;""="","",IF(H99="","لم يُسجَّل حضور",IF(H99&gt;='الإعدادات'!$B$4,"مكتمل","غير مكتمل")))</f>
        <v/>
      </c>
    </row>
    <row r="100">
      <c r="A100" s="5" t="n"/>
      <c r="B100" s="14" t="n"/>
      <c r="C100" s="5" t="n"/>
      <c r="D100" s="19">
        <f>IF(A100&amp;""="","",COUNTIFS('الحضور'!$A$6:$A$2005,A100&amp;"",'الحضور'!$C$6:$C$2005,"أصالة"))</f>
        <v/>
      </c>
      <c r="E100" s="19">
        <f>IF(A100&amp;""="","",COUNTIFS('الحضور'!$A$6:$A$2005,A100&amp;"",'الحضور'!$C$6:$C$2005,"توكيل"))</f>
        <v/>
      </c>
      <c r="F100" s="19">
        <f>IF(A100&amp;""="","",COUNTIFS('الحضور'!$A$6:$A$2005,A100&amp;"",'الحضور'!$C$6:$C$2005,"غياب"))</f>
        <v/>
      </c>
      <c r="G100" s="19">
        <f>IF(A100&amp;""="","",SUMIFS('الحضور'!$F$6:$F$2005,'الحضور'!$A$6:$A$2005,A100&amp;"",'الحضور'!$C$6:$C$2005,"أصالة")+SUMIFS('الحضور'!$F$6:$F$2005,'الحضور'!$A$6:$A$2005,A100&amp;"",'الحضور'!$C$6:$C$2005,"توكيل"))</f>
        <v/>
      </c>
      <c r="H100" s="18">
        <f>IF(A100&amp;""="","",IF(COUNTIF('الحضور'!$A$6:$A$2005,A100&amp;"")=0,"",IF(SUM('الملاك'!$E$6:$E$205)=0,"",G100/SUM('الملاك'!$E$6:$E$205))))</f>
        <v/>
      </c>
      <c r="I100" s="6">
        <f>IF(A100&amp;""="","",IF(H100="","لم يُسجَّل حضور",IF(H100&gt;='الإعدادات'!$B$4,"مكتمل","غير مكتمل")))</f>
        <v/>
      </c>
    </row>
    <row r="101">
      <c r="A101" s="5" t="n"/>
      <c r="B101" s="14" t="n"/>
      <c r="C101" s="5" t="n"/>
      <c r="D101" s="19">
        <f>IF(A101&amp;""="","",COUNTIFS('الحضور'!$A$6:$A$2005,A101&amp;"",'الحضور'!$C$6:$C$2005,"أصالة"))</f>
        <v/>
      </c>
      <c r="E101" s="19">
        <f>IF(A101&amp;""="","",COUNTIFS('الحضور'!$A$6:$A$2005,A101&amp;"",'الحضور'!$C$6:$C$2005,"توكيل"))</f>
        <v/>
      </c>
      <c r="F101" s="19">
        <f>IF(A101&amp;""="","",COUNTIFS('الحضور'!$A$6:$A$2005,A101&amp;"",'الحضور'!$C$6:$C$2005,"غياب"))</f>
        <v/>
      </c>
      <c r="G101" s="19">
        <f>IF(A101&amp;""="","",SUMIFS('الحضور'!$F$6:$F$2005,'الحضور'!$A$6:$A$2005,A101&amp;"",'الحضور'!$C$6:$C$2005,"أصالة")+SUMIFS('الحضور'!$F$6:$F$2005,'الحضور'!$A$6:$A$2005,A101&amp;"",'الحضور'!$C$6:$C$2005,"توكيل"))</f>
        <v/>
      </c>
      <c r="H101" s="18">
        <f>IF(A101&amp;""="","",IF(COUNTIF('الحضور'!$A$6:$A$2005,A101&amp;"")=0,"",IF(SUM('الملاك'!$E$6:$E$205)=0,"",G101/SUM('الملاك'!$E$6:$E$205))))</f>
        <v/>
      </c>
      <c r="I101" s="6">
        <f>IF(A101&amp;""="","",IF(H101="","لم يُسجَّل حضور",IF(H101&gt;='الإعدادات'!$B$4,"مكتمل","غير مكتمل")))</f>
        <v/>
      </c>
    </row>
    <row r="102">
      <c r="A102" s="5" t="n"/>
      <c r="B102" s="14" t="n"/>
      <c r="C102" s="5" t="n"/>
      <c r="D102" s="19">
        <f>IF(A102&amp;""="","",COUNTIFS('الحضور'!$A$6:$A$2005,A102&amp;"",'الحضور'!$C$6:$C$2005,"أصالة"))</f>
        <v/>
      </c>
      <c r="E102" s="19">
        <f>IF(A102&amp;""="","",COUNTIFS('الحضور'!$A$6:$A$2005,A102&amp;"",'الحضور'!$C$6:$C$2005,"توكيل"))</f>
        <v/>
      </c>
      <c r="F102" s="19">
        <f>IF(A102&amp;""="","",COUNTIFS('الحضور'!$A$6:$A$2005,A102&amp;"",'الحضور'!$C$6:$C$2005,"غياب"))</f>
        <v/>
      </c>
      <c r="G102" s="19">
        <f>IF(A102&amp;""="","",SUMIFS('الحضور'!$F$6:$F$2005,'الحضور'!$A$6:$A$2005,A102&amp;"",'الحضور'!$C$6:$C$2005,"أصالة")+SUMIFS('الحضور'!$F$6:$F$2005,'الحضور'!$A$6:$A$2005,A102&amp;"",'الحضور'!$C$6:$C$2005,"توكيل"))</f>
        <v/>
      </c>
      <c r="H102" s="18">
        <f>IF(A102&amp;""="","",IF(COUNTIF('الحضور'!$A$6:$A$2005,A102&amp;"")=0,"",IF(SUM('الملاك'!$E$6:$E$205)=0,"",G102/SUM('الملاك'!$E$6:$E$205))))</f>
        <v/>
      </c>
      <c r="I102" s="6">
        <f>IF(A102&amp;""="","",IF(H102="","لم يُسجَّل حضور",IF(H102&gt;='الإعدادات'!$B$4,"مكتمل","غير مكتمل")))</f>
        <v/>
      </c>
    </row>
    <row r="103">
      <c r="A103" s="5" t="n"/>
      <c r="B103" s="14" t="n"/>
      <c r="C103" s="5" t="n"/>
      <c r="D103" s="19">
        <f>IF(A103&amp;""="","",COUNTIFS('الحضور'!$A$6:$A$2005,A103&amp;"",'الحضور'!$C$6:$C$2005,"أصالة"))</f>
        <v/>
      </c>
      <c r="E103" s="19">
        <f>IF(A103&amp;""="","",COUNTIFS('الحضور'!$A$6:$A$2005,A103&amp;"",'الحضور'!$C$6:$C$2005,"توكيل"))</f>
        <v/>
      </c>
      <c r="F103" s="19">
        <f>IF(A103&amp;""="","",COUNTIFS('الحضور'!$A$6:$A$2005,A103&amp;"",'الحضور'!$C$6:$C$2005,"غياب"))</f>
        <v/>
      </c>
      <c r="G103" s="19">
        <f>IF(A103&amp;""="","",SUMIFS('الحضور'!$F$6:$F$2005,'الحضور'!$A$6:$A$2005,A103&amp;"",'الحضور'!$C$6:$C$2005,"أصالة")+SUMIFS('الحضور'!$F$6:$F$2005,'الحضور'!$A$6:$A$2005,A103&amp;"",'الحضور'!$C$6:$C$2005,"توكيل"))</f>
        <v/>
      </c>
      <c r="H103" s="18">
        <f>IF(A103&amp;""="","",IF(COUNTIF('الحضور'!$A$6:$A$2005,A103&amp;"")=0,"",IF(SUM('الملاك'!$E$6:$E$205)=0,"",G103/SUM('الملاك'!$E$6:$E$205))))</f>
        <v/>
      </c>
      <c r="I103" s="6">
        <f>IF(A103&amp;""="","",IF(H103="","لم يُسجَّل حضور",IF(H103&gt;='الإعدادات'!$B$4,"مكتمل","غير مكتمل")))</f>
        <v/>
      </c>
    </row>
    <row r="104">
      <c r="A104" s="5" t="n"/>
      <c r="B104" s="14" t="n"/>
      <c r="C104" s="5" t="n"/>
      <c r="D104" s="19">
        <f>IF(A104&amp;""="","",COUNTIFS('الحضور'!$A$6:$A$2005,A104&amp;"",'الحضور'!$C$6:$C$2005,"أصالة"))</f>
        <v/>
      </c>
      <c r="E104" s="19">
        <f>IF(A104&amp;""="","",COUNTIFS('الحضور'!$A$6:$A$2005,A104&amp;"",'الحضور'!$C$6:$C$2005,"توكيل"))</f>
        <v/>
      </c>
      <c r="F104" s="19">
        <f>IF(A104&amp;""="","",COUNTIFS('الحضور'!$A$6:$A$2005,A104&amp;"",'الحضور'!$C$6:$C$2005,"غياب"))</f>
        <v/>
      </c>
      <c r="G104" s="19">
        <f>IF(A104&amp;""="","",SUMIFS('الحضور'!$F$6:$F$2005,'الحضور'!$A$6:$A$2005,A104&amp;"",'الحضور'!$C$6:$C$2005,"أصالة")+SUMIFS('الحضور'!$F$6:$F$2005,'الحضور'!$A$6:$A$2005,A104&amp;"",'الحضور'!$C$6:$C$2005,"توكيل"))</f>
        <v/>
      </c>
      <c r="H104" s="18">
        <f>IF(A104&amp;""="","",IF(COUNTIF('الحضور'!$A$6:$A$2005,A104&amp;"")=0,"",IF(SUM('الملاك'!$E$6:$E$205)=0,"",G104/SUM('الملاك'!$E$6:$E$205))))</f>
        <v/>
      </c>
      <c r="I104" s="6">
        <f>IF(A104&amp;""="","",IF(H104="","لم يُسجَّل حضور",IF(H104&gt;='الإعدادات'!$B$4,"مكتمل","غير مكتمل")))</f>
        <v/>
      </c>
    </row>
    <row r="105">
      <c r="A105" s="5" t="n"/>
      <c r="B105" s="14" t="n"/>
      <c r="C105" s="5" t="n"/>
      <c r="D105" s="19">
        <f>IF(A105&amp;""="","",COUNTIFS('الحضور'!$A$6:$A$2005,A105&amp;"",'الحضور'!$C$6:$C$2005,"أصالة"))</f>
        <v/>
      </c>
      <c r="E105" s="19">
        <f>IF(A105&amp;""="","",COUNTIFS('الحضور'!$A$6:$A$2005,A105&amp;"",'الحضور'!$C$6:$C$2005,"توكيل"))</f>
        <v/>
      </c>
      <c r="F105" s="19">
        <f>IF(A105&amp;""="","",COUNTIFS('الحضور'!$A$6:$A$2005,A105&amp;"",'الحضور'!$C$6:$C$2005,"غياب"))</f>
        <v/>
      </c>
      <c r="G105" s="19">
        <f>IF(A105&amp;""="","",SUMIFS('الحضور'!$F$6:$F$2005,'الحضور'!$A$6:$A$2005,A105&amp;"",'الحضور'!$C$6:$C$2005,"أصالة")+SUMIFS('الحضور'!$F$6:$F$2005,'الحضور'!$A$6:$A$2005,A105&amp;"",'الحضور'!$C$6:$C$2005,"توكيل"))</f>
        <v/>
      </c>
      <c r="H105" s="18">
        <f>IF(A105&amp;""="","",IF(COUNTIF('الحضور'!$A$6:$A$2005,A105&amp;"")=0,"",IF(SUM('الملاك'!$E$6:$E$205)=0,"",G105/SUM('الملاك'!$E$6:$E$205))))</f>
        <v/>
      </c>
      <c r="I105" s="6">
        <f>IF(A105&amp;""="","",IF(H105="","لم يُسجَّل حضور",IF(H105&gt;='الإعدادات'!$B$4,"مكتمل","غير مكتمل")))</f>
        <v/>
      </c>
    </row>
    <row r="106">
      <c r="A106" s="5" t="n"/>
      <c r="B106" s="14" t="n"/>
      <c r="C106" s="5" t="n"/>
      <c r="D106" s="19">
        <f>IF(A106&amp;""="","",COUNTIFS('الحضور'!$A$6:$A$2005,A106&amp;"",'الحضور'!$C$6:$C$2005,"أصالة"))</f>
        <v/>
      </c>
      <c r="E106" s="19">
        <f>IF(A106&amp;""="","",COUNTIFS('الحضور'!$A$6:$A$2005,A106&amp;"",'الحضور'!$C$6:$C$2005,"توكيل"))</f>
        <v/>
      </c>
      <c r="F106" s="19">
        <f>IF(A106&amp;""="","",COUNTIFS('الحضور'!$A$6:$A$2005,A106&amp;"",'الحضور'!$C$6:$C$2005,"غياب"))</f>
        <v/>
      </c>
      <c r="G106" s="19">
        <f>IF(A106&amp;""="","",SUMIFS('الحضور'!$F$6:$F$2005,'الحضور'!$A$6:$A$2005,A106&amp;"",'الحضور'!$C$6:$C$2005,"أصالة")+SUMIFS('الحضور'!$F$6:$F$2005,'الحضور'!$A$6:$A$2005,A106&amp;"",'الحضور'!$C$6:$C$2005,"توكيل"))</f>
        <v/>
      </c>
      <c r="H106" s="18">
        <f>IF(A106&amp;""="","",IF(COUNTIF('الحضور'!$A$6:$A$2005,A106&amp;"")=0,"",IF(SUM('الملاك'!$E$6:$E$205)=0,"",G106/SUM('الملاك'!$E$6:$E$205))))</f>
        <v/>
      </c>
      <c r="I106" s="6">
        <f>IF(A106&amp;""="","",IF(H106="","لم يُسجَّل حضور",IF(H106&gt;='الإعدادات'!$B$4,"مكتمل","غير مكتمل")))</f>
        <v/>
      </c>
    </row>
    <row r="107">
      <c r="A107" s="5" t="n"/>
      <c r="B107" s="14" t="n"/>
      <c r="C107" s="5" t="n"/>
      <c r="D107" s="19">
        <f>IF(A107&amp;""="","",COUNTIFS('الحضور'!$A$6:$A$2005,A107&amp;"",'الحضور'!$C$6:$C$2005,"أصالة"))</f>
        <v/>
      </c>
      <c r="E107" s="19">
        <f>IF(A107&amp;""="","",COUNTIFS('الحضور'!$A$6:$A$2005,A107&amp;"",'الحضور'!$C$6:$C$2005,"توكيل"))</f>
        <v/>
      </c>
      <c r="F107" s="19">
        <f>IF(A107&amp;""="","",COUNTIFS('الحضور'!$A$6:$A$2005,A107&amp;"",'الحضور'!$C$6:$C$2005,"غياب"))</f>
        <v/>
      </c>
      <c r="G107" s="19">
        <f>IF(A107&amp;""="","",SUMIFS('الحضور'!$F$6:$F$2005,'الحضور'!$A$6:$A$2005,A107&amp;"",'الحضور'!$C$6:$C$2005,"أصالة")+SUMIFS('الحضور'!$F$6:$F$2005,'الحضور'!$A$6:$A$2005,A107&amp;"",'الحضور'!$C$6:$C$2005,"توكيل"))</f>
        <v/>
      </c>
      <c r="H107" s="18">
        <f>IF(A107&amp;""="","",IF(COUNTIF('الحضور'!$A$6:$A$2005,A107&amp;"")=0,"",IF(SUM('الملاك'!$E$6:$E$205)=0,"",G107/SUM('الملاك'!$E$6:$E$205))))</f>
        <v/>
      </c>
      <c r="I107" s="6">
        <f>IF(A107&amp;""="","",IF(H107="","لم يُسجَّل حضور",IF(H107&gt;='الإعدادات'!$B$4,"مكتمل","غير مكتمل")))</f>
        <v/>
      </c>
    </row>
    <row r="108">
      <c r="A108" s="5" t="n"/>
      <c r="B108" s="14" t="n"/>
      <c r="C108" s="5" t="n"/>
      <c r="D108" s="19">
        <f>IF(A108&amp;""="","",COUNTIFS('الحضور'!$A$6:$A$2005,A108&amp;"",'الحضور'!$C$6:$C$2005,"أصالة"))</f>
        <v/>
      </c>
      <c r="E108" s="19">
        <f>IF(A108&amp;""="","",COUNTIFS('الحضور'!$A$6:$A$2005,A108&amp;"",'الحضور'!$C$6:$C$2005,"توكيل"))</f>
        <v/>
      </c>
      <c r="F108" s="19">
        <f>IF(A108&amp;""="","",COUNTIFS('الحضور'!$A$6:$A$2005,A108&amp;"",'الحضور'!$C$6:$C$2005,"غياب"))</f>
        <v/>
      </c>
      <c r="G108" s="19">
        <f>IF(A108&amp;""="","",SUMIFS('الحضور'!$F$6:$F$2005,'الحضور'!$A$6:$A$2005,A108&amp;"",'الحضور'!$C$6:$C$2005,"أصالة")+SUMIFS('الحضور'!$F$6:$F$2005,'الحضور'!$A$6:$A$2005,A108&amp;"",'الحضور'!$C$6:$C$2005,"توكيل"))</f>
        <v/>
      </c>
      <c r="H108" s="18">
        <f>IF(A108&amp;""="","",IF(COUNTIF('الحضور'!$A$6:$A$2005,A108&amp;"")=0,"",IF(SUM('الملاك'!$E$6:$E$205)=0,"",G108/SUM('الملاك'!$E$6:$E$205))))</f>
        <v/>
      </c>
      <c r="I108" s="6">
        <f>IF(A108&amp;""="","",IF(H108="","لم يُسجَّل حضور",IF(H108&gt;='الإعدادات'!$B$4,"مكتمل","غير مكتمل")))</f>
        <v/>
      </c>
    </row>
    <row r="109">
      <c r="A109" s="5" t="n"/>
      <c r="B109" s="14" t="n"/>
      <c r="C109" s="5" t="n"/>
      <c r="D109" s="19">
        <f>IF(A109&amp;""="","",COUNTIFS('الحضور'!$A$6:$A$2005,A109&amp;"",'الحضور'!$C$6:$C$2005,"أصالة"))</f>
        <v/>
      </c>
      <c r="E109" s="19">
        <f>IF(A109&amp;""="","",COUNTIFS('الحضور'!$A$6:$A$2005,A109&amp;"",'الحضور'!$C$6:$C$2005,"توكيل"))</f>
        <v/>
      </c>
      <c r="F109" s="19">
        <f>IF(A109&amp;""="","",COUNTIFS('الحضور'!$A$6:$A$2005,A109&amp;"",'الحضور'!$C$6:$C$2005,"غياب"))</f>
        <v/>
      </c>
      <c r="G109" s="19">
        <f>IF(A109&amp;""="","",SUMIFS('الحضور'!$F$6:$F$2005,'الحضور'!$A$6:$A$2005,A109&amp;"",'الحضور'!$C$6:$C$2005,"أصالة")+SUMIFS('الحضور'!$F$6:$F$2005,'الحضور'!$A$6:$A$2005,A109&amp;"",'الحضور'!$C$6:$C$2005,"توكيل"))</f>
        <v/>
      </c>
      <c r="H109" s="18">
        <f>IF(A109&amp;""="","",IF(COUNTIF('الحضور'!$A$6:$A$2005,A109&amp;"")=0,"",IF(SUM('الملاك'!$E$6:$E$205)=0,"",G109/SUM('الملاك'!$E$6:$E$205))))</f>
        <v/>
      </c>
      <c r="I109" s="6">
        <f>IF(A109&amp;""="","",IF(H109="","لم يُسجَّل حضور",IF(H109&gt;='الإعدادات'!$B$4,"مكتمل","غير مكتمل")))</f>
        <v/>
      </c>
    </row>
    <row r="110">
      <c r="A110" s="5" t="n"/>
      <c r="B110" s="14" t="n"/>
      <c r="C110" s="5" t="n"/>
      <c r="D110" s="19">
        <f>IF(A110&amp;""="","",COUNTIFS('الحضور'!$A$6:$A$2005,A110&amp;"",'الحضور'!$C$6:$C$2005,"أصالة"))</f>
        <v/>
      </c>
      <c r="E110" s="19">
        <f>IF(A110&amp;""="","",COUNTIFS('الحضور'!$A$6:$A$2005,A110&amp;"",'الحضور'!$C$6:$C$2005,"توكيل"))</f>
        <v/>
      </c>
      <c r="F110" s="19">
        <f>IF(A110&amp;""="","",COUNTIFS('الحضور'!$A$6:$A$2005,A110&amp;"",'الحضور'!$C$6:$C$2005,"غياب"))</f>
        <v/>
      </c>
      <c r="G110" s="19">
        <f>IF(A110&amp;""="","",SUMIFS('الحضور'!$F$6:$F$2005,'الحضور'!$A$6:$A$2005,A110&amp;"",'الحضور'!$C$6:$C$2005,"أصالة")+SUMIFS('الحضور'!$F$6:$F$2005,'الحضور'!$A$6:$A$2005,A110&amp;"",'الحضور'!$C$6:$C$2005,"توكيل"))</f>
        <v/>
      </c>
      <c r="H110" s="18">
        <f>IF(A110&amp;""="","",IF(COUNTIF('الحضور'!$A$6:$A$2005,A110&amp;"")=0,"",IF(SUM('الملاك'!$E$6:$E$205)=0,"",G110/SUM('الملاك'!$E$6:$E$205))))</f>
        <v/>
      </c>
      <c r="I110" s="6">
        <f>IF(A110&amp;""="","",IF(H110="","لم يُسجَّل حضور",IF(H110&gt;='الإعدادات'!$B$4,"مكتمل","غير مكتمل")))</f>
        <v/>
      </c>
    </row>
    <row r="111">
      <c r="A111" s="5" t="n"/>
      <c r="B111" s="14" t="n"/>
      <c r="C111" s="5" t="n"/>
      <c r="D111" s="19">
        <f>IF(A111&amp;""="","",COUNTIFS('الحضور'!$A$6:$A$2005,A111&amp;"",'الحضور'!$C$6:$C$2005,"أصالة"))</f>
        <v/>
      </c>
      <c r="E111" s="19">
        <f>IF(A111&amp;""="","",COUNTIFS('الحضور'!$A$6:$A$2005,A111&amp;"",'الحضور'!$C$6:$C$2005,"توكيل"))</f>
        <v/>
      </c>
      <c r="F111" s="19">
        <f>IF(A111&amp;""="","",COUNTIFS('الحضور'!$A$6:$A$2005,A111&amp;"",'الحضور'!$C$6:$C$2005,"غياب"))</f>
        <v/>
      </c>
      <c r="G111" s="19">
        <f>IF(A111&amp;""="","",SUMIFS('الحضور'!$F$6:$F$2005,'الحضور'!$A$6:$A$2005,A111&amp;"",'الحضور'!$C$6:$C$2005,"أصالة")+SUMIFS('الحضور'!$F$6:$F$2005,'الحضور'!$A$6:$A$2005,A111&amp;"",'الحضور'!$C$6:$C$2005,"توكيل"))</f>
        <v/>
      </c>
      <c r="H111" s="18">
        <f>IF(A111&amp;""="","",IF(COUNTIF('الحضور'!$A$6:$A$2005,A111&amp;"")=0,"",IF(SUM('الملاك'!$E$6:$E$205)=0,"",G111/SUM('الملاك'!$E$6:$E$205))))</f>
        <v/>
      </c>
      <c r="I111" s="6">
        <f>IF(A111&amp;""="","",IF(H111="","لم يُسجَّل حضور",IF(H111&gt;='الإعدادات'!$B$4,"مكتمل","غير مكتمل")))</f>
        <v/>
      </c>
    </row>
    <row r="112">
      <c r="A112" s="5" t="n"/>
      <c r="B112" s="14" t="n"/>
      <c r="C112" s="5" t="n"/>
      <c r="D112" s="19">
        <f>IF(A112&amp;""="","",COUNTIFS('الحضور'!$A$6:$A$2005,A112&amp;"",'الحضور'!$C$6:$C$2005,"أصالة"))</f>
        <v/>
      </c>
      <c r="E112" s="19">
        <f>IF(A112&amp;""="","",COUNTIFS('الحضور'!$A$6:$A$2005,A112&amp;"",'الحضور'!$C$6:$C$2005,"توكيل"))</f>
        <v/>
      </c>
      <c r="F112" s="19">
        <f>IF(A112&amp;""="","",COUNTIFS('الحضور'!$A$6:$A$2005,A112&amp;"",'الحضور'!$C$6:$C$2005,"غياب"))</f>
        <v/>
      </c>
      <c r="G112" s="19">
        <f>IF(A112&amp;""="","",SUMIFS('الحضور'!$F$6:$F$2005,'الحضور'!$A$6:$A$2005,A112&amp;"",'الحضور'!$C$6:$C$2005,"أصالة")+SUMIFS('الحضور'!$F$6:$F$2005,'الحضور'!$A$6:$A$2005,A112&amp;"",'الحضور'!$C$6:$C$2005,"توكيل"))</f>
        <v/>
      </c>
      <c r="H112" s="18">
        <f>IF(A112&amp;""="","",IF(COUNTIF('الحضور'!$A$6:$A$2005,A112&amp;"")=0,"",IF(SUM('الملاك'!$E$6:$E$205)=0,"",G112/SUM('الملاك'!$E$6:$E$205))))</f>
        <v/>
      </c>
      <c r="I112" s="6">
        <f>IF(A112&amp;""="","",IF(H112="","لم يُسجَّل حضور",IF(H112&gt;='الإعدادات'!$B$4,"مكتمل","غير مكتمل")))</f>
        <v/>
      </c>
    </row>
    <row r="113">
      <c r="A113" s="5" t="n"/>
      <c r="B113" s="14" t="n"/>
      <c r="C113" s="5" t="n"/>
      <c r="D113" s="19">
        <f>IF(A113&amp;""="","",COUNTIFS('الحضور'!$A$6:$A$2005,A113&amp;"",'الحضور'!$C$6:$C$2005,"أصالة"))</f>
        <v/>
      </c>
      <c r="E113" s="19">
        <f>IF(A113&amp;""="","",COUNTIFS('الحضور'!$A$6:$A$2005,A113&amp;"",'الحضور'!$C$6:$C$2005,"توكيل"))</f>
        <v/>
      </c>
      <c r="F113" s="19">
        <f>IF(A113&amp;""="","",COUNTIFS('الحضور'!$A$6:$A$2005,A113&amp;"",'الحضور'!$C$6:$C$2005,"غياب"))</f>
        <v/>
      </c>
      <c r="G113" s="19">
        <f>IF(A113&amp;""="","",SUMIFS('الحضور'!$F$6:$F$2005,'الحضور'!$A$6:$A$2005,A113&amp;"",'الحضور'!$C$6:$C$2005,"أصالة")+SUMIFS('الحضور'!$F$6:$F$2005,'الحضور'!$A$6:$A$2005,A113&amp;"",'الحضور'!$C$6:$C$2005,"توكيل"))</f>
        <v/>
      </c>
      <c r="H113" s="18">
        <f>IF(A113&amp;""="","",IF(COUNTIF('الحضور'!$A$6:$A$2005,A113&amp;"")=0,"",IF(SUM('الملاك'!$E$6:$E$205)=0,"",G113/SUM('الملاك'!$E$6:$E$205))))</f>
        <v/>
      </c>
      <c r="I113" s="6">
        <f>IF(A113&amp;""="","",IF(H113="","لم يُسجَّل حضور",IF(H113&gt;='الإعدادات'!$B$4,"مكتمل","غير مكتمل")))</f>
        <v/>
      </c>
    </row>
    <row r="114">
      <c r="A114" s="5" t="n"/>
      <c r="B114" s="14" t="n"/>
      <c r="C114" s="5" t="n"/>
      <c r="D114" s="19">
        <f>IF(A114&amp;""="","",COUNTIFS('الحضور'!$A$6:$A$2005,A114&amp;"",'الحضور'!$C$6:$C$2005,"أصالة"))</f>
        <v/>
      </c>
      <c r="E114" s="19">
        <f>IF(A114&amp;""="","",COUNTIFS('الحضور'!$A$6:$A$2005,A114&amp;"",'الحضور'!$C$6:$C$2005,"توكيل"))</f>
        <v/>
      </c>
      <c r="F114" s="19">
        <f>IF(A114&amp;""="","",COUNTIFS('الحضور'!$A$6:$A$2005,A114&amp;"",'الحضور'!$C$6:$C$2005,"غياب"))</f>
        <v/>
      </c>
      <c r="G114" s="19">
        <f>IF(A114&amp;""="","",SUMIFS('الحضور'!$F$6:$F$2005,'الحضور'!$A$6:$A$2005,A114&amp;"",'الحضور'!$C$6:$C$2005,"أصالة")+SUMIFS('الحضور'!$F$6:$F$2005,'الحضور'!$A$6:$A$2005,A114&amp;"",'الحضور'!$C$6:$C$2005,"توكيل"))</f>
        <v/>
      </c>
      <c r="H114" s="18">
        <f>IF(A114&amp;""="","",IF(COUNTIF('الحضور'!$A$6:$A$2005,A114&amp;"")=0,"",IF(SUM('الملاك'!$E$6:$E$205)=0,"",G114/SUM('الملاك'!$E$6:$E$205))))</f>
        <v/>
      </c>
      <c r="I114" s="6">
        <f>IF(A114&amp;""="","",IF(H114="","لم يُسجَّل حضور",IF(H114&gt;='الإعدادات'!$B$4,"مكتمل","غير مكتمل")))</f>
        <v/>
      </c>
    </row>
    <row r="115">
      <c r="A115" s="5" t="n"/>
      <c r="B115" s="14" t="n"/>
      <c r="C115" s="5" t="n"/>
      <c r="D115" s="19">
        <f>IF(A115&amp;""="","",COUNTIFS('الحضور'!$A$6:$A$2005,A115&amp;"",'الحضور'!$C$6:$C$2005,"أصالة"))</f>
        <v/>
      </c>
      <c r="E115" s="19">
        <f>IF(A115&amp;""="","",COUNTIFS('الحضور'!$A$6:$A$2005,A115&amp;"",'الحضور'!$C$6:$C$2005,"توكيل"))</f>
        <v/>
      </c>
      <c r="F115" s="19">
        <f>IF(A115&amp;""="","",COUNTIFS('الحضور'!$A$6:$A$2005,A115&amp;"",'الحضور'!$C$6:$C$2005,"غياب"))</f>
        <v/>
      </c>
      <c r="G115" s="19">
        <f>IF(A115&amp;""="","",SUMIFS('الحضور'!$F$6:$F$2005,'الحضور'!$A$6:$A$2005,A115&amp;"",'الحضور'!$C$6:$C$2005,"أصالة")+SUMIFS('الحضور'!$F$6:$F$2005,'الحضور'!$A$6:$A$2005,A115&amp;"",'الحضور'!$C$6:$C$2005,"توكيل"))</f>
        <v/>
      </c>
      <c r="H115" s="18">
        <f>IF(A115&amp;""="","",IF(COUNTIF('الحضور'!$A$6:$A$2005,A115&amp;"")=0,"",IF(SUM('الملاك'!$E$6:$E$205)=0,"",G115/SUM('الملاك'!$E$6:$E$205))))</f>
        <v/>
      </c>
      <c r="I115" s="6">
        <f>IF(A115&amp;""="","",IF(H115="","لم يُسجَّل حضور",IF(H115&gt;='الإعدادات'!$B$4,"مكتمل","غير مكتمل")))</f>
        <v/>
      </c>
    </row>
    <row r="116">
      <c r="A116" s="5" t="n"/>
      <c r="B116" s="14" t="n"/>
      <c r="C116" s="5" t="n"/>
      <c r="D116" s="19">
        <f>IF(A116&amp;""="","",COUNTIFS('الحضور'!$A$6:$A$2005,A116&amp;"",'الحضور'!$C$6:$C$2005,"أصالة"))</f>
        <v/>
      </c>
      <c r="E116" s="19">
        <f>IF(A116&amp;""="","",COUNTIFS('الحضور'!$A$6:$A$2005,A116&amp;"",'الحضور'!$C$6:$C$2005,"توكيل"))</f>
        <v/>
      </c>
      <c r="F116" s="19">
        <f>IF(A116&amp;""="","",COUNTIFS('الحضور'!$A$6:$A$2005,A116&amp;"",'الحضور'!$C$6:$C$2005,"غياب"))</f>
        <v/>
      </c>
      <c r="G116" s="19">
        <f>IF(A116&amp;""="","",SUMIFS('الحضور'!$F$6:$F$2005,'الحضور'!$A$6:$A$2005,A116&amp;"",'الحضور'!$C$6:$C$2005,"أصالة")+SUMIFS('الحضور'!$F$6:$F$2005,'الحضور'!$A$6:$A$2005,A116&amp;"",'الحضور'!$C$6:$C$2005,"توكيل"))</f>
        <v/>
      </c>
      <c r="H116" s="18">
        <f>IF(A116&amp;""="","",IF(COUNTIF('الحضور'!$A$6:$A$2005,A116&amp;"")=0,"",IF(SUM('الملاك'!$E$6:$E$205)=0,"",G116/SUM('الملاك'!$E$6:$E$205))))</f>
        <v/>
      </c>
      <c r="I116" s="6">
        <f>IF(A116&amp;""="","",IF(H116="","لم يُسجَّل حضور",IF(H116&gt;='الإعدادات'!$B$4,"مكتمل","غير مكتمل")))</f>
        <v/>
      </c>
    </row>
    <row r="117">
      <c r="A117" s="5" t="n"/>
      <c r="B117" s="14" t="n"/>
      <c r="C117" s="5" t="n"/>
      <c r="D117" s="19">
        <f>IF(A117&amp;""="","",COUNTIFS('الحضور'!$A$6:$A$2005,A117&amp;"",'الحضور'!$C$6:$C$2005,"أصالة"))</f>
        <v/>
      </c>
      <c r="E117" s="19">
        <f>IF(A117&amp;""="","",COUNTIFS('الحضور'!$A$6:$A$2005,A117&amp;"",'الحضور'!$C$6:$C$2005,"توكيل"))</f>
        <v/>
      </c>
      <c r="F117" s="19">
        <f>IF(A117&amp;""="","",COUNTIFS('الحضور'!$A$6:$A$2005,A117&amp;"",'الحضور'!$C$6:$C$2005,"غياب"))</f>
        <v/>
      </c>
      <c r="G117" s="19">
        <f>IF(A117&amp;""="","",SUMIFS('الحضور'!$F$6:$F$2005,'الحضور'!$A$6:$A$2005,A117&amp;"",'الحضور'!$C$6:$C$2005,"أصالة")+SUMIFS('الحضور'!$F$6:$F$2005,'الحضور'!$A$6:$A$2005,A117&amp;"",'الحضور'!$C$6:$C$2005,"توكيل"))</f>
        <v/>
      </c>
      <c r="H117" s="18">
        <f>IF(A117&amp;""="","",IF(COUNTIF('الحضور'!$A$6:$A$2005,A117&amp;"")=0,"",IF(SUM('الملاك'!$E$6:$E$205)=0,"",G117/SUM('الملاك'!$E$6:$E$205))))</f>
        <v/>
      </c>
      <c r="I117" s="6">
        <f>IF(A117&amp;""="","",IF(H117="","لم يُسجَّل حضور",IF(H117&gt;='الإعدادات'!$B$4,"مكتمل","غير مكتمل")))</f>
        <v/>
      </c>
    </row>
    <row r="118">
      <c r="A118" s="5" t="n"/>
      <c r="B118" s="14" t="n"/>
      <c r="C118" s="5" t="n"/>
      <c r="D118" s="19">
        <f>IF(A118&amp;""="","",COUNTIFS('الحضور'!$A$6:$A$2005,A118&amp;"",'الحضور'!$C$6:$C$2005,"أصالة"))</f>
        <v/>
      </c>
      <c r="E118" s="19">
        <f>IF(A118&amp;""="","",COUNTIFS('الحضور'!$A$6:$A$2005,A118&amp;"",'الحضور'!$C$6:$C$2005,"توكيل"))</f>
        <v/>
      </c>
      <c r="F118" s="19">
        <f>IF(A118&amp;""="","",COUNTIFS('الحضور'!$A$6:$A$2005,A118&amp;"",'الحضور'!$C$6:$C$2005,"غياب"))</f>
        <v/>
      </c>
      <c r="G118" s="19">
        <f>IF(A118&amp;""="","",SUMIFS('الحضور'!$F$6:$F$2005,'الحضور'!$A$6:$A$2005,A118&amp;"",'الحضور'!$C$6:$C$2005,"أصالة")+SUMIFS('الحضور'!$F$6:$F$2005,'الحضور'!$A$6:$A$2005,A118&amp;"",'الحضور'!$C$6:$C$2005,"توكيل"))</f>
        <v/>
      </c>
      <c r="H118" s="18">
        <f>IF(A118&amp;""="","",IF(COUNTIF('الحضور'!$A$6:$A$2005,A118&amp;"")=0,"",IF(SUM('الملاك'!$E$6:$E$205)=0,"",G118/SUM('الملاك'!$E$6:$E$205))))</f>
        <v/>
      </c>
      <c r="I118" s="6">
        <f>IF(A118&amp;""="","",IF(H118="","لم يُسجَّل حضور",IF(H118&gt;='الإعدادات'!$B$4,"مكتمل","غير مكتمل")))</f>
        <v/>
      </c>
    </row>
    <row r="119">
      <c r="A119" s="5" t="n"/>
      <c r="B119" s="14" t="n"/>
      <c r="C119" s="5" t="n"/>
      <c r="D119" s="19">
        <f>IF(A119&amp;""="","",COUNTIFS('الحضور'!$A$6:$A$2005,A119&amp;"",'الحضور'!$C$6:$C$2005,"أصالة"))</f>
        <v/>
      </c>
      <c r="E119" s="19">
        <f>IF(A119&amp;""="","",COUNTIFS('الحضور'!$A$6:$A$2005,A119&amp;"",'الحضور'!$C$6:$C$2005,"توكيل"))</f>
        <v/>
      </c>
      <c r="F119" s="19">
        <f>IF(A119&amp;""="","",COUNTIFS('الحضور'!$A$6:$A$2005,A119&amp;"",'الحضور'!$C$6:$C$2005,"غياب"))</f>
        <v/>
      </c>
      <c r="G119" s="19">
        <f>IF(A119&amp;""="","",SUMIFS('الحضور'!$F$6:$F$2005,'الحضور'!$A$6:$A$2005,A119&amp;"",'الحضور'!$C$6:$C$2005,"أصالة")+SUMIFS('الحضور'!$F$6:$F$2005,'الحضور'!$A$6:$A$2005,A119&amp;"",'الحضور'!$C$6:$C$2005,"توكيل"))</f>
        <v/>
      </c>
      <c r="H119" s="18">
        <f>IF(A119&amp;""="","",IF(COUNTIF('الحضور'!$A$6:$A$2005,A119&amp;"")=0,"",IF(SUM('الملاك'!$E$6:$E$205)=0,"",G119/SUM('الملاك'!$E$6:$E$205))))</f>
        <v/>
      </c>
      <c r="I119" s="6">
        <f>IF(A119&amp;""="","",IF(H119="","لم يُسجَّل حضور",IF(H119&gt;='الإعدادات'!$B$4,"مكتمل","غير مكتمل")))</f>
        <v/>
      </c>
    </row>
    <row r="120">
      <c r="A120" s="5" t="n"/>
      <c r="B120" s="14" t="n"/>
      <c r="C120" s="5" t="n"/>
      <c r="D120" s="19">
        <f>IF(A120&amp;""="","",COUNTIFS('الحضور'!$A$6:$A$2005,A120&amp;"",'الحضور'!$C$6:$C$2005,"أصالة"))</f>
        <v/>
      </c>
      <c r="E120" s="19">
        <f>IF(A120&amp;""="","",COUNTIFS('الحضور'!$A$6:$A$2005,A120&amp;"",'الحضور'!$C$6:$C$2005,"توكيل"))</f>
        <v/>
      </c>
      <c r="F120" s="19">
        <f>IF(A120&amp;""="","",COUNTIFS('الحضور'!$A$6:$A$2005,A120&amp;"",'الحضور'!$C$6:$C$2005,"غياب"))</f>
        <v/>
      </c>
      <c r="G120" s="19">
        <f>IF(A120&amp;""="","",SUMIFS('الحضور'!$F$6:$F$2005,'الحضور'!$A$6:$A$2005,A120&amp;"",'الحضور'!$C$6:$C$2005,"أصالة")+SUMIFS('الحضور'!$F$6:$F$2005,'الحضور'!$A$6:$A$2005,A120&amp;"",'الحضور'!$C$6:$C$2005,"توكيل"))</f>
        <v/>
      </c>
      <c r="H120" s="18">
        <f>IF(A120&amp;""="","",IF(COUNTIF('الحضور'!$A$6:$A$2005,A120&amp;"")=0,"",IF(SUM('الملاك'!$E$6:$E$205)=0,"",G120/SUM('الملاك'!$E$6:$E$205))))</f>
        <v/>
      </c>
      <c r="I120" s="6">
        <f>IF(A120&amp;""="","",IF(H120="","لم يُسجَّل حضور",IF(H120&gt;='الإعدادات'!$B$4,"مكتمل","غير مكتمل")))</f>
        <v/>
      </c>
    </row>
    <row r="121">
      <c r="A121" s="5" t="n"/>
      <c r="B121" s="14" t="n"/>
      <c r="C121" s="5" t="n"/>
      <c r="D121" s="19">
        <f>IF(A121&amp;""="","",COUNTIFS('الحضور'!$A$6:$A$2005,A121&amp;"",'الحضور'!$C$6:$C$2005,"أصالة"))</f>
        <v/>
      </c>
      <c r="E121" s="19">
        <f>IF(A121&amp;""="","",COUNTIFS('الحضور'!$A$6:$A$2005,A121&amp;"",'الحضور'!$C$6:$C$2005,"توكيل"))</f>
        <v/>
      </c>
      <c r="F121" s="19">
        <f>IF(A121&amp;""="","",COUNTIFS('الحضور'!$A$6:$A$2005,A121&amp;"",'الحضور'!$C$6:$C$2005,"غياب"))</f>
        <v/>
      </c>
      <c r="G121" s="19">
        <f>IF(A121&amp;""="","",SUMIFS('الحضور'!$F$6:$F$2005,'الحضور'!$A$6:$A$2005,A121&amp;"",'الحضور'!$C$6:$C$2005,"أصالة")+SUMIFS('الحضور'!$F$6:$F$2005,'الحضور'!$A$6:$A$2005,A121&amp;"",'الحضور'!$C$6:$C$2005,"توكيل"))</f>
        <v/>
      </c>
      <c r="H121" s="18">
        <f>IF(A121&amp;""="","",IF(COUNTIF('الحضور'!$A$6:$A$2005,A121&amp;"")=0,"",IF(SUM('الملاك'!$E$6:$E$205)=0,"",G121/SUM('الملاك'!$E$6:$E$205))))</f>
        <v/>
      </c>
      <c r="I121" s="6">
        <f>IF(A121&amp;""="","",IF(H121="","لم يُسجَّل حضور",IF(H121&gt;='الإعدادات'!$B$4,"مكتمل","غير مكتمل")))</f>
        <v/>
      </c>
    </row>
    <row r="122">
      <c r="A122" s="5" t="n"/>
      <c r="B122" s="14" t="n"/>
      <c r="C122" s="5" t="n"/>
      <c r="D122" s="19">
        <f>IF(A122&amp;""="","",COUNTIFS('الحضور'!$A$6:$A$2005,A122&amp;"",'الحضور'!$C$6:$C$2005,"أصالة"))</f>
        <v/>
      </c>
      <c r="E122" s="19">
        <f>IF(A122&amp;""="","",COUNTIFS('الحضور'!$A$6:$A$2005,A122&amp;"",'الحضور'!$C$6:$C$2005,"توكيل"))</f>
        <v/>
      </c>
      <c r="F122" s="19">
        <f>IF(A122&amp;""="","",COUNTIFS('الحضور'!$A$6:$A$2005,A122&amp;"",'الحضور'!$C$6:$C$2005,"غياب"))</f>
        <v/>
      </c>
      <c r="G122" s="19">
        <f>IF(A122&amp;""="","",SUMIFS('الحضور'!$F$6:$F$2005,'الحضور'!$A$6:$A$2005,A122&amp;"",'الحضور'!$C$6:$C$2005,"أصالة")+SUMIFS('الحضور'!$F$6:$F$2005,'الحضور'!$A$6:$A$2005,A122&amp;"",'الحضور'!$C$6:$C$2005,"توكيل"))</f>
        <v/>
      </c>
      <c r="H122" s="18">
        <f>IF(A122&amp;""="","",IF(COUNTIF('الحضور'!$A$6:$A$2005,A122&amp;"")=0,"",IF(SUM('الملاك'!$E$6:$E$205)=0,"",G122/SUM('الملاك'!$E$6:$E$205))))</f>
        <v/>
      </c>
      <c r="I122" s="6">
        <f>IF(A122&amp;""="","",IF(H122="","لم يُسجَّل حضور",IF(H122&gt;='الإعدادات'!$B$4,"مكتمل","غير مكتمل")))</f>
        <v/>
      </c>
    </row>
    <row r="123">
      <c r="A123" s="5" t="n"/>
      <c r="B123" s="14" t="n"/>
      <c r="C123" s="5" t="n"/>
      <c r="D123" s="19">
        <f>IF(A123&amp;""="","",COUNTIFS('الحضور'!$A$6:$A$2005,A123&amp;"",'الحضور'!$C$6:$C$2005,"أصالة"))</f>
        <v/>
      </c>
      <c r="E123" s="19">
        <f>IF(A123&amp;""="","",COUNTIFS('الحضور'!$A$6:$A$2005,A123&amp;"",'الحضور'!$C$6:$C$2005,"توكيل"))</f>
        <v/>
      </c>
      <c r="F123" s="19">
        <f>IF(A123&amp;""="","",COUNTIFS('الحضور'!$A$6:$A$2005,A123&amp;"",'الحضور'!$C$6:$C$2005,"غياب"))</f>
        <v/>
      </c>
      <c r="G123" s="19">
        <f>IF(A123&amp;""="","",SUMIFS('الحضور'!$F$6:$F$2005,'الحضور'!$A$6:$A$2005,A123&amp;"",'الحضور'!$C$6:$C$2005,"أصالة")+SUMIFS('الحضور'!$F$6:$F$2005,'الحضور'!$A$6:$A$2005,A123&amp;"",'الحضور'!$C$6:$C$2005,"توكيل"))</f>
        <v/>
      </c>
      <c r="H123" s="18">
        <f>IF(A123&amp;""="","",IF(COUNTIF('الحضور'!$A$6:$A$2005,A123&amp;"")=0,"",IF(SUM('الملاك'!$E$6:$E$205)=0,"",G123/SUM('الملاك'!$E$6:$E$205))))</f>
        <v/>
      </c>
      <c r="I123" s="6">
        <f>IF(A123&amp;""="","",IF(H123="","لم يُسجَّل حضور",IF(H123&gt;='الإعدادات'!$B$4,"مكتمل","غير مكتمل")))</f>
        <v/>
      </c>
    </row>
    <row r="124">
      <c r="A124" s="5" t="n"/>
      <c r="B124" s="14" t="n"/>
      <c r="C124" s="5" t="n"/>
      <c r="D124" s="19">
        <f>IF(A124&amp;""="","",COUNTIFS('الحضور'!$A$6:$A$2005,A124&amp;"",'الحضور'!$C$6:$C$2005,"أصالة"))</f>
        <v/>
      </c>
      <c r="E124" s="19">
        <f>IF(A124&amp;""="","",COUNTIFS('الحضور'!$A$6:$A$2005,A124&amp;"",'الحضور'!$C$6:$C$2005,"توكيل"))</f>
        <v/>
      </c>
      <c r="F124" s="19">
        <f>IF(A124&amp;""="","",COUNTIFS('الحضور'!$A$6:$A$2005,A124&amp;"",'الحضور'!$C$6:$C$2005,"غياب"))</f>
        <v/>
      </c>
      <c r="G124" s="19">
        <f>IF(A124&amp;""="","",SUMIFS('الحضور'!$F$6:$F$2005,'الحضور'!$A$6:$A$2005,A124&amp;"",'الحضور'!$C$6:$C$2005,"أصالة")+SUMIFS('الحضور'!$F$6:$F$2005,'الحضور'!$A$6:$A$2005,A124&amp;"",'الحضور'!$C$6:$C$2005,"توكيل"))</f>
        <v/>
      </c>
      <c r="H124" s="18">
        <f>IF(A124&amp;""="","",IF(COUNTIF('الحضور'!$A$6:$A$2005,A124&amp;"")=0,"",IF(SUM('الملاك'!$E$6:$E$205)=0,"",G124/SUM('الملاك'!$E$6:$E$205))))</f>
        <v/>
      </c>
      <c r="I124" s="6">
        <f>IF(A124&amp;""="","",IF(H124="","لم يُسجَّل حضور",IF(H124&gt;='الإعدادات'!$B$4,"مكتمل","غير مكتمل")))</f>
        <v/>
      </c>
    </row>
    <row r="125">
      <c r="A125" s="5" t="n"/>
      <c r="B125" s="14" t="n"/>
      <c r="C125" s="5" t="n"/>
      <c r="D125" s="19">
        <f>IF(A125&amp;""="","",COUNTIFS('الحضور'!$A$6:$A$2005,A125&amp;"",'الحضور'!$C$6:$C$2005,"أصالة"))</f>
        <v/>
      </c>
      <c r="E125" s="19">
        <f>IF(A125&amp;""="","",COUNTIFS('الحضور'!$A$6:$A$2005,A125&amp;"",'الحضور'!$C$6:$C$2005,"توكيل"))</f>
        <v/>
      </c>
      <c r="F125" s="19">
        <f>IF(A125&amp;""="","",COUNTIFS('الحضور'!$A$6:$A$2005,A125&amp;"",'الحضور'!$C$6:$C$2005,"غياب"))</f>
        <v/>
      </c>
      <c r="G125" s="19">
        <f>IF(A125&amp;""="","",SUMIFS('الحضور'!$F$6:$F$2005,'الحضور'!$A$6:$A$2005,A125&amp;"",'الحضور'!$C$6:$C$2005,"أصالة")+SUMIFS('الحضور'!$F$6:$F$2005,'الحضور'!$A$6:$A$2005,A125&amp;"",'الحضور'!$C$6:$C$2005,"توكيل"))</f>
        <v/>
      </c>
      <c r="H125" s="18">
        <f>IF(A125&amp;""="","",IF(COUNTIF('الحضور'!$A$6:$A$2005,A125&amp;"")=0,"",IF(SUM('الملاك'!$E$6:$E$205)=0,"",G125/SUM('الملاك'!$E$6:$E$205))))</f>
        <v/>
      </c>
      <c r="I125" s="6">
        <f>IF(A125&amp;""="","",IF(H125="","لم يُسجَّل حضور",IF(H125&gt;='الإعدادات'!$B$4,"مكتمل","غير مكتمل")))</f>
        <v/>
      </c>
    </row>
    <row r="126">
      <c r="A126" s="5" t="n"/>
      <c r="B126" s="14" t="n"/>
      <c r="C126" s="5" t="n"/>
      <c r="D126" s="19">
        <f>IF(A126&amp;""="","",COUNTIFS('الحضور'!$A$6:$A$2005,A126&amp;"",'الحضور'!$C$6:$C$2005,"أصالة"))</f>
        <v/>
      </c>
      <c r="E126" s="19">
        <f>IF(A126&amp;""="","",COUNTIFS('الحضور'!$A$6:$A$2005,A126&amp;"",'الحضور'!$C$6:$C$2005,"توكيل"))</f>
        <v/>
      </c>
      <c r="F126" s="19">
        <f>IF(A126&amp;""="","",COUNTIFS('الحضور'!$A$6:$A$2005,A126&amp;"",'الحضور'!$C$6:$C$2005,"غياب"))</f>
        <v/>
      </c>
      <c r="G126" s="19">
        <f>IF(A126&amp;""="","",SUMIFS('الحضور'!$F$6:$F$2005,'الحضور'!$A$6:$A$2005,A126&amp;"",'الحضور'!$C$6:$C$2005,"أصالة")+SUMIFS('الحضور'!$F$6:$F$2005,'الحضور'!$A$6:$A$2005,A126&amp;"",'الحضور'!$C$6:$C$2005,"توكيل"))</f>
        <v/>
      </c>
      <c r="H126" s="18">
        <f>IF(A126&amp;""="","",IF(COUNTIF('الحضور'!$A$6:$A$2005,A126&amp;"")=0,"",IF(SUM('الملاك'!$E$6:$E$205)=0,"",G126/SUM('الملاك'!$E$6:$E$205))))</f>
        <v/>
      </c>
      <c r="I126" s="6">
        <f>IF(A126&amp;""="","",IF(H126="","لم يُسجَّل حضور",IF(H126&gt;='الإعدادات'!$B$4,"مكتمل","غير مكتمل")))</f>
        <v/>
      </c>
    </row>
    <row r="127">
      <c r="A127" s="5" t="n"/>
      <c r="B127" s="14" t="n"/>
      <c r="C127" s="5" t="n"/>
      <c r="D127" s="19">
        <f>IF(A127&amp;""="","",COUNTIFS('الحضور'!$A$6:$A$2005,A127&amp;"",'الحضور'!$C$6:$C$2005,"أصالة"))</f>
        <v/>
      </c>
      <c r="E127" s="19">
        <f>IF(A127&amp;""="","",COUNTIFS('الحضور'!$A$6:$A$2005,A127&amp;"",'الحضور'!$C$6:$C$2005,"توكيل"))</f>
        <v/>
      </c>
      <c r="F127" s="19">
        <f>IF(A127&amp;""="","",COUNTIFS('الحضور'!$A$6:$A$2005,A127&amp;"",'الحضور'!$C$6:$C$2005,"غياب"))</f>
        <v/>
      </c>
      <c r="G127" s="19">
        <f>IF(A127&amp;""="","",SUMIFS('الحضور'!$F$6:$F$2005,'الحضور'!$A$6:$A$2005,A127&amp;"",'الحضور'!$C$6:$C$2005,"أصالة")+SUMIFS('الحضور'!$F$6:$F$2005,'الحضور'!$A$6:$A$2005,A127&amp;"",'الحضور'!$C$6:$C$2005,"توكيل"))</f>
        <v/>
      </c>
      <c r="H127" s="18">
        <f>IF(A127&amp;""="","",IF(COUNTIF('الحضور'!$A$6:$A$2005,A127&amp;"")=0,"",IF(SUM('الملاك'!$E$6:$E$205)=0,"",G127/SUM('الملاك'!$E$6:$E$205))))</f>
        <v/>
      </c>
      <c r="I127" s="6">
        <f>IF(A127&amp;""="","",IF(H127="","لم يُسجَّل حضور",IF(H127&gt;='الإعدادات'!$B$4,"مكتمل","غير مكتمل")))</f>
        <v/>
      </c>
    </row>
    <row r="128">
      <c r="A128" s="5" t="n"/>
      <c r="B128" s="14" t="n"/>
      <c r="C128" s="5" t="n"/>
      <c r="D128" s="19">
        <f>IF(A128&amp;""="","",COUNTIFS('الحضور'!$A$6:$A$2005,A128&amp;"",'الحضور'!$C$6:$C$2005,"أصالة"))</f>
        <v/>
      </c>
      <c r="E128" s="19">
        <f>IF(A128&amp;""="","",COUNTIFS('الحضور'!$A$6:$A$2005,A128&amp;"",'الحضور'!$C$6:$C$2005,"توكيل"))</f>
        <v/>
      </c>
      <c r="F128" s="19">
        <f>IF(A128&amp;""="","",COUNTIFS('الحضور'!$A$6:$A$2005,A128&amp;"",'الحضور'!$C$6:$C$2005,"غياب"))</f>
        <v/>
      </c>
      <c r="G128" s="19">
        <f>IF(A128&amp;""="","",SUMIFS('الحضور'!$F$6:$F$2005,'الحضور'!$A$6:$A$2005,A128&amp;"",'الحضور'!$C$6:$C$2005,"أصالة")+SUMIFS('الحضور'!$F$6:$F$2005,'الحضور'!$A$6:$A$2005,A128&amp;"",'الحضور'!$C$6:$C$2005,"توكيل"))</f>
        <v/>
      </c>
      <c r="H128" s="18">
        <f>IF(A128&amp;""="","",IF(COUNTIF('الحضور'!$A$6:$A$2005,A128&amp;"")=0,"",IF(SUM('الملاك'!$E$6:$E$205)=0,"",G128/SUM('الملاك'!$E$6:$E$205))))</f>
        <v/>
      </c>
      <c r="I128" s="6">
        <f>IF(A128&amp;""="","",IF(H128="","لم يُسجَّل حضور",IF(H128&gt;='الإعدادات'!$B$4,"مكتمل","غير مكتمل")))</f>
        <v/>
      </c>
    </row>
    <row r="129">
      <c r="A129" s="5" t="n"/>
      <c r="B129" s="14" t="n"/>
      <c r="C129" s="5" t="n"/>
      <c r="D129" s="19">
        <f>IF(A129&amp;""="","",COUNTIFS('الحضور'!$A$6:$A$2005,A129&amp;"",'الحضور'!$C$6:$C$2005,"أصالة"))</f>
        <v/>
      </c>
      <c r="E129" s="19">
        <f>IF(A129&amp;""="","",COUNTIFS('الحضور'!$A$6:$A$2005,A129&amp;"",'الحضور'!$C$6:$C$2005,"توكيل"))</f>
        <v/>
      </c>
      <c r="F129" s="19">
        <f>IF(A129&amp;""="","",COUNTIFS('الحضور'!$A$6:$A$2005,A129&amp;"",'الحضور'!$C$6:$C$2005,"غياب"))</f>
        <v/>
      </c>
      <c r="G129" s="19">
        <f>IF(A129&amp;""="","",SUMIFS('الحضور'!$F$6:$F$2005,'الحضور'!$A$6:$A$2005,A129&amp;"",'الحضور'!$C$6:$C$2005,"أصالة")+SUMIFS('الحضور'!$F$6:$F$2005,'الحضور'!$A$6:$A$2005,A129&amp;"",'الحضور'!$C$6:$C$2005,"توكيل"))</f>
        <v/>
      </c>
      <c r="H129" s="18">
        <f>IF(A129&amp;""="","",IF(COUNTIF('الحضور'!$A$6:$A$2005,A129&amp;"")=0,"",IF(SUM('الملاك'!$E$6:$E$205)=0,"",G129/SUM('الملاك'!$E$6:$E$205))))</f>
        <v/>
      </c>
      <c r="I129" s="6">
        <f>IF(A129&amp;""="","",IF(H129="","لم يُسجَّل حضور",IF(H129&gt;='الإعدادات'!$B$4,"مكتمل","غير مكتمل")))</f>
        <v/>
      </c>
    </row>
    <row r="130">
      <c r="A130" s="5" t="n"/>
      <c r="B130" s="14" t="n"/>
      <c r="C130" s="5" t="n"/>
      <c r="D130" s="19">
        <f>IF(A130&amp;""="","",COUNTIFS('الحضور'!$A$6:$A$2005,A130&amp;"",'الحضور'!$C$6:$C$2005,"أصالة"))</f>
        <v/>
      </c>
      <c r="E130" s="19">
        <f>IF(A130&amp;""="","",COUNTIFS('الحضور'!$A$6:$A$2005,A130&amp;"",'الحضور'!$C$6:$C$2005,"توكيل"))</f>
        <v/>
      </c>
      <c r="F130" s="19">
        <f>IF(A130&amp;""="","",COUNTIFS('الحضور'!$A$6:$A$2005,A130&amp;"",'الحضور'!$C$6:$C$2005,"غياب"))</f>
        <v/>
      </c>
      <c r="G130" s="19">
        <f>IF(A130&amp;""="","",SUMIFS('الحضور'!$F$6:$F$2005,'الحضور'!$A$6:$A$2005,A130&amp;"",'الحضور'!$C$6:$C$2005,"أصالة")+SUMIFS('الحضور'!$F$6:$F$2005,'الحضور'!$A$6:$A$2005,A130&amp;"",'الحضور'!$C$6:$C$2005,"توكيل"))</f>
        <v/>
      </c>
      <c r="H130" s="18">
        <f>IF(A130&amp;""="","",IF(COUNTIF('الحضور'!$A$6:$A$2005,A130&amp;"")=0,"",IF(SUM('الملاك'!$E$6:$E$205)=0,"",G130/SUM('الملاك'!$E$6:$E$205))))</f>
        <v/>
      </c>
      <c r="I130" s="6">
        <f>IF(A130&amp;""="","",IF(H130="","لم يُسجَّل حضور",IF(H130&gt;='الإعدادات'!$B$4,"مكتمل","غير مكتمل")))</f>
        <v/>
      </c>
    </row>
    <row r="131">
      <c r="A131" s="5" t="n"/>
      <c r="B131" s="14" t="n"/>
      <c r="C131" s="5" t="n"/>
      <c r="D131" s="19">
        <f>IF(A131&amp;""="","",COUNTIFS('الحضور'!$A$6:$A$2005,A131&amp;"",'الحضور'!$C$6:$C$2005,"أصالة"))</f>
        <v/>
      </c>
      <c r="E131" s="19">
        <f>IF(A131&amp;""="","",COUNTIFS('الحضور'!$A$6:$A$2005,A131&amp;"",'الحضور'!$C$6:$C$2005,"توكيل"))</f>
        <v/>
      </c>
      <c r="F131" s="19">
        <f>IF(A131&amp;""="","",COUNTIFS('الحضور'!$A$6:$A$2005,A131&amp;"",'الحضور'!$C$6:$C$2005,"غياب"))</f>
        <v/>
      </c>
      <c r="G131" s="19">
        <f>IF(A131&amp;""="","",SUMIFS('الحضور'!$F$6:$F$2005,'الحضور'!$A$6:$A$2005,A131&amp;"",'الحضور'!$C$6:$C$2005,"أصالة")+SUMIFS('الحضور'!$F$6:$F$2005,'الحضور'!$A$6:$A$2005,A131&amp;"",'الحضور'!$C$6:$C$2005,"توكيل"))</f>
        <v/>
      </c>
      <c r="H131" s="18">
        <f>IF(A131&amp;""="","",IF(COUNTIF('الحضور'!$A$6:$A$2005,A131&amp;"")=0,"",IF(SUM('الملاك'!$E$6:$E$205)=0,"",G131/SUM('الملاك'!$E$6:$E$205))))</f>
        <v/>
      </c>
      <c r="I131" s="6">
        <f>IF(A131&amp;""="","",IF(H131="","لم يُسجَّل حضور",IF(H131&gt;='الإعدادات'!$B$4,"مكتمل","غير مكتمل")))</f>
        <v/>
      </c>
    </row>
    <row r="132">
      <c r="A132" s="5" t="n"/>
      <c r="B132" s="14" t="n"/>
      <c r="C132" s="5" t="n"/>
      <c r="D132" s="19">
        <f>IF(A132&amp;""="","",COUNTIFS('الحضور'!$A$6:$A$2005,A132&amp;"",'الحضور'!$C$6:$C$2005,"أصالة"))</f>
        <v/>
      </c>
      <c r="E132" s="19">
        <f>IF(A132&amp;""="","",COUNTIFS('الحضور'!$A$6:$A$2005,A132&amp;"",'الحضور'!$C$6:$C$2005,"توكيل"))</f>
        <v/>
      </c>
      <c r="F132" s="19">
        <f>IF(A132&amp;""="","",COUNTIFS('الحضور'!$A$6:$A$2005,A132&amp;"",'الحضور'!$C$6:$C$2005,"غياب"))</f>
        <v/>
      </c>
      <c r="G132" s="19">
        <f>IF(A132&amp;""="","",SUMIFS('الحضور'!$F$6:$F$2005,'الحضور'!$A$6:$A$2005,A132&amp;"",'الحضور'!$C$6:$C$2005,"أصالة")+SUMIFS('الحضور'!$F$6:$F$2005,'الحضور'!$A$6:$A$2005,A132&amp;"",'الحضور'!$C$6:$C$2005,"توكيل"))</f>
        <v/>
      </c>
      <c r="H132" s="18">
        <f>IF(A132&amp;""="","",IF(COUNTIF('الحضور'!$A$6:$A$2005,A132&amp;"")=0,"",IF(SUM('الملاك'!$E$6:$E$205)=0,"",G132/SUM('الملاك'!$E$6:$E$205))))</f>
        <v/>
      </c>
      <c r="I132" s="6">
        <f>IF(A132&amp;""="","",IF(H132="","لم يُسجَّل حضور",IF(H132&gt;='الإعدادات'!$B$4,"مكتمل","غير مكتمل")))</f>
        <v/>
      </c>
    </row>
    <row r="133">
      <c r="A133" s="5" t="n"/>
      <c r="B133" s="14" t="n"/>
      <c r="C133" s="5" t="n"/>
      <c r="D133" s="19">
        <f>IF(A133&amp;""="","",COUNTIFS('الحضور'!$A$6:$A$2005,A133&amp;"",'الحضور'!$C$6:$C$2005,"أصالة"))</f>
        <v/>
      </c>
      <c r="E133" s="19">
        <f>IF(A133&amp;""="","",COUNTIFS('الحضور'!$A$6:$A$2005,A133&amp;"",'الحضور'!$C$6:$C$2005,"توكيل"))</f>
        <v/>
      </c>
      <c r="F133" s="19">
        <f>IF(A133&amp;""="","",COUNTIFS('الحضور'!$A$6:$A$2005,A133&amp;"",'الحضور'!$C$6:$C$2005,"غياب"))</f>
        <v/>
      </c>
      <c r="G133" s="19">
        <f>IF(A133&amp;""="","",SUMIFS('الحضور'!$F$6:$F$2005,'الحضور'!$A$6:$A$2005,A133&amp;"",'الحضور'!$C$6:$C$2005,"أصالة")+SUMIFS('الحضور'!$F$6:$F$2005,'الحضور'!$A$6:$A$2005,A133&amp;"",'الحضور'!$C$6:$C$2005,"توكيل"))</f>
        <v/>
      </c>
      <c r="H133" s="18">
        <f>IF(A133&amp;""="","",IF(COUNTIF('الحضور'!$A$6:$A$2005,A133&amp;"")=0,"",IF(SUM('الملاك'!$E$6:$E$205)=0,"",G133/SUM('الملاك'!$E$6:$E$205))))</f>
        <v/>
      </c>
      <c r="I133" s="6">
        <f>IF(A133&amp;""="","",IF(H133="","لم يُسجَّل حضور",IF(H133&gt;='الإعدادات'!$B$4,"مكتمل","غير مكتمل")))</f>
        <v/>
      </c>
    </row>
    <row r="134">
      <c r="A134" s="5" t="n"/>
      <c r="B134" s="14" t="n"/>
      <c r="C134" s="5" t="n"/>
      <c r="D134" s="19">
        <f>IF(A134&amp;""="","",COUNTIFS('الحضور'!$A$6:$A$2005,A134&amp;"",'الحضور'!$C$6:$C$2005,"أصالة"))</f>
        <v/>
      </c>
      <c r="E134" s="19">
        <f>IF(A134&amp;""="","",COUNTIFS('الحضور'!$A$6:$A$2005,A134&amp;"",'الحضور'!$C$6:$C$2005,"توكيل"))</f>
        <v/>
      </c>
      <c r="F134" s="19">
        <f>IF(A134&amp;""="","",COUNTIFS('الحضور'!$A$6:$A$2005,A134&amp;"",'الحضور'!$C$6:$C$2005,"غياب"))</f>
        <v/>
      </c>
      <c r="G134" s="19">
        <f>IF(A134&amp;""="","",SUMIFS('الحضور'!$F$6:$F$2005,'الحضور'!$A$6:$A$2005,A134&amp;"",'الحضور'!$C$6:$C$2005,"أصالة")+SUMIFS('الحضور'!$F$6:$F$2005,'الحضور'!$A$6:$A$2005,A134&amp;"",'الحضور'!$C$6:$C$2005,"توكيل"))</f>
        <v/>
      </c>
      <c r="H134" s="18">
        <f>IF(A134&amp;""="","",IF(COUNTIF('الحضور'!$A$6:$A$2005,A134&amp;"")=0,"",IF(SUM('الملاك'!$E$6:$E$205)=0,"",G134/SUM('الملاك'!$E$6:$E$205))))</f>
        <v/>
      </c>
      <c r="I134" s="6">
        <f>IF(A134&amp;""="","",IF(H134="","لم يُسجَّل حضور",IF(H134&gt;='الإعدادات'!$B$4,"مكتمل","غير مكتمل")))</f>
        <v/>
      </c>
    </row>
    <row r="135">
      <c r="A135" s="5" t="n"/>
      <c r="B135" s="14" t="n"/>
      <c r="C135" s="5" t="n"/>
      <c r="D135" s="19">
        <f>IF(A135&amp;""="","",COUNTIFS('الحضور'!$A$6:$A$2005,A135&amp;"",'الحضور'!$C$6:$C$2005,"أصالة"))</f>
        <v/>
      </c>
      <c r="E135" s="19">
        <f>IF(A135&amp;""="","",COUNTIFS('الحضور'!$A$6:$A$2005,A135&amp;"",'الحضور'!$C$6:$C$2005,"توكيل"))</f>
        <v/>
      </c>
      <c r="F135" s="19">
        <f>IF(A135&amp;""="","",COUNTIFS('الحضور'!$A$6:$A$2005,A135&amp;"",'الحضور'!$C$6:$C$2005,"غياب"))</f>
        <v/>
      </c>
      <c r="G135" s="19">
        <f>IF(A135&amp;""="","",SUMIFS('الحضور'!$F$6:$F$2005,'الحضور'!$A$6:$A$2005,A135&amp;"",'الحضور'!$C$6:$C$2005,"أصالة")+SUMIFS('الحضور'!$F$6:$F$2005,'الحضور'!$A$6:$A$2005,A135&amp;"",'الحضور'!$C$6:$C$2005,"توكيل"))</f>
        <v/>
      </c>
      <c r="H135" s="18">
        <f>IF(A135&amp;""="","",IF(COUNTIF('الحضور'!$A$6:$A$2005,A135&amp;"")=0,"",IF(SUM('الملاك'!$E$6:$E$205)=0,"",G135/SUM('الملاك'!$E$6:$E$205))))</f>
        <v/>
      </c>
      <c r="I135" s="6">
        <f>IF(A135&amp;""="","",IF(H135="","لم يُسجَّل حضور",IF(H135&gt;='الإعدادات'!$B$4,"مكتمل","غير مكتمل")))</f>
        <v/>
      </c>
    </row>
    <row r="136">
      <c r="A136" s="5" t="n"/>
      <c r="B136" s="14" t="n"/>
      <c r="C136" s="5" t="n"/>
      <c r="D136" s="19">
        <f>IF(A136&amp;""="","",COUNTIFS('الحضور'!$A$6:$A$2005,A136&amp;"",'الحضور'!$C$6:$C$2005,"أصالة"))</f>
        <v/>
      </c>
      <c r="E136" s="19">
        <f>IF(A136&amp;""="","",COUNTIFS('الحضور'!$A$6:$A$2005,A136&amp;"",'الحضور'!$C$6:$C$2005,"توكيل"))</f>
        <v/>
      </c>
      <c r="F136" s="19">
        <f>IF(A136&amp;""="","",COUNTIFS('الحضور'!$A$6:$A$2005,A136&amp;"",'الحضور'!$C$6:$C$2005,"غياب"))</f>
        <v/>
      </c>
      <c r="G136" s="19">
        <f>IF(A136&amp;""="","",SUMIFS('الحضور'!$F$6:$F$2005,'الحضور'!$A$6:$A$2005,A136&amp;"",'الحضور'!$C$6:$C$2005,"أصالة")+SUMIFS('الحضور'!$F$6:$F$2005,'الحضور'!$A$6:$A$2005,A136&amp;"",'الحضور'!$C$6:$C$2005,"توكيل"))</f>
        <v/>
      </c>
      <c r="H136" s="18">
        <f>IF(A136&amp;""="","",IF(COUNTIF('الحضور'!$A$6:$A$2005,A136&amp;"")=0,"",IF(SUM('الملاك'!$E$6:$E$205)=0,"",G136/SUM('الملاك'!$E$6:$E$205))))</f>
        <v/>
      </c>
      <c r="I136" s="6">
        <f>IF(A136&amp;""="","",IF(H136="","لم يُسجَّل حضور",IF(H136&gt;='الإعدادات'!$B$4,"مكتمل","غير مكتمل")))</f>
        <v/>
      </c>
    </row>
    <row r="137">
      <c r="A137" s="5" t="n"/>
      <c r="B137" s="14" t="n"/>
      <c r="C137" s="5" t="n"/>
      <c r="D137" s="19">
        <f>IF(A137&amp;""="","",COUNTIFS('الحضور'!$A$6:$A$2005,A137&amp;"",'الحضور'!$C$6:$C$2005,"أصالة"))</f>
        <v/>
      </c>
      <c r="E137" s="19">
        <f>IF(A137&amp;""="","",COUNTIFS('الحضور'!$A$6:$A$2005,A137&amp;"",'الحضور'!$C$6:$C$2005,"توكيل"))</f>
        <v/>
      </c>
      <c r="F137" s="19">
        <f>IF(A137&amp;""="","",COUNTIFS('الحضور'!$A$6:$A$2005,A137&amp;"",'الحضور'!$C$6:$C$2005,"غياب"))</f>
        <v/>
      </c>
      <c r="G137" s="19">
        <f>IF(A137&amp;""="","",SUMIFS('الحضور'!$F$6:$F$2005,'الحضور'!$A$6:$A$2005,A137&amp;"",'الحضور'!$C$6:$C$2005,"أصالة")+SUMIFS('الحضور'!$F$6:$F$2005,'الحضور'!$A$6:$A$2005,A137&amp;"",'الحضور'!$C$6:$C$2005,"توكيل"))</f>
        <v/>
      </c>
      <c r="H137" s="18">
        <f>IF(A137&amp;""="","",IF(COUNTIF('الحضور'!$A$6:$A$2005,A137&amp;"")=0,"",IF(SUM('الملاك'!$E$6:$E$205)=0,"",G137/SUM('الملاك'!$E$6:$E$205))))</f>
        <v/>
      </c>
      <c r="I137" s="6">
        <f>IF(A137&amp;""="","",IF(H137="","لم يُسجَّل حضور",IF(H137&gt;='الإعدادات'!$B$4,"مكتمل","غير مكتمل")))</f>
        <v/>
      </c>
    </row>
    <row r="138">
      <c r="A138" s="5" t="n"/>
      <c r="B138" s="14" t="n"/>
      <c r="C138" s="5" t="n"/>
      <c r="D138" s="19">
        <f>IF(A138&amp;""="","",COUNTIFS('الحضور'!$A$6:$A$2005,A138&amp;"",'الحضور'!$C$6:$C$2005,"أصالة"))</f>
        <v/>
      </c>
      <c r="E138" s="19">
        <f>IF(A138&amp;""="","",COUNTIFS('الحضور'!$A$6:$A$2005,A138&amp;"",'الحضور'!$C$6:$C$2005,"توكيل"))</f>
        <v/>
      </c>
      <c r="F138" s="19">
        <f>IF(A138&amp;""="","",COUNTIFS('الحضور'!$A$6:$A$2005,A138&amp;"",'الحضور'!$C$6:$C$2005,"غياب"))</f>
        <v/>
      </c>
      <c r="G138" s="19">
        <f>IF(A138&amp;""="","",SUMIFS('الحضور'!$F$6:$F$2005,'الحضور'!$A$6:$A$2005,A138&amp;"",'الحضور'!$C$6:$C$2005,"أصالة")+SUMIFS('الحضور'!$F$6:$F$2005,'الحضور'!$A$6:$A$2005,A138&amp;"",'الحضور'!$C$6:$C$2005,"توكيل"))</f>
        <v/>
      </c>
      <c r="H138" s="18">
        <f>IF(A138&amp;""="","",IF(COUNTIF('الحضور'!$A$6:$A$2005,A138&amp;"")=0,"",IF(SUM('الملاك'!$E$6:$E$205)=0,"",G138/SUM('الملاك'!$E$6:$E$205))))</f>
        <v/>
      </c>
      <c r="I138" s="6">
        <f>IF(A138&amp;""="","",IF(H138="","لم يُسجَّل حضور",IF(H138&gt;='الإعدادات'!$B$4,"مكتمل","غير مكتمل")))</f>
        <v/>
      </c>
    </row>
    <row r="139">
      <c r="A139" s="5" t="n"/>
      <c r="B139" s="14" t="n"/>
      <c r="C139" s="5" t="n"/>
      <c r="D139" s="19">
        <f>IF(A139&amp;""="","",COUNTIFS('الحضور'!$A$6:$A$2005,A139&amp;"",'الحضور'!$C$6:$C$2005,"أصالة"))</f>
        <v/>
      </c>
      <c r="E139" s="19">
        <f>IF(A139&amp;""="","",COUNTIFS('الحضور'!$A$6:$A$2005,A139&amp;"",'الحضور'!$C$6:$C$2005,"توكيل"))</f>
        <v/>
      </c>
      <c r="F139" s="19">
        <f>IF(A139&amp;""="","",COUNTIFS('الحضور'!$A$6:$A$2005,A139&amp;"",'الحضور'!$C$6:$C$2005,"غياب"))</f>
        <v/>
      </c>
      <c r="G139" s="19">
        <f>IF(A139&amp;""="","",SUMIFS('الحضور'!$F$6:$F$2005,'الحضور'!$A$6:$A$2005,A139&amp;"",'الحضور'!$C$6:$C$2005,"أصالة")+SUMIFS('الحضور'!$F$6:$F$2005,'الحضور'!$A$6:$A$2005,A139&amp;"",'الحضور'!$C$6:$C$2005,"توكيل"))</f>
        <v/>
      </c>
      <c r="H139" s="18">
        <f>IF(A139&amp;""="","",IF(COUNTIF('الحضور'!$A$6:$A$2005,A139&amp;"")=0,"",IF(SUM('الملاك'!$E$6:$E$205)=0,"",G139/SUM('الملاك'!$E$6:$E$205))))</f>
        <v/>
      </c>
      <c r="I139" s="6">
        <f>IF(A139&amp;""="","",IF(H139="","لم يُسجَّل حضور",IF(H139&gt;='الإعدادات'!$B$4,"مكتمل","غير مكتمل")))</f>
        <v/>
      </c>
    </row>
    <row r="140">
      <c r="A140" s="5" t="n"/>
      <c r="B140" s="14" t="n"/>
      <c r="C140" s="5" t="n"/>
      <c r="D140" s="19">
        <f>IF(A140&amp;""="","",COUNTIFS('الحضور'!$A$6:$A$2005,A140&amp;"",'الحضور'!$C$6:$C$2005,"أصالة"))</f>
        <v/>
      </c>
      <c r="E140" s="19">
        <f>IF(A140&amp;""="","",COUNTIFS('الحضور'!$A$6:$A$2005,A140&amp;"",'الحضور'!$C$6:$C$2005,"توكيل"))</f>
        <v/>
      </c>
      <c r="F140" s="19">
        <f>IF(A140&amp;""="","",COUNTIFS('الحضور'!$A$6:$A$2005,A140&amp;"",'الحضور'!$C$6:$C$2005,"غياب"))</f>
        <v/>
      </c>
      <c r="G140" s="19">
        <f>IF(A140&amp;""="","",SUMIFS('الحضور'!$F$6:$F$2005,'الحضور'!$A$6:$A$2005,A140&amp;"",'الحضور'!$C$6:$C$2005,"أصالة")+SUMIFS('الحضور'!$F$6:$F$2005,'الحضور'!$A$6:$A$2005,A140&amp;"",'الحضور'!$C$6:$C$2005,"توكيل"))</f>
        <v/>
      </c>
      <c r="H140" s="18">
        <f>IF(A140&amp;""="","",IF(COUNTIF('الحضور'!$A$6:$A$2005,A140&amp;"")=0,"",IF(SUM('الملاك'!$E$6:$E$205)=0,"",G140/SUM('الملاك'!$E$6:$E$205))))</f>
        <v/>
      </c>
      <c r="I140" s="6">
        <f>IF(A140&amp;""="","",IF(H140="","لم يُسجَّل حضور",IF(H140&gt;='الإعدادات'!$B$4,"مكتمل","غير مكتمل")))</f>
        <v/>
      </c>
    </row>
    <row r="141">
      <c r="A141" s="5" t="n"/>
      <c r="B141" s="14" t="n"/>
      <c r="C141" s="5" t="n"/>
      <c r="D141" s="19">
        <f>IF(A141&amp;""="","",COUNTIFS('الحضور'!$A$6:$A$2005,A141&amp;"",'الحضور'!$C$6:$C$2005,"أصالة"))</f>
        <v/>
      </c>
      <c r="E141" s="19">
        <f>IF(A141&amp;""="","",COUNTIFS('الحضور'!$A$6:$A$2005,A141&amp;"",'الحضور'!$C$6:$C$2005,"توكيل"))</f>
        <v/>
      </c>
      <c r="F141" s="19">
        <f>IF(A141&amp;""="","",COUNTIFS('الحضور'!$A$6:$A$2005,A141&amp;"",'الحضور'!$C$6:$C$2005,"غياب"))</f>
        <v/>
      </c>
      <c r="G141" s="19">
        <f>IF(A141&amp;""="","",SUMIFS('الحضور'!$F$6:$F$2005,'الحضور'!$A$6:$A$2005,A141&amp;"",'الحضور'!$C$6:$C$2005,"أصالة")+SUMIFS('الحضور'!$F$6:$F$2005,'الحضور'!$A$6:$A$2005,A141&amp;"",'الحضور'!$C$6:$C$2005,"توكيل"))</f>
        <v/>
      </c>
      <c r="H141" s="18">
        <f>IF(A141&amp;""="","",IF(COUNTIF('الحضور'!$A$6:$A$2005,A141&amp;"")=0,"",IF(SUM('الملاك'!$E$6:$E$205)=0,"",G141/SUM('الملاك'!$E$6:$E$205))))</f>
        <v/>
      </c>
      <c r="I141" s="6">
        <f>IF(A141&amp;""="","",IF(H141="","لم يُسجَّل حضور",IF(H141&gt;='الإعدادات'!$B$4,"مكتمل","غير مكتمل")))</f>
        <v/>
      </c>
    </row>
    <row r="142">
      <c r="A142" s="5" t="n"/>
      <c r="B142" s="14" t="n"/>
      <c r="C142" s="5" t="n"/>
      <c r="D142" s="19">
        <f>IF(A142&amp;""="","",COUNTIFS('الحضور'!$A$6:$A$2005,A142&amp;"",'الحضور'!$C$6:$C$2005,"أصالة"))</f>
        <v/>
      </c>
      <c r="E142" s="19">
        <f>IF(A142&amp;""="","",COUNTIFS('الحضور'!$A$6:$A$2005,A142&amp;"",'الحضور'!$C$6:$C$2005,"توكيل"))</f>
        <v/>
      </c>
      <c r="F142" s="19">
        <f>IF(A142&amp;""="","",COUNTIFS('الحضور'!$A$6:$A$2005,A142&amp;"",'الحضور'!$C$6:$C$2005,"غياب"))</f>
        <v/>
      </c>
      <c r="G142" s="19">
        <f>IF(A142&amp;""="","",SUMIFS('الحضور'!$F$6:$F$2005,'الحضور'!$A$6:$A$2005,A142&amp;"",'الحضور'!$C$6:$C$2005,"أصالة")+SUMIFS('الحضور'!$F$6:$F$2005,'الحضور'!$A$6:$A$2005,A142&amp;"",'الحضور'!$C$6:$C$2005,"توكيل"))</f>
        <v/>
      </c>
      <c r="H142" s="18">
        <f>IF(A142&amp;""="","",IF(COUNTIF('الحضور'!$A$6:$A$2005,A142&amp;"")=0,"",IF(SUM('الملاك'!$E$6:$E$205)=0,"",G142/SUM('الملاك'!$E$6:$E$205))))</f>
        <v/>
      </c>
      <c r="I142" s="6">
        <f>IF(A142&amp;""="","",IF(H142="","لم يُسجَّل حضور",IF(H142&gt;='الإعدادات'!$B$4,"مكتمل","غير مكتمل")))</f>
        <v/>
      </c>
    </row>
    <row r="143">
      <c r="A143" s="5" t="n"/>
      <c r="B143" s="14" t="n"/>
      <c r="C143" s="5" t="n"/>
      <c r="D143" s="19">
        <f>IF(A143&amp;""="","",COUNTIFS('الحضور'!$A$6:$A$2005,A143&amp;"",'الحضور'!$C$6:$C$2005,"أصالة"))</f>
        <v/>
      </c>
      <c r="E143" s="19">
        <f>IF(A143&amp;""="","",COUNTIFS('الحضور'!$A$6:$A$2005,A143&amp;"",'الحضور'!$C$6:$C$2005,"توكيل"))</f>
        <v/>
      </c>
      <c r="F143" s="19">
        <f>IF(A143&amp;""="","",COUNTIFS('الحضور'!$A$6:$A$2005,A143&amp;"",'الحضور'!$C$6:$C$2005,"غياب"))</f>
        <v/>
      </c>
      <c r="G143" s="19">
        <f>IF(A143&amp;""="","",SUMIFS('الحضور'!$F$6:$F$2005,'الحضور'!$A$6:$A$2005,A143&amp;"",'الحضور'!$C$6:$C$2005,"أصالة")+SUMIFS('الحضور'!$F$6:$F$2005,'الحضور'!$A$6:$A$2005,A143&amp;"",'الحضور'!$C$6:$C$2005,"توكيل"))</f>
        <v/>
      </c>
      <c r="H143" s="18">
        <f>IF(A143&amp;""="","",IF(COUNTIF('الحضور'!$A$6:$A$2005,A143&amp;"")=0,"",IF(SUM('الملاك'!$E$6:$E$205)=0,"",G143/SUM('الملاك'!$E$6:$E$205))))</f>
        <v/>
      </c>
      <c r="I143" s="6">
        <f>IF(A143&amp;""="","",IF(H143="","لم يُسجَّل حضور",IF(H143&gt;='الإعدادات'!$B$4,"مكتمل","غير مكتمل")))</f>
        <v/>
      </c>
    </row>
    <row r="144">
      <c r="A144" s="5" t="n"/>
      <c r="B144" s="14" t="n"/>
      <c r="C144" s="5" t="n"/>
      <c r="D144" s="19">
        <f>IF(A144&amp;""="","",COUNTIFS('الحضور'!$A$6:$A$2005,A144&amp;"",'الحضور'!$C$6:$C$2005,"أصالة"))</f>
        <v/>
      </c>
      <c r="E144" s="19">
        <f>IF(A144&amp;""="","",COUNTIFS('الحضور'!$A$6:$A$2005,A144&amp;"",'الحضور'!$C$6:$C$2005,"توكيل"))</f>
        <v/>
      </c>
      <c r="F144" s="19">
        <f>IF(A144&amp;""="","",COUNTIFS('الحضور'!$A$6:$A$2005,A144&amp;"",'الحضور'!$C$6:$C$2005,"غياب"))</f>
        <v/>
      </c>
      <c r="G144" s="19">
        <f>IF(A144&amp;""="","",SUMIFS('الحضور'!$F$6:$F$2005,'الحضور'!$A$6:$A$2005,A144&amp;"",'الحضور'!$C$6:$C$2005,"أصالة")+SUMIFS('الحضور'!$F$6:$F$2005,'الحضور'!$A$6:$A$2005,A144&amp;"",'الحضور'!$C$6:$C$2005,"توكيل"))</f>
        <v/>
      </c>
      <c r="H144" s="18">
        <f>IF(A144&amp;""="","",IF(COUNTIF('الحضور'!$A$6:$A$2005,A144&amp;"")=0,"",IF(SUM('الملاك'!$E$6:$E$205)=0,"",G144/SUM('الملاك'!$E$6:$E$205))))</f>
        <v/>
      </c>
      <c r="I144" s="6">
        <f>IF(A144&amp;""="","",IF(H144="","لم يُسجَّل حضور",IF(H144&gt;='الإعدادات'!$B$4,"مكتمل","غير مكتمل")))</f>
        <v/>
      </c>
    </row>
    <row r="145">
      <c r="A145" s="5" t="n"/>
      <c r="B145" s="14" t="n"/>
      <c r="C145" s="5" t="n"/>
      <c r="D145" s="19">
        <f>IF(A145&amp;""="","",COUNTIFS('الحضور'!$A$6:$A$2005,A145&amp;"",'الحضور'!$C$6:$C$2005,"أصالة"))</f>
        <v/>
      </c>
      <c r="E145" s="19">
        <f>IF(A145&amp;""="","",COUNTIFS('الحضور'!$A$6:$A$2005,A145&amp;"",'الحضور'!$C$6:$C$2005,"توكيل"))</f>
        <v/>
      </c>
      <c r="F145" s="19">
        <f>IF(A145&amp;""="","",COUNTIFS('الحضور'!$A$6:$A$2005,A145&amp;"",'الحضور'!$C$6:$C$2005,"غياب"))</f>
        <v/>
      </c>
      <c r="G145" s="19">
        <f>IF(A145&amp;""="","",SUMIFS('الحضور'!$F$6:$F$2005,'الحضور'!$A$6:$A$2005,A145&amp;"",'الحضور'!$C$6:$C$2005,"أصالة")+SUMIFS('الحضور'!$F$6:$F$2005,'الحضور'!$A$6:$A$2005,A145&amp;"",'الحضور'!$C$6:$C$2005,"توكيل"))</f>
        <v/>
      </c>
      <c r="H145" s="18">
        <f>IF(A145&amp;""="","",IF(COUNTIF('الحضور'!$A$6:$A$2005,A145&amp;"")=0,"",IF(SUM('الملاك'!$E$6:$E$205)=0,"",G145/SUM('الملاك'!$E$6:$E$205))))</f>
        <v/>
      </c>
      <c r="I145" s="6">
        <f>IF(A145&amp;""="","",IF(H145="","لم يُسجَّل حضور",IF(H145&gt;='الإعدادات'!$B$4,"مكتمل","غير مكتمل")))</f>
        <v/>
      </c>
    </row>
    <row r="146">
      <c r="A146" s="5" t="n"/>
      <c r="B146" s="14" t="n"/>
      <c r="C146" s="5" t="n"/>
      <c r="D146" s="19">
        <f>IF(A146&amp;""="","",COUNTIFS('الحضور'!$A$6:$A$2005,A146&amp;"",'الحضور'!$C$6:$C$2005,"أصالة"))</f>
        <v/>
      </c>
      <c r="E146" s="19">
        <f>IF(A146&amp;""="","",COUNTIFS('الحضور'!$A$6:$A$2005,A146&amp;"",'الحضور'!$C$6:$C$2005,"توكيل"))</f>
        <v/>
      </c>
      <c r="F146" s="19">
        <f>IF(A146&amp;""="","",COUNTIFS('الحضور'!$A$6:$A$2005,A146&amp;"",'الحضور'!$C$6:$C$2005,"غياب"))</f>
        <v/>
      </c>
      <c r="G146" s="19">
        <f>IF(A146&amp;""="","",SUMIFS('الحضور'!$F$6:$F$2005,'الحضور'!$A$6:$A$2005,A146&amp;"",'الحضور'!$C$6:$C$2005,"أصالة")+SUMIFS('الحضور'!$F$6:$F$2005,'الحضور'!$A$6:$A$2005,A146&amp;"",'الحضور'!$C$6:$C$2005,"توكيل"))</f>
        <v/>
      </c>
      <c r="H146" s="18">
        <f>IF(A146&amp;""="","",IF(COUNTIF('الحضور'!$A$6:$A$2005,A146&amp;"")=0,"",IF(SUM('الملاك'!$E$6:$E$205)=0,"",G146/SUM('الملاك'!$E$6:$E$205))))</f>
        <v/>
      </c>
      <c r="I146" s="6">
        <f>IF(A146&amp;""="","",IF(H146="","لم يُسجَّل حضور",IF(H146&gt;='الإعدادات'!$B$4,"مكتمل","غير مكتمل")))</f>
        <v/>
      </c>
    </row>
    <row r="147">
      <c r="A147" s="5" t="n"/>
      <c r="B147" s="14" t="n"/>
      <c r="C147" s="5" t="n"/>
      <c r="D147" s="19">
        <f>IF(A147&amp;""="","",COUNTIFS('الحضور'!$A$6:$A$2005,A147&amp;"",'الحضور'!$C$6:$C$2005,"أصالة"))</f>
        <v/>
      </c>
      <c r="E147" s="19">
        <f>IF(A147&amp;""="","",COUNTIFS('الحضور'!$A$6:$A$2005,A147&amp;"",'الحضور'!$C$6:$C$2005,"توكيل"))</f>
        <v/>
      </c>
      <c r="F147" s="19">
        <f>IF(A147&amp;""="","",COUNTIFS('الحضور'!$A$6:$A$2005,A147&amp;"",'الحضور'!$C$6:$C$2005,"غياب"))</f>
        <v/>
      </c>
      <c r="G147" s="19">
        <f>IF(A147&amp;""="","",SUMIFS('الحضور'!$F$6:$F$2005,'الحضور'!$A$6:$A$2005,A147&amp;"",'الحضور'!$C$6:$C$2005,"أصالة")+SUMIFS('الحضور'!$F$6:$F$2005,'الحضور'!$A$6:$A$2005,A147&amp;"",'الحضور'!$C$6:$C$2005,"توكيل"))</f>
        <v/>
      </c>
      <c r="H147" s="18">
        <f>IF(A147&amp;""="","",IF(COUNTIF('الحضور'!$A$6:$A$2005,A147&amp;"")=0,"",IF(SUM('الملاك'!$E$6:$E$205)=0,"",G147/SUM('الملاك'!$E$6:$E$205))))</f>
        <v/>
      </c>
      <c r="I147" s="6">
        <f>IF(A147&amp;""="","",IF(H147="","لم يُسجَّل حضور",IF(H147&gt;='الإعدادات'!$B$4,"مكتمل","غير مكتمل")))</f>
        <v/>
      </c>
    </row>
    <row r="148">
      <c r="A148" s="5" t="n"/>
      <c r="B148" s="14" t="n"/>
      <c r="C148" s="5" t="n"/>
      <c r="D148" s="19">
        <f>IF(A148&amp;""="","",COUNTIFS('الحضور'!$A$6:$A$2005,A148&amp;"",'الحضور'!$C$6:$C$2005,"أصالة"))</f>
        <v/>
      </c>
      <c r="E148" s="19">
        <f>IF(A148&amp;""="","",COUNTIFS('الحضور'!$A$6:$A$2005,A148&amp;"",'الحضور'!$C$6:$C$2005,"توكيل"))</f>
        <v/>
      </c>
      <c r="F148" s="19">
        <f>IF(A148&amp;""="","",COUNTIFS('الحضور'!$A$6:$A$2005,A148&amp;"",'الحضور'!$C$6:$C$2005,"غياب"))</f>
        <v/>
      </c>
      <c r="G148" s="19">
        <f>IF(A148&amp;""="","",SUMIFS('الحضور'!$F$6:$F$2005,'الحضور'!$A$6:$A$2005,A148&amp;"",'الحضور'!$C$6:$C$2005,"أصالة")+SUMIFS('الحضور'!$F$6:$F$2005,'الحضور'!$A$6:$A$2005,A148&amp;"",'الحضور'!$C$6:$C$2005,"توكيل"))</f>
        <v/>
      </c>
      <c r="H148" s="18">
        <f>IF(A148&amp;""="","",IF(COUNTIF('الحضور'!$A$6:$A$2005,A148&amp;"")=0,"",IF(SUM('الملاك'!$E$6:$E$205)=0,"",G148/SUM('الملاك'!$E$6:$E$205))))</f>
        <v/>
      </c>
      <c r="I148" s="6">
        <f>IF(A148&amp;""="","",IF(H148="","لم يُسجَّل حضور",IF(H148&gt;='الإعدادات'!$B$4,"مكتمل","غير مكتمل")))</f>
        <v/>
      </c>
    </row>
    <row r="149">
      <c r="A149" s="5" t="n"/>
      <c r="B149" s="14" t="n"/>
      <c r="C149" s="5" t="n"/>
      <c r="D149" s="19">
        <f>IF(A149&amp;""="","",COUNTIFS('الحضور'!$A$6:$A$2005,A149&amp;"",'الحضور'!$C$6:$C$2005,"أصالة"))</f>
        <v/>
      </c>
      <c r="E149" s="19">
        <f>IF(A149&amp;""="","",COUNTIFS('الحضور'!$A$6:$A$2005,A149&amp;"",'الحضور'!$C$6:$C$2005,"توكيل"))</f>
        <v/>
      </c>
      <c r="F149" s="19">
        <f>IF(A149&amp;""="","",COUNTIFS('الحضور'!$A$6:$A$2005,A149&amp;"",'الحضور'!$C$6:$C$2005,"غياب"))</f>
        <v/>
      </c>
      <c r="G149" s="19">
        <f>IF(A149&amp;""="","",SUMIFS('الحضور'!$F$6:$F$2005,'الحضور'!$A$6:$A$2005,A149&amp;"",'الحضور'!$C$6:$C$2005,"أصالة")+SUMIFS('الحضور'!$F$6:$F$2005,'الحضور'!$A$6:$A$2005,A149&amp;"",'الحضور'!$C$6:$C$2005,"توكيل"))</f>
        <v/>
      </c>
      <c r="H149" s="18">
        <f>IF(A149&amp;""="","",IF(COUNTIF('الحضور'!$A$6:$A$2005,A149&amp;"")=0,"",IF(SUM('الملاك'!$E$6:$E$205)=0,"",G149/SUM('الملاك'!$E$6:$E$205))))</f>
        <v/>
      </c>
      <c r="I149" s="6">
        <f>IF(A149&amp;""="","",IF(H149="","لم يُسجَّل حضور",IF(H149&gt;='الإعدادات'!$B$4,"مكتمل","غير مكتمل")))</f>
        <v/>
      </c>
    </row>
    <row r="150">
      <c r="A150" s="5" t="n"/>
      <c r="B150" s="14" t="n"/>
      <c r="C150" s="5" t="n"/>
      <c r="D150" s="19">
        <f>IF(A150&amp;""="","",COUNTIFS('الحضور'!$A$6:$A$2005,A150&amp;"",'الحضور'!$C$6:$C$2005,"أصالة"))</f>
        <v/>
      </c>
      <c r="E150" s="19">
        <f>IF(A150&amp;""="","",COUNTIFS('الحضور'!$A$6:$A$2005,A150&amp;"",'الحضور'!$C$6:$C$2005,"توكيل"))</f>
        <v/>
      </c>
      <c r="F150" s="19">
        <f>IF(A150&amp;""="","",COUNTIFS('الحضور'!$A$6:$A$2005,A150&amp;"",'الحضور'!$C$6:$C$2005,"غياب"))</f>
        <v/>
      </c>
      <c r="G150" s="19">
        <f>IF(A150&amp;""="","",SUMIFS('الحضور'!$F$6:$F$2005,'الحضور'!$A$6:$A$2005,A150&amp;"",'الحضور'!$C$6:$C$2005,"أصالة")+SUMIFS('الحضور'!$F$6:$F$2005,'الحضور'!$A$6:$A$2005,A150&amp;"",'الحضور'!$C$6:$C$2005,"توكيل"))</f>
        <v/>
      </c>
      <c r="H150" s="18">
        <f>IF(A150&amp;""="","",IF(COUNTIF('الحضور'!$A$6:$A$2005,A150&amp;"")=0,"",IF(SUM('الملاك'!$E$6:$E$205)=0,"",G150/SUM('الملاك'!$E$6:$E$205))))</f>
        <v/>
      </c>
      <c r="I150" s="6">
        <f>IF(A150&amp;""="","",IF(H150="","لم يُسجَّل حضور",IF(H150&gt;='الإعدادات'!$B$4,"مكتمل","غير مكتمل")))</f>
        <v/>
      </c>
    </row>
    <row r="151">
      <c r="A151" s="5" t="n"/>
      <c r="B151" s="14" t="n"/>
      <c r="C151" s="5" t="n"/>
      <c r="D151" s="19">
        <f>IF(A151&amp;""="","",COUNTIFS('الحضور'!$A$6:$A$2005,A151&amp;"",'الحضور'!$C$6:$C$2005,"أصالة"))</f>
        <v/>
      </c>
      <c r="E151" s="19">
        <f>IF(A151&amp;""="","",COUNTIFS('الحضور'!$A$6:$A$2005,A151&amp;"",'الحضور'!$C$6:$C$2005,"توكيل"))</f>
        <v/>
      </c>
      <c r="F151" s="19">
        <f>IF(A151&amp;""="","",COUNTIFS('الحضور'!$A$6:$A$2005,A151&amp;"",'الحضور'!$C$6:$C$2005,"غياب"))</f>
        <v/>
      </c>
      <c r="G151" s="19">
        <f>IF(A151&amp;""="","",SUMIFS('الحضور'!$F$6:$F$2005,'الحضور'!$A$6:$A$2005,A151&amp;"",'الحضور'!$C$6:$C$2005,"أصالة")+SUMIFS('الحضور'!$F$6:$F$2005,'الحضور'!$A$6:$A$2005,A151&amp;"",'الحضور'!$C$6:$C$2005,"توكيل"))</f>
        <v/>
      </c>
      <c r="H151" s="18">
        <f>IF(A151&amp;""="","",IF(COUNTIF('الحضور'!$A$6:$A$2005,A151&amp;"")=0,"",IF(SUM('الملاك'!$E$6:$E$205)=0,"",G151/SUM('الملاك'!$E$6:$E$205))))</f>
        <v/>
      </c>
      <c r="I151" s="6">
        <f>IF(A151&amp;""="","",IF(H151="","لم يُسجَّل حضور",IF(H151&gt;='الإعدادات'!$B$4,"مكتمل","غير مكتمل")))</f>
        <v/>
      </c>
    </row>
    <row r="152">
      <c r="A152" s="5" t="n"/>
      <c r="B152" s="14" t="n"/>
      <c r="C152" s="5" t="n"/>
      <c r="D152" s="19">
        <f>IF(A152&amp;""="","",COUNTIFS('الحضور'!$A$6:$A$2005,A152&amp;"",'الحضور'!$C$6:$C$2005,"أصالة"))</f>
        <v/>
      </c>
      <c r="E152" s="19">
        <f>IF(A152&amp;""="","",COUNTIFS('الحضور'!$A$6:$A$2005,A152&amp;"",'الحضور'!$C$6:$C$2005,"توكيل"))</f>
        <v/>
      </c>
      <c r="F152" s="19">
        <f>IF(A152&amp;""="","",COUNTIFS('الحضور'!$A$6:$A$2005,A152&amp;"",'الحضور'!$C$6:$C$2005,"غياب"))</f>
        <v/>
      </c>
      <c r="G152" s="19">
        <f>IF(A152&amp;""="","",SUMIFS('الحضور'!$F$6:$F$2005,'الحضور'!$A$6:$A$2005,A152&amp;"",'الحضور'!$C$6:$C$2005,"أصالة")+SUMIFS('الحضور'!$F$6:$F$2005,'الحضور'!$A$6:$A$2005,A152&amp;"",'الحضور'!$C$6:$C$2005,"توكيل"))</f>
        <v/>
      </c>
      <c r="H152" s="18">
        <f>IF(A152&amp;""="","",IF(COUNTIF('الحضور'!$A$6:$A$2005,A152&amp;"")=0,"",IF(SUM('الملاك'!$E$6:$E$205)=0,"",G152/SUM('الملاك'!$E$6:$E$205))))</f>
        <v/>
      </c>
      <c r="I152" s="6">
        <f>IF(A152&amp;""="","",IF(H152="","لم يُسجَّل حضور",IF(H152&gt;='الإعدادات'!$B$4,"مكتمل","غير مكتمل")))</f>
        <v/>
      </c>
    </row>
    <row r="153">
      <c r="A153" s="5" t="n"/>
      <c r="B153" s="14" t="n"/>
      <c r="C153" s="5" t="n"/>
      <c r="D153" s="19">
        <f>IF(A153&amp;""="","",COUNTIFS('الحضور'!$A$6:$A$2005,A153&amp;"",'الحضور'!$C$6:$C$2005,"أصالة"))</f>
        <v/>
      </c>
      <c r="E153" s="19">
        <f>IF(A153&amp;""="","",COUNTIFS('الحضور'!$A$6:$A$2005,A153&amp;"",'الحضور'!$C$6:$C$2005,"توكيل"))</f>
        <v/>
      </c>
      <c r="F153" s="19">
        <f>IF(A153&amp;""="","",COUNTIFS('الحضور'!$A$6:$A$2005,A153&amp;"",'الحضور'!$C$6:$C$2005,"غياب"))</f>
        <v/>
      </c>
      <c r="G153" s="19">
        <f>IF(A153&amp;""="","",SUMIFS('الحضور'!$F$6:$F$2005,'الحضور'!$A$6:$A$2005,A153&amp;"",'الحضور'!$C$6:$C$2005,"أصالة")+SUMIFS('الحضور'!$F$6:$F$2005,'الحضور'!$A$6:$A$2005,A153&amp;"",'الحضور'!$C$6:$C$2005,"توكيل"))</f>
        <v/>
      </c>
      <c r="H153" s="18">
        <f>IF(A153&amp;""="","",IF(COUNTIF('الحضور'!$A$6:$A$2005,A153&amp;"")=0,"",IF(SUM('الملاك'!$E$6:$E$205)=0,"",G153/SUM('الملاك'!$E$6:$E$205))))</f>
        <v/>
      </c>
      <c r="I153" s="6">
        <f>IF(A153&amp;""="","",IF(H153="","لم يُسجَّل حضور",IF(H153&gt;='الإعدادات'!$B$4,"مكتمل","غير مكتمل")))</f>
        <v/>
      </c>
    </row>
    <row r="154">
      <c r="A154" s="5" t="n"/>
      <c r="B154" s="14" t="n"/>
      <c r="C154" s="5" t="n"/>
      <c r="D154" s="19">
        <f>IF(A154&amp;""="","",COUNTIFS('الحضور'!$A$6:$A$2005,A154&amp;"",'الحضور'!$C$6:$C$2005,"أصالة"))</f>
        <v/>
      </c>
      <c r="E154" s="19">
        <f>IF(A154&amp;""="","",COUNTIFS('الحضور'!$A$6:$A$2005,A154&amp;"",'الحضور'!$C$6:$C$2005,"توكيل"))</f>
        <v/>
      </c>
      <c r="F154" s="19">
        <f>IF(A154&amp;""="","",COUNTIFS('الحضور'!$A$6:$A$2005,A154&amp;"",'الحضور'!$C$6:$C$2005,"غياب"))</f>
        <v/>
      </c>
      <c r="G154" s="19">
        <f>IF(A154&amp;""="","",SUMIFS('الحضور'!$F$6:$F$2005,'الحضور'!$A$6:$A$2005,A154&amp;"",'الحضور'!$C$6:$C$2005,"أصالة")+SUMIFS('الحضور'!$F$6:$F$2005,'الحضور'!$A$6:$A$2005,A154&amp;"",'الحضور'!$C$6:$C$2005,"توكيل"))</f>
        <v/>
      </c>
      <c r="H154" s="18">
        <f>IF(A154&amp;""="","",IF(COUNTIF('الحضور'!$A$6:$A$2005,A154&amp;"")=0,"",IF(SUM('الملاك'!$E$6:$E$205)=0,"",G154/SUM('الملاك'!$E$6:$E$205))))</f>
        <v/>
      </c>
      <c r="I154" s="6">
        <f>IF(A154&amp;""="","",IF(H154="","لم يُسجَّل حضور",IF(H154&gt;='الإعدادات'!$B$4,"مكتمل","غير مكتمل")))</f>
        <v/>
      </c>
    </row>
    <row r="155">
      <c r="A155" s="5" t="n"/>
      <c r="B155" s="14" t="n"/>
      <c r="C155" s="5" t="n"/>
      <c r="D155" s="19">
        <f>IF(A155&amp;""="","",COUNTIFS('الحضور'!$A$6:$A$2005,A155&amp;"",'الحضور'!$C$6:$C$2005,"أصالة"))</f>
        <v/>
      </c>
      <c r="E155" s="19">
        <f>IF(A155&amp;""="","",COUNTIFS('الحضور'!$A$6:$A$2005,A155&amp;"",'الحضور'!$C$6:$C$2005,"توكيل"))</f>
        <v/>
      </c>
      <c r="F155" s="19">
        <f>IF(A155&amp;""="","",COUNTIFS('الحضور'!$A$6:$A$2005,A155&amp;"",'الحضور'!$C$6:$C$2005,"غياب"))</f>
        <v/>
      </c>
      <c r="G155" s="19">
        <f>IF(A155&amp;""="","",SUMIFS('الحضور'!$F$6:$F$2005,'الحضور'!$A$6:$A$2005,A155&amp;"",'الحضور'!$C$6:$C$2005,"أصالة")+SUMIFS('الحضور'!$F$6:$F$2005,'الحضور'!$A$6:$A$2005,A155&amp;"",'الحضور'!$C$6:$C$2005,"توكيل"))</f>
        <v/>
      </c>
      <c r="H155" s="18">
        <f>IF(A155&amp;""="","",IF(COUNTIF('الحضور'!$A$6:$A$2005,A155&amp;"")=0,"",IF(SUM('الملاك'!$E$6:$E$205)=0,"",G155/SUM('الملاك'!$E$6:$E$205))))</f>
        <v/>
      </c>
      <c r="I155" s="6">
        <f>IF(A155&amp;""="","",IF(H155="","لم يُسجَّل حضور",IF(H155&gt;='الإعدادات'!$B$4,"مكتمل","غير مكتمل")))</f>
        <v/>
      </c>
    </row>
    <row r="156">
      <c r="A156" s="5" t="n"/>
      <c r="B156" s="14" t="n"/>
      <c r="C156" s="5" t="n"/>
      <c r="D156" s="19">
        <f>IF(A156&amp;""="","",COUNTIFS('الحضور'!$A$6:$A$2005,A156&amp;"",'الحضور'!$C$6:$C$2005,"أصالة"))</f>
        <v/>
      </c>
      <c r="E156" s="19">
        <f>IF(A156&amp;""="","",COUNTIFS('الحضور'!$A$6:$A$2005,A156&amp;"",'الحضور'!$C$6:$C$2005,"توكيل"))</f>
        <v/>
      </c>
      <c r="F156" s="19">
        <f>IF(A156&amp;""="","",COUNTIFS('الحضور'!$A$6:$A$2005,A156&amp;"",'الحضور'!$C$6:$C$2005,"غياب"))</f>
        <v/>
      </c>
      <c r="G156" s="19">
        <f>IF(A156&amp;""="","",SUMIFS('الحضور'!$F$6:$F$2005,'الحضور'!$A$6:$A$2005,A156&amp;"",'الحضور'!$C$6:$C$2005,"أصالة")+SUMIFS('الحضور'!$F$6:$F$2005,'الحضور'!$A$6:$A$2005,A156&amp;"",'الحضور'!$C$6:$C$2005,"توكيل"))</f>
        <v/>
      </c>
      <c r="H156" s="18">
        <f>IF(A156&amp;""="","",IF(COUNTIF('الحضور'!$A$6:$A$2005,A156&amp;"")=0,"",IF(SUM('الملاك'!$E$6:$E$205)=0,"",G156/SUM('الملاك'!$E$6:$E$205))))</f>
        <v/>
      </c>
      <c r="I156" s="6">
        <f>IF(A156&amp;""="","",IF(H156="","لم يُسجَّل حضور",IF(H156&gt;='الإعدادات'!$B$4,"مكتمل","غير مكتمل")))</f>
        <v/>
      </c>
    </row>
    <row r="157">
      <c r="A157" s="5" t="n"/>
      <c r="B157" s="14" t="n"/>
      <c r="C157" s="5" t="n"/>
      <c r="D157" s="19">
        <f>IF(A157&amp;""="","",COUNTIFS('الحضور'!$A$6:$A$2005,A157&amp;"",'الحضور'!$C$6:$C$2005,"أصالة"))</f>
        <v/>
      </c>
      <c r="E157" s="19">
        <f>IF(A157&amp;""="","",COUNTIFS('الحضور'!$A$6:$A$2005,A157&amp;"",'الحضور'!$C$6:$C$2005,"توكيل"))</f>
        <v/>
      </c>
      <c r="F157" s="19">
        <f>IF(A157&amp;""="","",COUNTIFS('الحضور'!$A$6:$A$2005,A157&amp;"",'الحضور'!$C$6:$C$2005,"غياب"))</f>
        <v/>
      </c>
      <c r="G157" s="19">
        <f>IF(A157&amp;""="","",SUMIFS('الحضور'!$F$6:$F$2005,'الحضور'!$A$6:$A$2005,A157&amp;"",'الحضور'!$C$6:$C$2005,"أصالة")+SUMIFS('الحضور'!$F$6:$F$2005,'الحضور'!$A$6:$A$2005,A157&amp;"",'الحضور'!$C$6:$C$2005,"توكيل"))</f>
        <v/>
      </c>
      <c r="H157" s="18">
        <f>IF(A157&amp;""="","",IF(COUNTIF('الحضور'!$A$6:$A$2005,A157&amp;"")=0,"",IF(SUM('الملاك'!$E$6:$E$205)=0,"",G157/SUM('الملاك'!$E$6:$E$205))))</f>
        <v/>
      </c>
      <c r="I157" s="6">
        <f>IF(A157&amp;""="","",IF(H157="","لم يُسجَّل حضور",IF(H157&gt;='الإعدادات'!$B$4,"مكتمل","غير مكتمل")))</f>
        <v/>
      </c>
    </row>
    <row r="158">
      <c r="A158" s="5" t="n"/>
      <c r="B158" s="14" t="n"/>
      <c r="C158" s="5" t="n"/>
      <c r="D158" s="19">
        <f>IF(A158&amp;""="","",COUNTIFS('الحضور'!$A$6:$A$2005,A158&amp;"",'الحضور'!$C$6:$C$2005,"أصالة"))</f>
        <v/>
      </c>
      <c r="E158" s="19">
        <f>IF(A158&amp;""="","",COUNTIFS('الحضور'!$A$6:$A$2005,A158&amp;"",'الحضور'!$C$6:$C$2005,"توكيل"))</f>
        <v/>
      </c>
      <c r="F158" s="19">
        <f>IF(A158&amp;""="","",COUNTIFS('الحضور'!$A$6:$A$2005,A158&amp;"",'الحضور'!$C$6:$C$2005,"غياب"))</f>
        <v/>
      </c>
      <c r="G158" s="19">
        <f>IF(A158&amp;""="","",SUMIFS('الحضور'!$F$6:$F$2005,'الحضور'!$A$6:$A$2005,A158&amp;"",'الحضور'!$C$6:$C$2005,"أصالة")+SUMIFS('الحضور'!$F$6:$F$2005,'الحضور'!$A$6:$A$2005,A158&amp;"",'الحضور'!$C$6:$C$2005,"توكيل"))</f>
        <v/>
      </c>
      <c r="H158" s="18">
        <f>IF(A158&amp;""="","",IF(COUNTIF('الحضور'!$A$6:$A$2005,A158&amp;"")=0,"",IF(SUM('الملاك'!$E$6:$E$205)=0,"",G158/SUM('الملاك'!$E$6:$E$205))))</f>
        <v/>
      </c>
      <c r="I158" s="6">
        <f>IF(A158&amp;""="","",IF(H158="","لم يُسجَّل حضور",IF(H158&gt;='الإعدادات'!$B$4,"مكتمل","غير مكتمل")))</f>
        <v/>
      </c>
    </row>
    <row r="159">
      <c r="A159" s="5" t="n"/>
      <c r="B159" s="14" t="n"/>
      <c r="C159" s="5" t="n"/>
      <c r="D159" s="19">
        <f>IF(A159&amp;""="","",COUNTIFS('الحضور'!$A$6:$A$2005,A159&amp;"",'الحضور'!$C$6:$C$2005,"أصالة"))</f>
        <v/>
      </c>
      <c r="E159" s="19">
        <f>IF(A159&amp;""="","",COUNTIFS('الحضور'!$A$6:$A$2005,A159&amp;"",'الحضور'!$C$6:$C$2005,"توكيل"))</f>
        <v/>
      </c>
      <c r="F159" s="19">
        <f>IF(A159&amp;""="","",COUNTIFS('الحضور'!$A$6:$A$2005,A159&amp;"",'الحضور'!$C$6:$C$2005,"غياب"))</f>
        <v/>
      </c>
      <c r="G159" s="19">
        <f>IF(A159&amp;""="","",SUMIFS('الحضور'!$F$6:$F$2005,'الحضور'!$A$6:$A$2005,A159&amp;"",'الحضور'!$C$6:$C$2005,"أصالة")+SUMIFS('الحضور'!$F$6:$F$2005,'الحضور'!$A$6:$A$2005,A159&amp;"",'الحضور'!$C$6:$C$2005,"توكيل"))</f>
        <v/>
      </c>
      <c r="H159" s="18">
        <f>IF(A159&amp;""="","",IF(COUNTIF('الحضور'!$A$6:$A$2005,A159&amp;"")=0,"",IF(SUM('الملاك'!$E$6:$E$205)=0,"",G159/SUM('الملاك'!$E$6:$E$205))))</f>
        <v/>
      </c>
      <c r="I159" s="6">
        <f>IF(A159&amp;""="","",IF(H159="","لم يُسجَّل حضور",IF(H159&gt;='الإعدادات'!$B$4,"مكتمل","غير مكتمل")))</f>
        <v/>
      </c>
    </row>
    <row r="160">
      <c r="A160" s="5" t="n"/>
      <c r="B160" s="14" t="n"/>
      <c r="C160" s="5" t="n"/>
      <c r="D160" s="19">
        <f>IF(A160&amp;""="","",COUNTIFS('الحضور'!$A$6:$A$2005,A160&amp;"",'الحضور'!$C$6:$C$2005,"أصالة"))</f>
        <v/>
      </c>
      <c r="E160" s="19">
        <f>IF(A160&amp;""="","",COUNTIFS('الحضور'!$A$6:$A$2005,A160&amp;"",'الحضور'!$C$6:$C$2005,"توكيل"))</f>
        <v/>
      </c>
      <c r="F160" s="19">
        <f>IF(A160&amp;""="","",COUNTIFS('الحضور'!$A$6:$A$2005,A160&amp;"",'الحضور'!$C$6:$C$2005,"غياب"))</f>
        <v/>
      </c>
      <c r="G160" s="19">
        <f>IF(A160&amp;""="","",SUMIFS('الحضور'!$F$6:$F$2005,'الحضور'!$A$6:$A$2005,A160&amp;"",'الحضور'!$C$6:$C$2005,"أصالة")+SUMIFS('الحضور'!$F$6:$F$2005,'الحضور'!$A$6:$A$2005,A160&amp;"",'الحضور'!$C$6:$C$2005,"توكيل"))</f>
        <v/>
      </c>
      <c r="H160" s="18">
        <f>IF(A160&amp;""="","",IF(COUNTIF('الحضور'!$A$6:$A$2005,A160&amp;"")=0,"",IF(SUM('الملاك'!$E$6:$E$205)=0,"",G160/SUM('الملاك'!$E$6:$E$205))))</f>
        <v/>
      </c>
      <c r="I160" s="6">
        <f>IF(A160&amp;""="","",IF(H160="","لم يُسجَّل حضور",IF(H160&gt;='الإعدادات'!$B$4,"مكتمل","غير مكتمل")))</f>
        <v/>
      </c>
    </row>
    <row r="161">
      <c r="A161" s="5" t="n"/>
      <c r="B161" s="14" t="n"/>
      <c r="C161" s="5" t="n"/>
      <c r="D161" s="19">
        <f>IF(A161&amp;""="","",COUNTIFS('الحضور'!$A$6:$A$2005,A161&amp;"",'الحضور'!$C$6:$C$2005,"أصالة"))</f>
        <v/>
      </c>
      <c r="E161" s="19">
        <f>IF(A161&amp;""="","",COUNTIFS('الحضور'!$A$6:$A$2005,A161&amp;"",'الحضور'!$C$6:$C$2005,"توكيل"))</f>
        <v/>
      </c>
      <c r="F161" s="19">
        <f>IF(A161&amp;""="","",COUNTIFS('الحضور'!$A$6:$A$2005,A161&amp;"",'الحضور'!$C$6:$C$2005,"غياب"))</f>
        <v/>
      </c>
      <c r="G161" s="19">
        <f>IF(A161&amp;""="","",SUMIFS('الحضور'!$F$6:$F$2005,'الحضور'!$A$6:$A$2005,A161&amp;"",'الحضور'!$C$6:$C$2005,"أصالة")+SUMIFS('الحضور'!$F$6:$F$2005,'الحضور'!$A$6:$A$2005,A161&amp;"",'الحضور'!$C$6:$C$2005,"توكيل"))</f>
        <v/>
      </c>
      <c r="H161" s="18">
        <f>IF(A161&amp;""="","",IF(COUNTIF('الحضور'!$A$6:$A$2005,A161&amp;"")=0,"",IF(SUM('الملاك'!$E$6:$E$205)=0,"",G161/SUM('الملاك'!$E$6:$E$205))))</f>
        <v/>
      </c>
      <c r="I161" s="6">
        <f>IF(A161&amp;""="","",IF(H161="","لم يُسجَّل حضور",IF(H161&gt;='الإعدادات'!$B$4,"مكتمل","غير مكتمل")))</f>
        <v/>
      </c>
    </row>
    <row r="162">
      <c r="A162" s="5" t="n"/>
      <c r="B162" s="14" t="n"/>
      <c r="C162" s="5" t="n"/>
      <c r="D162" s="19">
        <f>IF(A162&amp;""="","",COUNTIFS('الحضور'!$A$6:$A$2005,A162&amp;"",'الحضور'!$C$6:$C$2005,"أصالة"))</f>
        <v/>
      </c>
      <c r="E162" s="19">
        <f>IF(A162&amp;""="","",COUNTIFS('الحضور'!$A$6:$A$2005,A162&amp;"",'الحضور'!$C$6:$C$2005,"توكيل"))</f>
        <v/>
      </c>
      <c r="F162" s="19">
        <f>IF(A162&amp;""="","",COUNTIFS('الحضور'!$A$6:$A$2005,A162&amp;"",'الحضور'!$C$6:$C$2005,"غياب"))</f>
        <v/>
      </c>
      <c r="G162" s="19">
        <f>IF(A162&amp;""="","",SUMIFS('الحضور'!$F$6:$F$2005,'الحضور'!$A$6:$A$2005,A162&amp;"",'الحضور'!$C$6:$C$2005,"أصالة")+SUMIFS('الحضور'!$F$6:$F$2005,'الحضور'!$A$6:$A$2005,A162&amp;"",'الحضور'!$C$6:$C$2005,"توكيل"))</f>
        <v/>
      </c>
      <c r="H162" s="18">
        <f>IF(A162&amp;""="","",IF(COUNTIF('الحضور'!$A$6:$A$2005,A162&amp;"")=0,"",IF(SUM('الملاك'!$E$6:$E$205)=0,"",G162/SUM('الملاك'!$E$6:$E$205))))</f>
        <v/>
      </c>
      <c r="I162" s="6">
        <f>IF(A162&amp;""="","",IF(H162="","لم يُسجَّل حضور",IF(H162&gt;='الإعدادات'!$B$4,"مكتمل","غير مكتمل")))</f>
        <v/>
      </c>
    </row>
    <row r="163">
      <c r="A163" s="5" t="n"/>
      <c r="B163" s="14" t="n"/>
      <c r="C163" s="5" t="n"/>
      <c r="D163" s="19">
        <f>IF(A163&amp;""="","",COUNTIFS('الحضور'!$A$6:$A$2005,A163&amp;"",'الحضور'!$C$6:$C$2005,"أصالة"))</f>
        <v/>
      </c>
      <c r="E163" s="19">
        <f>IF(A163&amp;""="","",COUNTIFS('الحضور'!$A$6:$A$2005,A163&amp;"",'الحضور'!$C$6:$C$2005,"توكيل"))</f>
        <v/>
      </c>
      <c r="F163" s="19">
        <f>IF(A163&amp;""="","",COUNTIFS('الحضور'!$A$6:$A$2005,A163&amp;"",'الحضور'!$C$6:$C$2005,"غياب"))</f>
        <v/>
      </c>
      <c r="G163" s="19">
        <f>IF(A163&amp;""="","",SUMIFS('الحضور'!$F$6:$F$2005,'الحضور'!$A$6:$A$2005,A163&amp;"",'الحضور'!$C$6:$C$2005,"أصالة")+SUMIFS('الحضور'!$F$6:$F$2005,'الحضور'!$A$6:$A$2005,A163&amp;"",'الحضور'!$C$6:$C$2005,"توكيل"))</f>
        <v/>
      </c>
      <c r="H163" s="18">
        <f>IF(A163&amp;""="","",IF(COUNTIF('الحضور'!$A$6:$A$2005,A163&amp;"")=0,"",IF(SUM('الملاك'!$E$6:$E$205)=0,"",G163/SUM('الملاك'!$E$6:$E$205))))</f>
        <v/>
      </c>
      <c r="I163" s="6">
        <f>IF(A163&amp;""="","",IF(H163="","لم يُسجَّل حضور",IF(H163&gt;='الإعدادات'!$B$4,"مكتمل","غير مكتمل")))</f>
        <v/>
      </c>
    </row>
    <row r="164">
      <c r="A164" s="5" t="n"/>
      <c r="B164" s="14" t="n"/>
      <c r="C164" s="5" t="n"/>
      <c r="D164" s="19">
        <f>IF(A164&amp;""="","",COUNTIFS('الحضور'!$A$6:$A$2005,A164&amp;"",'الحضور'!$C$6:$C$2005,"أصالة"))</f>
        <v/>
      </c>
      <c r="E164" s="19">
        <f>IF(A164&amp;""="","",COUNTIFS('الحضور'!$A$6:$A$2005,A164&amp;"",'الحضور'!$C$6:$C$2005,"توكيل"))</f>
        <v/>
      </c>
      <c r="F164" s="19">
        <f>IF(A164&amp;""="","",COUNTIFS('الحضور'!$A$6:$A$2005,A164&amp;"",'الحضور'!$C$6:$C$2005,"غياب"))</f>
        <v/>
      </c>
      <c r="G164" s="19">
        <f>IF(A164&amp;""="","",SUMIFS('الحضور'!$F$6:$F$2005,'الحضور'!$A$6:$A$2005,A164&amp;"",'الحضور'!$C$6:$C$2005,"أصالة")+SUMIFS('الحضور'!$F$6:$F$2005,'الحضور'!$A$6:$A$2005,A164&amp;"",'الحضور'!$C$6:$C$2005,"توكيل"))</f>
        <v/>
      </c>
      <c r="H164" s="18">
        <f>IF(A164&amp;""="","",IF(COUNTIF('الحضور'!$A$6:$A$2005,A164&amp;"")=0,"",IF(SUM('الملاك'!$E$6:$E$205)=0,"",G164/SUM('الملاك'!$E$6:$E$205))))</f>
        <v/>
      </c>
      <c r="I164" s="6">
        <f>IF(A164&amp;""="","",IF(H164="","لم يُسجَّل حضور",IF(H164&gt;='الإعدادات'!$B$4,"مكتمل","غير مكتمل")))</f>
        <v/>
      </c>
    </row>
    <row r="165">
      <c r="A165" s="5" t="n"/>
      <c r="B165" s="14" t="n"/>
      <c r="C165" s="5" t="n"/>
      <c r="D165" s="19">
        <f>IF(A165&amp;""="","",COUNTIFS('الحضور'!$A$6:$A$2005,A165&amp;"",'الحضور'!$C$6:$C$2005,"أصالة"))</f>
        <v/>
      </c>
      <c r="E165" s="19">
        <f>IF(A165&amp;""="","",COUNTIFS('الحضور'!$A$6:$A$2005,A165&amp;"",'الحضور'!$C$6:$C$2005,"توكيل"))</f>
        <v/>
      </c>
      <c r="F165" s="19">
        <f>IF(A165&amp;""="","",COUNTIFS('الحضور'!$A$6:$A$2005,A165&amp;"",'الحضور'!$C$6:$C$2005,"غياب"))</f>
        <v/>
      </c>
      <c r="G165" s="19">
        <f>IF(A165&amp;""="","",SUMIFS('الحضور'!$F$6:$F$2005,'الحضور'!$A$6:$A$2005,A165&amp;"",'الحضور'!$C$6:$C$2005,"أصالة")+SUMIFS('الحضور'!$F$6:$F$2005,'الحضور'!$A$6:$A$2005,A165&amp;"",'الحضور'!$C$6:$C$2005,"توكيل"))</f>
        <v/>
      </c>
      <c r="H165" s="18">
        <f>IF(A165&amp;""="","",IF(COUNTIF('الحضور'!$A$6:$A$2005,A165&amp;"")=0,"",IF(SUM('الملاك'!$E$6:$E$205)=0,"",G165/SUM('الملاك'!$E$6:$E$205))))</f>
        <v/>
      </c>
      <c r="I165" s="6">
        <f>IF(A165&amp;""="","",IF(H165="","لم يُسجَّل حضور",IF(H165&gt;='الإعدادات'!$B$4,"مكتمل","غير مكتمل")))</f>
        <v/>
      </c>
    </row>
    <row r="166">
      <c r="A166" s="5" t="n"/>
      <c r="B166" s="14" t="n"/>
      <c r="C166" s="5" t="n"/>
      <c r="D166" s="19">
        <f>IF(A166&amp;""="","",COUNTIFS('الحضور'!$A$6:$A$2005,A166&amp;"",'الحضور'!$C$6:$C$2005,"أصالة"))</f>
        <v/>
      </c>
      <c r="E166" s="19">
        <f>IF(A166&amp;""="","",COUNTIFS('الحضور'!$A$6:$A$2005,A166&amp;"",'الحضور'!$C$6:$C$2005,"توكيل"))</f>
        <v/>
      </c>
      <c r="F166" s="19">
        <f>IF(A166&amp;""="","",COUNTIFS('الحضور'!$A$6:$A$2005,A166&amp;"",'الحضور'!$C$6:$C$2005,"غياب"))</f>
        <v/>
      </c>
      <c r="G166" s="19">
        <f>IF(A166&amp;""="","",SUMIFS('الحضور'!$F$6:$F$2005,'الحضور'!$A$6:$A$2005,A166&amp;"",'الحضور'!$C$6:$C$2005,"أصالة")+SUMIFS('الحضور'!$F$6:$F$2005,'الحضور'!$A$6:$A$2005,A166&amp;"",'الحضور'!$C$6:$C$2005,"توكيل"))</f>
        <v/>
      </c>
      <c r="H166" s="18">
        <f>IF(A166&amp;""="","",IF(COUNTIF('الحضور'!$A$6:$A$2005,A166&amp;"")=0,"",IF(SUM('الملاك'!$E$6:$E$205)=0,"",G166/SUM('الملاك'!$E$6:$E$205))))</f>
        <v/>
      </c>
      <c r="I166" s="6">
        <f>IF(A166&amp;""="","",IF(H166="","لم يُسجَّل حضور",IF(H166&gt;='الإعدادات'!$B$4,"مكتمل","غير مكتمل")))</f>
        <v/>
      </c>
    </row>
    <row r="167">
      <c r="A167" s="5" t="n"/>
      <c r="B167" s="14" t="n"/>
      <c r="C167" s="5" t="n"/>
      <c r="D167" s="19">
        <f>IF(A167&amp;""="","",COUNTIFS('الحضور'!$A$6:$A$2005,A167&amp;"",'الحضور'!$C$6:$C$2005,"أصالة"))</f>
        <v/>
      </c>
      <c r="E167" s="19">
        <f>IF(A167&amp;""="","",COUNTIFS('الحضور'!$A$6:$A$2005,A167&amp;"",'الحضور'!$C$6:$C$2005,"توكيل"))</f>
        <v/>
      </c>
      <c r="F167" s="19">
        <f>IF(A167&amp;""="","",COUNTIFS('الحضور'!$A$6:$A$2005,A167&amp;"",'الحضور'!$C$6:$C$2005,"غياب"))</f>
        <v/>
      </c>
      <c r="G167" s="19">
        <f>IF(A167&amp;""="","",SUMIFS('الحضور'!$F$6:$F$2005,'الحضور'!$A$6:$A$2005,A167&amp;"",'الحضور'!$C$6:$C$2005,"أصالة")+SUMIFS('الحضور'!$F$6:$F$2005,'الحضور'!$A$6:$A$2005,A167&amp;"",'الحضور'!$C$6:$C$2005,"توكيل"))</f>
        <v/>
      </c>
      <c r="H167" s="18">
        <f>IF(A167&amp;""="","",IF(COUNTIF('الحضور'!$A$6:$A$2005,A167&amp;"")=0,"",IF(SUM('الملاك'!$E$6:$E$205)=0,"",G167/SUM('الملاك'!$E$6:$E$205))))</f>
        <v/>
      </c>
      <c r="I167" s="6">
        <f>IF(A167&amp;""="","",IF(H167="","لم يُسجَّل حضور",IF(H167&gt;='الإعدادات'!$B$4,"مكتمل","غير مكتمل")))</f>
        <v/>
      </c>
    </row>
    <row r="168">
      <c r="A168" s="5" t="n"/>
      <c r="B168" s="14" t="n"/>
      <c r="C168" s="5" t="n"/>
      <c r="D168" s="19">
        <f>IF(A168&amp;""="","",COUNTIFS('الحضور'!$A$6:$A$2005,A168&amp;"",'الحضور'!$C$6:$C$2005,"أصالة"))</f>
        <v/>
      </c>
      <c r="E168" s="19">
        <f>IF(A168&amp;""="","",COUNTIFS('الحضور'!$A$6:$A$2005,A168&amp;"",'الحضور'!$C$6:$C$2005,"توكيل"))</f>
        <v/>
      </c>
      <c r="F168" s="19">
        <f>IF(A168&amp;""="","",COUNTIFS('الحضور'!$A$6:$A$2005,A168&amp;"",'الحضور'!$C$6:$C$2005,"غياب"))</f>
        <v/>
      </c>
      <c r="G168" s="19">
        <f>IF(A168&amp;""="","",SUMIFS('الحضور'!$F$6:$F$2005,'الحضور'!$A$6:$A$2005,A168&amp;"",'الحضور'!$C$6:$C$2005,"أصالة")+SUMIFS('الحضور'!$F$6:$F$2005,'الحضور'!$A$6:$A$2005,A168&amp;"",'الحضور'!$C$6:$C$2005,"توكيل"))</f>
        <v/>
      </c>
      <c r="H168" s="18">
        <f>IF(A168&amp;""="","",IF(COUNTIF('الحضور'!$A$6:$A$2005,A168&amp;"")=0,"",IF(SUM('الملاك'!$E$6:$E$205)=0,"",G168/SUM('الملاك'!$E$6:$E$205))))</f>
        <v/>
      </c>
      <c r="I168" s="6">
        <f>IF(A168&amp;""="","",IF(H168="","لم يُسجَّل حضور",IF(H168&gt;='الإعدادات'!$B$4,"مكتمل","غير مكتمل")))</f>
        <v/>
      </c>
    </row>
    <row r="169">
      <c r="A169" s="5" t="n"/>
      <c r="B169" s="14" t="n"/>
      <c r="C169" s="5" t="n"/>
      <c r="D169" s="19">
        <f>IF(A169&amp;""="","",COUNTIFS('الحضور'!$A$6:$A$2005,A169&amp;"",'الحضور'!$C$6:$C$2005,"أصالة"))</f>
        <v/>
      </c>
      <c r="E169" s="19">
        <f>IF(A169&amp;""="","",COUNTIFS('الحضور'!$A$6:$A$2005,A169&amp;"",'الحضور'!$C$6:$C$2005,"توكيل"))</f>
        <v/>
      </c>
      <c r="F169" s="19">
        <f>IF(A169&amp;""="","",COUNTIFS('الحضور'!$A$6:$A$2005,A169&amp;"",'الحضور'!$C$6:$C$2005,"غياب"))</f>
        <v/>
      </c>
      <c r="G169" s="19">
        <f>IF(A169&amp;""="","",SUMIFS('الحضور'!$F$6:$F$2005,'الحضور'!$A$6:$A$2005,A169&amp;"",'الحضور'!$C$6:$C$2005,"أصالة")+SUMIFS('الحضور'!$F$6:$F$2005,'الحضور'!$A$6:$A$2005,A169&amp;"",'الحضور'!$C$6:$C$2005,"توكيل"))</f>
        <v/>
      </c>
      <c r="H169" s="18">
        <f>IF(A169&amp;""="","",IF(COUNTIF('الحضور'!$A$6:$A$2005,A169&amp;"")=0,"",IF(SUM('الملاك'!$E$6:$E$205)=0,"",G169/SUM('الملاك'!$E$6:$E$205))))</f>
        <v/>
      </c>
      <c r="I169" s="6">
        <f>IF(A169&amp;""="","",IF(H169="","لم يُسجَّل حضور",IF(H169&gt;='الإعدادات'!$B$4,"مكتمل","غير مكتمل")))</f>
        <v/>
      </c>
    </row>
    <row r="170">
      <c r="A170" s="5" t="n"/>
      <c r="B170" s="14" t="n"/>
      <c r="C170" s="5" t="n"/>
      <c r="D170" s="19">
        <f>IF(A170&amp;""="","",COUNTIFS('الحضور'!$A$6:$A$2005,A170&amp;"",'الحضور'!$C$6:$C$2005,"أصالة"))</f>
        <v/>
      </c>
      <c r="E170" s="19">
        <f>IF(A170&amp;""="","",COUNTIFS('الحضور'!$A$6:$A$2005,A170&amp;"",'الحضور'!$C$6:$C$2005,"توكيل"))</f>
        <v/>
      </c>
      <c r="F170" s="19">
        <f>IF(A170&amp;""="","",COUNTIFS('الحضور'!$A$6:$A$2005,A170&amp;"",'الحضور'!$C$6:$C$2005,"غياب"))</f>
        <v/>
      </c>
      <c r="G170" s="19">
        <f>IF(A170&amp;""="","",SUMIFS('الحضور'!$F$6:$F$2005,'الحضور'!$A$6:$A$2005,A170&amp;"",'الحضور'!$C$6:$C$2005,"أصالة")+SUMIFS('الحضور'!$F$6:$F$2005,'الحضور'!$A$6:$A$2005,A170&amp;"",'الحضور'!$C$6:$C$2005,"توكيل"))</f>
        <v/>
      </c>
      <c r="H170" s="18">
        <f>IF(A170&amp;""="","",IF(COUNTIF('الحضور'!$A$6:$A$2005,A170&amp;"")=0,"",IF(SUM('الملاك'!$E$6:$E$205)=0,"",G170/SUM('الملاك'!$E$6:$E$205))))</f>
        <v/>
      </c>
      <c r="I170" s="6">
        <f>IF(A170&amp;""="","",IF(H170="","لم يُسجَّل حضور",IF(H170&gt;='الإعدادات'!$B$4,"مكتمل","غير مكتمل")))</f>
        <v/>
      </c>
    </row>
    <row r="171">
      <c r="A171" s="5" t="n"/>
      <c r="B171" s="14" t="n"/>
      <c r="C171" s="5" t="n"/>
      <c r="D171" s="19">
        <f>IF(A171&amp;""="","",COUNTIFS('الحضور'!$A$6:$A$2005,A171&amp;"",'الحضور'!$C$6:$C$2005,"أصالة"))</f>
        <v/>
      </c>
      <c r="E171" s="19">
        <f>IF(A171&amp;""="","",COUNTIFS('الحضور'!$A$6:$A$2005,A171&amp;"",'الحضور'!$C$6:$C$2005,"توكيل"))</f>
        <v/>
      </c>
      <c r="F171" s="19">
        <f>IF(A171&amp;""="","",COUNTIFS('الحضور'!$A$6:$A$2005,A171&amp;"",'الحضور'!$C$6:$C$2005,"غياب"))</f>
        <v/>
      </c>
      <c r="G171" s="19">
        <f>IF(A171&amp;""="","",SUMIFS('الحضور'!$F$6:$F$2005,'الحضور'!$A$6:$A$2005,A171&amp;"",'الحضور'!$C$6:$C$2005,"أصالة")+SUMIFS('الحضور'!$F$6:$F$2005,'الحضور'!$A$6:$A$2005,A171&amp;"",'الحضور'!$C$6:$C$2005,"توكيل"))</f>
        <v/>
      </c>
      <c r="H171" s="18">
        <f>IF(A171&amp;""="","",IF(COUNTIF('الحضور'!$A$6:$A$2005,A171&amp;"")=0,"",IF(SUM('الملاك'!$E$6:$E$205)=0,"",G171/SUM('الملاك'!$E$6:$E$205))))</f>
        <v/>
      </c>
      <c r="I171" s="6">
        <f>IF(A171&amp;""="","",IF(H171="","لم يُسجَّل حضور",IF(H171&gt;='الإعدادات'!$B$4,"مكتمل","غير مكتمل")))</f>
        <v/>
      </c>
    </row>
    <row r="172">
      <c r="A172" s="5" t="n"/>
      <c r="B172" s="14" t="n"/>
      <c r="C172" s="5" t="n"/>
      <c r="D172" s="19">
        <f>IF(A172&amp;""="","",COUNTIFS('الحضور'!$A$6:$A$2005,A172&amp;"",'الحضور'!$C$6:$C$2005,"أصالة"))</f>
        <v/>
      </c>
      <c r="E172" s="19">
        <f>IF(A172&amp;""="","",COUNTIFS('الحضور'!$A$6:$A$2005,A172&amp;"",'الحضور'!$C$6:$C$2005,"توكيل"))</f>
        <v/>
      </c>
      <c r="F172" s="19">
        <f>IF(A172&amp;""="","",COUNTIFS('الحضور'!$A$6:$A$2005,A172&amp;"",'الحضور'!$C$6:$C$2005,"غياب"))</f>
        <v/>
      </c>
      <c r="G172" s="19">
        <f>IF(A172&amp;""="","",SUMIFS('الحضور'!$F$6:$F$2005,'الحضور'!$A$6:$A$2005,A172&amp;"",'الحضور'!$C$6:$C$2005,"أصالة")+SUMIFS('الحضور'!$F$6:$F$2005,'الحضور'!$A$6:$A$2005,A172&amp;"",'الحضور'!$C$6:$C$2005,"توكيل"))</f>
        <v/>
      </c>
      <c r="H172" s="18">
        <f>IF(A172&amp;""="","",IF(COUNTIF('الحضور'!$A$6:$A$2005,A172&amp;"")=0,"",IF(SUM('الملاك'!$E$6:$E$205)=0,"",G172/SUM('الملاك'!$E$6:$E$205))))</f>
        <v/>
      </c>
      <c r="I172" s="6">
        <f>IF(A172&amp;""="","",IF(H172="","لم يُسجَّل حضور",IF(H172&gt;='الإعدادات'!$B$4,"مكتمل","غير مكتمل")))</f>
        <v/>
      </c>
    </row>
    <row r="173">
      <c r="A173" s="5" t="n"/>
      <c r="B173" s="14" t="n"/>
      <c r="C173" s="5" t="n"/>
      <c r="D173" s="19">
        <f>IF(A173&amp;""="","",COUNTIFS('الحضور'!$A$6:$A$2005,A173&amp;"",'الحضور'!$C$6:$C$2005,"أصالة"))</f>
        <v/>
      </c>
      <c r="E173" s="19">
        <f>IF(A173&amp;""="","",COUNTIFS('الحضور'!$A$6:$A$2005,A173&amp;"",'الحضور'!$C$6:$C$2005,"توكيل"))</f>
        <v/>
      </c>
      <c r="F173" s="19">
        <f>IF(A173&amp;""="","",COUNTIFS('الحضور'!$A$6:$A$2005,A173&amp;"",'الحضور'!$C$6:$C$2005,"غياب"))</f>
        <v/>
      </c>
      <c r="G173" s="19">
        <f>IF(A173&amp;""="","",SUMIFS('الحضور'!$F$6:$F$2005,'الحضور'!$A$6:$A$2005,A173&amp;"",'الحضور'!$C$6:$C$2005,"أصالة")+SUMIFS('الحضور'!$F$6:$F$2005,'الحضور'!$A$6:$A$2005,A173&amp;"",'الحضور'!$C$6:$C$2005,"توكيل"))</f>
        <v/>
      </c>
      <c r="H173" s="18">
        <f>IF(A173&amp;""="","",IF(COUNTIF('الحضور'!$A$6:$A$2005,A173&amp;"")=0,"",IF(SUM('الملاك'!$E$6:$E$205)=0,"",G173/SUM('الملاك'!$E$6:$E$205))))</f>
        <v/>
      </c>
      <c r="I173" s="6">
        <f>IF(A173&amp;""="","",IF(H173="","لم يُسجَّل حضور",IF(H173&gt;='الإعدادات'!$B$4,"مكتمل","غير مكتمل")))</f>
        <v/>
      </c>
    </row>
    <row r="174">
      <c r="A174" s="5" t="n"/>
      <c r="B174" s="14" t="n"/>
      <c r="C174" s="5" t="n"/>
      <c r="D174" s="19">
        <f>IF(A174&amp;""="","",COUNTIFS('الحضور'!$A$6:$A$2005,A174&amp;"",'الحضور'!$C$6:$C$2005,"أصالة"))</f>
        <v/>
      </c>
      <c r="E174" s="19">
        <f>IF(A174&amp;""="","",COUNTIFS('الحضور'!$A$6:$A$2005,A174&amp;"",'الحضور'!$C$6:$C$2005,"توكيل"))</f>
        <v/>
      </c>
      <c r="F174" s="19">
        <f>IF(A174&amp;""="","",COUNTIFS('الحضور'!$A$6:$A$2005,A174&amp;"",'الحضور'!$C$6:$C$2005,"غياب"))</f>
        <v/>
      </c>
      <c r="G174" s="19">
        <f>IF(A174&amp;""="","",SUMIFS('الحضور'!$F$6:$F$2005,'الحضور'!$A$6:$A$2005,A174&amp;"",'الحضور'!$C$6:$C$2005,"أصالة")+SUMIFS('الحضور'!$F$6:$F$2005,'الحضور'!$A$6:$A$2005,A174&amp;"",'الحضور'!$C$6:$C$2005,"توكيل"))</f>
        <v/>
      </c>
      <c r="H174" s="18">
        <f>IF(A174&amp;""="","",IF(COUNTIF('الحضور'!$A$6:$A$2005,A174&amp;"")=0,"",IF(SUM('الملاك'!$E$6:$E$205)=0,"",G174/SUM('الملاك'!$E$6:$E$205))))</f>
        <v/>
      </c>
      <c r="I174" s="6">
        <f>IF(A174&amp;""="","",IF(H174="","لم يُسجَّل حضور",IF(H174&gt;='الإعدادات'!$B$4,"مكتمل","غير مكتمل")))</f>
        <v/>
      </c>
    </row>
    <row r="175">
      <c r="A175" s="5" t="n"/>
      <c r="B175" s="14" t="n"/>
      <c r="C175" s="5" t="n"/>
      <c r="D175" s="19">
        <f>IF(A175&amp;""="","",COUNTIFS('الحضور'!$A$6:$A$2005,A175&amp;"",'الحضور'!$C$6:$C$2005,"أصالة"))</f>
        <v/>
      </c>
      <c r="E175" s="19">
        <f>IF(A175&amp;""="","",COUNTIFS('الحضور'!$A$6:$A$2005,A175&amp;"",'الحضور'!$C$6:$C$2005,"توكيل"))</f>
        <v/>
      </c>
      <c r="F175" s="19">
        <f>IF(A175&amp;""="","",COUNTIFS('الحضور'!$A$6:$A$2005,A175&amp;"",'الحضور'!$C$6:$C$2005,"غياب"))</f>
        <v/>
      </c>
      <c r="G175" s="19">
        <f>IF(A175&amp;""="","",SUMIFS('الحضور'!$F$6:$F$2005,'الحضور'!$A$6:$A$2005,A175&amp;"",'الحضور'!$C$6:$C$2005,"أصالة")+SUMIFS('الحضور'!$F$6:$F$2005,'الحضور'!$A$6:$A$2005,A175&amp;"",'الحضور'!$C$6:$C$2005,"توكيل"))</f>
        <v/>
      </c>
      <c r="H175" s="18">
        <f>IF(A175&amp;""="","",IF(COUNTIF('الحضور'!$A$6:$A$2005,A175&amp;"")=0,"",IF(SUM('الملاك'!$E$6:$E$205)=0,"",G175/SUM('الملاك'!$E$6:$E$205))))</f>
        <v/>
      </c>
      <c r="I175" s="6">
        <f>IF(A175&amp;""="","",IF(H175="","لم يُسجَّل حضور",IF(H175&gt;='الإعدادات'!$B$4,"مكتمل","غير مكتمل")))</f>
        <v/>
      </c>
    </row>
    <row r="176">
      <c r="A176" s="5" t="n"/>
      <c r="B176" s="14" t="n"/>
      <c r="C176" s="5" t="n"/>
      <c r="D176" s="19">
        <f>IF(A176&amp;""="","",COUNTIFS('الحضور'!$A$6:$A$2005,A176&amp;"",'الحضور'!$C$6:$C$2005,"أصالة"))</f>
        <v/>
      </c>
      <c r="E176" s="19">
        <f>IF(A176&amp;""="","",COUNTIFS('الحضور'!$A$6:$A$2005,A176&amp;"",'الحضور'!$C$6:$C$2005,"توكيل"))</f>
        <v/>
      </c>
      <c r="F176" s="19">
        <f>IF(A176&amp;""="","",COUNTIFS('الحضور'!$A$6:$A$2005,A176&amp;"",'الحضور'!$C$6:$C$2005,"غياب"))</f>
        <v/>
      </c>
      <c r="G176" s="19">
        <f>IF(A176&amp;""="","",SUMIFS('الحضور'!$F$6:$F$2005,'الحضور'!$A$6:$A$2005,A176&amp;"",'الحضور'!$C$6:$C$2005,"أصالة")+SUMIFS('الحضور'!$F$6:$F$2005,'الحضور'!$A$6:$A$2005,A176&amp;"",'الحضور'!$C$6:$C$2005,"توكيل"))</f>
        <v/>
      </c>
      <c r="H176" s="18">
        <f>IF(A176&amp;""="","",IF(COUNTIF('الحضور'!$A$6:$A$2005,A176&amp;"")=0,"",IF(SUM('الملاك'!$E$6:$E$205)=0,"",G176/SUM('الملاك'!$E$6:$E$205))))</f>
        <v/>
      </c>
      <c r="I176" s="6">
        <f>IF(A176&amp;""="","",IF(H176="","لم يُسجَّل حضور",IF(H176&gt;='الإعدادات'!$B$4,"مكتمل","غير مكتمل")))</f>
        <v/>
      </c>
    </row>
    <row r="177">
      <c r="A177" s="5" t="n"/>
      <c r="B177" s="14" t="n"/>
      <c r="C177" s="5" t="n"/>
      <c r="D177" s="19">
        <f>IF(A177&amp;""="","",COUNTIFS('الحضور'!$A$6:$A$2005,A177&amp;"",'الحضور'!$C$6:$C$2005,"أصالة"))</f>
        <v/>
      </c>
      <c r="E177" s="19">
        <f>IF(A177&amp;""="","",COUNTIFS('الحضور'!$A$6:$A$2005,A177&amp;"",'الحضور'!$C$6:$C$2005,"توكيل"))</f>
        <v/>
      </c>
      <c r="F177" s="19">
        <f>IF(A177&amp;""="","",COUNTIFS('الحضور'!$A$6:$A$2005,A177&amp;"",'الحضور'!$C$6:$C$2005,"غياب"))</f>
        <v/>
      </c>
      <c r="G177" s="19">
        <f>IF(A177&amp;""="","",SUMIFS('الحضور'!$F$6:$F$2005,'الحضور'!$A$6:$A$2005,A177&amp;"",'الحضور'!$C$6:$C$2005,"أصالة")+SUMIFS('الحضور'!$F$6:$F$2005,'الحضور'!$A$6:$A$2005,A177&amp;"",'الحضور'!$C$6:$C$2005,"توكيل"))</f>
        <v/>
      </c>
      <c r="H177" s="18">
        <f>IF(A177&amp;""="","",IF(COUNTIF('الحضور'!$A$6:$A$2005,A177&amp;"")=0,"",IF(SUM('الملاك'!$E$6:$E$205)=0,"",G177/SUM('الملاك'!$E$6:$E$205))))</f>
        <v/>
      </c>
      <c r="I177" s="6">
        <f>IF(A177&amp;""="","",IF(H177="","لم يُسجَّل حضور",IF(H177&gt;='الإعدادات'!$B$4,"مكتمل","غير مكتمل")))</f>
        <v/>
      </c>
    </row>
    <row r="178">
      <c r="A178" s="5" t="n"/>
      <c r="B178" s="14" t="n"/>
      <c r="C178" s="5" t="n"/>
      <c r="D178" s="19">
        <f>IF(A178&amp;""="","",COUNTIFS('الحضور'!$A$6:$A$2005,A178&amp;"",'الحضور'!$C$6:$C$2005,"أصالة"))</f>
        <v/>
      </c>
      <c r="E178" s="19">
        <f>IF(A178&amp;""="","",COUNTIFS('الحضور'!$A$6:$A$2005,A178&amp;"",'الحضور'!$C$6:$C$2005,"توكيل"))</f>
        <v/>
      </c>
      <c r="F178" s="19">
        <f>IF(A178&amp;""="","",COUNTIFS('الحضور'!$A$6:$A$2005,A178&amp;"",'الحضور'!$C$6:$C$2005,"غياب"))</f>
        <v/>
      </c>
      <c r="G178" s="19">
        <f>IF(A178&amp;""="","",SUMIFS('الحضور'!$F$6:$F$2005,'الحضور'!$A$6:$A$2005,A178&amp;"",'الحضور'!$C$6:$C$2005,"أصالة")+SUMIFS('الحضور'!$F$6:$F$2005,'الحضور'!$A$6:$A$2005,A178&amp;"",'الحضور'!$C$6:$C$2005,"توكيل"))</f>
        <v/>
      </c>
      <c r="H178" s="18">
        <f>IF(A178&amp;""="","",IF(COUNTIF('الحضور'!$A$6:$A$2005,A178&amp;"")=0,"",IF(SUM('الملاك'!$E$6:$E$205)=0,"",G178/SUM('الملاك'!$E$6:$E$205))))</f>
        <v/>
      </c>
      <c r="I178" s="6">
        <f>IF(A178&amp;""="","",IF(H178="","لم يُسجَّل حضور",IF(H178&gt;='الإعدادات'!$B$4,"مكتمل","غير مكتمل")))</f>
        <v/>
      </c>
    </row>
    <row r="179">
      <c r="A179" s="5" t="n"/>
      <c r="B179" s="14" t="n"/>
      <c r="C179" s="5" t="n"/>
      <c r="D179" s="19">
        <f>IF(A179&amp;""="","",COUNTIFS('الحضور'!$A$6:$A$2005,A179&amp;"",'الحضور'!$C$6:$C$2005,"أصالة"))</f>
        <v/>
      </c>
      <c r="E179" s="19">
        <f>IF(A179&amp;""="","",COUNTIFS('الحضور'!$A$6:$A$2005,A179&amp;"",'الحضور'!$C$6:$C$2005,"توكيل"))</f>
        <v/>
      </c>
      <c r="F179" s="19">
        <f>IF(A179&amp;""="","",COUNTIFS('الحضور'!$A$6:$A$2005,A179&amp;"",'الحضور'!$C$6:$C$2005,"غياب"))</f>
        <v/>
      </c>
      <c r="G179" s="19">
        <f>IF(A179&amp;""="","",SUMIFS('الحضور'!$F$6:$F$2005,'الحضور'!$A$6:$A$2005,A179&amp;"",'الحضور'!$C$6:$C$2005,"أصالة")+SUMIFS('الحضور'!$F$6:$F$2005,'الحضور'!$A$6:$A$2005,A179&amp;"",'الحضور'!$C$6:$C$2005,"توكيل"))</f>
        <v/>
      </c>
      <c r="H179" s="18">
        <f>IF(A179&amp;""="","",IF(COUNTIF('الحضور'!$A$6:$A$2005,A179&amp;"")=0,"",IF(SUM('الملاك'!$E$6:$E$205)=0,"",G179/SUM('الملاك'!$E$6:$E$205))))</f>
        <v/>
      </c>
      <c r="I179" s="6">
        <f>IF(A179&amp;""="","",IF(H179="","لم يُسجَّل حضور",IF(H179&gt;='الإعدادات'!$B$4,"مكتمل","غير مكتمل")))</f>
        <v/>
      </c>
    </row>
    <row r="180">
      <c r="A180" s="5" t="n"/>
      <c r="B180" s="14" t="n"/>
      <c r="C180" s="5" t="n"/>
      <c r="D180" s="19">
        <f>IF(A180&amp;""="","",COUNTIFS('الحضور'!$A$6:$A$2005,A180&amp;"",'الحضور'!$C$6:$C$2005,"أصالة"))</f>
        <v/>
      </c>
      <c r="E180" s="19">
        <f>IF(A180&amp;""="","",COUNTIFS('الحضور'!$A$6:$A$2005,A180&amp;"",'الحضور'!$C$6:$C$2005,"توكيل"))</f>
        <v/>
      </c>
      <c r="F180" s="19">
        <f>IF(A180&amp;""="","",COUNTIFS('الحضور'!$A$6:$A$2005,A180&amp;"",'الحضور'!$C$6:$C$2005,"غياب"))</f>
        <v/>
      </c>
      <c r="G180" s="19">
        <f>IF(A180&amp;""="","",SUMIFS('الحضور'!$F$6:$F$2005,'الحضور'!$A$6:$A$2005,A180&amp;"",'الحضور'!$C$6:$C$2005,"أصالة")+SUMIFS('الحضور'!$F$6:$F$2005,'الحضور'!$A$6:$A$2005,A180&amp;"",'الحضور'!$C$6:$C$2005,"توكيل"))</f>
        <v/>
      </c>
      <c r="H180" s="18">
        <f>IF(A180&amp;""="","",IF(COUNTIF('الحضور'!$A$6:$A$2005,A180&amp;"")=0,"",IF(SUM('الملاك'!$E$6:$E$205)=0,"",G180/SUM('الملاك'!$E$6:$E$205))))</f>
        <v/>
      </c>
      <c r="I180" s="6">
        <f>IF(A180&amp;""="","",IF(H180="","لم يُسجَّل حضور",IF(H180&gt;='الإعدادات'!$B$4,"مكتمل","غير مكتمل")))</f>
        <v/>
      </c>
    </row>
    <row r="181">
      <c r="A181" s="5" t="n"/>
      <c r="B181" s="14" t="n"/>
      <c r="C181" s="5" t="n"/>
      <c r="D181" s="19">
        <f>IF(A181&amp;""="","",COUNTIFS('الحضور'!$A$6:$A$2005,A181&amp;"",'الحضور'!$C$6:$C$2005,"أصالة"))</f>
        <v/>
      </c>
      <c r="E181" s="19">
        <f>IF(A181&amp;""="","",COUNTIFS('الحضور'!$A$6:$A$2005,A181&amp;"",'الحضور'!$C$6:$C$2005,"توكيل"))</f>
        <v/>
      </c>
      <c r="F181" s="19">
        <f>IF(A181&amp;""="","",COUNTIFS('الحضور'!$A$6:$A$2005,A181&amp;"",'الحضور'!$C$6:$C$2005,"غياب"))</f>
        <v/>
      </c>
      <c r="G181" s="19">
        <f>IF(A181&amp;""="","",SUMIFS('الحضور'!$F$6:$F$2005,'الحضور'!$A$6:$A$2005,A181&amp;"",'الحضور'!$C$6:$C$2005,"أصالة")+SUMIFS('الحضور'!$F$6:$F$2005,'الحضور'!$A$6:$A$2005,A181&amp;"",'الحضور'!$C$6:$C$2005,"توكيل"))</f>
        <v/>
      </c>
      <c r="H181" s="18">
        <f>IF(A181&amp;""="","",IF(COUNTIF('الحضور'!$A$6:$A$2005,A181&amp;"")=0,"",IF(SUM('الملاك'!$E$6:$E$205)=0,"",G181/SUM('الملاك'!$E$6:$E$205))))</f>
        <v/>
      </c>
      <c r="I181" s="6">
        <f>IF(A181&amp;""="","",IF(H181="","لم يُسجَّل حضور",IF(H181&gt;='الإعدادات'!$B$4,"مكتمل","غير مكتمل")))</f>
        <v/>
      </c>
    </row>
    <row r="182">
      <c r="A182" s="5" t="n"/>
      <c r="B182" s="14" t="n"/>
      <c r="C182" s="5" t="n"/>
      <c r="D182" s="19">
        <f>IF(A182&amp;""="","",COUNTIFS('الحضور'!$A$6:$A$2005,A182&amp;"",'الحضور'!$C$6:$C$2005,"أصالة"))</f>
        <v/>
      </c>
      <c r="E182" s="19">
        <f>IF(A182&amp;""="","",COUNTIFS('الحضور'!$A$6:$A$2005,A182&amp;"",'الحضور'!$C$6:$C$2005,"توكيل"))</f>
        <v/>
      </c>
      <c r="F182" s="19">
        <f>IF(A182&amp;""="","",COUNTIFS('الحضور'!$A$6:$A$2005,A182&amp;"",'الحضور'!$C$6:$C$2005,"غياب"))</f>
        <v/>
      </c>
      <c r="G182" s="19">
        <f>IF(A182&amp;""="","",SUMIFS('الحضور'!$F$6:$F$2005,'الحضور'!$A$6:$A$2005,A182&amp;"",'الحضور'!$C$6:$C$2005,"أصالة")+SUMIFS('الحضور'!$F$6:$F$2005,'الحضور'!$A$6:$A$2005,A182&amp;"",'الحضور'!$C$6:$C$2005,"توكيل"))</f>
        <v/>
      </c>
      <c r="H182" s="18">
        <f>IF(A182&amp;""="","",IF(COUNTIF('الحضور'!$A$6:$A$2005,A182&amp;"")=0,"",IF(SUM('الملاك'!$E$6:$E$205)=0,"",G182/SUM('الملاك'!$E$6:$E$205))))</f>
        <v/>
      </c>
      <c r="I182" s="6">
        <f>IF(A182&amp;""="","",IF(H182="","لم يُسجَّل حضور",IF(H182&gt;='الإعدادات'!$B$4,"مكتمل","غير مكتمل")))</f>
        <v/>
      </c>
    </row>
    <row r="183">
      <c r="A183" s="5" t="n"/>
      <c r="B183" s="14" t="n"/>
      <c r="C183" s="5" t="n"/>
      <c r="D183" s="19">
        <f>IF(A183&amp;""="","",COUNTIFS('الحضور'!$A$6:$A$2005,A183&amp;"",'الحضور'!$C$6:$C$2005,"أصالة"))</f>
        <v/>
      </c>
      <c r="E183" s="19">
        <f>IF(A183&amp;""="","",COUNTIFS('الحضور'!$A$6:$A$2005,A183&amp;"",'الحضور'!$C$6:$C$2005,"توكيل"))</f>
        <v/>
      </c>
      <c r="F183" s="19">
        <f>IF(A183&amp;""="","",COUNTIFS('الحضور'!$A$6:$A$2005,A183&amp;"",'الحضور'!$C$6:$C$2005,"غياب"))</f>
        <v/>
      </c>
      <c r="G183" s="19">
        <f>IF(A183&amp;""="","",SUMIFS('الحضور'!$F$6:$F$2005,'الحضور'!$A$6:$A$2005,A183&amp;"",'الحضور'!$C$6:$C$2005,"أصالة")+SUMIFS('الحضور'!$F$6:$F$2005,'الحضور'!$A$6:$A$2005,A183&amp;"",'الحضور'!$C$6:$C$2005,"توكيل"))</f>
        <v/>
      </c>
      <c r="H183" s="18">
        <f>IF(A183&amp;""="","",IF(COUNTIF('الحضور'!$A$6:$A$2005,A183&amp;"")=0,"",IF(SUM('الملاك'!$E$6:$E$205)=0,"",G183/SUM('الملاك'!$E$6:$E$205))))</f>
        <v/>
      </c>
      <c r="I183" s="6">
        <f>IF(A183&amp;""="","",IF(H183="","لم يُسجَّل حضور",IF(H183&gt;='الإعدادات'!$B$4,"مكتمل","غير مكتمل")))</f>
        <v/>
      </c>
    </row>
    <row r="184">
      <c r="A184" s="5" t="n"/>
      <c r="B184" s="14" t="n"/>
      <c r="C184" s="5" t="n"/>
      <c r="D184" s="19">
        <f>IF(A184&amp;""="","",COUNTIFS('الحضور'!$A$6:$A$2005,A184&amp;"",'الحضور'!$C$6:$C$2005,"أصالة"))</f>
        <v/>
      </c>
      <c r="E184" s="19">
        <f>IF(A184&amp;""="","",COUNTIFS('الحضور'!$A$6:$A$2005,A184&amp;"",'الحضور'!$C$6:$C$2005,"توكيل"))</f>
        <v/>
      </c>
      <c r="F184" s="19">
        <f>IF(A184&amp;""="","",COUNTIFS('الحضور'!$A$6:$A$2005,A184&amp;"",'الحضور'!$C$6:$C$2005,"غياب"))</f>
        <v/>
      </c>
      <c r="G184" s="19">
        <f>IF(A184&amp;""="","",SUMIFS('الحضور'!$F$6:$F$2005,'الحضور'!$A$6:$A$2005,A184&amp;"",'الحضور'!$C$6:$C$2005,"أصالة")+SUMIFS('الحضور'!$F$6:$F$2005,'الحضور'!$A$6:$A$2005,A184&amp;"",'الحضور'!$C$6:$C$2005,"توكيل"))</f>
        <v/>
      </c>
      <c r="H184" s="18">
        <f>IF(A184&amp;""="","",IF(COUNTIF('الحضور'!$A$6:$A$2005,A184&amp;"")=0,"",IF(SUM('الملاك'!$E$6:$E$205)=0,"",G184/SUM('الملاك'!$E$6:$E$205))))</f>
        <v/>
      </c>
      <c r="I184" s="6">
        <f>IF(A184&amp;""="","",IF(H184="","لم يُسجَّل حضور",IF(H184&gt;='الإعدادات'!$B$4,"مكتمل","غير مكتمل")))</f>
        <v/>
      </c>
    </row>
    <row r="185">
      <c r="A185" s="5" t="n"/>
      <c r="B185" s="14" t="n"/>
      <c r="C185" s="5" t="n"/>
      <c r="D185" s="19">
        <f>IF(A185&amp;""="","",COUNTIFS('الحضور'!$A$6:$A$2005,A185&amp;"",'الحضور'!$C$6:$C$2005,"أصالة"))</f>
        <v/>
      </c>
      <c r="E185" s="19">
        <f>IF(A185&amp;""="","",COUNTIFS('الحضور'!$A$6:$A$2005,A185&amp;"",'الحضور'!$C$6:$C$2005,"توكيل"))</f>
        <v/>
      </c>
      <c r="F185" s="19">
        <f>IF(A185&amp;""="","",COUNTIFS('الحضور'!$A$6:$A$2005,A185&amp;"",'الحضور'!$C$6:$C$2005,"غياب"))</f>
        <v/>
      </c>
      <c r="G185" s="19">
        <f>IF(A185&amp;""="","",SUMIFS('الحضور'!$F$6:$F$2005,'الحضور'!$A$6:$A$2005,A185&amp;"",'الحضور'!$C$6:$C$2005,"أصالة")+SUMIFS('الحضور'!$F$6:$F$2005,'الحضور'!$A$6:$A$2005,A185&amp;"",'الحضور'!$C$6:$C$2005,"توكيل"))</f>
        <v/>
      </c>
      <c r="H185" s="18">
        <f>IF(A185&amp;""="","",IF(COUNTIF('الحضور'!$A$6:$A$2005,A185&amp;"")=0,"",IF(SUM('الملاك'!$E$6:$E$205)=0,"",G185/SUM('الملاك'!$E$6:$E$205))))</f>
        <v/>
      </c>
      <c r="I185" s="6">
        <f>IF(A185&amp;""="","",IF(H185="","لم يُسجَّل حضور",IF(H185&gt;='الإعدادات'!$B$4,"مكتمل","غير مكتمل")))</f>
        <v/>
      </c>
    </row>
    <row r="186">
      <c r="A186" s="5" t="n"/>
      <c r="B186" s="14" t="n"/>
      <c r="C186" s="5" t="n"/>
      <c r="D186" s="19">
        <f>IF(A186&amp;""="","",COUNTIFS('الحضور'!$A$6:$A$2005,A186&amp;"",'الحضور'!$C$6:$C$2005,"أصالة"))</f>
        <v/>
      </c>
      <c r="E186" s="19">
        <f>IF(A186&amp;""="","",COUNTIFS('الحضور'!$A$6:$A$2005,A186&amp;"",'الحضور'!$C$6:$C$2005,"توكيل"))</f>
        <v/>
      </c>
      <c r="F186" s="19">
        <f>IF(A186&amp;""="","",COUNTIFS('الحضور'!$A$6:$A$2005,A186&amp;"",'الحضور'!$C$6:$C$2005,"غياب"))</f>
        <v/>
      </c>
      <c r="G186" s="19">
        <f>IF(A186&amp;""="","",SUMIFS('الحضور'!$F$6:$F$2005,'الحضور'!$A$6:$A$2005,A186&amp;"",'الحضور'!$C$6:$C$2005,"أصالة")+SUMIFS('الحضور'!$F$6:$F$2005,'الحضور'!$A$6:$A$2005,A186&amp;"",'الحضور'!$C$6:$C$2005,"توكيل"))</f>
        <v/>
      </c>
      <c r="H186" s="18">
        <f>IF(A186&amp;""="","",IF(COUNTIF('الحضور'!$A$6:$A$2005,A186&amp;"")=0,"",IF(SUM('الملاك'!$E$6:$E$205)=0,"",G186/SUM('الملاك'!$E$6:$E$205))))</f>
        <v/>
      </c>
      <c r="I186" s="6">
        <f>IF(A186&amp;""="","",IF(H186="","لم يُسجَّل حضور",IF(H186&gt;='الإعدادات'!$B$4,"مكتمل","غير مكتمل")))</f>
        <v/>
      </c>
    </row>
    <row r="187">
      <c r="A187" s="5" t="n"/>
      <c r="B187" s="14" t="n"/>
      <c r="C187" s="5" t="n"/>
      <c r="D187" s="19">
        <f>IF(A187&amp;""="","",COUNTIFS('الحضور'!$A$6:$A$2005,A187&amp;"",'الحضور'!$C$6:$C$2005,"أصالة"))</f>
        <v/>
      </c>
      <c r="E187" s="19">
        <f>IF(A187&amp;""="","",COUNTIFS('الحضور'!$A$6:$A$2005,A187&amp;"",'الحضور'!$C$6:$C$2005,"توكيل"))</f>
        <v/>
      </c>
      <c r="F187" s="19">
        <f>IF(A187&amp;""="","",COUNTIFS('الحضور'!$A$6:$A$2005,A187&amp;"",'الحضور'!$C$6:$C$2005,"غياب"))</f>
        <v/>
      </c>
      <c r="G187" s="19">
        <f>IF(A187&amp;""="","",SUMIFS('الحضور'!$F$6:$F$2005,'الحضور'!$A$6:$A$2005,A187&amp;"",'الحضور'!$C$6:$C$2005,"أصالة")+SUMIFS('الحضور'!$F$6:$F$2005,'الحضور'!$A$6:$A$2005,A187&amp;"",'الحضور'!$C$6:$C$2005,"توكيل"))</f>
        <v/>
      </c>
      <c r="H187" s="18">
        <f>IF(A187&amp;""="","",IF(COUNTIF('الحضور'!$A$6:$A$2005,A187&amp;"")=0,"",IF(SUM('الملاك'!$E$6:$E$205)=0,"",G187/SUM('الملاك'!$E$6:$E$205))))</f>
        <v/>
      </c>
      <c r="I187" s="6">
        <f>IF(A187&amp;""="","",IF(H187="","لم يُسجَّل حضور",IF(H187&gt;='الإعدادات'!$B$4,"مكتمل","غير مكتمل")))</f>
        <v/>
      </c>
    </row>
    <row r="188">
      <c r="A188" s="5" t="n"/>
      <c r="B188" s="14" t="n"/>
      <c r="C188" s="5" t="n"/>
      <c r="D188" s="19">
        <f>IF(A188&amp;""="","",COUNTIFS('الحضور'!$A$6:$A$2005,A188&amp;"",'الحضور'!$C$6:$C$2005,"أصالة"))</f>
        <v/>
      </c>
      <c r="E188" s="19">
        <f>IF(A188&amp;""="","",COUNTIFS('الحضور'!$A$6:$A$2005,A188&amp;"",'الحضور'!$C$6:$C$2005,"توكيل"))</f>
        <v/>
      </c>
      <c r="F188" s="19">
        <f>IF(A188&amp;""="","",COUNTIFS('الحضور'!$A$6:$A$2005,A188&amp;"",'الحضور'!$C$6:$C$2005,"غياب"))</f>
        <v/>
      </c>
      <c r="G188" s="19">
        <f>IF(A188&amp;""="","",SUMIFS('الحضور'!$F$6:$F$2005,'الحضور'!$A$6:$A$2005,A188&amp;"",'الحضور'!$C$6:$C$2005,"أصالة")+SUMIFS('الحضور'!$F$6:$F$2005,'الحضور'!$A$6:$A$2005,A188&amp;"",'الحضور'!$C$6:$C$2005,"توكيل"))</f>
        <v/>
      </c>
      <c r="H188" s="18">
        <f>IF(A188&amp;""="","",IF(COUNTIF('الحضور'!$A$6:$A$2005,A188&amp;"")=0,"",IF(SUM('الملاك'!$E$6:$E$205)=0,"",G188/SUM('الملاك'!$E$6:$E$205))))</f>
        <v/>
      </c>
      <c r="I188" s="6">
        <f>IF(A188&amp;""="","",IF(H188="","لم يُسجَّل حضور",IF(H188&gt;='الإعدادات'!$B$4,"مكتمل","غير مكتمل")))</f>
        <v/>
      </c>
    </row>
    <row r="189">
      <c r="A189" s="5" t="n"/>
      <c r="B189" s="14" t="n"/>
      <c r="C189" s="5" t="n"/>
      <c r="D189" s="19">
        <f>IF(A189&amp;""="","",COUNTIFS('الحضور'!$A$6:$A$2005,A189&amp;"",'الحضور'!$C$6:$C$2005,"أصالة"))</f>
        <v/>
      </c>
      <c r="E189" s="19">
        <f>IF(A189&amp;""="","",COUNTIFS('الحضور'!$A$6:$A$2005,A189&amp;"",'الحضور'!$C$6:$C$2005,"توكيل"))</f>
        <v/>
      </c>
      <c r="F189" s="19">
        <f>IF(A189&amp;""="","",COUNTIFS('الحضور'!$A$6:$A$2005,A189&amp;"",'الحضور'!$C$6:$C$2005,"غياب"))</f>
        <v/>
      </c>
      <c r="G189" s="19">
        <f>IF(A189&amp;""="","",SUMIFS('الحضور'!$F$6:$F$2005,'الحضور'!$A$6:$A$2005,A189&amp;"",'الحضور'!$C$6:$C$2005,"أصالة")+SUMIFS('الحضور'!$F$6:$F$2005,'الحضور'!$A$6:$A$2005,A189&amp;"",'الحضور'!$C$6:$C$2005,"توكيل"))</f>
        <v/>
      </c>
      <c r="H189" s="18">
        <f>IF(A189&amp;""="","",IF(COUNTIF('الحضور'!$A$6:$A$2005,A189&amp;"")=0,"",IF(SUM('الملاك'!$E$6:$E$205)=0,"",G189/SUM('الملاك'!$E$6:$E$205))))</f>
        <v/>
      </c>
      <c r="I189" s="6">
        <f>IF(A189&amp;""="","",IF(H189="","لم يُسجَّل حضور",IF(H189&gt;='الإعدادات'!$B$4,"مكتمل","غير مكتمل")))</f>
        <v/>
      </c>
    </row>
    <row r="190">
      <c r="A190" s="5" t="n"/>
      <c r="B190" s="14" t="n"/>
      <c r="C190" s="5" t="n"/>
      <c r="D190" s="19">
        <f>IF(A190&amp;""="","",COUNTIFS('الحضور'!$A$6:$A$2005,A190&amp;"",'الحضور'!$C$6:$C$2005,"أصالة"))</f>
        <v/>
      </c>
      <c r="E190" s="19">
        <f>IF(A190&amp;""="","",COUNTIFS('الحضور'!$A$6:$A$2005,A190&amp;"",'الحضور'!$C$6:$C$2005,"توكيل"))</f>
        <v/>
      </c>
      <c r="F190" s="19">
        <f>IF(A190&amp;""="","",COUNTIFS('الحضور'!$A$6:$A$2005,A190&amp;"",'الحضور'!$C$6:$C$2005,"غياب"))</f>
        <v/>
      </c>
      <c r="G190" s="19">
        <f>IF(A190&amp;""="","",SUMIFS('الحضور'!$F$6:$F$2005,'الحضور'!$A$6:$A$2005,A190&amp;"",'الحضور'!$C$6:$C$2005,"أصالة")+SUMIFS('الحضور'!$F$6:$F$2005,'الحضور'!$A$6:$A$2005,A190&amp;"",'الحضور'!$C$6:$C$2005,"توكيل"))</f>
        <v/>
      </c>
      <c r="H190" s="18">
        <f>IF(A190&amp;""="","",IF(COUNTIF('الحضور'!$A$6:$A$2005,A190&amp;"")=0,"",IF(SUM('الملاك'!$E$6:$E$205)=0,"",G190/SUM('الملاك'!$E$6:$E$205))))</f>
        <v/>
      </c>
      <c r="I190" s="6">
        <f>IF(A190&amp;""="","",IF(H190="","لم يُسجَّل حضور",IF(H190&gt;='الإعدادات'!$B$4,"مكتمل","غير مكتمل")))</f>
        <v/>
      </c>
    </row>
    <row r="191">
      <c r="A191" s="5" t="n"/>
      <c r="B191" s="14" t="n"/>
      <c r="C191" s="5" t="n"/>
      <c r="D191" s="19">
        <f>IF(A191&amp;""="","",COUNTIFS('الحضور'!$A$6:$A$2005,A191&amp;"",'الحضور'!$C$6:$C$2005,"أصالة"))</f>
        <v/>
      </c>
      <c r="E191" s="19">
        <f>IF(A191&amp;""="","",COUNTIFS('الحضور'!$A$6:$A$2005,A191&amp;"",'الحضور'!$C$6:$C$2005,"توكيل"))</f>
        <v/>
      </c>
      <c r="F191" s="19">
        <f>IF(A191&amp;""="","",COUNTIFS('الحضور'!$A$6:$A$2005,A191&amp;"",'الحضور'!$C$6:$C$2005,"غياب"))</f>
        <v/>
      </c>
      <c r="G191" s="19">
        <f>IF(A191&amp;""="","",SUMIFS('الحضور'!$F$6:$F$2005,'الحضور'!$A$6:$A$2005,A191&amp;"",'الحضور'!$C$6:$C$2005,"أصالة")+SUMIFS('الحضور'!$F$6:$F$2005,'الحضور'!$A$6:$A$2005,A191&amp;"",'الحضور'!$C$6:$C$2005,"توكيل"))</f>
        <v/>
      </c>
      <c r="H191" s="18">
        <f>IF(A191&amp;""="","",IF(COUNTIF('الحضور'!$A$6:$A$2005,A191&amp;"")=0,"",IF(SUM('الملاك'!$E$6:$E$205)=0,"",G191/SUM('الملاك'!$E$6:$E$205))))</f>
        <v/>
      </c>
      <c r="I191" s="6">
        <f>IF(A191&amp;""="","",IF(H191="","لم يُسجَّل حضور",IF(H191&gt;='الإعدادات'!$B$4,"مكتمل","غير مكتمل")))</f>
        <v/>
      </c>
    </row>
    <row r="192">
      <c r="A192" s="5" t="n"/>
      <c r="B192" s="14" t="n"/>
      <c r="C192" s="5" t="n"/>
      <c r="D192" s="19">
        <f>IF(A192&amp;""="","",COUNTIFS('الحضور'!$A$6:$A$2005,A192&amp;"",'الحضور'!$C$6:$C$2005,"أصالة"))</f>
        <v/>
      </c>
      <c r="E192" s="19">
        <f>IF(A192&amp;""="","",COUNTIFS('الحضور'!$A$6:$A$2005,A192&amp;"",'الحضور'!$C$6:$C$2005,"توكيل"))</f>
        <v/>
      </c>
      <c r="F192" s="19">
        <f>IF(A192&amp;""="","",COUNTIFS('الحضور'!$A$6:$A$2005,A192&amp;"",'الحضور'!$C$6:$C$2005,"غياب"))</f>
        <v/>
      </c>
      <c r="G192" s="19">
        <f>IF(A192&amp;""="","",SUMIFS('الحضور'!$F$6:$F$2005,'الحضور'!$A$6:$A$2005,A192&amp;"",'الحضور'!$C$6:$C$2005,"أصالة")+SUMIFS('الحضور'!$F$6:$F$2005,'الحضور'!$A$6:$A$2005,A192&amp;"",'الحضور'!$C$6:$C$2005,"توكيل"))</f>
        <v/>
      </c>
      <c r="H192" s="18">
        <f>IF(A192&amp;""="","",IF(COUNTIF('الحضور'!$A$6:$A$2005,A192&amp;"")=0,"",IF(SUM('الملاك'!$E$6:$E$205)=0,"",G192/SUM('الملاك'!$E$6:$E$205))))</f>
        <v/>
      </c>
      <c r="I192" s="6">
        <f>IF(A192&amp;""="","",IF(H192="","لم يُسجَّل حضور",IF(H192&gt;='الإعدادات'!$B$4,"مكتمل","غير مكتمل")))</f>
        <v/>
      </c>
    </row>
    <row r="193">
      <c r="A193" s="5" t="n"/>
      <c r="B193" s="14" t="n"/>
      <c r="C193" s="5" t="n"/>
      <c r="D193" s="19">
        <f>IF(A193&amp;""="","",COUNTIFS('الحضور'!$A$6:$A$2005,A193&amp;"",'الحضور'!$C$6:$C$2005,"أصالة"))</f>
        <v/>
      </c>
      <c r="E193" s="19">
        <f>IF(A193&amp;""="","",COUNTIFS('الحضور'!$A$6:$A$2005,A193&amp;"",'الحضور'!$C$6:$C$2005,"توكيل"))</f>
        <v/>
      </c>
      <c r="F193" s="19">
        <f>IF(A193&amp;""="","",COUNTIFS('الحضور'!$A$6:$A$2005,A193&amp;"",'الحضور'!$C$6:$C$2005,"غياب"))</f>
        <v/>
      </c>
      <c r="G193" s="19">
        <f>IF(A193&amp;""="","",SUMIFS('الحضور'!$F$6:$F$2005,'الحضور'!$A$6:$A$2005,A193&amp;"",'الحضور'!$C$6:$C$2005,"أصالة")+SUMIFS('الحضور'!$F$6:$F$2005,'الحضور'!$A$6:$A$2005,A193&amp;"",'الحضور'!$C$6:$C$2005,"توكيل"))</f>
        <v/>
      </c>
      <c r="H193" s="18">
        <f>IF(A193&amp;""="","",IF(COUNTIF('الحضور'!$A$6:$A$2005,A193&amp;"")=0,"",IF(SUM('الملاك'!$E$6:$E$205)=0,"",G193/SUM('الملاك'!$E$6:$E$205))))</f>
        <v/>
      </c>
      <c r="I193" s="6">
        <f>IF(A193&amp;""="","",IF(H193="","لم يُسجَّل حضور",IF(H193&gt;='الإعدادات'!$B$4,"مكتمل","غير مكتمل")))</f>
        <v/>
      </c>
    </row>
    <row r="194">
      <c r="A194" s="5" t="n"/>
      <c r="B194" s="14" t="n"/>
      <c r="C194" s="5" t="n"/>
      <c r="D194" s="19">
        <f>IF(A194&amp;""="","",COUNTIFS('الحضور'!$A$6:$A$2005,A194&amp;"",'الحضور'!$C$6:$C$2005,"أصالة"))</f>
        <v/>
      </c>
      <c r="E194" s="19">
        <f>IF(A194&amp;""="","",COUNTIFS('الحضور'!$A$6:$A$2005,A194&amp;"",'الحضور'!$C$6:$C$2005,"توكيل"))</f>
        <v/>
      </c>
      <c r="F194" s="19">
        <f>IF(A194&amp;""="","",COUNTIFS('الحضور'!$A$6:$A$2005,A194&amp;"",'الحضور'!$C$6:$C$2005,"غياب"))</f>
        <v/>
      </c>
      <c r="G194" s="19">
        <f>IF(A194&amp;""="","",SUMIFS('الحضور'!$F$6:$F$2005,'الحضور'!$A$6:$A$2005,A194&amp;"",'الحضور'!$C$6:$C$2005,"أصالة")+SUMIFS('الحضور'!$F$6:$F$2005,'الحضور'!$A$6:$A$2005,A194&amp;"",'الحضور'!$C$6:$C$2005,"توكيل"))</f>
        <v/>
      </c>
      <c r="H194" s="18">
        <f>IF(A194&amp;""="","",IF(COUNTIF('الحضور'!$A$6:$A$2005,A194&amp;"")=0,"",IF(SUM('الملاك'!$E$6:$E$205)=0,"",G194/SUM('الملاك'!$E$6:$E$205))))</f>
        <v/>
      </c>
      <c r="I194" s="6">
        <f>IF(A194&amp;""="","",IF(H194="","لم يُسجَّل حضور",IF(H194&gt;='الإعدادات'!$B$4,"مكتمل","غير مكتمل")))</f>
        <v/>
      </c>
    </row>
    <row r="195">
      <c r="A195" s="5" t="n"/>
      <c r="B195" s="14" t="n"/>
      <c r="C195" s="5" t="n"/>
      <c r="D195" s="19">
        <f>IF(A195&amp;""="","",COUNTIFS('الحضور'!$A$6:$A$2005,A195&amp;"",'الحضور'!$C$6:$C$2005,"أصالة"))</f>
        <v/>
      </c>
      <c r="E195" s="19">
        <f>IF(A195&amp;""="","",COUNTIFS('الحضور'!$A$6:$A$2005,A195&amp;"",'الحضور'!$C$6:$C$2005,"توكيل"))</f>
        <v/>
      </c>
      <c r="F195" s="19">
        <f>IF(A195&amp;""="","",COUNTIFS('الحضور'!$A$6:$A$2005,A195&amp;"",'الحضور'!$C$6:$C$2005,"غياب"))</f>
        <v/>
      </c>
      <c r="G195" s="19">
        <f>IF(A195&amp;""="","",SUMIFS('الحضور'!$F$6:$F$2005,'الحضور'!$A$6:$A$2005,A195&amp;"",'الحضور'!$C$6:$C$2005,"أصالة")+SUMIFS('الحضور'!$F$6:$F$2005,'الحضور'!$A$6:$A$2005,A195&amp;"",'الحضور'!$C$6:$C$2005,"توكيل"))</f>
        <v/>
      </c>
      <c r="H195" s="18">
        <f>IF(A195&amp;""="","",IF(COUNTIF('الحضور'!$A$6:$A$2005,A195&amp;"")=0,"",IF(SUM('الملاك'!$E$6:$E$205)=0,"",G195/SUM('الملاك'!$E$6:$E$205))))</f>
        <v/>
      </c>
      <c r="I195" s="6">
        <f>IF(A195&amp;""="","",IF(H195="","لم يُسجَّل حضور",IF(H195&gt;='الإعدادات'!$B$4,"مكتمل","غير مكتمل")))</f>
        <v/>
      </c>
    </row>
    <row r="196">
      <c r="A196" s="5" t="n"/>
      <c r="B196" s="14" t="n"/>
      <c r="C196" s="5" t="n"/>
      <c r="D196" s="19">
        <f>IF(A196&amp;""="","",COUNTIFS('الحضور'!$A$6:$A$2005,A196&amp;"",'الحضور'!$C$6:$C$2005,"أصالة"))</f>
        <v/>
      </c>
      <c r="E196" s="19">
        <f>IF(A196&amp;""="","",COUNTIFS('الحضور'!$A$6:$A$2005,A196&amp;"",'الحضور'!$C$6:$C$2005,"توكيل"))</f>
        <v/>
      </c>
      <c r="F196" s="19">
        <f>IF(A196&amp;""="","",COUNTIFS('الحضور'!$A$6:$A$2005,A196&amp;"",'الحضور'!$C$6:$C$2005,"غياب"))</f>
        <v/>
      </c>
      <c r="G196" s="19">
        <f>IF(A196&amp;""="","",SUMIFS('الحضور'!$F$6:$F$2005,'الحضور'!$A$6:$A$2005,A196&amp;"",'الحضور'!$C$6:$C$2005,"أصالة")+SUMIFS('الحضور'!$F$6:$F$2005,'الحضور'!$A$6:$A$2005,A196&amp;"",'الحضور'!$C$6:$C$2005,"توكيل"))</f>
        <v/>
      </c>
      <c r="H196" s="18">
        <f>IF(A196&amp;""="","",IF(COUNTIF('الحضور'!$A$6:$A$2005,A196&amp;"")=0,"",IF(SUM('الملاك'!$E$6:$E$205)=0,"",G196/SUM('الملاك'!$E$6:$E$205))))</f>
        <v/>
      </c>
      <c r="I196" s="6">
        <f>IF(A196&amp;""="","",IF(H196="","لم يُسجَّل حضور",IF(H196&gt;='الإعدادات'!$B$4,"مكتمل","غير مكتمل")))</f>
        <v/>
      </c>
    </row>
    <row r="197">
      <c r="A197" s="5" t="n"/>
      <c r="B197" s="14" t="n"/>
      <c r="C197" s="5" t="n"/>
      <c r="D197" s="19">
        <f>IF(A197&amp;""="","",COUNTIFS('الحضور'!$A$6:$A$2005,A197&amp;"",'الحضور'!$C$6:$C$2005,"أصالة"))</f>
        <v/>
      </c>
      <c r="E197" s="19">
        <f>IF(A197&amp;""="","",COUNTIFS('الحضور'!$A$6:$A$2005,A197&amp;"",'الحضور'!$C$6:$C$2005,"توكيل"))</f>
        <v/>
      </c>
      <c r="F197" s="19">
        <f>IF(A197&amp;""="","",COUNTIFS('الحضور'!$A$6:$A$2005,A197&amp;"",'الحضور'!$C$6:$C$2005,"غياب"))</f>
        <v/>
      </c>
      <c r="G197" s="19">
        <f>IF(A197&amp;""="","",SUMIFS('الحضور'!$F$6:$F$2005,'الحضور'!$A$6:$A$2005,A197&amp;"",'الحضور'!$C$6:$C$2005,"أصالة")+SUMIFS('الحضور'!$F$6:$F$2005,'الحضور'!$A$6:$A$2005,A197&amp;"",'الحضور'!$C$6:$C$2005,"توكيل"))</f>
        <v/>
      </c>
      <c r="H197" s="18">
        <f>IF(A197&amp;""="","",IF(COUNTIF('الحضور'!$A$6:$A$2005,A197&amp;"")=0,"",IF(SUM('الملاك'!$E$6:$E$205)=0,"",G197/SUM('الملاك'!$E$6:$E$205))))</f>
        <v/>
      </c>
      <c r="I197" s="6">
        <f>IF(A197&amp;""="","",IF(H197="","لم يُسجَّل حضور",IF(H197&gt;='الإعدادات'!$B$4,"مكتمل","غير مكتمل")))</f>
        <v/>
      </c>
    </row>
    <row r="198">
      <c r="A198" s="5" t="n"/>
      <c r="B198" s="14" t="n"/>
      <c r="C198" s="5" t="n"/>
      <c r="D198" s="19">
        <f>IF(A198&amp;""="","",COUNTIFS('الحضور'!$A$6:$A$2005,A198&amp;"",'الحضور'!$C$6:$C$2005,"أصالة"))</f>
        <v/>
      </c>
      <c r="E198" s="19">
        <f>IF(A198&amp;""="","",COUNTIFS('الحضور'!$A$6:$A$2005,A198&amp;"",'الحضور'!$C$6:$C$2005,"توكيل"))</f>
        <v/>
      </c>
      <c r="F198" s="19">
        <f>IF(A198&amp;""="","",COUNTIFS('الحضور'!$A$6:$A$2005,A198&amp;"",'الحضور'!$C$6:$C$2005,"غياب"))</f>
        <v/>
      </c>
      <c r="G198" s="19">
        <f>IF(A198&amp;""="","",SUMIFS('الحضور'!$F$6:$F$2005,'الحضور'!$A$6:$A$2005,A198&amp;"",'الحضور'!$C$6:$C$2005,"أصالة")+SUMIFS('الحضور'!$F$6:$F$2005,'الحضور'!$A$6:$A$2005,A198&amp;"",'الحضور'!$C$6:$C$2005,"توكيل"))</f>
        <v/>
      </c>
      <c r="H198" s="18">
        <f>IF(A198&amp;""="","",IF(COUNTIF('الحضور'!$A$6:$A$2005,A198&amp;"")=0,"",IF(SUM('الملاك'!$E$6:$E$205)=0,"",G198/SUM('الملاك'!$E$6:$E$205))))</f>
        <v/>
      </c>
      <c r="I198" s="6">
        <f>IF(A198&amp;""="","",IF(H198="","لم يُسجَّل حضور",IF(H198&gt;='الإعدادات'!$B$4,"مكتمل","غير مكتمل")))</f>
        <v/>
      </c>
    </row>
    <row r="199">
      <c r="A199" s="5" t="n"/>
      <c r="B199" s="14" t="n"/>
      <c r="C199" s="5" t="n"/>
      <c r="D199" s="19">
        <f>IF(A199&amp;""="","",COUNTIFS('الحضور'!$A$6:$A$2005,A199&amp;"",'الحضور'!$C$6:$C$2005,"أصالة"))</f>
        <v/>
      </c>
      <c r="E199" s="19">
        <f>IF(A199&amp;""="","",COUNTIFS('الحضور'!$A$6:$A$2005,A199&amp;"",'الحضور'!$C$6:$C$2005,"توكيل"))</f>
        <v/>
      </c>
      <c r="F199" s="19">
        <f>IF(A199&amp;""="","",COUNTIFS('الحضور'!$A$6:$A$2005,A199&amp;"",'الحضور'!$C$6:$C$2005,"غياب"))</f>
        <v/>
      </c>
      <c r="G199" s="19">
        <f>IF(A199&amp;""="","",SUMIFS('الحضور'!$F$6:$F$2005,'الحضور'!$A$6:$A$2005,A199&amp;"",'الحضور'!$C$6:$C$2005,"أصالة")+SUMIFS('الحضور'!$F$6:$F$2005,'الحضور'!$A$6:$A$2005,A199&amp;"",'الحضور'!$C$6:$C$2005,"توكيل"))</f>
        <v/>
      </c>
      <c r="H199" s="18">
        <f>IF(A199&amp;""="","",IF(COUNTIF('الحضور'!$A$6:$A$2005,A199&amp;"")=0,"",IF(SUM('الملاك'!$E$6:$E$205)=0,"",G199/SUM('الملاك'!$E$6:$E$205))))</f>
        <v/>
      </c>
      <c r="I199" s="6">
        <f>IF(A199&amp;""="","",IF(H199="","لم يُسجَّل حضور",IF(H199&gt;='الإعدادات'!$B$4,"مكتمل","غير مكتمل")))</f>
        <v/>
      </c>
    </row>
    <row r="200">
      <c r="A200" s="5" t="n"/>
      <c r="B200" s="14" t="n"/>
      <c r="C200" s="5" t="n"/>
      <c r="D200" s="19">
        <f>IF(A200&amp;""="","",COUNTIFS('الحضور'!$A$6:$A$2005,A200&amp;"",'الحضور'!$C$6:$C$2005,"أصالة"))</f>
        <v/>
      </c>
      <c r="E200" s="19">
        <f>IF(A200&amp;""="","",COUNTIFS('الحضور'!$A$6:$A$2005,A200&amp;"",'الحضور'!$C$6:$C$2005,"توكيل"))</f>
        <v/>
      </c>
      <c r="F200" s="19">
        <f>IF(A200&amp;""="","",COUNTIFS('الحضور'!$A$6:$A$2005,A200&amp;"",'الحضور'!$C$6:$C$2005,"غياب"))</f>
        <v/>
      </c>
      <c r="G200" s="19">
        <f>IF(A200&amp;""="","",SUMIFS('الحضور'!$F$6:$F$2005,'الحضور'!$A$6:$A$2005,A200&amp;"",'الحضور'!$C$6:$C$2005,"أصالة")+SUMIFS('الحضور'!$F$6:$F$2005,'الحضور'!$A$6:$A$2005,A200&amp;"",'الحضور'!$C$6:$C$2005,"توكيل"))</f>
        <v/>
      </c>
      <c r="H200" s="18">
        <f>IF(A200&amp;""="","",IF(COUNTIF('الحضور'!$A$6:$A$2005,A200&amp;"")=0,"",IF(SUM('الملاك'!$E$6:$E$205)=0,"",G200/SUM('الملاك'!$E$6:$E$205))))</f>
        <v/>
      </c>
      <c r="I200" s="6">
        <f>IF(A200&amp;""="","",IF(H200="","لم يُسجَّل حضور",IF(H200&gt;='الإعدادات'!$B$4,"مكتمل","غير مكتمل")))</f>
        <v/>
      </c>
    </row>
    <row r="201">
      <c r="A201" s="5" t="n"/>
      <c r="B201" s="14" t="n"/>
      <c r="C201" s="5" t="n"/>
      <c r="D201" s="19">
        <f>IF(A201&amp;""="","",COUNTIFS('الحضور'!$A$6:$A$2005,A201&amp;"",'الحضور'!$C$6:$C$2005,"أصالة"))</f>
        <v/>
      </c>
      <c r="E201" s="19">
        <f>IF(A201&amp;""="","",COUNTIFS('الحضور'!$A$6:$A$2005,A201&amp;"",'الحضور'!$C$6:$C$2005,"توكيل"))</f>
        <v/>
      </c>
      <c r="F201" s="19">
        <f>IF(A201&amp;""="","",COUNTIFS('الحضور'!$A$6:$A$2005,A201&amp;"",'الحضور'!$C$6:$C$2005,"غياب"))</f>
        <v/>
      </c>
      <c r="G201" s="19">
        <f>IF(A201&amp;""="","",SUMIFS('الحضور'!$F$6:$F$2005,'الحضور'!$A$6:$A$2005,A201&amp;"",'الحضور'!$C$6:$C$2005,"أصالة")+SUMIFS('الحضور'!$F$6:$F$2005,'الحضور'!$A$6:$A$2005,A201&amp;"",'الحضور'!$C$6:$C$2005,"توكيل"))</f>
        <v/>
      </c>
      <c r="H201" s="18">
        <f>IF(A201&amp;""="","",IF(COUNTIF('الحضور'!$A$6:$A$2005,A201&amp;"")=0,"",IF(SUM('الملاك'!$E$6:$E$205)=0,"",G201/SUM('الملاك'!$E$6:$E$205))))</f>
        <v/>
      </c>
      <c r="I201" s="6">
        <f>IF(A201&amp;""="","",IF(H201="","لم يُسجَّل حضور",IF(H201&gt;='الإعدادات'!$B$4,"مكتمل","غير مكتمل")))</f>
        <v/>
      </c>
    </row>
    <row r="202">
      <c r="A202" s="5" t="n"/>
      <c r="B202" s="14" t="n"/>
      <c r="C202" s="5" t="n"/>
      <c r="D202" s="19">
        <f>IF(A202&amp;""="","",COUNTIFS('الحضور'!$A$6:$A$2005,A202&amp;"",'الحضور'!$C$6:$C$2005,"أصالة"))</f>
        <v/>
      </c>
      <c r="E202" s="19">
        <f>IF(A202&amp;""="","",COUNTIFS('الحضور'!$A$6:$A$2005,A202&amp;"",'الحضور'!$C$6:$C$2005,"توكيل"))</f>
        <v/>
      </c>
      <c r="F202" s="19">
        <f>IF(A202&amp;""="","",COUNTIFS('الحضور'!$A$6:$A$2005,A202&amp;"",'الحضور'!$C$6:$C$2005,"غياب"))</f>
        <v/>
      </c>
      <c r="G202" s="19">
        <f>IF(A202&amp;""="","",SUMIFS('الحضور'!$F$6:$F$2005,'الحضور'!$A$6:$A$2005,A202&amp;"",'الحضور'!$C$6:$C$2005,"أصالة")+SUMIFS('الحضور'!$F$6:$F$2005,'الحضور'!$A$6:$A$2005,A202&amp;"",'الحضور'!$C$6:$C$2005,"توكيل"))</f>
        <v/>
      </c>
      <c r="H202" s="18">
        <f>IF(A202&amp;""="","",IF(COUNTIF('الحضور'!$A$6:$A$2005,A202&amp;"")=0,"",IF(SUM('الملاك'!$E$6:$E$205)=0,"",G202/SUM('الملاك'!$E$6:$E$205))))</f>
        <v/>
      </c>
      <c r="I202" s="6">
        <f>IF(A202&amp;""="","",IF(H202="","لم يُسجَّل حضور",IF(H202&gt;='الإعدادات'!$B$4,"مكتمل","غير مكتمل")))</f>
        <v/>
      </c>
    </row>
    <row r="203">
      <c r="A203" s="5" t="n"/>
      <c r="B203" s="14" t="n"/>
      <c r="C203" s="5" t="n"/>
      <c r="D203" s="19">
        <f>IF(A203&amp;""="","",COUNTIFS('الحضور'!$A$6:$A$2005,A203&amp;"",'الحضور'!$C$6:$C$2005,"أصالة"))</f>
        <v/>
      </c>
      <c r="E203" s="19">
        <f>IF(A203&amp;""="","",COUNTIFS('الحضور'!$A$6:$A$2005,A203&amp;"",'الحضور'!$C$6:$C$2005,"توكيل"))</f>
        <v/>
      </c>
      <c r="F203" s="19">
        <f>IF(A203&amp;""="","",COUNTIFS('الحضور'!$A$6:$A$2005,A203&amp;"",'الحضور'!$C$6:$C$2005,"غياب"))</f>
        <v/>
      </c>
      <c r="G203" s="19">
        <f>IF(A203&amp;""="","",SUMIFS('الحضور'!$F$6:$F$2005,'الحضور'!$A$6:$A$2005,A203&amp;"",'الحضور'!$C$6:$C$2005,"أصالة")+SUMIFS('الحضور'!$F$6:$F$2005,'الحضور'!$A$6:$A$2005,A203&amp;"",'الحضور'!$C$6:$C$2005,"توكيل"))</f>
        <v/>
      </c>
      <c r="H203" s="18">
        <f>IF(A203&amp;""="","",IF(COUNTIF('الحضور'!$A$6:$A$2005,A203&amp;"")=0,"",IF(SUM('الملاك'!$E$6:$E$205)=0,"",G203/SUM('الملاك'!$E$6:$E$205))))</f>
        <v/>
      </c>
      <c r="I203" s="6">
        <f>IF(A203&amp;""="","",IF(H203="","لم يُسجَّل حضور",IF(H203&gt;='الإعدادات'!$B$4,"مكتمل","غير مكتمل")))</f>
        <v/>
      </c>
    </row>
    <row r="204">
      <c r="A204" s="5" t="n"/>
      <c r="B204" s="14" t="n"/>
      <c r="C204" s="5" t="n"/>
      <c r="D204" s="19">
        <f>IF(A204&amp;""="","",COUNTIFS('الحضور'!$A$6:$A$2005,A204&amp;"",'الحضور'!$C$6:$C$2005,"أصالة"))</f>
        <v/>
      </c>
      <c r="E204" s="19">
        <f>IF(A204&amp;""="","",COUNTIFS('الحضور'!$A$6:$A$2005,A204&amp;"",'الحضور'!$C$6:$C$2005,"توكيل"))</f>
        <v/>
      </c>
      <c r="F204" s="19">
        <f>IF(A204&amp;""="","",COUNTIFS('الحضور'!$A$6:$A$2005,A204&amp;"",'الحضور'!$C$6:$C$2005,"غياب"))</f>
        <v/>
      </c>
      <c r="G204" s="19">
        <f>IF(A204&amp;""="","",SUMIFS('الحضور'!$F$6:$F$2005,'الحضور'!$A$6:$A$2005,A204&amp;"",'الحضور'!$C$6:$C$2005,"أصالة")+SUMIFS('الحضور'!$F$6:$F$2005,'الحضور'!$A$6:$A$2005,A204&amp;"",'الحضور'!$C$6:$C$2005,"توكيل"))</f>
        <v/>
      </c>
      <c r="H204" s="18">
        <f>IF(A204&amp;""="","",IF(COUNTIF('الحضور'!$A$6:$A$2005,A204&amp;"")=0,"",IF(SUM('الملاك'!$E$6:$E$205)=0,"",G204/SUM('الملاك'!$E$6:$E$205))))</f>
        <v/>
      </c>
      <c r="I204" s="6">
        <f>IF(A204&amp;""="","",IF(H204="","لم يُسجَّل حضور",IF(H204&gt;='الإعدادات'!$B$4,"مكتمل","غير مكتمل")))</f>
        <v/>
      </c>
    </row>
    <row r="205">
      <c r="A205" s="5" t="n"/>
      <c r="B205" s="14" t="n"/>
      <c r="C205" s="5" t="n"/>
      <c r="D205" s="19">
        <f>IF(A205&amp;""="","",COUNTIFS('الحضور'!$A$6:$A$2005,A205&amp;"",'الحضور'!$C$6:$C$2005,"أصالة"))</f>
        <v/>
      </c>
      <c r="E205" s="19">
        <f>IF(A205&amp;""="","",COUNTIFS('الحضور'!$A$6:$A$2005,A205&amp;"",'الحضور'!$C$6:$C$2005,"توكيل"))</f>
        <v/>
      </c>
      <c r="F205" s="19">
        <f>IF(A205&amp;""="","",COUNTIFS('الحضور'!$A$6:$A$2005,A205&amp;"",'الحضور'!$C$6:$C$2005,"غياب"))</f>
        <v/>
      </c>
      <c r="G205" s="19">
        <f>IF(A205&amp;""="","",SUMIFS('الحضور'!$F$6:$F$2005,'الحضور'!$A$6:$A$2005,A205&amp;"",'الحضور'!$C$6:$C$2005,"أصالة")+SUMIFS('الحضور'!$F$6:$F$2005,'الحضور'!$A$6:$A$2005,A205&amp;"",'الحضور'!$C$6:$C$2005,"توكيل"))</f>
        <v/>
      </c>
      <c r="H205" s="18">
        <f>IF(A205&amp;""="","",IF(COUNTIF('الحضور'!$A$6:$A$2005,A205&amp;"")=0,"",IF(SUM('الملاك'!$E$6:$E$205)=0,"",G205/SUM('الملاك'!$E$6:$E$205))))</f>
        <v/>
      </c>
      <c r="I205" s="6">
        <f>IF(A205&amp;""="","",IF(H205="","لم يُسجَّل حضور",IF(H205&gt;='الإعدادات'!$B$4,"مكتمل","غير مكتمل")))</f>
        <v/>
      </c>
    </row>
  </sheetData>
  <autoFilter ref="A5:I205"/>
  <mergeCells count="2">
    <mergeCell ref="A1:I1"/>
    <mergeCell ref="A2:I2"/>
  </mergeCells>
  <conditionalFormatting sqref="I6:I205">
    <cfRule type="expression" priority="1" dxfId="0">
      <formula>I6="مكتمل"</formula>
    </cfRule>
    <cfRule type="expression" priority="2" dxfId="1">
      <formula>I6="غير مكتمل"</formula>
    </cfRule>
    <cfRule type="expression" priority="3" dxfId="2">
      <formula>I6="لم يُسجَّل حضور"</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G2005"/>
  <sheetViews>
    <sheetView showGridLines="1" rightToLeft="1" workbookViewId="0">
      <pane ySplit="5" topLeftCell="A6" activePane="bottomLeft" state="frozen"/>
      <selection pane="bottomLeft" activeCell="A1" sqref="A1"/>
    </sheetView>
  </sheetViews>
  <sheetFormatPr baseColWidth="8" defaultRowHeight="15"/>
  <cols>
    <col width="12" customWidth="1" min="1" max="1"/>
    <col width="12" customWidth="1" min="2" max="2"/>
    <col width="13" customWidth="1" min="3" max="3"/>
    <col width="26" customWidth="1" min="4" max="4"/>
    <col width="24" customWidth="1" min="5" max="5"/>
    <col width="11" customWidth="1" min="6" max="6"/>
    <col width="12" customWidth="1" min="7" max="7"/>
  </cols>
  <sheetData>
    <row r="1" ht="26" customHeight="1">
      <c r="A1" s="10" t="inlineStr">
        <is>
          <t>شيت اجتماعات وقرارات 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رقم الاجتماع</t>
        </is>
      </c>
      <c r="B5" s="15" t="inlineStr">
        <is>
          <t>كود الوحدة</t>
        </is>
      </c>
      <c r="C5" s="15" t="inlineStr">
        <is>
          <t>الحضور</t>
        </is>
      </c>
      <c r="D5" s="15" t="inlineStr">
        <is>
          <t>ملاحظة (اسم الوكيل ...)</t>
        </is>
      </c>
      <c r="E5" s="15" t="inlineStr">
        <is>
          <t>المالك</t>
        </is>
      </c>
      <c r="F5" s="15" t="inlineStr">
        <is>
          <t>الحصة</t>
        </is>
      </c>
      <c r="G5" s="15" t="inlineStr">
        <is>
          <t>تنبيه</t>
        </is>
      </c>
    </row>
    <row r="6">
      <c r="A6" s="5" t="inlineStr">
        <is>
          <t>M01</t>
        </is>
      </c>
      <c r="B6" s="5" t="inlineStr">
        <is>
          <t>A-01</t>
        </is>
      </c>
      <c r="C6" s="5" t="inlineStr">
        <is>
          <t>أصالة</t>
        </is>
      </c>
      <c r="D6" s="5" t="n"/>
      <c r="E6" s="6">
        <f>IF(B6&amp;""="","",IFERROR(INDEX('الملاك'!$B$6:$B$205,MATCH(B6&amp;"",'الملاك'!$A$6:$A$205,0))&amp;"","كود غير موجود"))</f>
        <v/>
      </c>
      <c r="F6" s="19">
        <f>IF(B6&amp;""="","",IFERROR(INDEX('الملاك'!$E$6:$E$205,MATCH(B6&amp;"",'الملاك'!$A$6:$A$205,0)),""))</f>
        <v/>
      </c>
      <c r="G6" s="6">
        <f>IF(OR(A6&amp;""="",B6&amp;""=""),"",IF(COUNTIF('الاجتماعات'!$A$6:$A$205,A6&amp;"")=0,"اجتماع غير موجود",IF(COUNTIFS($A$6:$A$2005,A6&amp;"",$B$6:$B$2005,B6&amp;"")&gt;1,"مكرر","")))</f>
        <v/>
      </c>
    </row>
    <row r="7">
      <c r="A7" s="5" t="inlineStr">
        <is>
          <t>M01</t>
        </is>
      </c>
      <c r="B7" s="5" t="inlineStr">
        <is>
          <t>A-02</t>
        </is>
      </c>
      <c r="C7" s="5" t="inlineStr">
        <is>
          <t>توكيل</t>
        </is>
      </c>
      <c r="D7" s="5" t="inlineStr">
        <is>
          <t>بتوكيل رسمي</t>
        </is>
      </c>
      <c r="E7" s="6">
        <f>IF(B7&amp;""="","",IFERROR(INDEX('الملاك'!$B$6:$B$205,MATCH(B7&amp;"",'الملاك'!$A$6:$A$205,0))&amp;"","كود غير موجود"))</f>
        <v/>
      </c>
      <c r="F7" s="19">
        <f>IF(B7&amp;""="","",IFERROR(INDEX('الملاك'!$E$6:$E$205,MATCH(B7&amp;"",'الملاك'!$A$6:$A$205,0)),""))</f>
        <v/>
      </c>
      <c r="G7" s="6">
        <f>IF(OR(A7&amp;""="",B7&amp;""=""),"",IF(COUNTIF('الاجتماعات'!$A$6:$A$205,A7&amp;"")=0,"اجتماع غير موجود",IF(COUNTIFS($A$6:$A$2005,A7&amp;"",$B$6:$B$2005,B7&amp;"")&gt;1,"مكرر","")))</f>
        <v/>
      </c>
    </row>
    <row r="8">
      <c r="A8" s="5" t="inlineStr">
        <is>
          <t>M01</t>
        </is>
      </c>
      <c r="B8" s="5" t="inlineStr">
        <is>
          <t>A-03</t>
        </is>
      </c>
      <c r="C8" s="5" t="inlineStr">
        <is>
          <t>أصالة</t>
        </is>
      </c>
      <c r="D8" s="5" t="n"/>
      <c r="E8" s="6">
        <f>IF(B8&amp;""="","",IFERROR(INDEX('الملاك'!$B$6:$B$205,MATCH(B8&amp;"",'الملاك'!$A$6:$A$205,0))&amp;"","كود غير موجود"))</f>
        <v/>
      </c>
      <c r="F8" s="19">
        <f>IF(B8&amp;""="","",IFERROR(INDEX('الملاك'!$E$6:$E$205,MATCH(B8&amp;"",'الملاك'!$A$6:$A$205,0)),""))</f>
        <v/>
      </c>
      <c r="G8" s="6">
        <f>IF(OR(A8&amp;""="",B8&amp;""=""),"",IF(COUNTIF('الاجتماعات'!$A$6:$A$205,A8&amp;"")=0,"اجتماع غير موجود",IF(COUNTIFS($A$6:$A$2005,A8&amp;"",$B$6:$B$2005,B8&amp;"")&gt;1,"مكرر","")))</f>
        <v/>
      </c>
    </row>
    <row r="9">
      <c r="A9" s="5" t="inlineStr">
        <is>
          <t>M01</t>
        </is>
      </c>
      <c r="B9" s="5" t="inlineStr">
        <is>
          <t>A-04</t>
        </is>
      </c>
      <c r="C9" s="5" t="inlineStr">
        <is>
          <t>غياب</t>
        </is>
      </c>
      <c r="D9" s="5" t="n"/>
      <c r="E9" s="6">
        <f>IF(B9&amp;""="","",IFERROR(INDEX('الملاك'!$B$6:$B$205,MATCH(B9&amp;"",'الملاك'!$A$6:$A$205,0))&amp;"","كود غير موجود"))</f>
        <v/>
      </c>
      <c r="F9" s="19">
        <f>IF(B9&amp;""="","",IFERROR(INDEX('الملاك'!$E$6:$E$205,MATCH(B9&amp;"",'الملاك'!$A$6:$A$205,0)),""))</f>
        <v/>
      </c>
      <c r="G9" s="6">
        <f>IF(OR(A9&amp;""="",B9&amp;""=""),"",IF(COUNTIF('الاجتماعات'!$A$6:$A$205,A9&amp;"")=0,"اجتماع غير موجود",IF(COUNTIFS($A$6:$A$2005,A9&amp;"",$B$6:$B$2005,B9&amp;"")&gt;1,"مكرر","")))</f>
        <v/>
      </c>
    </row>
    <row r="10">
      <c r="A10" s="5" t="inlineStr">
        <is>
          <t>M01</t>
        </is>
      </c>
      <c r="B10" s="5" t="inlineStr">
        <is>
          <t>A-05</t>
        </is>
      </c>
      <c r="C10" s="5" t="inlineStr">
        <is>
          <t>أصالة</t>
        </is>
      </c>
      <c r="D10" s="5" t="n"/>
      <c r="E10" s="6">
        <f>IF(B10&amp;""="","",IFERROR(INDEX('الملاك'!$B$6:$B$205,MATCH(B10&amp;"",'الملاك'!$A$6:$A$205,0))&amp;"","كود غير موجود"))</f>
        <v/>
      </c>
      <c r="F10" s="19">
        <f>IF(B10&amp;""="","",IFERROR(INDEX('الملاك'!$E$6:$E$205,MATCH(B10&amp;"",'الملاك'!$A$6:$A$205,0)),""))</f>
        <v/>
      </c>
      <c r="G10" s="6">
        <f>IF(OR(A10&amp;""="",B10&amp;""=""),"",IF(COUNTIF('الاجتماعات'!$A$6:$A$205,A10&amp;"")=0,"اجتماع غير موجود",IF(COUNTIFS($A$6:$A$2005,A10&amp;"",$B$6:$B$2005,B10&amp;"")&gt;1,"مكرر","")))</f>
        <v/>
      </c>
    </row>
    <row r="11">
      <c r="A11" s="5" t="inlineStr">
        <is>
          <t>M01</t>
        </is>
      </c>
      <c r="B11" s="5" t="inlineStr">
        <is>
          <t>A-06</t>
        </is>
      </c>
      <c r="C11" s="5" t="inlineStr">
        <is>
          <t>غياب</t>
        </is>
      </c>
      <c r="D11" s="5" t="n"/>
      <c r="E11" s="6">
        <f>IF(B11&amp;""="","",IFERROR(INDEX('الملاك'!$B$6:$B$205,MATCH(B11&amp;"",'الملاك'!$A$6:$A$205,0))&amp;"","كود غير موجود"))</f>
        <v/>
      </c>
      <c r="F11" s="19">
        <f>IF(B11&amp;""="","",IFERROR(INDEX('الملاك'!$E$6:$E$205,MATCH(B11&amp;"",'الملاك'!$A$6:$A$205,0)),""))</f>
        <v/>
      </c>
      <c r="G11" s="6">
        <f>IF(OR(A11&amp;""="",B11&amp;""=""),"",IF(COUNTIF('الاجتماعات'!$A$6:$A$205,A11&amp;"")=0,"اجتماع غير موجود",IF(COUNTIFS($A$6:$A$2005,A11&amp;"",$B$6:$B$2005,B11&amp;"")&gt;1,"مكرر","")))</f>
        <v/>
      </c>
    </row>
    <row r="12">
      <c r="A12" s="5" t="inlineStr">
        <is>
          <t>M01</t>
        </is>
      </c>
      <c r="B12" s="5" t="inlineStr">
        <is>
          <t>A-07</t>
        </is>
      </c>
      <c r="C12" s="5" t="inlineStr">
        <is>
          <t>غياب</t>
        </is>
      </c>
      <c r="D12" s="5" t="n"/>
      <c r="E12" s="6">
        <f>IF(B12&amp;""="","",IFERROR(INDEX('الملاك'!$B$6:$B$205,MATCH(B12&amp;"",'الملاك'!$A$6:$A$205,0))&amp;"","كود غير موجود"))</f>
        <v/>
      </c>
      <c r="F12" s="19">
        <f>IF(B12&amp;""="","",IFERROR(INDEX('الملاك'!$E$6:$E$205,MATCH(B12&amp;"",'الملاك'!$A$6:$A$205,0)),""))</f>
        <v/>
      </c>
      <c r="G12" s="6">
        <f>IF(OR(A12&amp;""="",B12&amp;""=""),"",IF(COUNTIF('الاجتماعات'!$A$6:$A$205,A12&amp;"")=0,"اجتماع غير موجود",IF(COUNTIFS($A$6:$A$2005,A12&amp;"",$B$6:$B$2005,B12&amp;"")&gt;1,"مكرر","")))</f>
        <v/>
      </c>
    </row>
    <row r="13">
      <c r="A13" s="5" t="inlineStr">
        <is>
          <t>M01</t>
        </is>
      </c>
      <c r="B13" s="5" t="inlineStr">
        <is>
          <t>A-08</t>
        </is>
      </c>
      <c r="C13" s="5" t="inlineStr">
        <is>
          <t>غياب</t>
        </is>
      </c>
      <c r="D13" s="5" t="n"/>
      <c r="E13" s="6">
        <f>IF(B13&amp;""="","",IFERROR(INDEX('الملاك'!$B$6:$B$205,MATCH(B13&amp;"",'الملاك'!$A$6:$A$205,0))&amp;"","كود غير موجود"))</f>
        <v/>
      </c>
      <c r="F13" s="19">
        <f>IF(B13&amp;""="","",IFERROR(INDEX('الملاك'!$E$6:$E$205,MATCH(B13&amp;"",'الملاك'!$A$6:$A$205,0)),""))</f>
        <v/>
      </c>
      <c r="G13" s="6">
        <f>IF(OR(A13&amp;""="",B13&amp;""=""),"",IF(COUNTIF('الاجتماعات'!$A$6:$A$205,A13&amp;"")=0,"اجتماع غير موجود",IF(COUNTIFS($A$6:$A$2005,A13&amp;"",$B$6:$B$2005,B13&amp;"")&gt;1,"مكرر","")))</f>
        <v/>
      </c>
    </row>
    <row r="14">
      <c r="A14" s="5" t="inlineStr">
        <is>
          <t>M01</t>
        </is>
      </c>
      <c r="B14" s="5" t="inlineStr">
        <is>
          <t>A-09</t>
        </is>
      </c>
      <c r="C14" s="5" t="inlineStr">
        <is>
          <t>أصالة</t>
        </is>
      </c>
      <c r="D14" s="5" t="n"/>
      <c r="E14" s="6">
        <f>IF(B14&amp;""="","",IFERROR(INDEX('الملاك'!$B$6:$B$205,MATCH(B14&amp;"",'الملاك'!$A$6:$A$205,0))&amp;"","كود غير موجود"))</f>
        <v/>
      </c>
      <c r="F14" s="19">
        <f>IF(B14&amp;""="","",IFERROR(INDEX('الملاك'!$E$6:$E$205,MATCH(B14&amp;"",'الملاك'!$A$6:$A$205,0)),""))</f>
        <v/>
      </c>
      <c r="G14" s="6">
        <f>IF(OR(A14&amp;""="",B14&amp;""=""),"",IF(COUNTIF('الاجتماعات'!$A$6:$A$205,A14&amp;"")=0,"اجتماع غير موجود",IF(COUNTIFS($A$6:$A$2005,A14&amp;"",$B$6:$B$2005,B14&amp;"")&gt;1,"مكرر","")))</f>
        <v/>
      </c>
    </row>
    <row r="15">
      <c r="A15" s="5" t="inlineStr">
        <is>
          <t>M01</t>
        </is>
      </c>
      <c r="B15" s="5" t="inlineStr">
        <is>
          <t>A-10</t>
        </is>
      </c>
      <c r="C15" s="5" t="inlineStr">
        <is>
          <t>غياب</t>
        </is>
      </c>
      <c r="D15" s="5" t="n"/>
      <c r="E15" s="6">
        <f>IF(B15&amp;""="","",IFERROR(INDEX('الملاك'!$B$6:$B$205,MATCH(B15&amp;"",'الملاك'!$A$6:$A$205,0))&amp;"","كود غير موجود"))</f>
        <v/>
      </c>
      <c r="F15" s="19">
        <f>IF(B15&amp;""="","",IFERROR(INDEX('الملاك'!$E$6:$E$205,MATCH(B15&amp;"",'الملاك'!$A$6:$A$205,0)),""))</f>
        <v/>
      </c>
      <c r="G15" s="6">
        <f>IF(OR(A15&amp;""="",B15&amp;""=""),"",IF(COUNTIF('الاجتماعات'!$A$6:$A$205,A15&amp;"")=0,"اجتماع غير موجود",IF(COUNTIFS($A$6:$A$2005,A15&amp;"",$B$6:$B$2005,B15&amp;"")&gt;1,"مكرر","")))</f>
        <v/>
      </c>
    </row>
    <row r="16">
      <c r="A16" s="5" t="inlineStr">
        <is>
          <t>M02</t>
        </is>
      </c>
      <c r="B16" s="5" t="inlineStr">
        <is>
          <t>A-01</t>
        </is>
      </c>
      <c r="C16" s="5" t="inlineStr">
        <is>
          <t>أصالة</t>
        </is>
      </c>
      <c r="D16" s="5" t="n"/>
      <c r="E16" s="6">
        <f>IF(B16&amp;""="","",IFERROR(INDEX('الملاك'!$B$6:$B$205,MATCH(B16&amp;"",'الملاك'!$A$6:$A$205,0))&amp;"","كود غير موجود"))</f>
        <v/>
      </c>
      <c r="F16" s="19">
        <f>IF(B16&amp;""="","",IFERROR(INDEX('الملاك'!$E$6:$E$205,MATCH(B16&amp;"",'الملاك'!$A$6:$A$205,0)),""))</f>
        <v/>
      </c>
      <c r="G16" s="6">
        <f>IF(OR(A16&amp;""="",B16&amp;""=""),"",IF(COUNTIF('الاجتماعات'!$A$6:$A$205,A16&amp;"")=0,"اجتماع غير موجود",IF(COUNTIFS($A$6:$A$2005,A16&amp;"",$B$6:$B$2005,B16&amp;"")&gt;1,"مكرر","")))</f>
        <v/>
      </c>
    </row>
    <row r="17">
      <c r="A17" s="5" t="inlineStr">
        <is>
          <t>M02</t>
        </is>
      </c>
      <c r="B17" s="5" t="inlineStr">
        <is>
          <t>A-02</t>
        </is>
      </c>
      <c r="C17" s="5" t="inlineStr">
        <is>
          <t>غياب</t>
        </is>
      </c>
      <c r="D17" s="5" t="n"/>
      <c r="E17" s="6">
        <f>IF(B17&amp;""="","",IFERROR(INDEX('الملاك'!$B$6:$B$205,MATCH(B17&amp;"",'الملاك'!$A$6:$A$205,0))&amp;"","كود غير موجود"))</f>
        <v/>
      </c>
      <c r="F17" s="19">
        <f>IF(B17&amp;""="","",IFERROR(INDEX('الملاك'!$E$6:$E$205,MATCH(B17&amp;"",'الملاك'!$A$6:$A$205,0)),""))</f>
        <v/>
      </c>
      <c r="G17" s="6">
        <f>IF(OR(A17&amp;""="",B17&amp;""=""),"",IF(COUNTIF('الاجتماعات'!$A$6:$A$205,A17&amp;"")=0,"اجتماع غير موجود",IF(COUNTIFS($A$6:$A$2005,A17&amp;"",$B$6:$B$2005,B17&amp;"")&gt;1,"مكرر","")))</f>
        <v/>
      </c>
    </row>
    <row r="18">
      <c r="A18" s="5" t="inlineStr">
        <is>
          <t>M02</t>
        </is>
      </c>
      <c r="B18" s="5" t="inlineStr">
        <is>
          <t>A-03</t>
        </is>
      </c>
      <c r="C18" s="5" t="inlineStr">
        <is>
          <t>غياب</t>
        </is>
      </c>
      <c r="D18" s="5" t="n"/>
      <c r="E18" s="6">
        <f>IF(B18&amp;""="","",IFERROR(INDEX('الملاك'!$B$6:$B$205,MATCH(B18&amp;"",'الملاك'!$A$6:$A$205,0))&amp;"","كود غير موجود"))</f>
        <v/>
      </c>
      <c r="F18" s="19">
        <f>IF(B18&amp;""="","",IFERROR(INDEX('الملاك'!$E$6:$E$205,MATCH(B18&amp;"",'الملاك'!$A$6:$A$205,0)),""))</f>
        <v/>
      </c>
      <c r="G18" s="6">
        <f>IF(OR(A18&amp;""="",B18&amp;""=""),"",IF(COUNTIF('الاجتماعات'!$A$6:$A$205,A18&amp;"")=0,"اجتماع غير موجود",IF(COUNTIFS($A$6:$A$2005,A18&amp;"",$B$6:$B$2005,B18&amp;"")&gt;1,"مكرر","")))</f>
        <v/>
      </c>
    </row>
    <row r="19">
      <c r="A19" s="5" t="inlineStr">
        <is>
          <t>M02</t>
        </is>
      </c>
      <c r="B19" s="5" t="inlineStr">
        <is>
          <t>A-04</t>
        </is>
      </c>
      <c r="C19" s="5" t="inlineStr">
        <is>
          <t>غياب</t>
        </is>
      </c>
      <c r="D19" s="5" t="n"/>
      <c r="E19" s="6">
        <f>IF(B19&amp;""="","",IFERROR(INDEX('الملاك'!$B$6:$B$205,MATCH(B19&amp;"",'الملاك'!$A$6:$A$205,0))&amp;"","كود غير موجود"))</f>
        <v/>
      </c>
      <c r="F19" s="19">
        <f>IF(B19&amp;""="","",IFERROR(INDEX('الملاك'!$E$6:$E$205,MATCH(B19&amp;"",'الملاك'!$A$6:$A$205,0)),""))</f>
        <v/>
      </c>
      <c r="G19" s="6">
        <f>IF(OR(A19&amp;""="",B19&amp;""=""),"",IF(COUNTIF('الاجتماعات'!$A$6:$A$205,A19&amp;"")=0,"اجتماع غير موجود",IF(COUNTIFS($A$6:$A$2005,A19&amp;"",$B$6:$B$2005,B19&amp;"")&gt;1,"مكرر","")))</f>
        <v/>
      </c>
    </row>
    <row r="20">
      <c r="A20" s="5" t="inlineStr">
        <is>
          <t>M02</t>
        </is>
      </c>
      <c r="B20" s="5" t="inlineStr">
        <is>
          <t>A-05</t>
        </is>
      </c>
      <c r="C20" s="5" t="inlineStr">
        <is>
          <t>أصالة</t>
        </is>
      </c>
      <c r="D20" s="5" t="n"/>
      <c r="E20" s="6">
        <f>IF(B20&amp;""="","",IFERROR(INDEX('الملاك'!$B$6:$B$205,MATCH(B20&amp;"",'الملاك'!$A$6:$A$205,0))&amp;"","كود غير موجود"))</f>
        <v/>
      </c>
      <c r="F20" s="19">
        <f>IF(B20&amp;""="","",IFERROR(INDEX('الملاك'!$E$6:$E$205,MATCH(B20&amp;"",'الملاك'!$A$6:$A$205,0)),""))</f>
        <v/>
      </c>
      <c r="G20" s="6">
        <f>IF(OR(A20&amp;""="",B20&amp;""=""),"",IF(COUNTIF('الاجتماعات'!$A$6:$A$205,A20&amp;"")=0,"اجتماع غير موجود",IF(COUNTIFS($A$6:$A$2005,A20&amp;"",$B$6:$B$2005,B20&amp;"")&gt;1,"مكرر","")))</f>
        <v/>
      </c>
    </row>
    <row r="21">
      <c r="A21" s="5" t="inlineStr">
        <is>
          <t>M02</t>
        </is>
      </c>
      <c r="B21" s="5" t="inlineStr">
        <is>
          <t>A-06</t>
        </is>
      </c>
      <c r="C21" s="5" t="inlineStr">
        <is>
          <t>غياب</t>
        </is>
      </c>
      <c r="D21" s="5" t="n"/>
      <c r="E21" s="6">
        <f>IF(B21&amp;""="","",IFERROR(INDEX('الملاك'!$B$6:$B$205,MATCH(B21&amp;"",'الملاك'!$A$6:$A$205,0))&amp;"","كود غير موجود"))</f>
        <v/>
      </c>
      <c r="F21" s="19">
        <f>IF(B21&amp;""="","",IFERROR(INDEX('الملاك'!$E$6:$E$205,MATCH(B21&amp;"",'الملاك'!$A$6:$A$205,0)),""))</f>
        <v/>
      </c>
      <c r="G21" s="6">
        <f>IF(OR(A21&amp;""="",B21&amp;""=""),"",IF(COUNTIF('الاجتماعات'!$A$6:$A$205,A21&amp;"")=0,"اجتماع غير موجود",IF(COUNTIFS($A$6:$A$2005,A21&amp;"",$B$6:$B$2005,B21&amp;"")&gt;1,"مكرر","")))</f>
        <v/>
      </c>
    </row>
    <row r="22">
      <c r="A22" s="5" t="inlineStr">
        <is>
          <t>M02</t>
        </is>
      </c>
      <c r="B22" s="5" t="inlineStr">
        <is>
          <t>A-07</t>
        </is>
      </c>
      <c r="C22" s="5" t="inlineStr">
        <is>
          <t>غياب</t>
        </is>
      </c>
      <c r="D22" s="5" t="n"/>
      <c r="E22" s="6">
        <f>IF(B22&amp;""="","",IFERROR(INDEX('الملاك'!$B$6:$B$205,MATCH(B22&amp;"",'الملاك'!$A$6:$A$205,0))&amp;"","كود غير موجود"))</f>
        <v/>
      </c>
      <c r="F22" s="19">
        <f>IF(B22&amp;""="","",IFERROR(INDEX('الملاك'!$E$6:$E$205,MATCH(B22&amp;"",'الملاك'!$A$6:$A$205,0)),""))</f>
        <v/>
      </c>
      <c r="G22" s="6">
        <f>IF(OR(A22&amp;""="",B22&amp;""=""),"",IF(COUNTIF('الاجتماعات'!$A$6:$A$205,A22&amp;"")=0,"اجتماع غير موجود",IF(COUNTIFS($A$6:$A$2005,A22&amp;"",$B$6:$B$2005,B22&amp;"")&gt;1,"مكرر","")))</f>
        <v/>
      </c>
    </row>
    <row r="23">
      <c r="A23" s="5" t="inlineStr">
        <is>
          <t>M02</t>
        </is>
      </c>
      <c r="B23" s="5" t="inlineStr">
        <is>
          <t>A-08</t>
        </is>
      </c>
      <c r="C23" s="5" t="inlineStr">
        <is>
          <t>غياب</t>
        </is>
      </c>
      <c r="D23" s="5" t="n"/>
      <c r="E23" s="6">
        <f>IF(B23&amp;""="","",IFERROR(INDEX('الملاك'!$B$6:$B$205,MATCH(B23&amp;"",'الملاك'!$A$6:$A$205,0))&amp;"","كود غير موجود"))</f>
        <v/>
      </c>
      <c r="F23" s="19">
        <f>IF(B23&amp;""="","",IFERROR(INDEX('الملاك'!$E$6:$E$205,MATCH(B23&amp;"",'الملاك'!$A$6:$A$205,0)),""))</f>
        <v/>
      </c>
      <c r="G23" s="6">
        <f>IF(OR(A23&amp;""="",B23&amp;""=""),"",IF(COUNTIF('الاجتماعات'!$A$6:$A$205,A23&amp;"")=0,"اجتماع غير موجود",IF(COUNTIFS($A$6:$A$2005,A23&amp;"",$B$6:$B$2005,B23&amp;"")&gt;1,"مكرر","")))</f>
        <v/>
      </c>
    </row>
    <row r="24">
      <c r="A24" s="5" t="inlineStr">
        <is>
          <t>M02</t>
        </is>
      </c>
      <c r="B24" s="5" t="inlineStr">
        <is>
          <t>A-09</t>
        </is>
      </c>
      <c r="C24" s="5" t="inlineStr">
        <is>
          <t>توكيل</t>
        </is>
      </c>
      <c r="D24" s="5" t="inlineStr">
        <is>
          <t>بتوكيل رسمي</t>
        </is>
      </c>
      <c r="E24" s="6">
        <f>IF(B24&amp;""="","",IFERROR(INDEX('الملاك'!$B$6:$B$205,MATCH(B24&amp;"",'الملاك'!$A$6:$A$205,0))&amp;"","كود غير موجود"))</f>
        <v/>
      </c>
      <c r="F24" s="19">
        <f>IF(B24&amp;""="","",IFERROR(INDEX('الملاك'!$E$6:$E$205,MATCH(B24&amp;"",'الملاك'!$A$6:$A$205,0)),""))</f>
        <v/>
      </c>
      <c r="G24" s="6">
        <f>IF(OR(A24&amp;""="",B24&amp;""=""),"",IF(COUNTIF('الاجتماعات'!$A$6:$A$205,A24&amp;"")=0,"اجتماع غير موجود",IF(COUNTIFS($A$6:$A$2005,A24&amp;"",$B$6:$B$2005,B24&amp;"")&gt;1,"مكرر","")))</f>
        <v/>
      </c>
    </row>
    <row r="25">
      <c r="A25" s="5" t="inlineStr">
        <is>
          <t>M02</t>
        </is>
      </c>
      <c r="B25" s="5" t="inlineStr">
        <is>
          <t>A-10</t>
        </is>
      </c>
      <c r="C25" s="5" t="inlineStr">
        <is>
          <t>غياب</t>
        </is>
      </c>
      <c r="D25" s="5" t="n"/>
      <c r="E25" s="6">
        <f>IF(B25&amp;""="","",IFERROR(INDEX('الملاك'!$B$6:$B$205,MATCH(B25&amp;"",'الملاك'!$A$6:$A$205,0))&amp;"","كود غير موجود"))</f>
        <v/>
      </c>
      <c r="F25" s="19">
        <f>IF(B25&amp;""="","",IFERROR(INDEX('الملاك'!$E$6:$E$205,MATCH(B25&amp;"",'الملاك'!$A$6:$A$205,0)),""))</f>
        <v/>
      </c>
      <c r="G25" s="6">
        <f>IF(OR(A25&amp;""="",B25&amp;""=""),"",IF(COUNTIF('الاجتماعات'!$A$6:$A$205,A25&amp;"")=0,"اجتماع غير موجود",IF(COUNTIFS($A$6:$A$2005,A25&amp;"",$B$6:$B$2005,B25&amp;"")&gt;1,"مكرر","")))</f>
        <v/>
      </c>
    </row>
    <row r="26">
      <c r="A26" s="5" t="inlineStr">
        <is>
          <t>M03</t>
        </is>
      </c>
      <c r="B26" s="5" t="inlineStr">
        <is>
          <t>A-01</t>
        </is>
      </c>
      <c r="C26" s="5" t="inlineStr">
        <is>
          <t>أصالة</t>
        </is>
      </c>
      <c r="D26" s="5" t="n"/>
      <c r="E26" s="6">
        <f>IF(B26&amp;""="","",IFERROR(INDEX('الملاك'!$B$6:$B$205,MATCH(B26&amp;"",'الملاك'!$A$6:$A$205,0))&amp;"","كود غير موجود"))</f>
        <v/>
      </c>
      <c r="F26" s="19">
        <f>IF(B26&amp;""="","",IFERROR(INDEX('الملاك'!$E$6:$E$205,MATCH(B26&amp;"",'الملاك'!$A$6:$A$205,0)),""))</f>
        <v/>
      </c>
      <c r="G26" s="6">
        <f>IF(OR(A26&amp;""="",B26&amp;""=""),"",IF(COUNTIF('الاجتماعات'!$A$6:$A$205,A26&amp;"")=0,"اجتماع غير موجود",IF(COUNTIFS($A$6:$A$2005,A26&amp;"",$B$6:$B$2005,B26&amp;"")&gt;1,"مكرر","")))</f>
        <v/>
      </c>
    </row>
    <row r="27">
      <c r="A27" s="5" t="inlineStr">
        <is>
          <t>M03</t>
        </is>
      </c>
      <c r="B27" s="5" t="inlineStr">
        <is>
          <t>A-02</t>
        </is>
      </c>
      <c r="C27" s="5" t="inlineStr">
        <is>
          <t>أصالة</t>
        </is>
      </c>
      <c r="D27" s="5" t="n"/>
      <c r="E27" s="6">
        <f>IF(B27&amp;""="","",IFERROR(INDEX('الملاك'!$B$6:$B$205,MATCH(B27&amp;"",'الملاك'!$A$6:$A$205,0))&amp;"","كود غير موجود"))</f>
        <v/>
      </c>
      <c r="F27" s="19">
        <f>IF(B27&amp;""="","",IFERROR(INDEX('الملاك'!$E$6:$E$205,MATCH(B27&amp;"",'الملاك'!$A$6:$A$205,0)),""))</f>
        <v/>
      </c>
      <c r="G27" s="6">
        <f>IF(OR(A27&amp;""="",B27&amp;""=""),"",IF(COUNTIF('الاجتماعات'!$A$6:$A$205,A27&amp;"")=0,"اجتماع غير موجود",IF(COUNTIFS($A$6:$A$2005,A27&amp;"",$B$6:$B$2005,B27&amp;"")&gt;1,"مكرر","")))</f>
        <v/>
      </c>
    </row>
    <row r="28">
      <c r="A28" s="5" t="inlineStr">
        <is>
          <t>M03</t>
        </is>
      </c>
      <c r="B28" s="5" t="inlineStr">
        <is>
          <t>A-03</t>
        </is>
      </c>
      <c r="C28" s="5" t="inlineStr">
        <is>
          <t>أصالة</t>
        </is>
      </c>
      <c r="D28" s="5" t="n"/>
      <c r="E28" s="6">
        <f>IF(B28&amp;""="","",IFERROR(INDEX('الملاك'!$B$6:$B$205,MATCH(B28&amp;"",'الملاك'!$A$6:$A$205,0))&amp;"","كود غير موجود"))</f>
        <v/>
      </c>
      <c r="F28" s="19">
        <f>IF(B28&amp;""="","",IFERROR(INDEX('الملاك'!$E$6:$E$205,MATCH(B28&amp;"",'الملاك'!$A$6:$A$205,0)),""))</f>
        <v/>
      </c>
      <c r="G28" s="6">
        <f>IF(OR(A28&amp;""="",B28&amp;""=""),"",IF(COUNTIF('الاجتماعات'!$A$6:$A$205,A28&amp;"")=0,"اجتماع غير موجود",IF(COUNTIFS($A$6:$A$2005,A28&amp;"",$B$6:$B$2005,B28&amp;"")&gt;1,"مكرر","")))</f>
        <v/>
      </c>
    </row>
    <row r="29">
      <c r="A29" s="5" t="inlineStr">
        <is>
          <t>M03</t>
        </is>
      </c>
      <c r="B29" s="5" t="inlineStr">
        <is>
          <t>A-04</t>
        </is>
      </c>
      <c r="C29" s="5" t="inlineStr">
        <is>
          <t>أصالة</t>
        </is>
      </c>
      <c r="D29" s="5" t="n"/>
      <c r="E29" s="6">
        <f>IF(B29&amp;""="","",IFERROR(INDEX('الملاك'!$B$6:$B$205,MATCH(B29&amp;"",'الملاك'!$A$6:$A$205,0))&amp;"","كود غير موجود"))</f>
        <v/>
      </c>
      <c r="F29" s="19">
        <f>IF(B29&amp;""="","",IFERROR(INDEX('الملاك'!$E$6:$E$205,MATCH(B29&amp;"",'الملاك'!$A$6:$A$205,0)),""))</f>
        <v/>
      </c>
      <c r="G29" s="6">
        <f>IF(OR(A29&amp;""="",B29&amp;""=""),"",IF(COUNTIF('الاجتماعات'!$A$6:$A$205,A29&amp;"")=0,"اجتماع غير موجود",IF(COUNTIFS($A$6:$A$2005,A29&amp;"",$B$6:$B$2005,B29&amp;"")&gt;1,"مكرر","")))</f>
        <v/>
      </c>
    </row>
    <row r="30">
      <c r="A30" s="5" t="inlineStr">
        <is>
          <t>M03</t>
        </is>
      </c>
      <c r="B30" s="5" t="inlineStr">
        <is>
          <t>A-05</t>
        </is>
      </c>
      <c r="C30" s="5" t="inlineStr">
        <is>
          <t>أصالة</t>
        </is>
      </c>
      <c r="D30" s="5" t="n"/>
      <c r="E30" s="6">
        <f>IF(B30&amp;""="","",IFERROR(INDEX('الملاك'!$B$6:$B$205,MATCH(B30&amp;"",'الملاك'!$A$6:$A$205,0))&amp;"","كود غير موجود"))</f>
        <v/>
      </c>
      <c r="F30" s="19">
        <f>IF(B30&amp;""="","",IFERROR(INDEX('الملاك'!$E$6:$E$205,MATCH(B30&amp;"",'الملاك'!$A$6:$A$205,0)),""))</f>
        <v/>
      </c>
      <c r="G30" s="6">
        <f>IF(OR(A30&amp;""="",B30&amp;""=""),"",IF(COUNTIF('الاجتماعات'!$A$6:$A$205,A30&amp;"")=0,"اجتماع غير موجود",IF(COUNTIFS($A$6:$A$2005,A30&amp;"",$B$6:$B$2005,B30&amp;"")&gt;1,"مكرر","")))</f>
        <v/>
      </c>
    </row>
    <row r="31">
      <c r="A31" s="5" t="inlineStr">
        <is>
          <t>M03</t>
        </is>
      </c>
      <c r="B31" s="5" t="inlineStr">
        <is>
          <t>A-06</t>
        </is>
      </c>
      <c r="C31" s="5" t="inlineStr">
        <is>
          <t>توكيل</t>
        </is>
      </c>
      <c r="D31" s="5" t="inlineStr">
        <is>
          <t>بتوكيل رسمي</t>
        </is>
      </c>
      <c r="E31" s="6">
        <f>IF(B31&amp;""="","",IFERROR(INDEX('الملاك'!$B$6:$B$205,MATCH(B31&amp;"",'الملاك'!$A$6:$A$205,0))&amp;"","كود غير موجود"))</f>
        <v/>
      </c>
      <c r="F31" s="19">
        <f>IF(B31&amp;""="","",IFERROR(INDEX('الملاك'!$E$6:$E$205,MATCH(B31&amp;"",'الملاك'!$A$6:$A$205,0)),""))</f>
        <v/>
      </c>
      <c r="G31" s="6">
        <f>IF(OR(A31&amp;""="",B31&amp;""=""),"",IF(COUNTIF('الاجتماعات'!$A$6:$A$205,A31&amp;"")=0,"اجتماع غير موجود",IF(COUNTIFS($A$6:$A$2005,A31&amp;"",$B$6:$B$2005,B31&amp;"")&gt;1,"مكرر","")))</f>
        <v/>
      </c>
    </row>
    <row r="32">
      <c r="A32" s="5" t="inlineStr">
        <is>
          <t>M03</t>
        </is>
      </c>
      <c r="B32" s="5" t="inlineStr">
        <is>
          <t>A-07</t>
        </is>
      </c>
      <c r="C32" s="5" t="inlineStr">
        <is>
          <t>غياب</t>
        </is>
      </c>
      <c r="D32" s="5" t="n"/>
      <c r="E32" s="6">
        <f>IF(B32&amp;""="","",IFERROR(INDEX('الملاك'!$B$6:$B$205,MATCH(B32&amp;"",'الملاك'!$A$6:$A$205,0))&amp;"","كود غير موجود"))</f>
        <v/>
      </c>
      <c r="F32" s="19">
        <f>IF(B32&amp;""="","",IFERROR(INDEX('الملاك'!$E$6:$E$205,MATCH(B32&amp;"",'الملاك'!$A$6:$A$205,0)),""))</f>
        <v/>
      </c>
      <c r="G32" s="6">
        <f>IF(OR(A32&amp;""="",B32&amp;""=""),"",IF(COUNTIF('الاجتماعات'!$A$6:$A$205,A32&amp;"")=0,"اجتماع غير موجود",IF(COUNTIFS($A$6:$A$2005,A32&amp;"",$B$6:$B$2005,B32&amp;"")&gt;1,"مكرر","")))</f>
        <v/>
      </c>
    </row>
    <row r="33">
      <c r="A33" s="5" t="inlineStr">
        <is>
          <t>M03</t>
        </is>
      </c>
      <c r="B33" s="5" t="inlineStr">
        <is>
          <t>A-08</t>
        </is>
      </c>
      <c r="C33" s="5" t="inlineStr">
        <is>
          <t>غياب</t>
        </is>
      </c>
      <c r="D33" s="5" t="n"/>
      <c r="E33" s="6">
        <f>IF(B33&amp;""="","",IFERROR(INDEX('الملاك'!$B$6:$B$205,MATCH(B33&amp;"",'الملاك'!$A$6:$A$205,0))&amp;"","كود غير موجود"))</f>
        <v/>
      </c>
      <c r="F33" s="19">
        <f>IF(B33&amp;""="","",IFERROR(INDEX('الملاك'!$E$6:$E$205,MATCH(B33&amp;"",'الملاك'!$A$6:$A$205,0)),""))</f>
        <v/>
      </c>
      <c r="G33" s="6">
        <f>IF(OR(A33&amp;""="",B33&amp;""=""),"",IF(COUNTIF('الاجتماعات'!$A$6:$A$205,A33&amp;"")=0,"اجتماع غير موجود",IF(COUNTIFS($A$6:$A$2005,A33&amp;"",$B$6:$B$2005,B33&amp;"")&gt;1,"مكرر","")))</f>
        <v/>
      </c>
    </row>
    <row r="34">
      <c r="A34" s="5" t="inlineStr">
        <is>
          <t>M03</t>
        </is>
      </c>
      <c r="B34" s="5" t="inlineStr">
        <is>
          <t>A-09</t>
        </is>
      </c>
      <c r="C34" s="5" t="inlineStr">
        <is>
          <t>أصالة</t>
        </is>
      </c>
      <c r="D34" s="5" t="n"/>
      <c r="E34" s="6">
        <f>IF(B34&amp;""="","",IFERROR(INDEX('الملاك'!$B$6:$B$205,MATCH(B34&amp;"",'الملاك'!$A$6:$A$205,0))&amp;"","كود غير موجود"))</f>
        <v/>
      </c>
      <c r="F34" s="19">
        <f>IF(B34&amp;""="","",IFERROR(INDEX('الملاك'!$E$6:$E$205,MATCH(B34&amp;"",'الملاك'!$A$6:$A$205,0)),""))</f>
        <v/>
      </c>
      <c r="G34" s="6">
        <f>IF(OR(A34&amp;""="",B34&amp;""=""),"",IF(COUNTIF('الاجتماعات'!$A$6:$A$205,A34&amp;"")=0,"اجتماع غير موجود",IF(COUNTIFS($A$6:$A$2005,A34&amp;"",$B$6:$B$2005,B34&amp;"")&gt;1,"مكرر","")))</f>
        <v/>
      </c>
    </row>
    <row r="35">
      <c r="A35" s="5" t="inlineStr">
        <is>
          <t>M03</t>
        </is>
      </c>
      <c r="B35" s="5" t="inlineStr">
        <is>
          <t>A-10</t>
        </is>
      </c>
      <c r="C35" s="5" t="inlineStr">
        <is>
          <t>توكيل</t>
        </is>
      </c>
      <c r="D35" s="5" t="inlineStr">
        <is>
          <t>بتوكيل رسمي</t>
        </is>
      </c>
      <c r="E35" s="6">
        <f>IF(B35&amp;""="","",IFERROR(INDEX('الملاك'!$B$6:$B$205,MATCH(B35&amp;"",'الملاك'!$A$6:$A$205,0))&amp;"","كود غير موجود"))</f>
        <v/>
      </c>
      <c r="F35" s="19">
        <f>IF(B35&amp;""="","",IFERROR(INDEX('الملاك'!$E$6:$E$205,MATCH(B35&amp;"",'الملاك'!$A$6:$A$205,0)),""))</f>
        <v/>
      </c>
      <c r="G35" s="6">
        <f>IF(OR(A35&amp;""="",B35&amp;""=""),"",IF(COUNTIF('الاجتماعات'!$A$6:$A$205,A35&amp;"")=0,"اجتماع غير موجود",IF(COUNTIFS($A$6:$A$2005,A35&amp;"",$B$6:$B$2005,B35&amp;"")&gt;1,"مكرر","")))</f>
        <v/>
      </c>
    </row>
    <row r="36">
      <c r="A36" s="5" t="n"/>
      <c r="B36" s="5" t="n"/>
      <c r="C36" s="5" t="n"/>
      <c r="D36" s="5" t="n"/>
      <c r="E36" s="6">
        <f>IF(B36&amp;""="","",IFERROR(INDEX('الملاك'!$B$6:$B$205,MATCH(B36&amp;"",'الملاك'!$A$6:$A$205,0))&amp;"","كود غير موجود"))</f>
        <v/>
      </c>
      <c r="F36" s="19">
        <f>IF(B36&amp;""="","",IFERROR(INDEX('الملاك'!$E$6:$E$205,MATCH(B36&amp;"",'الملاك'!$A$6:$A$205,0)),""))</f>
        <v/>
      </c>
      <c r="G36" s="6">
        <f>IF(OR(A36&amp;""="",B36&amp;""=""),"",IF(COUNTIF('الاجتماعات'!$A$6:$A$205,A36&amp;"")=0,"اجتماع غير موجود",IF(COUNTIFS($A$6:$A$2005,A36&amp;"",$B$6:$B$2005,B36&amp;"")&gt;1,"مكرر","")))</f>
        <v/>
      </c>
    </row>
    <row r="37">
      <c r="A37" s="5" t="n"/>
      <c r="B37" s="5" t="n"/>
      <c r="C37" s="5" t="n"/>
      <c r="D37" s="5" t="n"/>
      <c r="E37" s="6">
        <f>IF(B37&amp;""="","",IFERROR(INDEX('الملاك'!$B$6:$B$205,MATCH(B37&amp;"",'الملاك'!$A$6:$A$205,0))&amp;"","كود غير موجود"))</f>
        <v/>
      </c>
      <c r="F37" s="19">
        <f>IF(B37&amp;""="","",IFERROR(INDEX('الملاك'!$E$6:$E$205,MATCH(B37&amp;"",'الملاك'!$A$6:$A$205,0)),""))</f>
        <v/>
      </c>
      <c r="G37" s="6">
        <f>IF(OR(A37&amp;""="",B37&amp;""=""),"",IF(COUNTIF('الاجتماعات'!$A$6:$A$205,A37&amp;"")=0,"اجتماع غير موجود",IF(COUNTIFS($A$6:$A$2005,A37&amp;"",$B$6:$B$2005,B37&amp;"")&gt;1,"مكرر","")))</f>
        <v/>
      </c>
    </row>
    <row r="38">
      <c r="A38" s="5" t="n"/>
      <c r="B38" s="5" t="n"/>
      <c r="C38" s="5" t="n"/>
      <c r="D38" s="5" t="n"/>
      <c r="E38" s="6">
        <f>IF(B38&amp;""="","",IFERROR(INDEX('الملاك'!$B$6:$B$205,MATCH(B38&amp;"",'الملاك'!$A$6:$A$205,0))&amp;"","كود غير موجود"))</f>
        <v/>
      </c>
      <c r="F38" s="19">
        <f>IF(B38&amp;""="","",IFERROR(INDEX('الملاك'!$E$6:$E$205,MATCH(B38&amp;"",'الملاك'!$A$6:$A$205,0)),""))</f>
        <v/>
      </c>
      <c r="G38" s="6">
        <f>IF(OR(A38&amp;""="",B38&amp;""=""),"",IF(COUNTIF('الاجتماعات'!$A$6:$A$205,A38&amp;"")=0,"اجتماع غير موجود",IF(COUNTIFS($A$6:$A$2005,A38&amp;"",$B$6:$B$2005,B38&amp;"")&gt;1,"مكرر","")))</f>
        <v/>
      </c>
    </row>
    <row r="39">
      <c r="A39" s="5" t="n"/>
      <c r="B39" s="5" t="n"/>
      <c r="C39" s="5" t="n"/>
      <c r="D39" s="5" t="n"/>
      <c r="E39" s="6">
        <f>IF(B39&amp;""="","",IFERROR(INDEX('الملاك'!$B$6:$B$205,MATCH(B39&amp;"",'الملاك'!$A$6:$A$205,0))&amp;"","كود غير موجود"))</f>
        <v/>
      </c>
      <c r="F39" s="19">
        <f>IF(B39&amp;""="","",IFERROR(INDEX('الملاك'!$E$6:$E$205,MATCH(B39&amp;"",'الملاك'!$A$6:$A$205,0)),""))</f>
        <v/>
      </c>
      <c r="G39" s="6">
        <f>IF(OR(A39&amp;""="",B39&amp;""=""),"",IF(COUNTIF('الاجتماعات'!$A$6:$A$205,A39&amp;"")=0,"اجتماع غير موجود",IF(COUNTIFS($A$6:$A$2005,A39&amp;"",$B$6:$B$2005,B39&amp;"")&gt;1,"مكرر","")))</f>
        <v/>
      </c>
    </row>
    <row r="40">
      <c r="A40" s="5" t="n"/>
      <c r="B40" s="5" t="n"/>
      <c r="C40" s="5" t="n"/>
      <c r="D40" s="5" t="n"/>
      <c r="E40" s="6">
        <f>IF(B40&amp;""="","",IFERROR(INDEX('الملاك'!$B$6:$B$205,MATCH(B40&amp;"",'الملاك'!$A$6:$A$205,0))&amp;"","كود غير موجود"))</f>
        <v/>
      </c>
      <c r="F40" s="19">
        <f>IF(B40&amp;""="","",IFERROR(INDEX('الملاك'!$E$6:$E$205,MATCH(B40&amp;"",'الملاك'!$A$6:$A$205,0)),""))</f>
        <v/>
      </c>
      <c r="G40" s="6">
        <f>IF(OR(A40&amp;""="",B40&amp;""=""),"",IF(COUNTIF('الاجتماعات'!$A$6:$A$205,A40&amp;"")=0,"اجتماع غير موجود",IF(COUNTIFS($A$6:$A$2005,A40&amp;"",$B$6:$B$2005,B40&amp;"")&gt;1,"مكرر","")))</f>
        <v/>
      </c>
    </row>
    <row r="41">
      <c r="A41" s="5" t="n"/>
      <c r="B41" s="5" t="n"/>
      <c r="C41" s="5" t="n"/>
      <c r="D41" s="5" t="n"/>
      <c r="E41" s="6">
        <f>IF(B41&amp;""="","",IFERROR(INDEX('الملاك'!$B$6:$B$205,MATCH(B41&amp;"",'الملاك'!$A$6:$A$205,0))&amp;"","كود غير موجود"))</f>
        <v/>
      </c>
      <c r="F41" s="19">
        <f>IF(B41&amp;""="","",IFERROR(INDEX('الملاك'!$E$6:$E$205,MATCH(B41&amp;"",'الملاك'!$A$6:$A$205,0)),""))</f>
        <v/>
      </c>
      <c r="G41" s="6">
        <f>IF(OR(A41&amp;""="",B41&amp;""=""),"",IF(COUNTIF('الاجتماعات'!$A$6:$A$205,A41&amp;"")=0,"اجتماع غير موجود",IF(COUNTIFS($A$6:$A$2005,A41&amp;"",$B$6:$B$2005,B41&amp;"")&gt;1,"مكرر","")))</f>
        <v/>
      </c>
    </row>
    <row r="42">
      <c r="A42" s="5" t="n"/>
      <c r="B42" s="5" t="n"/>
      <c r="C42" s="5" t="n"/>
      <c r="D42" s="5" t="n"/>
      <c r="E42" s="6">
        <f>IF(B42&amp;""="","",IFERROR(INDEX('الملاك'!$B$6:$B$205,MATCH(B42&amp;"",'الملاك'!$A$6:$A$205,0))&amp;"","كود غير موجود"))</f>
        <v/>
      </c>
      <c r="F42" s="19">
        <f>IF(B42&amp;""="","",IFERROR(INDEX('الملاك'!$E$6:$E$205,MATCH(B42&amp;"",'الملاك'!$A$6:$A$205,0)),""))</f>
        <v/>
      </c>
      <c r="G42" s="6">
        <f>IF(OR(A42&amp;""="",B42&amp;""=""),"",IF(COUNTIF('الاجتماعات'!$A$6:$A$205,A42&amp;"")=0,"اجتماع غير موجود",IF(COUNTIFS($A$6:$A$2005,A42&amp;"",$B$6:$B$2005,B42&amp;"")&gt;1,"مكرر","")))</f>
        <v/>
      </c>
    </row>
    <row r="43">
      <c r="A43" s="5" t="n"/>
      <c r="B43" s="5" t="n"/>
      <c r="C43" s="5" t="n"/>
      <c r="D43" s="5" t="n"/>
      <c r="E43" s="6">
        <f>IF(B43&amp;""="","",IFERROR(INDEX('الملاك'!$B$6:$B$205,MATCH(B43&amp;"",'الملاك'!$A$6:$A$205,0))&amp;"","كود غير موجود"))</f>
        <v/>
      </c>
      <c r="F43" s="19">
        <f>IF(B43&amp;""="","",IFERROR(INDEX('الملاك'!$E$6:$E$205,MATCH(B43&amp;"",'الملاك'!$A$6:$A$205,0)),""))</f>
        <v/>
      </c>
      <c r="G43" s="6">
        <f>IF(OR(A43&amp;""="",B43&amp;""=""),"",IF(COUNTIF('الاجتماعات'!$A$6:$A$205,A43&amp;"")=0,"اجتماع غير موجود",IF(COUNTIFS($A$6:$A$2005,A43&amp;"",$B$6:$B$2005,B43&amp;"")&gt;1,"مكرر","")))</f>
        <v/>
      </c>
    </row>
    <row r="44">
      <c r="A44" s="5" t="n"/>
      <c r="B44" s="5" t="n"/>
      <c r="C44" s="5" t="n"/>
      <c r="D44" s="5" t="n"/>
      <c r="E44" s="6">
        <f>IF(B44&amp;""="","",IFERROR(INDEX('الملاك'!$B$6:$B$205,MATCH(B44&amp;"",'الملاك'!$A$6:$A$205,0))&amp;"","كود غير موجود"))</f>
        <v/>
      </c>
      <c r="F44" s="19">
        <f>IF(B44&amp;""="","",IFERROR(INDEX('الملاك'!$E$6:$E$205,MATCH(B44&amp;"",'الملاك'!$A$6:$A$205,0)),""))</f>
        <v/>
      </c>
      <c r="G44" s="6">
        <f>IF(OR(A44&amp;""="",B44&amp;""=""),"",IF(COUNTIF('الاجتماعات'!$A$6:$A$205,A44&amp;"")=0,"اجتماع غير موجود",IF(COUNTIFS($A$6:$A$2005,A44&amp;"",$B$6:$B$2005,B44&amp;"")&gt;1,"مكرر","")))</f>
        <v/>
      </c>
    </row>
    <row r="45">
      <c r="A45" s="5" t="n"/>
      <c r="B45" s="5" t="n"/>
      <c r="C45" s="5" t="n"/>
      <c r="D45" s="5" t="n"/>
      <c r="E45" s="6">
        <f>IF(B45&amp;""="","",IFERROR(INDEX('الملاك'!$B$6:$B$205,MATCH(B45&amp;"",'الملاك'!$A$6:$A$205,0))&amp;"","كود غير موجود"))</f>
        <v/>
      </c>
      <c r="F45" s="19">
        <f>IF(B45&amp;""="","",IFERROR(INDEX('الملاك'!$E$6:$E$205,MATCH(B45&amp;"",'الملاك'!$A$6:$A$205,0)),""))</f>
        <v/>
      </c>
      <c r="G45" s="6">
        <f>IF(OR(A45&amp;""="",B45&amp;""=""),"",IF(COUNTIF('الاجتماعات'!$A$6:$A$205,A45&amp;"")=0,"اجتماع غير موجود",IF(COUNTIFS($A$6:$A$2005,A45&amp;"",$B$6:$B$2005,B45&amp;"")&gt;1,"مكرر","")))</f>
        <v/>
      </c>
    </row>
    <row r="46">
      <c r="A46" s="5" t="n"/>
      <c r="B46" s="5" t="n"/>
      <c r="C46" s="5" t="n"/>
      <c r="D46" s="5" t="n"/>
      <c r="E46" s="6">
        <f>IF(B46&amp;""="","",IFERROR(INDEX('الملاك'!$B$6:$B$205,MATCH(B46&amp;"",'الملاك'!$A$6:$A$205,0))&amp;"","كود غير موجود"))</f>
        <v/>
      </c>
      <c r="F46" s="19">
        <f>IF(B46&amp;""="","",IFERROR(INDEX('الملاك'!$E$6:$E$205,MATCH(B46&amp;"",'الملاك'!$A$6:$A$205,0)),""))</f>
        <v/>
      </c>
      <c r="G46" s="6">
        <f>IF(OR(A46&amp;""="",B46&amp;""=""),"",IF(COUNTIF('الاجتماعات'!$A$6:$A$205,A46&amp;"")=0,"اجتماع غير موجود",IF(COUNTIFS($A$6:$A$2005,A46&amp;"",$B$6:$B$2005,B46&amp;"")&gt;1,"مكرر","")))</f>
        <v/>
      </c>
    </row>
    <row r="47">
      <c r="A47" s="5" t="n"/>
      <c r="B47" s="5" t="n"/>
      <c r="C47" s="5" t="n"/>
      <c r="D47" s="5" t="n"/>
      <c r="E47" s="6">
        <f>IF(B47&amp;""="","",IFERROR(INDEX('الملاك'!$B$6:$B$205,MATCH(B47&amp;"",'الملاك'!$A$6:$A$205,0))&amp;"","كود غير موجود"))</f>
        <v/>
      </c>
      <c r="F47" s="19">
        <f>IF(B47&amp;""="","",IFERROR(INDEX('الملاك'!$E$6:$E$205,MATCH(B47&amp;"",'الملاك'!$A$6:$A$205,0)),""))</f>
        <v/>
      </c>
      <c r="G47" s="6">
        <f>IF(OR(A47&amp;""="",B47&amp;""=""),"",IF(COUNTIF('الاجتماعات'!$A$6:$A$205,A47&amp;"")=0,"اجتماع غير موجود",IF(COUNTIFS($A$6:$A$2005,A47&amp;"",$B$6:$B$2005,B47&amp;"")&gt;1,"مكرر","")))</f>
        <v/>
      </c>
    </row>
    <row r="48">
      <c r="A48" s="5" t="n"/>
      <c r="B48" s="5" t="n"/>
      <c r="C48" s="5" t="n"/>
      <c r="D48" s="5" t="n"/>
      <c r="E48" s="6">
        <f>IF(B48&amp;""="","",IFERROR(INDEX('الملاك'!$B$6:$B$205,MATCH(B48&amp;"",'الملاك'!$A$6:$A$205,0))&amp;"","كود غير موجود"))</f>
        <v/>
      </c>
      <c r="F48" s="19">
        <f>IF(B48&amp;""="","",IFERROR(INDEX('الملاك'!$E$6:$E$205,MATCH(B48&amp;"",'الملاك'!$A$6:$A$205,0)),""))</f>
        <v/>
      </c>
      <c r="G48" s="6">
        <f>IF(OR(A48&amp;""="",B48&amp;""=""),"",IF(COUNTIF('الاجتماعات'!$A$6:$A$205,A48&amp;"")=0,"اجتماع غير موجود",IF(COUNTIFS($A$6:$A$2005,A48&amp;"",$B$6:$B$2005,B48&amp;"")&gt;1,"مكرر","")))</f>
        <v/>
      </c>
    </row>
    <row r="49">
      <c r="A49" s="5" t="n"/>
      <c r="B49" s="5" t="n"/>
      <c r="C49" s="5" t="n"/>
      <c r="D49" s="5" t="n"/>
      <c r="E49" s="6">
        <f>IF(B49&amp;""="","",IFERROR(INDEX('الملاك'!$B$6:$B$205,MATCH(B49&amp;"",'الملاك'!$A$6:$A$205,0))&amp;"","كود غير موجود"))</f>
        <v/>
      </c>
      <c r="F49" s="19">
        <f>IF(B49&amp;""="","",IFERROR(INDEX('الملاك'!$E$6:$E$205,MATCH(B49&amp;"",'الملاك'!$A$6:$A$205,0)),""))</f>
        <v/>
      </c>
      <c r="G49" s="6">
        <f>IF(OR(A49&amp;""="",B49&amp;""=""),"",IF(COUNTIF('الاجتماعات'!$A$6:$A$205,A49&amp;"")=0,"اجتماع غير موجود",IF(COUNTIFS($A$6:$A$2005,A49&amp;"",$B$6:$B$2005,B49&amp;"")&gt;1,"مكرر","")))</f>
        <v/>
      </c>
    </row>
    <row r="50">
      <c r="A50" s="5" t="n"/>
      <c r="B50" s="5" t="n"/>
      <c r="C50" s="5" t="n"/>
      <c r="D50" s="5" t="n"/>
      <c r="E50" s="6">
        <f>IF(B50&amp;""="","",IFERROR(INDEX('الملاك'!$B$6:$B$205,MATCH(B50&amp;"",'الملاك'!$A$6:$A$205,0))&amp;"","كود غير موجود"))</f>
        <v/>
      </c>
      <c r="F50" s="19">
        <f>IF(B50&amp;""="","",IFERROR(INDEX('الملاك'!$E$6:$E$205,MATCH(B50&amp;"",'الملاك'!$A$6:$A$205,0)),""))</f>
        <v/>
      </c>
      <c r="G50" s="6">
        <f>IF(OR(A50&amp;""="",B50&amp;""=""),"",IF(COUNTIF('الاجتماعات'!$A$6:$A$205,A50&amp;"")=0,"اجتماع غير موجود",IF(COUNTIFS($A$6:$A$2005,A50&amp;"",$B$6:$B$2005,B50&amp;"")&gt;1,"مكرر","")))</f>
        <v/>
      </c>
    </row>
    <row r="51">
      <c r="A51" s="5" t="n"/>
      <c r="B51" s="5" t="n"/>
      <c r="C51" s="5" t="n"/>
      <c r="D51" s="5" t="n"/>
      <c r="E51" s="6">
        <f>IF(B51&amp;""="","",IFERROR(INDEX('الملاك'!$B$6:$B$205,MATCH(B51&amp;"",'الملاك'!$A$6:$A$205,0))&amp;"","كود غير موجود"))</f>
        <v/>
      </c>
      <c r="F51" s="19">
        <f>IF(B51&amp;""="","",IFERROR(INDEX('الملاك'!$E$6:$E$205,MATCH(B51&amp;"",'الملاك'!$A$6:$A$205,0)),""))</f>
        <v/>
      </c>
      <c r="G51" s="6">
        <f>IF(OR(A51&amp;""="",B51&amp;""=""),"",IF(COUNTIF('الاجتماعات'!$A$6:$A$205,A51&amp;"")=0,"اجتماع غير موجود",IF(COUNTIFS($A$6:$A$2005,A51&amp;"",$B$6:$B$2005,B51&amp;"")&gt;1,"مكرر","")))</f>
        <v/>
      </c>
    </row>
    <row r="52">
      <c r="A52" s="5" t="n"/>
      <c r="B52" s="5" t="n"/>
      <c r="C52" s="5" t="n"/>
      <c r="D52" s="5" t="n"/>
      <c r="E52" s="6">
        <f>IF(B52&amp;""="","",IFERROR(INDEX('الملاك'!$B$6:$B$205,MATCH(B52&amp;"",'الملاك'!$A$6:$A$205,0))&amp;"","كود غير موجود"))</f>
        <v/>
      </c>
      <c r="F52" s="19">
        <f>IF(B52&amp;""="","",IFERROR(INDEX('الملاك'!$E$6:$E$205,MATCH(B52&amp;"",'الملاك'!$A$6:$A$205,0)),""))</f>
        <v/>
      </c>
      <c r="G52" s="6">
        <f>IF(OR(A52&amp;""="",B52&amp;""=""),"",IF(COUNTIF('الاجتماعات'!$A$6:$A$205,A52&amp;"")=0,"اجتماع غير موجود",IF(COUNTIFS($A$6:$A$2005,A52&amp;"",$B$6:$B$2005,B52&amp;"")&gt;1,"مكرر","")))</f>
        <v/>
      </c>
    </row>
    <row r="53">
      <c r="A53" s="5" t="n"/>
      <c r="B53" s="5" t="n"/>
      <c r="C53" s="5" t="n"/>
      <c r="D53" s="5" t="n"/>
      <c r="E53" s="6">
        <f>IF(B53&amp;""="","",IFERROR(INDEX('الملاك'!$B$6:$B$205,MATCH(B53&amp;"",'الملاك'!$A$6:$A$205,0))&amp;"","كود غير موجود"))</f>
        <v/>
      </c>
      <c r="F53" s="19">
        <f>IF(B53&amp;""="","",IFERROR(INDEX('الملاك'!$E$6:$E$205,MATCH(B53&amp;"",'الملاك'!$A$6:$A$205,0)),""))</f>
        <v/>
      </c>
      <c r="G53" s="6">
        <f>IF(OR(A53&amp;""="",B53&amp;""=""),"",IF(COUNTIF('الاجتماعات'!$A$6:$A$205,A53&amp;"")=0,"اجتماع غير موجود",IF(COUNTIFS($A$6:$A$2005,A53&amp;"",$B$6:$B$2005,B53&amp;"")&gt;1,"مكرر","")))</f>
        <v/>
      </c>
    </row>
    <row r="54">
      <c r="A54" s="5" t="n"/>
      <c r="B54" s="5" t="n"/>
      <c r="C54" s="5" t="n"/>
      <c r="D54" s="5" t="n"/>
      <c r="E54" s="6">
        <f>IF(B54&amp;""="","",IFERROR(INDEX('الملاك'!$B$6:$B$205,MATCH(B54&amp;"",'الملاك'!$A$6:$A$205,0))&amp;"","كود غير موجود"))</f>
        <v/>
      </c>
      <c r="F54" s="19">
        <f>IF(B54&amp;""="","",IFERROR(INDEX('الملاك'!$E$6:$E$205,MATCH(B54&amp;"",'الملاك'!$A$6:$A$205,0)),""))</f>
        <v/>
      </c>
      <c r="G54" s="6">
        <f>IF(OR(A54&amp;""="",B54&amp;""=""),"",IF(COUNTIF('الاجتماعات'!$A$6:$A$205,A54&amp;"")=0,"اجتماع غير موجود",IF(COUNTIFS($A$6:$A$2005,A54&amp;"",$B$6:$B$2005,B54&amp;"")&gt;1,"مكرر","")))</f>
        <v/>
      </c>
    </row>
    <row r="55">
      <c r="A55" s="5" t="n"/>
      <c r="B55" s="5" t="n"/>
      <c r="C55" s="5" t="n"/>
      <c r="D55" s="5" t="n"/>
      <c r="E55" s="6">
        <f>IF(B55&amp;""="","",IFERROR(INDEX('الملاك'!$B$6:$B$205,MATCH(B55&amp;"",'الملاك'!$A$6:$A$205,0))&amp;"","كود غير موجود"))</f>
        <v/>
      </c>
      <c r="F55" s="19">
        <f>IF(B55&amp;""="","",IFERROR(INDEX('الملاك'!$E$6:$E$205,MATCH(B55&amp;"",'الملاك'!$A$6:$A$205,0)),""))</f>
        <v/>
      </c>
      <c r="G55" s="6">
        <f>IF(OR(A55&amp;""="",B55&amp;""=""),"",IF(COUNTIF('الاجتماعات'!$A$6:$A$205,A55&amp;"")=0,"اجتماع غير موجود",IF(COUNTIFS($A$6:$A$2005,A55&amp;"",$B$6:$B$2005,B55&amp;"")&gt;1,"مكرر","")))</f>
        <v/>
      </c>
    </row>
    <row r="56">
      <c r="A56" s="5" t="n"/>
      <c r="B56" s="5" t="n"/>
      <c r="C56" s="5" t="n"/>
      <c r="D56" s="5" t="n"/>
      <c r="E56" s="6">
        <f>IF(B56&amp;""="","",IFERROR(INDEX('الملاك'!$B$6:$B$205,MATCH(B56&amp;"",'الملاك'!$A$6:$A$205,0))&amp;"","كود غير موجود"))</f>
        <v/>
      </c>
      <c r="F56" s="19">
        <f>IF(B56&amp;""="","",IFERROR(INDEX('الملاك'!$E$6:$E$205,MATCH(B56&amp;"",'الملاك'!$A$6:$A$205,0)),""))</f>
        <v/>
      </c>
      <c r="G56" s="6">
        <f>IF(OR(A56&amp;""="",B56&amp;""=""),"",IF(COUNTIF('الاجتماعات'!$A$6:$A$205,A56&amp;"")=0,"اجتماع غير موجود",IF(COUNTIFS($A$6:$A$2005,A56&amp;"",$B$6:$B$2005,B56&amp;"")&gt;1,"مكرر","")))</f>
        <v/>
      </c>
    </row>
    <row r="57">
      <c r="A57" s="5" t="n"/>
      <c r="B57" s="5" t="n"/>
      <c r="C57" s="5" t="n"/>
      <c r="D57" s="5" t="n"/>
      <c r="E57" s="6">
        <f>IF(B57&amp;""="","",IFERROR(INDEX('الملاك'!$B$6:$B$205,MATCH(B57&amp;"",'الملاك'!$A$6:$A$205,0))&amp;"","كود غير موجود"))</f>
        <v/>
      </c>
      <c r="F57" s="19">
        <f>IF(B57&amp;""="","",IFERROR(INDEX('الملاك'!$E$6:$E$205,MATCH(B57&amp;"",'الملاك'!$A$6:$A$205,0)),""))</f>
        <v/>
      </c>
      <c r="G57" s="6">
        <f>IF(OR(A57&amp;""="",B57&amp;""=""),"",IF(COUNTIF('الاجتماعات'!$A$6:$A$205,A57&amp;"")=0,"اجتماع غير موجود",IF(COUNTIFS($A$6:$A$2005,A57&amp;"",$B$6:$B$2005,B57&amp;"")&gt;1,"مكرر","")))</f>
        <v/>
      </c>
    </row>
    <row r="58">
      <c r="A58" s="5" t="n"/>
      <c r="B58" s="5" t="n"/>
      <c r="C58" s="5" t="n"/>
      <c r="D58" s="5" t="n"/>
      <c r="E58" s="6">
        <f>IF(B58&amp;""="","",IFERROR(INDEX('الملاك'!$B$6:$B$205,MATCH(B58&amp;"",'الملاك'!$A$6:$A$205,0))&amp;"","كود غير موجود"))</f>
        <v/>
      </c>
      <c r="F58" s="19">
        <f>IF(B58&amp;""="","",IFERROR(INDEX('الملاك'!$E$6:$E$205,MATCH(B58&amp;"",'الملاك'!$A$6:$A$205,0)),""))</f>
        <v/>
      </c>
      <c r="G58" s="6">
        <f>IF(OR(A58&amp;""="",B58&amp;""=""),"",IF(COUNTIF('الاجتماعات'!$A$6:$A$205,A58&amp;"")=0,"اجتماع غير موجود",IF(COUNTIFS($A$6:$A$2005,A58&amp;"",$B$6:$B$2005,B58&amp;"")&gt;1,"مكرر","")))</f>
        <v/>
      </c>
    </row>
    <row r="59">
      <c r="A59" s="5" t="n"/>
      <c r="B59" s="5" t="n"/>
      <c r="C59" s="5" t="n"/>
      <c r="D59" s="5" t="n"/>
      <c r="E59" s="6">
        <f>IF(B59&amp;""="","",IFERROR(INDEX('الملاك'!$B$6:$B$205,MATCH(B59&amp;"",'الملاك'!$A$6:$A$205,0))&amp;"","كود غير موجود"))</f>
        <v/>
      </c>
      <c r="F59" s="19">
        <f>IF(B59&amp;""="","",IFERROR(INDEX('الملاك'!$E$6:$E$205,MATCH(B59&amp;"",'الملاك'!$A$6:$A$205,0)),""))</f>
        <v/>
      </c>
      <c r="G59" s="6">
        <f>IF(OR(A59&amp;""="",B59&amp;""=""),"",IF(COUNTIF('الاجتماعات'!$A$6:$A$205,A59&amp;"")=0,"اجتماع غير موجود",IF(COUNTIFS($A$6:$A$2005,A59&amp;"",$B$6:$B$2005,B59&amp;"")&gt;1,"مكرر","")))</f>
        <v/>
      </c>
    </row>
    <row r="60">
      <c r="A60" s="5" t="n"/>
      <c r="B60" s="5" t="n"/>
      <c r="C60" s="5" t="n"/>
      <c r="D60" s="5" t="n"/>
      <c r="E60" s="6">
        <f>IF(B60&amp;""="","",IFERROR(INDEX('الملاك'!$B$6:$B$205,MATCH(B60&amp;"",'الملاك'!$A$6:$A$205,0))&amp;"","كود غير موجود"))</f>
        <v/>
      </c>
      <c r="F60" s="19">
        <f>IF(B60&amp;""="","",IFERROR(INDEX('الملاك'!$E$6:$E$205,MATCH(B60&amp;"",'الملاك'!$A$6:$A$205,0)),""))</f>
        <v/>
      </c>
      <c r="G60" s="6">
        <f>IF(OR(A60&amp;""="",B60&amp;""=""),"",IF(COUNTIF('الاجتماعات'!$A$6:$A$205,A60&amp;"")=0,"اجتماع غير موجود",IF(COUNTIFS($A$6:$A$2005,A60&amp;"",$B$6:$B$2005,B60&amp;"")&gt;1,"مكرر","")))</f>
        <v/>
      </c>
    </row>
    <row r="61">
      <c r="A61" s="5" t="n"/>
      <c r="B61" s="5" t="n"/>
      <c r="C61" s="5" t="n"/>
      <c r="D61" s="5" t="n"/>
      <c r="E61" s="6">
        <f>IF(B61&amp;""="","",IFERROR(INDEX('الملاك'!$B$6:$B$205,MATCH(B61&amp;"",'الملاك'!$A$6:$A$205,0))&amp;"","كود غير موجود"))</f>
        <v/>
      </c>
      <c r="F61" s="19">
        <f>IF(B61&amp;""="","",IFERROR(INDEX('الملاك'!$E$6:$E$205,MATCH(B61&amp;"",'الملاك'!$A$6:$A$205,0)),""))</f>
        <v/>
      </c>
      <c r="G61" s="6">
        <f>IF(OR(A61&amp;""="",B61&amp;""=""),"",IF(COUNTIF('الاجتماعات'!$A$6:$A$205,A61&amp;"")=0,"اجتماع غير موجود",IF(COUNTIFS($A$6:$A$2005,A61&amp;"",$B$6:$B$2005,B61&amp;"")&gt;1,"مكرر","")))</f>
        <v/>
      </c>
    </row>
    <row r="62">
      <c r="A62" s="5" t="n"/>
      <c r="B62" s="5" t="n"/>
      <c r="C62" s="5" t="n"/>
      <c r="D62" s="5" t="n"/>
      <c r="E62" s="6">
        <f>IF(B62&amp;""="","",IFERROR(INDEX('الملاك'!$B$6:$B$205,MATCH(B62&amp;"",'الملاك'!$A$6:$A$205,0))&amp;"","كود غير موجود"))</f>
        <v/>
      </c>
      <c r="F62" s="19">
        <f>IF(B62&amp;""="","",IFERROR(INDEX('الملاك'!$E$6:$E$205,MATCH(B62&amp;"",'الملاك'!$A$6:$A$205,0)),""))</f>
        <v/>
      </c>
      <c r="G62" s="6">
        <f>IF(OR(A62&amp;""="",B62&amp;""=""),"",IF(COUNTIF('الاجتماعات'!$A$6:$A$205,A62&amp;"")=0,"اجتماع غير موجود",IF(COUNTIFS($A$6:$A$2005,A62&amp;"",$B$6:$B$2005,B62&amp;"")&gt;1,"مكرر","")))</f>
        <v/>
      </c>
    </row>
    <row r="63">
      <c r="A63" s="5" t="n"/>
      <c r="B63" s="5" t="n"/>
      <c r="C63" s="5" t="n"/>
      <c r="D63" s="5" t="n"/>
      <c r="E63" s="6">
        <f>IF(B63&amp;""="","",IFERROR(INDEX('الملاك'!$B$6:$B$205,MATCH(B63&amp;"",'الملاك'!$A$6:$A$205,0))&amp;"","كود غير موجود"))</f>
        <v/>
      </c>
      <c r="F63" s="19">
        <f>IF(B63&amp;""="","",IFERROR(INDEX('الملاك'!$E$6:$E$205,MATCH(B63&amp;"",'الملاك'!$A$6:$A$205,0)),""))</f>
        <v/>
      </c>
      <c r="G63" s="6">
        <f>IF(OR(A63&amp;""="",B63&amp;""=""),"",IF(COUNTIF('الاجتماعات'!$A$6:$A$205,A63&amp;"")=0,"اجتماع غير موجود",IF(COUNTIFS($A$6:$A$2005,A63&amp;"",$B$6:$B$2005,B63&amp;"")&gt;1,"مكرر","")))</f>
        <v/>
      </c>
    </row>
    <row r="64">
      <c r="A64" s="5" t="n"/>
      <c r="B64" s="5" t="n"/>
      <c r="C64" s="5" t="n"/>
      <c r="D64" s="5" t="n"/>
      <c r="E64" s="6">
        <f>IF(B64&amp;""="","",IFERROR(INDEX('الملاك'!$B$6:$B$205,MATCH(B64&amp;"",'الملاك'!$A$6:$A$205,0))&amp;"","كود غير موجود"))</f>
        <v/>
      </c>
      <c r="F64" s="19">
        <f>IF(B64&amp;""="","",IFERROR(INDEX('الملاك'!$E$6:$E$205,MATCH(B64&amp;"",'الملاك'!$A$6:$A$205,0)),""))</f>
        <v/>
      </c>
      <c r="G64" s="6">
        <f>IF(OR(A64&amp;""="",B64&amp;""=""),"",IF(COUNTIF('الاجتماعات'!$A$6:$A$205,A64&amp;"")=0,"اجتماع غير موجود",IF(COUNTIFS($A$6:$A$2005,A64&amp;"",$B$6:$B$2005,B64&amp;"")&gt;1,"مكرر","")))</f>
        <v/>
      </c>
    </row>
    <row r="65">
      <c r="A65" s="5" t="n"/>
      <c r="B65" s="5" t="n"/>
      <c r="C65" s="5" t="n"/>
      <c r="D65" s="5" t="n"/>
      <c r="E65" s="6">
        <f>IF(B65&amp;""="","",IFERROR(INDEX('الملاك'!$B$6:$B$205,MATCH(B65&amp;"",'الملاك'!$A$6:$A$205,0))&amp;"","كود غير موجود"))</f>
        <v/>
      </c>
      <c r="F65" s="19">
        <f>IF(B65&amp;""="","",IFERROR(INDEX('الملاك'!$E$6:$E$205,MATCH(B65&amp;"",'الملاك'!$A$6:$A$205,0)),""))</f>
        <v/>
      </c>
      <c r="G65" s="6">
        <f>IF(OR(A65&amp;""="",B65&amp;""=""),"",IF(COUNTIF('الاجتماعات'!$A$6:$A$205,A65&amp;"")=0,"اجتماع غير موجود",IF(COUNTIFS($A$6:$A$2005,A65&amp;"",$B$6:$B$2005,B65&amp;"")&gt;1,"مكرر","")))</f>
        <v/>
      </c>
    </row>
    <row r="66">
      <c r="A66" s="5" t="n"/>
      <c r="B66" s="5" t="n"/>
      <c r="C66" s="5" t="n"/>
      <c r="D66" s="5" t="n"/>
      <c r="E66" s="6">
        <f>IF(B66&amp;""="","",IFERROR(INDEX('الملاك'!$B$6:$B$205,MATCH(B66&amp;"",'الملاك'!$A$6:$A$205,0))&amp;"","كود غير موجود"))</f>
        <v/>
      </c>
      <c r="F66" s="19">
        <f>IF(B66&amp;""="","",IFERROR(INDEX('الملاك'!$E$6:$E$205,MATCH(B66&amp;"",'الملاك'!$A$6:$A$205,0)),""))</f>
        <v/>
      </c>
      <c r="G66" s="6">
        <f>IF(OR(A66&amp;""="",B66&amp;""=""),"",IF(COUNTIF('الاجتماعات'!$A$6:$A$205,A66&amp;"")=0,"اجتماع غير موجود",IF(COUNTIFS($A$6:$A$2005,A66&amp;"",$B$6:$B$2005,B66&amp;"")&gt;1,"مكرر","")))</f>
        <v/>
      </c>
    </row>
    <row r="67">
      <c r="A67" s="5" t="n"/>
      <c r="B67" s="5" t="n"/>
      <c r="C67" s="5" t="n"/>
      <c r="D67" s="5" t="n"/>
      <c r="E67" s="6">
        <f>IF(B67&amp;""="","",IFERROR(INDEX('الملاك'!$B$6:$B$205,MATCH(B67&amp;"",'الملاك'!$A$6:$A$205,0))&amp;"","كود غير موجود"))</f>
        <v/>
      </c>
      <c r="F67" s="19">
        <f>IF(B67&amp;""="","",IFERROR(INDEX('الملاك'!$E$6:$E$205,MATCH(B67&amp;"",'الملاك'!$A$6:$A$205,0)),""))</f>
        <v/>
      </c>
      <c r="G67" s="6">
        <f>IF(OR(A67&amp;""="",B67&amp;""=""),"",IF(COUNTIF('الاجتماعات'!$A$6:$A$205,A67&amp;"")=0,"اجتماع غير موجود",IF(COUNTIFS($A$6:$A$2005,A67&amp;"",$B$6:$B$2005,B67&amp;"")&gt;1,"مكرر","")))</f>
        <v/>
      </c>
    </row>
    <row r="68">
      <c r="A68" s="5" t="n"/>
      <c r="B68" s="5" t="n"/>
      <c r="C68" s="5" t="n"/>
      <c r="D68" s="5" t="n"/>
      <c r="E68" s="6">
        <f>IF(B68&amp;""="","",IFERROR(INDEX('الملاك'!$B$6:$B$205,MATCH(B68&amp;"",'الملاك'!$A$6:$A$205,0))&amp;"","كود غير موجود"))</f>
        <v/>
      </c>
      <c r="F68" s="19">
        <f>IF(B68&amp;""="","",IFERROR(INDEX('الملاك'!$E$6:$E$205,MATCH(B68&amp;"",'الملاك'!$A$6:$A$205,0)),""))</f>
        <v/>
      </c>
      <c r="G68" s="6">
        <f>IF(OR(A68&amp;""="",B68&amp;""=""),"",IF(COUNTIF('الاجتماعات'!$A$6:$A$205,A68&amp;"")=0,"اجتماع غير موجود",IF(COUNTIFS($A$6:$A$2005,A68&amp;"",$B$6:$B$2005,B68&amp;"")&gt;1,"مكرر","")))</f>
        <v/>
      </c>
    </row>
    <row r="69">
      <c r="A69" s="5" t="n"/>
      <c r="B69" s="5" t="n"/>
      <c r="C69" s="5" t="n"/>
      <c r="D69" s="5" t="n"/>
      <c r="E69" s="6">
        <f>IF(B69&amp;""="","",IFERROR(INDEX('الملاك'!$B$6:$B$205,MATCH(B69&amp;"",'الملاك'!$A$6:$A$205,0))&amp;"","كود غير موجود"))</f>
        <v/>
      </c>
      <c r="F69" s="19">
        <f>IF(B69&amp;""="","",IFERROR(INDEX('الملاك'!$E$6:$E$205,MATCH(B69&amp;"",'الملاك'!$A$6:$A$205,0)),""))</f>
        <v/>
      </c>
      <c r="G69" s="6">
        <f>IF(OR(A69&amp;""="",B69&amp;""=""),"",IF(COUNTIF('الاجتماعات'!$A$6:$A$205,A69&amp;"")=0,"اجتماع غير موجود",IF(COUNTIFS($A$6:$A$2005,A69&amp;"",$B$6:$B$2005,B69&amp;"")&gt;1,"مكرر","")))</f>
        <v/>
      </c>
    </row>
    <row r="70">
      <c r="A70" s="5" t="n"/>
      <c r="B70" s="5" t="n"/>
      <c r="C70" s="5" t="n"/>
      <c r="D70" s="5" t="n"/>
      <c r="E70" s="6">
        <f>IF(B70&amp;""="","",IFERROR(INDEX('الملاك'!$B$6:$B$205,MATCH(B70&amp;"",'الملاك'!$A$6:$A$205,0))&amp;"","كود غير موجود"))</f>
        <v/>
      </c>
      <c r="F70" s="19">
        <f>IF(B70&amp;""="","",IFERROR(INDEX('الملاك'!$E$6:$E$205,MATCH(B70&amp;"",'الملاك'!$A$6:$A$205,0)),""))</f>
        <v/>
      </c>
      <c r="G70" s="6">
        <f>IF(OR(A70&amp;""="",B70&amp;""=""),"",IF(COUNTIF('الاجتماعات'!$A$6:$A$205,A70&amp;"")=0,"اجتماع غير موجود",IF(COUNTIFS($A$6:$A$2005,A70&amp;"",$B$6:$B$2005,B70&amp;"")&gt;1,"مكرر","")))</f>
        <v/>
      </c>
    </row>
    <row r="71">
      <c r="A71" s="5" t="n"/>
      <c r="B71" s="5" t="n"/>
      <c r="C71" s="5" t="n"/>
      <c r="D71" s="5" t="n"/>
      <c r="E71" s="6">
        <f>IF(B71&amp;""="","",IFERROR(INDEX('الملاك'!$B$6:$B$205,MATCH(B71&amp;"",'الملاك'!$A$6:$A$205,0))&amp;"","كود غير موجود"))</f>
        <v/>
      </c>
      <c r="F71" s="19">
        <f>IF(B71&amp;""="","",IFERROR(INDEX('الملاك'!$E$6:$E$205,MATCH(B71&amp;"",'الملاك'!$A$6:$A$205,0)),""))</f>
        <v/>
      </c>
      <c r="G71" s="6">
        <f>IF(OR(A71&amp;""="",B71&amp;""=""),"",IF(COUNTIF('الاجتماعات'!$A$6:$A$205,A71&amp;"")=0,"اجتماع غير موجود",IF(COUNTIFS($A$6:$A$2005,A71&amp;"",$B$6:$B$2005,B71&amp;"")&gt;1,"مكرر","")))</f>
        <v/>
      </c>
    </row>
    <row r="72">
      <c r="A72" s="5" t="n"/>
      <c r="B72" s="5" t="n"/>
      <c r="C72" s="5" t="n"/>
      <c r="D72" s="5" t="n"/>
      <c r="E72" s="6">
        <f>IF(B72&amp;""="","",IFERROR(INDEX('الملاك'!$B$6:$B$205,MATCH(B72&amp;"",'الملاك'!$A$6:$A$205,0))&amp;"","كود غير موجود"))</f>
        <v/>
      </c>
      <c r="F72" s="19">
        <f>IF(B72&amp;""="","",IFERROR(INDEX('الملاك'!$E$6:$E$205,MATCH(B72&amp;"",'الملاك'!$A$6:$A$205,0)),""))</f>
        <v/>
      </c>
      <c r="G72" s="6">
        <f>IF(OR(A72&amp;""="",B72&amp;""=""),"",IF(COUNTIF('الاجتماعات'!$A$6:$A$205,A72&amp;"")=0,"اجتماع غير موجود",IF(COUNTIFS($A$6:$A$2005,A72&amp;"",$B$6:$B$2005,B72&amp;"")&gt;1,"مكرر","")))</f>
        <v/>
      </c>
    </row>
    <row r="73">
      <c r="A73" s="5" t="n"/>
      <c r="B73" s="5" t="n"/>
      <c r="C73" s="5" t="n"/>
      <c r="D73" s="5" t="n"/>
      <c r="E73" s="6">
        <f>IF(B73&amp;""="","",IFERROR(INDEX('الملاك'!$B$6:$B$205,MATCH(B73&amp;"",'الملاك'!$A$6:$A$205,0))&amp;"","كود غير موجود"))</f>
        <v/>
      </c>
      <c r="F73" s="19">
        <f>IF(B73&amp;""="","",IFERROR(INDEX('الملاك'!$E$6:$E$205,MATCH(B73&amp;"",'الملاك'!$A$6:$A$205,0)),""))</f>
        <v/>
      </c>
      <c r="G73" s="6">
        <f>IF(OR(A73&amp;""="",B73&amp;""=""),"",IF(COUNTIF('الاجتماعات'!$A$6:$A$205,A73&amp;"")=0,"اجتماع غير موجود",IF(COUNTIFS($A$6:$A$2005,A73&amp;"",$B$6:$B$2005,B73&amp;"")&gt;1,"مكرر","")))</f>
        <v/>
      </c>
    </row>
    <row r="74">
      <c r="A74" s="5" t="n"/>
      <c r="B74" s="5" t="n"/>
      <c r="C74" s="5" t="n"/>
      <c r="D74" s="5" t="n"/>
      <c r="E74" s="6">
        <f>IF(B74&amp;""="","",IFERROR(INDEX('الملاك'!$B$6:$B$205,MATCH(B74&amp;"",'الملاك'!$A$6:$A$205,0))&amp;"","كود غير موجود"))</f>
        <v/>
      </c>
      <c r="F74" s="19">
        <f>IF(B74&amp;""="","",IFERROR(INDEX('الملاك'!$E$6:$E$205,MATCH(B74&amp;"",'الملاك'!$A$6:$A$205,0)),""))</f>
        <v/>
      </c>
      <c r="G74" s="6">
        <f>IF(OR(A74&amp;""="",B74&amp;""=""),"",IF(COUNTIF('الاجتماعات'!$A$6:$A$205,A74&amp;"")=0,"اجتماع غير موجود",IF(COUNTIFS($A$6:$A$2005,A74&amp;"",$B$6:$B$2005,B74&amp;"")&gt;1,"مكرر","")))</f>
        <v/>
      </c>
    </row>
    <row r="75">
      <c r="A75" s="5" t="n"/>
      <c r="B75" s="5" t="n"/>
      <c r="C75" s="5" t="n"/>
      <c r="D75" s="5" t="n"/>
      <c r="E75" s="6">
        <f>IF(B75&amp;""="","",IFERROR(INDEX('الملاك'!$B$6:$B$205,MATCH(B75&amp;"",'الملاك'!$A$6:$A$205,0))&amp;"","كود غير موجود"))</f>
        <v/>
      </c>
      <c r="F75" s="19">
        <f>IF(B75&amp;""="","",IFERROR(INDEX('الملاك'!$E$6:$E$205,MATCH(B75&amp;"",'الملاك'!$A$6:$A$205,0)),""))</f>
        <v/>
      </c>
      <c r="G75" s="6">
        <f>IF(OR(A75&amp;""="",B75&amp;""=""),"",IF(COUNTIF('الاجتماعات'!$A$6:$A$205,A75&amp;"")=0,"اجتماع غير موجود",IF(COUNTIFS($A$6:$A$2005,A75&amp;"",$B$6:$B$2005,B75&amp;"")&gt;1,"مكرر","")))</f>
        <v/>
      </c>
    </row>
    <row r="76">
      <c r="A76" s="5" t="n"/>
      <c r="B76" s="5" t="n"/>
      <c r="C76" s="5" t="n"/>
      <c r="D76" s="5" t="n"/>
      <c r="E76" s="6">
        <f>IF(B76&amp;""="","",IFERROR(INDEX('الملاك'!$B$6:$B$205,MATCH(B76&amp;"",'الملاك'!$A$6:$A$205,0))&amp;"","كود غير موجود"))</f>
        <v/>
      </c>
      <c r="F76" s="19">
        <f>IF(B76&amp;""="","",IFERROR(INDEX('الملاك'!$E$6:$E$205,MATCH(B76&amp;"",'الملاك'!$A$6:$A$205,0)),""))</f>
        <v/>
      </c>
      <c r="G76" s="6">
        <f>IF(OR(A76&amp;""="",B76&amp;""=""),"",IF(COUNTIF('الاجتماعات'!$A$6:$A$205,A76&amp;"")=0,"اجتماع غير موجود",IF(COUNTIFS($A$6:$A$2005,A76&amp;"",$B$6:$B$2005,B76&amp;"")&gt;1,"مكرر","")))</f>
        <v/>
      </c>
    </row>
    <row r="77">
      <c r="A77" s="5" t="n"/>
      <c r="B77" s="5" t="n"/>
      <c r="C77" s="5" t="n"/>
      <c r="D77" s="5" t="n"/>
      <c r="E77" s="6">
        <f>IF(B77&amp;""="","",IFERROR(INDEX('الملاك'!$B$6:$B$205,MATCH(B77&amp;"",'الملاك'!$A$6:$A$205,0))&amp;"","كود غير موجود"))</f>
        <v/>
      </c>
      <c r="F77" s="19">
        <f>IF(B77&amp;""="","",IFERROR(INDEX('الملاك'!$E$6:$E$205,MATCH(B77&amp;"",'الملاك'!$A$6:$A$205,0)),""))</f>
        <v/>
      </c>
      <c r="G77" s="6">
        <f>IF(OR(A77&amp;""="",B77&amp;""=""),"",IF(COUNTIF('الاجتماعات'!$A$6:$A$205,A77&amp;"")=0,"اجتماع غير موجود",IF(COUNTIFS($A$6:$A$2005,A77&amp;"",$B$6:$B$2005,B77&amp;"")&gt;1,"مكرر","")))</f>
        <v/>
      </c>
    </row>
    <row r="78">
      <c r="A78" s="5" t="n"/>
      <c r="B78" s="5" t="n"/>
      <c r="C78" s="5" t="n"/>
      <c r="D78" s="5" t="n"/>
      <c r="E78" s="6">
        <f>IF(B78&amp;""="","",IFERROR(INDEX('الملاك'!$B$6:$B$205,MATCH(B78&amp;"",'الملاك'!$A$6:$A$205,0))&amp;"","كود غير موجود"))</f>
        <v/>
      </c>
      <c r="F78" s="19">
        <f>IF(B78&amp;""="","",IFERROR(INDEX('الملاك'!$E$6:$E$205,MATCH(B78&amp;"",'الملاك'!$A$6:$A$205,0)),""))</f>
        <v/>
      </c>
      <c r="G78" s="6">
        <f>IF(OR(A78&amp;""="",B78&amp;""=""),"",IF(COUNTIF('الاجتماعات'!$A$6:$A$205,A78&amp;"")=0,"اجتماع غير موجود",IF(COUNTIFS($A$6:$A$2005,A78&amp;"",$B$6:$B$2005,B78&amp;"")&gt;1,"مكرر","")))</f>
        <v/>
      </c>
    </row>
    <row r="79">
      <c r="A79" s="5" t="n"/>
      <c r="B79" s="5" t="n"/>
      <c r="C79" s="5" t="n"/>
      <c r="D79" s="5" t="n"/>
      <c r="E79" s="6">
        <f>IF(B79&amp;""="","",IFERROR(INDEX('الملاك'!$B$6:$B$205,MATCH(B79&amp;"",'الملاك'!$A$6:$A$205,0))&amp;"","كود غير موجود"))</f>
        <v/>
      </c>
      <c r="F79" s="19">
        <f>IF(B79&amp;""="","",IFERROR(INDEX('الملاك'!$E$6:$E$205,MATCH(B79&amp;"",'الملاك'!$A$6:$A$205,0)),""))</f>
        <v/>
      </c>
      <c r="G79" s="6">
        <f>IF(OR(A79&amp;""="",B79&amp;""=""),"",IF(COUNTIF('الاجتماعات'!$A$6:$A$205,A79&amp;"")=0,"اجتماع غير موجود",IF(COUNTIFS($A$6:$A$2005,A79&amp;"",$B$6:$B$2005,B79&amp;"")&gt;1,"مكرر","")))</f>
        <v/>
      </c>
    </row>
    <row r="80">
      <c r="A80" s="5" t="n"/>
      <c r="B80" s="5" t="n"/>
      <c r="C80" s="5" t="n"/>
      <c r="D80" s="5" t="n"/>
      <c r="E80" s="6">
        <f>IF(B80&amp;""="","",IFERROR(INDEX('الملاك'!$B$6:$B$205,MATCH(B80&amp;"",'الملاك'!$A$6:$A$205,0))&amp;"","كود غير موجود"))</f>
        <v/>
      </c>
      <c r="F80" s="19">
        <f>IF(B80&amp;""="","",IFERROR(INDEX('الملاك'!$E$6:$E$205,MATCH(B80&amp;"",'الملاك'!$A$6:$A$205,0)),""))</f>
        <v/>
      </c>
      <c r="G80" s="6">
        <f>IF(OR(A80&amp;""="",B80&amp;""=""),"",IF(COUNTIF('الاجتماعات'!$A$6:$A$205,A80&amp;"")=0,"اجتماع غير موجود",IF(COUNTIFS($A$6:$A$2005,A80&amp;"",$B$6:$B$2005,B80&amp;"")&gt;1,"مكرر","")))</f>
        <v/>
      </c>
    </row>
    <row r="81">
      <c r="A81" s="5" t="n"/>
      <c r="B81" s="5" t="n"/>
      <c r="C81" s="5" t="n"/>
      <c r="D81" s="5" t="n"/>
      <c r="E81" s="6">
        <f>IF(B81&amp;""="","",IFERROR(INDEX('الملاك'!$B$6:$B$205,MATCH(B81&amp;"",'الملاك'!$A$6:$A$205,0))&amp;"","كود غير موجود"))</f>
        <v/>
      </c>
      <c r="F81" s="19">
        <f>IF(B81&amp;""="","",IFERROR(INDEX('الملاك'!$E$6:$E$205,MATCH(B81&amp;"",'الملاك'!$A$6:$A$205,0)),""))</f>
        <v/>
      </c>
      <c r="G81" s="6">
        <f>IF(OR(A81&amp;""="",B81&amp;""=""),"",IF(COUNTIF('الاجتماعات'!$A$6:$A$205,A81&amp;"")=0,"اجتماع غير موجود",IF(COUNTIFS($A$6:$A$2005,A81&amp;"",$B$6:$B$2005,B81&amp;"")&gt;1,"مكرر","")))</f>
        <v/>
      </c>
    </row>
    <row r="82">
      <c r="A82" s="5" t="n"/>
      <c r="B82" s="5" t="n"/>
      <c r="C82" s="5" t="n"/>
      <c r="D82" s="5" t="n"/>
      <c r="E82" s="6">
        <f>IF(B82&amp;""="","",IFERROR(INDEX('الملاك'!$B$6:$B$205,MATCH(B82&amp;"",'الملاك'!$A$6:$A$205,0))&amp;"","كود غير موجود"))</f>
        <v/>
      </c>
      <c r="F82" s="19">
        <f>IF(B82&amp;""="","",IFERROR(INDEX('الملاك'!$E$6:$E$205,MATCH(B82&amp;"",'الملاك'!$A$6:$A$205,0)),""))</f>
        <v/>
      </c>
      <c r="G82" s="6">
        <f>IF(OR(A82&amp;""="",B82&amp;""=""),"",IF(COUNTIF('الاجتماعات'!$A$6:$A$205,A82&amp;"")=0,"اجتماع غير موجود",IF(COUNTIFS($A$6:$A$2005,A82&amp;"",$B$6:$B$2005,B82&amp;"")&gt;1,"مكرر","")))</f>
        <v/>
      </c>
    </row>
    <row r="83">
      <c r="A83" s="5" t="n"/>
      <c r="B83" s="5" t="n"/>
      <c r="C83" s="5" t="n"/>
      <c r="D83" s="5" t="n"/>
      <c r="E83" s="6">
        <f>IF(B83&amp;""="","",IFERROR(INDEX('الملاك'!$B$6:$B$205,MATCH(B83&amp;"",'الملاك'!$A$6:$A$205,0))&amp;"","كود غير موجود"))</f>
        <v/>
      </c>
      <c r="F83" s="19">
        <f>IF(B83&amp;""="","",IFERROR(INDEX('الملاك'!$E$6:$E$205,MATCH(B83&amp;"",'الملاك'!$A$6:$A$205,0)),""))</f>
        <v/>
      </c>
      <c r="G83" s="6">
        <f>IF(OR(A83&amp;""="",B83&amp;""=""),"",IF(COUNTIF('الاجتماعات'!$A$6:$A$205,A83&amp;"")=0,"اجتماع غير موجود",IF(COUNTIFS($A$6:$A$2005,A83&amp;"",$B$6:$B$2005,B83&amp;"")&gt;1,"مكرر","")))</f>
        <v/>
      </c>
    </row>
    <row r="84">
      <c r="A84" s="5" t="n"/>
      <c r="B84" s="5" t="n"/>
      <c r="C84" s="5" t="n"/>
      <c r="D84" s="5" t="n"/>
      <c r="E84" s="6">
        <f>IF(B84&amp;""="","",IFERROR(INDEX('الملاك'!$B$6:$B$205,MATCH(B84&amp;"",'الملاك'!$A$6:$A$205,0))&amp;"","كود غير موجود"))</f>
        <v/>
      </c>
      <c r="F84" s="19">
        <f>IF(B84&amp;""="","",IFERROR(INDEX('الملاك'!$E$6:$E$205,MATCH(B84&amp;"",'الملاك'!$A$6:$A$205,0)),""))</f>
        <v/>
      </c>
      <c r="G84" s="6">
        <f>IF(OR(A84&amp;""="",B84&amp;""=""),"",IF(COUNTIF('الاجتماعات'!$A$6:$A$205,A84&amp;"")=0,"اجتماع غير موجود",IF(COUNTIFS($A$6:$A$2005,A84&amp;"",$B$6:$B$2005,B84&amp;"")&gt;1,"مكرر","")))</f>
        <v/>
      </c>
    </row>
    <row r="85">
      <c r="A85" s="5" t="n"/>
      <c r="B85" s="5" t="n"/>
      <c r="C85" s="5" t="n"/>
      <c r="D85" s="5" t="n"/>
      <c r="E85" s="6">
        <f>IF(B85&amp;""="","",IFERROR(INDEX('الملاك'!$B$6:$B$205,MATCH(B85&amp;"",'الملاك'!$A$6:$A$205,0))&amp;"","كود غير موجود"))</f>
        <v/>
      </c>
      <c r="F85" s="19">
        <f>IF(B85&amp;""="","",IFERROR(INDEX('الملاك'!$E$6:$E$205,MATCH(B85&amp;"",'الملاك'!$A$6:$A$205,0)),""))</f>
        <v/>
      </c>
      <c r="G85" s="6">
        <f>IF(OR(A85&amp;""="",B85&amp;""=""),"",IF(COUNTIF('الاجتماعات'!$A$6:$A$205,A85&amp;"")=0,"اجتماع غير موجود",IF(COUNTIFS($A$6:$A$2005,A85&amp;"",$B$6:$B$2005,B85&amp;"")&gt;1,"مكرر","")))</f>
        <v/>
      </c>
    </row>
    <row r="86">
      <c r="A86" s="5" t="n"/>
      <c r="B86" s="5" t="n"/>
      <c r="C86" s="5" t="n"/>
      <c r="D86" s="5" t="n"/>
      <c r="E86" s="6">
        <f>IF(B86&amp;""="","",IFERROR(INDEX('الملاك'!$B$6:$B$205,MATCH(B86&amp;"",'الملاك'!$A$6:$A$205,0))&amp;"","كود غير موجود"))</f>
        <v/>
      </c>
      <c r="F86" s="19">
        <f>IF(B86&amp;""="","",IFERROR(INDEX('الملاك'!$E$6:$E$205,MATCH(B86&amp;"",'الملاك'!$A$6:$A$205,0)),""))</f>
        <v/>
      </c>
      <c r="G86" s="6">
        <f>IF(OR(A86&amp;""="",B86&amp;""=""),"",IF(COUNTIF('الاجتماعات'!$A$6:$A$205,A86&amp;"")=0,"اجتماع غير موجود",IF(COUNTIFS($A$6:$A$2005,A86&amp;"",$B$6:$B$2005,B86&amp;"")&gt;1,"مكرر","")))</f>
        <v/>
      </c>
    </row>
    <row r="87">
      <c r="A87" s="5" t="n"/>
      <c r="B87" s="5" t="n"/>
      <c r="C87" s="5" t="n"/>
      <c r="D87" s="5" t="n"/>
      <c r="E87" s="6">
        <f>IF(B87&amp;""="","",IFERROR(INDEX('الملاك'!$B$6:$B$205,MATCH(B87&amp;"",'الملاك'!$A$6:$A$205,0))&amp;"","كود غير موجود"))</f>
        <v/>
      </c>
      <c r="F87" s="19">
        <f>IF(B87&amp;""="","",IFERROR(INDEX('الملاك'!$E$6:$E$205,MATCH(B87&amp;"",'الملاك'!$A$6:$A$205,0)),""))</f>
        <v/>
      </c>
      <c r="G87" s="6">
        <f>IF(OR(A87&amp;""="",B87&amp;""=""),"",IF(COUNTIF('الاجتماعات'!$A$6:$A$205,A87&amp;"")=0,"اجتماع غير موجود",IF(COUNTIFS($A$6:$A$2005,A87&amp;"",$B$6:$B$2005,B87&amp;"")&gt;1,"مكرر","")))</f>
        <v/>
      </c>
    </row>
    <row r="88">
      <c r="A88" s="5" t="n"/>
      <c r="B88" s="5" t="n"/>
      <c r="C88" s="5" t="n"/>
      <c r="D88" s="5" t="n"/>
      <c r="E88" s="6">
        <f>IF(B88&amp;""="","",IFERROR(INDEX('الملاك'!$B$6:$B$205,MATCH(B88&amp;"",'الملاك'!$A$6:$A$205,0))&amp;"","كود غير موجود"))</f>
        <v/>
      </c>
      <c r="F88" s="19">
        <f>IF(B88&amp;""="","",IFERROR(INDEX('الملاك'!$E$6:$E$205,MATCH(B88&amp;"",'الملاك'!$A$6:$A$205,0)),""))</f>
        <v/>
      </c>
      <c r="G88" s="6">
        <f>IF(OR(A88&amp;""="",B88&amp;""=""),"",IF(COUNTIF('الاجتماعات'!$A$6:$A$205,A88&amp;"")=0,"اجتماع غير موجود",IF(COUNTIFS($A$6:$A$2005,A88&amp;"",$B$6:$B$2005,B88&amp;"")&gt;1,"مكرر","")))</f>
        <v/>
      </c>
    </row>
    <row r="89">
      <c r="A89" s="5" t="n"/>
      <c r="B89" s="5" t="n"/>
      <c r="C89" s="5" t="n"/>
      <c r="D89" s="5" t="n"/>
      <c r="E89" s="6">
        <f>IF(B89&amp;""="","",IFERROR(INDEX('الملاك'!$B$6:$B$205,MATCH(B89&amp;"",'الملاك'!$A$6:$A$205,0))&amp;"","كود غير موجود"))</f>
        <v/>
      </c>
      <c r="F89" s="19">
        <f>IF(B89&amp;""="","",IFERROR(INDEX('الملاك'!$E$6:$E$205,MATCH(B89&amp;"",'الملاك'!$A$6:$A$205,0)),""))</f>
        <v/>
      </c>
      <c r="G89" s="6">
        <f>IF(OR(A89&amp;""="",B89&amp;""=""),"",IF(COUNTIF('الاجتماعات'!$A$6:$A$205,A89&amp;"")=0,"اجتماع غير موجود",IF(COUNTIFS($A$6:$A$2005,A89&amp;"",$B$6:$B$2005,B89&amp;"")&gt;1,"مكرر","")))</f>
        <v/>
      </c>
    </row>
    <row r="90">
      <c r="A90" s="5" t="n"/>
      <c r="B90" s="5" t="n"/>
      <c r="C90" s="5" t="n"/>
      <c r="D90" s="5" t="n"/>
      <c r="E90" s="6">
        <f>IF(B90&amp;""="","",IFERROR(INDEX('الملاك'!$B$6:$B$205,MATCH(B90&amp;"",'الملاك'!$A$6:$A$205,0))&amp;"","كود غير موجود"))</f>
        <v/>
      </c>
      <c r="F90" s="19">
        <f>IF(B90&amp;""="","",IFERROR(INDEX('الملاك'!$E$6:$E$205,MATCH(B90&amp;"",'الملاك'!$A$6:$A$205,0)),""))</f>
        <v/>
      </c>
      <c r="G90" s="6">
        <f>IF(OR(A90&amp;""="",B90&amp;""=""),"",IF(COUNTIF('الاجتماعات'!$A$6:$A$205,A90&amp;"")=0,"اجتماع غير موجود",IF(COUNTIFS($A$6:$A$2005,A90&amp;"",$B$6:$B$2005,B90&amp;"")&gt;1,"مكرر","")))</f>
        <v/>
      </c>
    </row>
    <row r="91">
      <c r="A91" s="5" t="n"/>
      <c r="B91" s="5" t="n"/>
      <c r="C91" s="5" t="n"/>
      <c r="D91" s="5" t="n"/>
      <c r="E91" s="6">
        <f>IF(B91&amp;""="","",IFERROR(INDEX('الملاك'!$B$6:$B$205,MATCH(B91&amp;"",'الملاك'!$A$6:$A$205,0))&amp;"","كود غير موجود"))</f>
        <v/>
      </c>
      <c r="F91" s="19">
        <f>IF(B91&amp;""="","",IFERROR(INDEX('الملاك'!$E$6:$E$205,MATCH(B91&amp;"",'الملاك'!$A$6:$A$205,0)),""))</f>
        <v/>
      </c>
      <c r="G91" s="6">
        <f>IF(OR(A91&amp;""="",B91&amp;""=""),"",IF(COUNTIF('الاجتماعات'!$A$6:$A$205,A91&amp;"")=0,"اجتماع غير موجود",IF(COUNTIFS($A$6:$A$2005,A91&amp;"",$B$6:$B$2005,B91&amp;"")&gt;1,"مكرر","")))</f>
        <v/>
      </c>
    </row>
    <row r="92">
      <c r="A92" s="5" t="n"/>
      <c r="B92" s="5" t="n"/>
      <c r="C92" s="5" t="n"/>
      <c r="D92" s="5" t="n"/>
      <c r="E92" s="6">
        <f>IF(B92&amp;""="","",IFERROR(INDEX('الملاك'!$B$6:$B$205,MATCH(B92&amp;"",'الملاك'!$A$6:$A$205,0))&amp;"","كود غير موجود"))</f>
        <v/>
      </c>
      <c r="F92" s="19">
        <f>IF(B92&amp;""="","",IFERROR(INDEX('الملاك'!$E$6:$E$205,MATCH(B92&amp;"",'الملاك'!$A$6:$A$205,0)),""))</f>
        <v/>
      </c>
      <c r="G92" s="6">
        <f>IF(OR(A92&amp;""="",B92&amp;""=""),"",IF(COUNTIF('الاجتماعات'!$A$6:$A$205,A92&amp;"")=0,"اجتماع غير موجود",IF(COUNTIFS($A$6:$A$2005,A92&amp;"",$B$6:$B$2005,B92&amp;"")&gt;1,"مكرر","")))</f>
        <v/>
      </c>
    </row>
    <row r="93">
      <c r="A93" s="5" t="n"/>
      <c r="B93" s="5" t="n"/>
      <c r="C93" s="5" t="n"/>
      <c r="D93" s="5" t="n"/>
      <c r="E93" s="6">
        <f>IF(B93&amp;""="","",IFERROR(INDEX('الملاك'!$B$6:$B$205,MATCH(B93&amp;"",'الملاك'!$A$6:$A$205,0))&amp;"","كود غير موجود"))</f>
        <v/>
      </c>
      <c r="F93" s="19">
        <f>IF(B93&amp;""="","",IFERROR(INDEX('الملاك'!$E$6:$E$205,MATCH(B93&amp;"",'الملاك'!$A$6:$A$205,0)),""))</f>
        <v/>
      </c>
      <c r="G93" s="6">
        <f>IF(OR(A93&amp;""="",B93&amp;""=""),"",IF(COUNTIF('الاجتماعات'!$A$6:$A$205,A93&amp;"")=0,"اجتماع غير موجود",IF(COUNTIFS($A$6:$A$2005,A93&amp;"",$B$6:$B$2005,B93&amp;"")&gt;1,"مكرر","")))</f>
        <v/>
      </c>
    </row>
    <row r="94">
      <c r="A94" s="5" t="n"/>
      <c r="B94" s="5" t="n"/>
      <c r="C94" s="5" t="n"/>
      <c r="D94" s="5" t="n"/>
      <c r="E94" s="6">
        <f>IF(B94&amp;""="","",IFERROR(INDEX('الملاك'!$B$6:$B$205,MATCH(B94&amp;"",'الملاك'!$A$6:$A$205,0))&amp;"","كود غير موجود"))</f>
        <v/>
      </c>
      <c r="F94" s="19">
        <f>IF(B94&amp;""="","",IFERROR(INDEX('الملاك'!$E$6:$E$205,MATCH(B94&amp;"",'الملاك'!$A$6:$A$205,0)),""))</f>
        <v/>
      </c>
      <c r="G94" s="6">
        <f>IF(OR(A94&amp;""="",B94&amp;""=""),"",IF(COUNTIF('الاجتماعات'!$A$6:$A$205,A94&amp;"")=0,"اجتماع غير موجود",IF(COUNTIFS($A$6:$A$2005,A94&amp;"",$B$6:$B$2005,B94&amp;"")&gt;1,"مكرر","")))</f>
        <v/>
      </c>
    </row>
    <row r="95">
      <c r="A95" s="5" t="n"/>
      <c r="B95" s="5" t="n"/>
      <c r="C95" s="5" t="n"/>
      <c r="D95" s="5" t="n"/>
      <c r="E95" s="6">
        <f>IF(B95&amp;""="","",IFERROR(INDEX('الملاك'!$B$6:$B$205,MATCH(B95&amp;"",'الملاك'!$A$6:$A$205,0))&amp;"","كود غير موجود"))</f>
        <v/>
      </c>
      <c r="F95" s="19">
        <f>IF(B95&amp;""="","",IFERROR(INDEX('الملاك'!$E$6:$E$205,MATCH(B95&amp;"",'الملاك'!$A$6:$A$205,0)),""))</f>
        <v/>
      </c>
      <c r="G95" s="6">
        <f>IF(OR(A95&amp;""="",B95&amp;""=""),"",IF(COUNTIF('الاجتماعات'!$A$6:$A$205,A95&amp;"")=0,"اجتماع غير موجود",IF(COUNTIFS($A$6:$A$2005,A95&amp;"",$B$6:$B$2005,B95&amp;"")&gt;1,"مكرر","")))</f>
        <v/>
      </c>
    </row>
    <row r="96">
      <c r="A96" s="5" t="n"/>
      <c r="B96" s="5" t="n"/>
      <c r="C96" s="5" t="n"/>
      <c r="D96" s="5" t="n"/>
      <c r="E96" s="6">
        <f>IF(B96&amp;""="","",IFERROR(INDEX('الملاك'!$B$6:$B$205,MATCH(B96&amp;"",'الملاك'!$A$6:$A$205,0))&amp;"","كود غير موجود"))</f>
        <v/>
      </c>
      <c r="F96" s="19">
        <f>IF(B96&amp;""="","",IFERROR(INDEX('الملاك'!$E$6:$E$205,MATCH(B96&amp;"",'الملاك'!$A$6:$A$205,0)),""))</f>
        <v/>
      </c>
      <c r="G96" s="6">
        <f>IF(OR(A96&amp;""="",B96&amp;""=""),"",IF(COUNTIF('الاجتماعات'!$A$6:$A$205,A96&amp;"")=0,"اجتماع غير موجود",IF(COUNTIFS($A$6:$A$2005,A96&amp;"",$B$6:$B$2005,B96&amp;"")&gt;1,"مكرر","")))</f>
        <v/>
      </c>
    </row>
    <row r="97">
      <c r="A97" s="5" t="n"/>
      <c r="B97" s="5" t="n"/>
      <c r="C97" s="5" t="n"/>
      <c r="D97" s="5" t="n"/>
      <c r="E97" s="6">
        <f>IF(B97&amp;""="","",IFERROR(INDEX('الملاك'!$B$6:$B$205,MATCH(B97&amp;"",'الملاك'!$A$6:$A$205,0))&amp;"","كود غير موجود"))</f>
        <v/>
      </c>
      <c r="F97" s="19">
        <f>IF(B97&amp;""="","",IFERROR(INDEX('الملاك'!$E$6:$E$205,MATCH(B97&amp;"",'الملاك'!$A$6:$A$205,0)),""))</f>
        <v/>
      </c>
      <c r="G97" s="6">
        <f>IF(OR(A97&amp;""="",B97&amp;""=""),"",IF(COUNTIF('الاجتماعات'!$A$6:$A$205,A97&amp;"")=0,"اجتماع غير موجود",IF(COUNTIFS($A$6:$A$2005,A97&amp;"",$B$6:$B$2005,B97&amp;"")&gt;1,"مكرر","")))</f>
        <v/>
      </c>
    </row>
    <row r="98">
      <c r="A98" s="5" t="n"/>
      <c r="B98" s="5" t="n"/>
      <c r="C98" s="5" t="n"/>
      <c r="D98" s="5" t="n"/>
      <c r="E98" s="6">
        <f>IF(B98&amp;""="","",IFERROR(INDEX('الملاك'!$B$6:$B$205,MATCH(B98&amp;"",'الملاك'!$A$6:$A$205,0))&amp;"","كود غير موجود"))</f>
        <v/>
      </c>
      <c r="F98" s="19">
        <f>IF(B98&amp;""="","",IFERROR(INDEX('الملاك'!$E$6:$E$205,MATCH(B98&amp;"",'الملاك'!$A$6:$A$205,0)),""))</f>
        <v/>
      </c>
      <c r="G98" s="6">
        <f>IF(OR(A98&amp;""="",B98&amp;""=""),"",IF(COUNTIF('الاجتماعات'!$A$6:$A$205,A98&amp;"")=0,"اجتماع غير موجود",IF(COUNTIFS($A$6:$A$2005,A98&amp;"",$B$6:$B$2005,B98&amp;"")&gt;1,"مكرر","")))</f>
        <v/>
      </c>
    </row>
    <row r="99">
      <c r="A99" s="5" t="n"/>
      <c r="B99" s="5" t="n"/>
      <c r="C99" s="5" t="n"/>
      <c r="D99" s="5" t="n"/>
      <c r="E99" s="6">
        <f>IF(B99&amp;""="","",IFERROR(INDEX('الملاك'!$B$6:$B$205,MATCH(B99&amp;"",'الملاك'!$A$6:$A$205,0))&amp;"","كود غير موجود"))</f>
        <v/>
      </c>
      <c r="F99" s="19">
        <f>IF(B99&amp;""="","",IFERROR(INDEX('الملاك'!$E$6:$E$205,MATCH(B99&amp;"",'الملاك'!$A$6:$A$205,0)),""))</f>
        <v/>
      </c>
      <c r="G99" s="6">
        <f>IF(OR(A99&amp;""="",B99&amp;""=""),"",IF(COUNTIF('الاجتماعات'!$A$6:$A$205,A99&amp;"")=0,"اجتماع غير موجود",IF(COUNTIFS($A$6:$A$2005,A99&amp;"",$B$6:$B$2005,B99&amp;"")&gt;1,"مكرر","")))</f>
        <v/>
      </c>
    </row>
    <row r="100">
      <c r="A100" s="5" t="n"/>
      <c r="B100" s="5" t="n"/>
      <c r="C100" s="5" t="n"/>
      <c r="D100" s="5" t="n"/>
      <c r="E100" s="6">
        <f>IF(B100&amp;""="","",IFERROR(INDEX('الملاك'!$B$6:$B$205,MATCH(B100&amp;"",'الملاك'!$A$6:$A$205,0))&amp;"","كود غير موجود"))</f>
        <v/>
      </c>
      <c r="F100" s="19">
        <f>IF(B100&amp;""="","",IFERROR(INDEX('الملاك'!$E$6:$E$205,MATCH(B100&amp;"",'الملاك'!$A$6:$A$205,0)),""))</f>
        <v/>
      </c>
      <c r="G100" s="6">
        <f>IF(OR(A100&amp;""="",B100&amp;""=""),"",IF(COUNTIF('الاجتماعات'!$A$6:$A$205,A100&amp;"")=0,"اجتماع غير موجود",IF(COUNTIFS($A$6:$A$2005,A100&amp;"",$B$6:$B$2005,B100&amp;"")&gt;1,"مكرر","")))</f>
        <v/>
      </c>
    </row>
    <row r="101">
      <c r="A101" s="5" t="n"/>
      <c r="B101" s="5" t="n"/>
      <c r="C101" s="5" t="n"/>
      <c r="D101" s="5" t="n"/>
      <c r="E101" s="6">
        <f>IF(B101&amp;""="","",IFERROR(INDEX('الملاك'!$B$6:$B$205,MATCH(B101&amp;"",'الملاك'!$A$6:$A$205,0))&amp;"","كود غير موجود"))</f>
        <v/>
      </c>
      <c r="F101" s="19">
        <f>IF(B101&amp;""="","",IFERROR(INDEX('الملاك'!$E$6:$E$205,MATCH(B101&amp;"",'الملاك'!$A$6:$A$205,0)),""))</f>
        <v/>
      </c>
      <c r="G101" s="6">
        <f>IF(OR(A101&amp;""="",B101&amp;""=""),"",IF(COUNTIF('الاجتماعات'!$A$6:$A$205,A101&amp;"")=0,"اجتماع غير موجود",IF(COUNTIFS($A$6:$A$2005,A101&amp;"",$B$6:$B$2005,B101&amp;"")&gt;1,"مكرر","")))</f>
        <v/>
      </c>
    </row>
    <row r="102">
      <c r="A102" s="5" t="n"/>
      <c r="B102" s="5" t="n"/>
      <c r="C102" s="5" t="n"/>
      <c r="D102" s="5" t="n"/>
      <c r="E102" s="6">
        <f>IF(B102&amp;""="","",IFERROR(INDEX('الملاك'!$B$6:$B$205,MATCH(B102&amp;"",'الملاك'!$A$6:$A$205,0))&amp;"","كود غير موجود"))</f>
        <v/>
      </c>
      <c r="F102" s="19">
        <f>IF(B102&amp;""="","",IFERROR(INDEX('الملاك'!$E$6:$E$205,MATCH(B102&amp;"",'الملاك'!$A$6:$A$205,0)),""))</f>
        <v/>
      </c>
      <c r="G102" s="6">
        <f>IF(OR(A102&amp;""="",B102&amp;""=""),"",IF(COUNTIF('الاجتماعات'!$A$6:$A$205,A102&amp;"")=0,"اجتماع غير موجود",IF(COUNTIFS($A$6:$A$2005,A102&amp;"",$B$6:$B$2005,B102&amp;"")&gt;1,"مكرر","")))</f>
        <v/>
      </c>
    </row>
    <row r="103">
      <c r="A103" s="5" t="n"/>
      <c r="B103" s="5" t="n"/>
      <c r="C103" s="5" t="n"/>
      <c r="D103" s="5" t="n"/>
      <c r="E103" s="6">
        <f>IF(B103&amp;""="","",IFERROR(INDEX('الملاك'!$B$6:$B$205,MATCH(B103&amp;"",'الملاك'!$A$6:$A$205,0))&amp;"","كود غير موجود"))</f>
        <v/>
      </c>
      <c r="F103" s="19">
        <f>IF(B103&amp;""="","",IFERROR(INDEX('الملاك'!$E$6:$E$205,MATCH(B103&amp;"",'الملاك'!$A$6:$A$205,0)),""))</f>
        <v/>
      </c>
      <c r="G103" s="6">
        <f>IF(OR(A103&amp;""="",B103&amp;""=""),"",IF(COUNTIF('الاجتماعات'!$A$6:$A$205,A103&amp;"")=0,"اجتماع غير موجود",IF(COUNTIFS($A$6:$A$2005,A103&amp;"",$B$6:$B$2005,B103&amp;"")&gt;1,"مكرر","")))</f>
        <v/>
      </c>
    </row>
    <row r="104">
      <c r="A104" s="5" t="n"/>
      <c r="B104" s="5" t="n"/>
      <c r="C104" s="5" t="n"/>
      <c r="D104" s="5" t="n"/>
      <c r="E104" s="6">
        <f>IF(B104&amp;""="","",IFERROR(INDEX('الملاك'!$B$6:$B$205,MATCH(B104&amp;"",'الملاك'!$A$6:$A$205,0))&amp;"","كود غير موجود"))</f>
        <v/>
      </c>
      <c r="F104" s="19">
        <f>IF(B104&amp;""="","",IFERROR(INDEX('الملاك'!$E$6:$E$205,MATCH(B104&amp;"",'الملاك'!$A$6:$A$205,0)),""))</f>
        <v/>
      </c>
      <c r="G104" s="6">
        <f>IF(OR(A104&amp;""="",B104&amp;""=""),"",IF(COUNTIF('الاجتماعات'!$A$6:$A$205,A104&amp;"")=0,"اجتماع غير موجود",IF(COUNTIFS($A$6:$A$2005,A104&amp;"",$B$6:$B$2005,B104&amp;"")&gt;1,"مكرر","")))</f>
        <v/>
      </c>
    </row>
    <row r="105">
      <c r="A105" s="5" t="n"/>
      <c r="B105" s="5" t="n"/>
      <c r="C105" s="5" t="n"/>
      <c r="D105" s="5" t="n"/>
      <c r="E105" s="6">
        <f>IF(B105&amp;""="","",IFERROR(INDEX('الملاك'!$B$6:$B$205,MATCH(B105&amp;"",'الملاك'!$A$6:$A$205,0))&amp;"","كود غير موجود"))</f>
        <v/>
      </c>
      <c r="F105" s="19">
        <f>IF(B105&amp;""="","",IFERROR(INDEX('الملاك'!$E$6:$E$205,MATCH(B105&amp;"",'الملاك'!$A$6:$A$205,0)),""))</f>
        <v/>
      </c>
      <c r="G105" s="6">
        <f>IF(OR(A105&amp;""="",B105&amp;""=""),"",IF(COUNTIF('الاجتماعات'!$A$6:$A$205,A105&amp;"")=0,"اجتماع غير موجود",IF(COUNTIFS($A$6:$A$2005,A105&amp;"",$B$6:$B$2005,B105&amp;"")&gt;1,"مكرر","")))</f>
        <v/>
      </c>
    </row>
    <row r="106">
      <c r="A106" s="5" t="n"/>
      <c r="B106" s="5" t="n"/>
      <c r="C106" s="5" t="n"/>
      <c r="D106" s="5" t="n"/>
      <c r="E106" s="6">
        <f>IF(B106&amp;""="","",IFERROR(INDEX('الملاك'!$B$6:$B$205,MATCH(B106&amp;"",'الملاك'!$A$6:$A$205,0))&amp;"","كود غير موجود"))</f>
        <v/>
      </c>
      <c r="F106" s="19">
        <f>IF(B106&amp;""="","",IFERROR(INDEX('الملاك'!$E$6:$E$205,MATCH(B106&amp;"",'الملاك'!$A$6:$A$205,0)),""))</f>
        <v/>
      </c>
      <c r="G106" s="6">
        <f>IF(OR(A106&amp;""="",B106&amp;""=""),"",IF(COUNTIF('الاجتماعات'!$A$6:$A$205,A106&amp;"")=0,"اجتماع غير موجود",IF(COUNTIFS($A$6:$A$2005,A106&amp;"",$B$6:$B$2005,B106&amp;"")&gt;1,"مكرر","")))</f>
        <v/>
      </c>
    </row>
    <row r="107">
      <c r="A107" s="5" t="n"/>
      <c r="B107" s="5" t="n"/>
      <c r="C107" s="5" t="n"/>
      <c r="D107" s="5" t="n"/>
      <c r="E107" s="6">
        <f>IF(B107&amp;""="","",IFERROR(INDEX('الملاك'!$B$6:$B$205,MATCH(B107&amp;"",'الملاك'!$A$6:$A$205,0))&amp;"","كود غير موجود"))</f>
        <v/>
      </c>
      <c r="F107" s="19">
        <f>IF(B107&amp;""="","",IFERROR(INDEX('الملاك'!$E$6:$E$205,MATCH(B107&amp;"",'الملاك'!$A$6:$A$205,0)),""))</f>
        <v/>
      </c>
      <c r="G107" s="6">
        <f>IF(OR(A107&amp;""="",B107&amp;""=""),"",IF(COUNTIF('الاجتماعات'!$A$6:$A$205,A107&amp;"")=0,"اجتماع غير موجود",IF(COUNTIFS($A$6:$A$2005,A107&amp;"",$B$6:$B$2005,B107&amp;"")&gt;1,"مكرر","")))</f>
        <v/>
      </c>
    </row>
    <row r="108">
      <c r="A108" s="5" t="n"/>
      <c r="B108" s="5" t="n"/>
      <c r="C108" s="5" t="n"/>
      <c r="D108" s="5" t="n"/>
      <c r="E108" s="6">
        <f>IF(B108&amp;""="","",IFERROR(INDEX('الملاك'!$B$6:$B$205,MATCH(B108&amp;"",'الملاك'!$A$6:$A$205,0))&amp;"","كود غير موجود"))</f>
        <v/>
      </c>
      <c r="F108" s="19">
        <f>IF(B108&amp;""="","",IFERROR(INDEX('الملاك'!$E$6:$E$205,MATCH(B108&amp;"",'الملاك'!$A$6:$A$205,0)),""))</f>
        <v/>
      </c>
      <c r="G108" s="6">
        <f>IF(OR(A108&amp;""="",B108&amp;""=""),"",IF(COUNTIF('الاجتماعات'!$A$6:$A$205,A108&amp;"")=0,"اجتماع غير موجود",IF(COUNTIFS($A$6:$A$2005,A108&amp;"",$B$6:$B$2005,B108&amp;"")&gt;1,"مكرر","")))</f>
        <v/>
      </c>
    </row>
    <row r="109">
      <c r="A109" s="5" t="n"/>
      <c r="B109" s="5" t="n"/>
      <c r="C109" s="5" t="n"/>
      <c r="D109" s="5" t="n"/>
      <c r="E109" s="6">
        <f>IF(B109&amp;""="","",IFERROR(INDEX('الملاك'!$B$6:$B$205,MATCH(B109&amp;"",'الملاك'!$A$6:$A$205,0))&amp;"","كود غير موجود"))</f>
        <v/>
      </c>
      <c r="F109" s="19">
        <f>IF(B109&amp;""="","",IFERROR(INDEX('الملاك'!$E$6:$E$205,MATCH(B109&amp;"",'الملاك'!$A$6:$A$205,0)),""))</f>
        <v/>
      </c>
      <c r="G109" s="6">
        <f>IF(OR(A109&amp;""="",B109&amp;""=""),"",IF(COUNTIF('الاجتماعات'!$A$6:$A$205,A109&amp;"")=0,"اجتماع غير موجود",IF(COUNTIFS($A$6:$A$2005,A109&amp;"",$B$6:$B$2005,B109&amp;"")&gt;1,"مكرر","")))</f>
        <v/>
      </c>
    </row>
    <row r="110">
      <c r="A110" s="5" t="n"/>
      <c r="B110" s="5" t="n"/>
      <c r="C110" s="5" t="n"/>
      <c r="D110" s="5" t="n"/>
      <c r="E110" s="6">
        <f>IF(B110&amp;""="","",IFERROR(INDEX('الملاك'!$B$6:$B$205,MATCH(B110&amp;"",'الملاك'!$A$6:$A$205,0))&amp;"","كود غير موجود"))</f>
        <v/>
      </c>
      <c r="F110" s="19">
        <f>IF(B110&amp;""="","",IFERROR(INDEX('الملاك'!$E$6:$E$205,MATCH(B110&amp;"",'الملاك'!$A$6:$A$205,0)),""))</f>
        <v/>
      </c>
      <c r="G110" s="6">
        <f>IF(OR(A110&amp;""="",B110&amp;""=""),"",IF(COUNTIF('الاجتماعات'!$A$6:$A$205,A110&amp;"")=0,"اجتماع غير موجود",IF(COUNTIFS($A$6:$A$2005,A110&amp;"",$B$6:$B$2005,B110&amp;"")&gt;1,"مكرر","")))</f>
        <v/>
      </c>
    </row>
    <row r="111">
      <c r="A111" s="5" t="n"/>
      <c r="B111" s="5" t="n"/>
      <c r="C111" s="5" t="n"/>
      <c r="D111" s="5" t="n"/>
      <c r="E111" s="6">
        <f>IF(B111&amp;""="","",IFERROR(INDEX('الملاك'!$B$6:$B$205,MATCH(B111&amp;"",'الملاك'!$A$6:$A$205,0))&amp;"","كود غير موجود"))</f>
        <v/>
      </c>
      <c r="F111" s="19">
        <f>IF(B111&amp;""="","",IFERROR(INDEX('الملاك'!$E$6:$E$205,MATCH(B111&amp;"",'الملاك'!$A$6:$A$205,0)),""))</f>
        <v/>
      </c>
      <c r="G111" s="6">
        <f>IF(OR(A111&amp;""="",B111&amp;""=""),"",IF(COUNTIF('الاجتماعات'!$A$6:$A$205,A111&amp;"")=0,"اجتماع غير موجود",IF(COUNTIFS($A$6:$A$2005,A111&amp;"",$B$6:$B$2005,B111&amp;"")&gt;1,"مكرر","")))</f>
        <v/>
      </c>
    </row>
    <row r="112">
      <c r="A112" s="5" t="n"/>
      <c r="B112" s="5" t="n"/>
      <c r="C112" s="5" t="n"/>
      <c r="D112" s="5" t="n"/>
      <c r="E112" s="6">
        <f>IF(B112&amp;""="","",IFERROR(INDEX('الملاك'!$B$6:$B$205,MATCH(B112&amp;"",'الملاك'!$A$6:$A$205,0))&amp;"","كود غير موجود"))</f>
        <v/>
      </c>
      <c r="F112" s="19">
        <f>IF(B112&amp;""="","",IFERROR(INDEX('الملاك'!$E$6:$E$205,MATCH(B112&amp;"",'الملاك'!$A$6:$A$205,0)),""))</f>
        <v/>
      </c>
      <c r="G112" s="6">
        <f>IF(OR(A112&amp;""="",B112&amp;""=""),"",IF(COUNTIF('الاجتماعات'!$A$6:$A$205,A112&amp;"")=0,"اجتماع غير موجود",IF(COUNTIFS($A$6:$A$2005,A112&amp;"",$B$6:$B$2005,B112&amp;"")&gt;1,"مكرر","")))</f>
        <v/>
      </c>
    </row>
    <row r="113">
      <c r="A113" s="5" t="n"/>
      <c r="B113" s="5" t="n"/>
      <c r="C113" s="5" t="n"/>
      <c r="D113" s="5" t="n"/>
      <c r="E113" s="6">
        <f>IF(B113&amp;""="","",IFERROR(INDEX('الملاك'!$B$6:$B$205,MATCH(B113&amp;"",'الملاك'!$A$6:$A$205,0))&amp;"","كود غير موجود"))</f>
        <v/>
      </c>
      <c r="F113" s="19">
        <f>IF(B113&amp;""="","",IFERROR(INDEX('الملاك'!$E$6:$E$205,MATCH(B113&amp;"",'الملاك'!$A$6:$A$205,0)),""))</f>
        <v/>
      </c>
      <c r="G113" s="6">
        <f>IF(OR(A113&amp;""="",B113&amp;""=""),"",IF(COUNTIF('الاجتماعات'!$A$6:$A$205,A113&amp;"")=0,"اجتماع غير موجود",IF(COUNTIFS($A$6:$A$2005,A113&amp;"",$B$6:$B$2005,B113&amp;"")&gt;1,"مكرر","")))</f>
        <v/>
      </c>
    </row>
    <row r="114">
      <c r="A114" s="5" t="n"/>
      <c r="B114" s="5" t="n"/>
      <c r="C114" s="5" t="n"/>
      <c r="D114" s="5" t="n"/>
      <c r="E114" s="6">
        <f>IF(B114&amp;""="","",IFERROR(INDEX('الملاك'!$B$6:$B$205,MATCH(B114&amp;"",'الملاك'!$A$6:$A$205,0))&amp;"","كود غير موجود"))</f>
        <v/>
      </c>
      <c r="F114" s="19">
        <f>IF(B114&amp;""="","",IFERROR(INDEX('الملاك'!$E$6:$E$205,MATCH(B114&amp;"",'الملاك'!$A$6:$A$205,0)),""))</f>
        <v/>
      </c>
      <c r="G114" s="6">
        <f>IF(OR(A114&amp;""="",B114&amp;""=""),"",IF(COUNTIF('الاجتماعات'!$A$6:$A$205,A114&amp;"")=0,"اجتماع غير موجود",IF(COUNTIFS($A$6:$A$2005,A114&amp;"",$B$6:$B$2005,B114&amp;"")&gt;1,"مكرر","")))</f>
        <v/>
      </c>
    </row>
    <row r="115">
      <c r="A115" s="5" t="n"/>
      <c r="B115" s="5" t="n"/>
      <c r="C115" s="5" t="n"/>
      <c r="D115" s="5" t="n"/>
      <c r="E115" s="6">
        <f>IF(B115&amp;""="","",IFERROR(INDEX('الملاك'!$B$6:$B$205,MATCH(B115&amp;"",'الملاك'!$A$6:$A$205,0))&amp;"","كود غير موجود"))</f>
        <v/>
      </c>
      <c r="F115" s="19">
        <f>IF(B115&amp;""="","",IFERROR(INDEX('الملاك'!$E$6:$E$205,MATCH(B115&amp;"",'الملاك'!$A$6:$A$205,0)),""))</f>
        <v/>
      </c>
      <c r="G115" s="6">
        <f>IF(OR(A115&amp;""="",B115&amp;""=""),"",IF(COUNTIF('الاجتماعات'!$A$6:$A$205,A115&amp;"")=0,"اجتماع غير موجود",IF(COUNTIFS($A$6:$A$2005,A115&amp;"",$B$6:$B$2005,B115&amp;"")&gt;1,"مكرر","")))</f>
        <v/>
      </c>
    </row>
    <row r="116">
      <c r="A116" s="5" t="n"/>
      <c r="B116" s="5" t="n"/>
      <c r="C116" s="5" t="n"/>
      <c r="D116" s="5" t="n"/>
      <c r="E116" s="6">
        <f>IF(B116&amp;""="","",IFERROR(INDEX('الملاك'!$B$6:$B$205,MATCH(B116&amp;"",'الملاك'!$A$6:$A$205,0))&amp;"","كود غير موجود"))</f>
        <v/>
      </c>
      <c r="F116" s="19">
        <f>IF(B116&amp;""="","",IFERROR(INDEX('الملاك'!$E$6:$E$205,MATCH(B116&amp;"",'الملاك'!$A$6:$A$205,0)),""))</f>
        <v/>
      </c>
      <c r="G116" s="6">
        <f>IF(OR(A116&amp;""="",B116&amp;""=""),"",IF(COUNTIF('الاجتماعات'!$A$6:$A$205,A116&amp;"")=0,"اجتماع غير موجود",IF(COUNTIFS($A$6:$A$2005,A116&amp;"",$B$6:$B$2005,B116&amp;"")&gt;1,"مكرر","")))</f>
        <v/>
      </c>
    </row>
    <row r="117">
      <c r="A117" s="5" t="n"/>
      <c r="B117" s="5" t="n"/>
      <c r="C117" s="5" t="n"/>
      <c r="D117" s="5" t="n"/>
      <c r="E117" s="6">
        <f>IF(B117&amp;""="","",IFERROR(INDEX('الملاك'!$B$6:$B$205,MATCH(B117&amp;"",'الملاك'!$A$6:$A$205,0))&amp;"","كود غير موجود"))</f>
        <v/>
      </c>
      <c r="F117" s="19">
        <f>IF(B117&amp;""="","",IFERROR(INDEX('الملاك'!$E$6:$E$205,MATCH(B117&amp;"",'الملاك'!$A$6:$A$205,0)),""))</f>
        <v/>
      </c>
      <c r="G117" s="6">
        <f>IF(OR(A117&amp;""="",B117&amp;""=""),"",IF(COUNTIF('الاجتماعات'!$A$6:$A$205,A117&amp;"")=0,"اجتماع غير موجود",IF(COUNTIFS($A$6:$A$2005,A117&amp;"",$B$6:$B$2005,B117&amp;"")&gt;1,"مكرر","")))</f>
        <v/>
      </c>
    </row>
    <row r="118">
      <c r="A118" s="5" t="n"/>
      <c r="B118" s="5" t="n"/>
      <c r="C118" s="5" t="n"/>
      <c r="D118" s="5" t="n"/>
      <c r="E118" s="6">
        <f>IF(B118&amp;""="","",IFERROR(INDEX('الملاك'!$B$6:$B$205,MATCH(B118&amp;"",'الملاك'!$A$6:$A$205,0))&amp;"","كود غير موجود"))</f>
        <v/>
      </c>
      <c r="F118" s="19">
        <f>IF(B118&amp;""="","",IFERROR(INDEX('الملاك'!$E$6:$E$205,MATCH(B118&amp;"",'الملاك'!$A$6:$A$205,0)),""))</f>
        <v/>
      </c>
      <c r="G118" s="6">
        <f>IF(OR(A118&amp;""="",B118&amp;""=""),"",IF(COUNTIF('الاجتماعات'!$A$6:$A$205,A118&amp;"")=0,"اجتماع غير موجود",IF(COUNTIFS($A$6:$A$2005,A118&amp;"",$B$6:$B$2005,B118&amp;"")&gt;1,"مكرر","")))</f>
        <v/>
      </c>
    </row>
    <row r="119">
      <c r="A119" s="5" t="n"/>
      <c r="B119" s="5" t="n"/>
      <c r="C119" s="5" t="n"/>
      <c r="D119" s="5" t="n"/>
      <c r="E119" s="6">
        <f>IF(B119&amp;""="","",IFERROR(INDEX('الملاك'!$B$6:$B$205,MATCH(B119&amp;"",'الملاك'!$A$6:$A$205,0))&amp;"","كود غير موجود"))</f>
        <v/>
      </c>
      <c r="F119" s="19">
        <f>IF(B119&amp;""="","",IFERROR(INDEX('الملاك'!$E$6:$E$205,MATCH(B119&amp;"",'الملاك'!$A$6:$A$205,0)),""))</f>
        <v/>
      </c>
      <c r="G119" s="6">
        <f>IF(OR(A119&amp;""="",B119&amp;""=""),"",IF(COUNTIF('الاجتماعات'!$A$6:$A$205,A119&amp;"")=0,"اجتماع غير موجود",IF(COUNTIFS($A$6:$A$2005,A119&amp;"",$B$6:$B$2005,B119&amp;"")&gt;1,"مكرر","")))</f>
        <v/>
      </c>
    </row>
    <row r="120">
      <c r="A120" s="5" t="n"/>
      <c r="B120" s="5" t="n"/>
      <c r="C120" s="5" t="n"/>
      <c r="D120" s="5" t="n"/>
      <c r="E120" s="6">
        <f>IF(B120&amp;""="","",IFERROR(INDEX('الملاك'!$B$6:$B$205,MATCH(B120&amp;"",'الملاك'!$A$6:$A$205,0))&amp;"","كود غير موجود"))</f>
        <v/>
      </c>
      <c r="F120" s="19">
        <f>IF(B120&amp;""="","",IFERROR(INDEX('الملاك'!$E$6:$E$205,MATCH(B120&amp;"",'الملاك'!$A$6:$A$205,0)),""))</f>
        <v/>
      </c>
      <c r="G120" s="6">
        <f>IF(OR(A120&amp;""="",B120&amp;""=""),"",IF(COUNTIF('الاجتماعات'!$A$6:$A$205,A120&amp;"")=0,"اجتماع غير موجود",IF(COUNTIFS($A$6:$A$2005,A120&amp;"",$B$6:$B$2005,B120&amp;"")&gt;1,"مكرر","")))</f>
        <v/>
      </c>
    </row>
    <row r="121">
      <c r="A121" s="5" t="n"/>
      <c r="B121" s="5" t="n"/>
      <c r="C121" s="5" t="n"/>
      <c r="D121" s="5" t="n"/>
      <c r="E121" s="6">
        <f>IF(B121&amp;""="","",IFERROR(INDEX('الملاك'!$B$6:$B$205,MATCH(B121&amp;"",'الملاك'!$A$6:$A$205,0))&amp;"","كود غير موجود"))</f>
        <v/>
      </c>
      <c r="F121" s="19">
        <f>IF(B121&amp;""="","",IFERROR(INDEX('الملاك'!$E$6:$E$205,MATCH(B121&amp;"",'الملاك'!$A$6:$A$205,0)),""))</f>
        <v/>
      </c>
      <c r="G121" s="6">
        <f>IF(OR(A121&amp;""="",B121&amp;""=""),"",IF(COUNTIF('الاجتماعات'!$A$6:$A$205,A121&amp;"")=0,"اجتماع غير موجود",IF(COUNTIFS($A$6:$A$2005,A121&amp;"",$B$6:$B$2005,B121&amp;"")&gt;1,"مكرر","")))</f>
        <v/>
      </c>
    </row>
    <row r="122">
      <c r="A122" s="5" t="n"/>
      <c r="B122" s="5" t="n"/>
      <c r="C122" s="5" t="n"/>
      <c r="D122" s="5" t="n"/>
      <c r="E122" s="6">
        <f>IF(B122&amp;""="","",IFERROR(INDEX('الملاك'!$B$6:$B$205,MATCH(B122&amp;"",'الملاك'!$A$6:$A$205,0))&amp;"","كود غير موجود"))</f>
        <v/>
      </c>
      <c r="F122" s="19">
        <f>IF(B122&amp;""="","",IFERROR(INDEX('الملاك'!$E$6:$E$205,MATCH(B122&amp;"",'الملاك'!$A$6:$A$205,0)),""))</f>
        <v/>
      </c>
      <c r="G122" s="6">
        <f>IF(OR(A122&amp;""="",B122&amp;""=""),"",IF(COUNTIF('الاجتماعات'!$A$6:$A$205,A122&amp;"")=0,"اجتماع غير موجود",IF(COUNTIFS($A$6:$A$2005,A122&amp;"",$B$6:$B$2005,B122&amp;"")&gt;1,"مكرر","")))</f>
        <v/>
      </c>
    </row>
    <row r="123">
      <c r="A123" s="5" t="n"/>
      <c r="B123" s="5" t="n"/>
      <c r="C123" s="5" t="n"/>
      <c r="D123" s="5" t="n"/>
      <c r="E123" s="6">
        <f>IF(B123&amp;""="","",IFERROR(INDEX('الملاك'!$B$6:$B$205,MATCH(B123&amp;"",'الملاك'!$A$6:$A$205,0))&amp;"","كود غير موجود"))</f>
        <v/>
      </c>
      <c r="F123" s="19">
        <f>IF(B123&amp;""="","",IFERROR(INDEX('الملاك'!$E$6:$E$205,MATCH(B123&amp;"",'الملاك'!$A$6:$A$205,0)),""))</f>
        <v/>
      </c>
      <c r="G123" s="6">
        <f>IF(OR(A123&amp;""="",B123&amp;""=""),"",IF(COUNTIF('الاجتماعات'!$A$6:$A$205,A123&amp;"")=0,"اجتماع غير موجود",IF(COUNTIFS($A$6:$A$2005,A123&amp;"",$B$6:$B$2005,B123&amp;"")&gt;1,"مكرر","")))</f>
        <v/>
      </c>
    </row>
    <row r="124">
      <c r="A124" s="5" t="n"/>
      <c r="B124" s="5" t="n"/>
      <c r="C124" s="5" t="n"/>
      <c r="D124" s="5" t="n"/>
      <c r="E124" s="6">
        <f>IF(B124&amp;""="","",IFERROR(INDEX('الملاك'!$B$6:$B$205,MATCH(B124&amp;"",'الملاك'!$A$6:$A$205,0))&amp;"","كود غير موجود"))</f>
        <v/>
      </c>
      <c r="F124" s="19">
        <f>IF(B124&amp;""="","",IFERROR(INDEX('الملاك'!$E$6:$E$205,MATCH(B124&amp;"",'الملاك'!$A$6:$A$205,0)),""))</f>
        <v/>
      </c>
      <c r="G124" s="6">
        <f>IF(OR(A124&amp;""="",B124&amp;""=""),"",IF(COUNTIF('الاجتماعات'!$A$6:$A$205,A124&amp;"")=0,"اجتماع غير موجود",IF(COUNTIFS($A$6:$A$2005,A124&amp;"",$B$6:$B$2005,B124&amp;"")&gt;1,"مكرر","")))</f>
        <v/>
      </c>
    </row>
    <row r="125">
      <c r="A125" s="5" t="n"/>
      <c r="B125" s="5" t="n"/>
      <c r="C125" s="5" t="n"/>
      <c r="D125" s="5" t="n"/>
      <c r="E125" s="6">
        <f>IF(B125&amp;""="","",IFERROR(INDEX('الملاك'!$B$6:$B$205,MATCH(B125&amp;"",'الملاك'!$A$6:$A$205,0))&amp;"","كود غير موجود"))</f>
        <v/>
      </c>
      <c r="F125" s="19">
        <f>IF(B125&amp;""="","",IFERROR(INDEX('الملاك'!$E$6:$E$205,MATCH(B125&amp;"",'الملاك'!$A$6:$A$205,0)),""))</f>
        <v/>
      </c>
      <c r="G125" s="6">
        <f>IF(OR(A125&amp;""="",B125&amp;""=""),"",IF(COUNTIF('الاجتماعات'!$A$6:$A$205,A125&amp;"")=0,"اجتماع غير موجود",IF(COUNTIFS($A$6:$A$2005,A125&amp;"",$B$6:$B$2005,B125&amp;"")&gt;1,"مكرر","")))</f>
        <v/>
      </c>
    </row>
    <row r="126">
      <c r="A126" s="5" t="n"/>
      <c r="B126" s="5" t="n"/>
      <c r="C126" s="5" t="n"/>
      <c r="D126" s="5" t="n"/>
      <c r="E126" s="6">
        <f>IF(B126&amp;""="","",IFERROR(INDEX('الملاك'!$B$6:$B$205,MATCH(B126&amp;"",'الملاك'!$A$6:$A$205,0))&amp;"","كود غير موجود"))</f>
        <v/>
      </c>
      <c r="F126" s="19">
        <f>IF(B126&amp;""="","",IFERROR(INDEX('الملاك'!$E$6:$E$205,MATCH(B126&amp;"",'الملاك'!$A$6:$A$205,0)),""))</f>
        <v/>
      </c>
      <c r="G126" s="6">
        <f>IF(OR(A126&amp;""="",B126&amp;""=""),"",IF(COUNTIF('الاجتماعات'!$A$6:$A$205,A126&amp;"")=0,"اجتماع غير موجود",IF(COUNTIFS($A$6:$A$2005,A126&amp;"",$B$6:$B$2005,B126&amp;"")&gt;1,"مكرر","")))</f>
        <v/>
      </c>
    </row>
    <row r="127">
      <c r="A127" s="5" t="n"/>
      <c r="B127" s="5" t="n"/>
      <c r="C127" s="5" t="n"/>
      <c r="D127" s="5" t="n"/>
      <c r="E127" s="6">
        <f>IF(B127&amp;""="","",IFERROR(INDEX('الملاك'!$B$6:$B$205,MATCH(B127&amp;"",'الملاك'!$A$6:$A$205,0))&amp;"","كود غير موجود"))</f>
        <v/>
      </c>
      <c r="F127" s="19">
        <f>IF(B127&amp;""="","",IFERROR(INDEX('الملاك'!$E$6:$E$205,MATCH(B127&amp;"",'الملاك'!$A$6:$A$205,0)),""))</f>
        <v/>
      </c>
      <c r="G127" s="6">
        <f>IF(OR(A127&amp;""="",B127&amp;""=""),"",IF(COUNTIF('الاجتماعات'!$A$6:$A$205,A127&amp;"")=0,"اجتماع غير موجود",IF(COUNTIFS($A$6:$A$2005,A127&amp;"",$B$6:$B$2005,B127&amp;"")&gt;1,"مكرر","")))</f>
        <v/>
      </c>
    </row>
    <row r="128">
      <c r="A128" s="5" t="n"/>
      <c r="B128" s="5" t="n"/>
      <c r="C128" s="5" t="n"/>
      <c r="D128" s="5" t="n"/>
      <c r="E128" s="6">
        <f>IF(B128&amp;""="","",IFERROR(INDEX('الملاك'!$B$6:$B$205,MATCH(B128&amp;"",'الملاك'!$A$6:$A$205,0))&amp;"","كود غير موجود"))</f>
        <v/>
      </c>
      <c r="F128" s="19">
        <f>IF(B128&amp;""="","",IFERROR(INDEX('الملاك'!$E$6:$E$205,MATCH(B128&amp;"",'الملاك'!$A$6:$A$205,0)),""))</f>
        <v/>
      </c>
      <c r="G128" s="6">
        <f>IF(OR(A128&amp;""="",B128&amp;""=""),"",IF(COUNTIF('الاجتماعات'!$A$6:$A$205,A128&amp;"")=0,"اجتماع غير موجود",IF(COUNTIFS($A$6:$A$2005,A128&amp;"",$B$6:$B$2005,B128&amp;"")&gt;1,"مكرر","")))</f>
        <v/>
      </c>
    </row>
    <row r="129">
      <c r="A129" s="5" t="n"/>
      <c r="B129" s="5" t="n"/>
      <c r="C129" s="5" t="n"/>
      <c r="D129" s="5" t="n"/>
      <c r="E129" s="6">
        <f>IF(B129&amp;""="","",IFERROR(INDEX('الملاك'!$B$6:$B$205,MATCH(B129&amp;"",'الملاك'!$A$6:$A$205,0))&amp;"","كود غير موجود"))</f>
        <v/>
      </c>
      <c r="F129" s="19">
        <f>IF(B129&amp;""="","",IFERROR(INDEX('الملاك'!$E$6:$E$205,MATCH(B129&amp;"",'الملاك'!$A$6:$A$205,0)),""))</f>
        <v/>
      </c>
      <c r="G129" s="6">
        <f>IF(OR(A129&amp;""="",B129&amp;""=""),"",IF(COUNTIF('الاجتماعات'!$A$6:$A$205,A129&amp;"")=0,"اجتماع غير موجود",IF(COUNTIFS($A$6:$A$2005,A129&amp;"",$B$6:$B$2005,B129&amp;"")&gt;1,"مكرر","")))</f>
        <v/>
      </c>
    </row>
    <row r="130">
      <c r="A130" s="5" t="n"/>
      <c r="B130" s="5" t="n"/>
      <c r="C130" s="5" t="n"/>
      <c r="D130" s="5" t="n"/>
      <c r="E130" s="6">
        <f>IF(B130&amp;""="","",IFERROR(INDEX('الملاك'!$B$6:$B$205,MATCH(B130&amp;"",'الملاك'!$A$6:$A$205,0))&amp;"","كود غير موجود"))</f>
        <v/>
      </c>
      <c r="F130" s="19">
        <f>IF(B130&amp;""="","",IFERROR(INDEX('الملاك'!$E$6:$E$205,MATCH(B130&amp;"",'الملاك'!$A$6:$A$205,0)),""))</f>
        <v/>
      </c>
      <c r="G130" s="6">
        <f>IF(OR(A130&amp;""="",B130&amp;""=""),"",IF(COUNTIF('الاجتماعات'!$A$6:$A$205,A130&amp;"")=0,"اجتماع غير موجود",IF(COUNTIFS($A$6:$A$2005,A130&amp;"",$B$6:$B$2005,B130&amp;"")&gt;1,"مكرر","")))</f>
        <v/>
      </c>
    </row>
    <row r="131">
      <c r="A131" s="5" t="n"/>
      <c r="B131" s="5" t="n"/>
      <c r="C131" s="5" t="n"/>
      <c r="D131" s="5" t="n"/>
      <c r="E131" s="6">
        <f>IF(B131&amp;""="","",IFERROR(INDEX('الملاك'!$B$6:$B$205,MATCH(B131&amp;"",'الملاك'!$A$6:$A$205,0))&amp;"","كود غير موجود"))</f>
        <v/>
      </c>
      <c r="F131" s="19">
        <f>IF(B131&amp;""="","",IFERROR(INDEX('الملاك'!$E$6:$E$205,MATCH(B131&amp;"",'الملاك'!$A$6:$A$205,0)),""))</f>
        <v/>
      </c>
      <c r="G131" s="6">
        <f>IF(OR(A131&amp;""="",B131&amp;""=""),"",IF(COUNTIF('الاجتماعات'!$A$6:$A$205,A131&amp;"")=0,"اجتماع غير موجود",IF(COUNTIFS($A$6:$A$2005,A131&amp;"",$B$6:$B$2005,B131&amp;"")&gt;1,"مكرر","")))</f>
        <v/>
      </c>
    </row>
    <row r="132">
      <c r="A132" s="5" t="n"/>
      <c r="B132" s="5" t="n"/>
      <c r="C132" s="5" t="n"/>
      <c r="D132" s="5" t="n"/>
      <c r="E132" s="6">
        <f>IF(B132&amp;""="","",IFERROR(INDEX('الملاك'!$B$6:$B$205,MATCH(B132&amp;"",'الملاك'!$A$6:$A$205,0))&amp;"","كود غير موجود"))</f>
        <v/>
      </c>
      <c r="F132" s="19">
        <f>IF(B132&amp;""="","",IFERROR(INDEX('الملاك'!$E$6:$E$205,MATCH(B132&amp;"",'الملاك'!$A$6:$A$205,0)),""))</f>
        <v/>
      </c>
      <c r="G132" s="6">
        <f>IF(OR(A132&amp;""="",B132&amp;""=""),"",IF(COUNTIF('الاجتماعات'!$A$6:$A$205,A132&amp;"")=0,"اجتماع غير موجود",IF(COUNTIFS($A$6:$A$2005,A132&amp;"",$B$6:$B$2005,B132&amp;"")&gt;1,"مكرر","")))</f>
        <v/>
      </c>
    </row>
    <row r="133">
      <c r="A133" s="5" t="n"/>
      <c r="B133" s="5" t="n"/>
      <c r="C133" s="5" t="n"/>
      <c r="D133" s="5" t="n"/>
      <c r="E133" s="6">
        <f>IF(B133&amp;""="","",IFERROR(INDEX('الملاك'!$B$6:$B$205,MATCH(B133&amp;"",'الملاك'!$A$6:$A$205,0))&amp;"","كود غير موجود"))</f>
        <v/>
      </c>
      <c r="F133" s="19">
        <f>IF(B133&amp;""="","",IFERROR(INDEX('الملاك'!$E$6:$E$205,MATCH(B133&amp;"",'الملاك'!$A$6:$A$205,0)),""))</f>
        <v/>
      </c>
      <c r="G133" s="6">
        <f>IF(OR(A133&amp;""="",B133&amp;""=""),"",IF(COUNTIF('الاجتماعات'!$A$6:$A$205,A133&amp;"")=0,"اجتماع غير موجود",IF(COUNTIFS($A$6:$A$2005,A133&amp;"",$B$6:$B$2005,B133&amp;"")&gt;1,"مكرر","")))</f>
        <v/>
      </c>
    </row>
    <row r="134">
      <c r="A134" s="5" t="n"/>
      <c r="B134" s="5" t="n"/>
      <c r="C134" s="5" t="n"/>
      <c r="D134" s="5" t="n"/>
      <c r="E134" s="6">
        <f>IF(B134&amp;""="","",IFERROR(INDEX('الملاك'!$B$6:$B$205,MATCH(B134&amp;"",'الملاك'!$A$6:$A$205,0))&amp;"","كود غير موجود"))</f>
        <v/>
      </c>
      <c r="F134" s="19">
        <f>IF(B134&amp;""="","",IFERROR(INDEX('الملاك'!$E$6:$E$205,MATCH(B134&amp;"",'الملاك'!$A$6:$A$205,0)),""))</f>
        <v/>
      </c>
      <c r="G134" s="6">
        <f>IF(OR(A134&amp;""="",B134&amp;""=""),"",IF(COUNTIF('الاجتماعات'!$A$6:$A$205,A134&amp;"")=0,"اجتماع غير موجود",IF(COUNTIFS($A$6:$A$2005,A134&amp;"",$B$6:$B$2005,B134&amp;"")&gt;1,"مكرر","")))</f>
        <v/>
      </c>
    </row>
    <row r="135">
      <c r="A135" s="5" t="n"/>
      <c r="B135" s="5" t="n"/>
      <c r="C135" s="5" t="n"/>
      <c r="D135" s="5" t="n"/>
      <c r="E135" s="6">
        <f>IF(B135&amp;""="","",IFERROR(INDEX('الملاك'!$B$6:$B$205,MATCH(B135&amp;"",'الملاك'!$A$6:$A$205,0))&amp;"","كود غير موجود"))</f>
        <v/>
      </c>
      <c r="F135" s="19">
        <f>IF(B135&amp;""="","",IFERROR(INDEX('الملاك'!$E$6:$E$205,MATCH(B135&amp;"",'الملاك'!$A$6:$A$205,0)),""))</f>
        <v/>
      </c>
      <c r="G135" s="6">
        <f>IF(OR(A135&amp;""="",B135&amp;""=""),"",IF(COUNTIF('الاجتماعات'!$A$6:$A$205,A135&amp;"")=0,"اجتماع غير موجود",IF(COUNTIFS($A$6:$A$2005,A135&amp;"",$B$6:$B$2005,B135&amp;"")&gt;1,"مكرر","")))</f>
        <v/>
      </c>
    </row>
    <row r="136">
      <c r="A136" s="5" t="n"/>
      <c r="B136" s="5" t="n"/>
      <c r="C136" s="5" t="n"/>
      <c r="D136" s="5" t="n"/>
      <c r="E136" s="6">
        <f>IF(B136&amp;""="","",IFERROR(INDEX('الملاك'!$B$6:$B$205,MATCH(B136&amp;"",'الملاك'!$A$6:$A$205,0))&amp;"","كود غير موجود"))</f>
        <v/>
      </c>
      <c r="F136" s="19">
        <f>IF(B136&amp;""="","",IFERROR(INDEX('الملاك'!$E$6:$E$205,MATCH(B136&amp;"",'الملاك'!$A$6:$A$205,0)),""))</f>
        <v/>
      </c>
      <c r="G136" s="6">
        <f>IF(OR(A136&amp;""="",B136&amp;""=""),"",IF(COUNTIF('الاجتماعات'!$A$6:$A$205,A136&amp;"")=0,"اجتماع غير موجود",IF(COUNTIFS($A$6:$A$2005,A136&amp;"",$B$6:$B$2005,B136&amp;"")&gt;1,"مكرر","")))</f>
        <v/>
      </c>
    </row>
    <row r="137">
      <c r="A137" s="5" t="n"/>
      <c r="B137" s="5" t="n"/>
      <c r="C137" s="5" t="n"/>
      <c r="D137" s="5" t="n"/>
      <c r="E137" s="6">
        <f>IF(B137&amp;""="","",IFERROR(INDEX('الملاك'!$B$6:$B$205,MATCH(B137&amp;"",'الملاك'!$A$6:$A$205,0))&amp;"","كود غير موجود"))</f>
        <v/>
      </c>
      <c r="F137" s="19">
        <f>IF(B137&amp;""="","",IFERROR(INDEX('الملاك'!$E$6:$E$205,MATCH(B137&amp;"",'الملاك'!$A$6:$A$205,0)),""))</f>
        <v/>
      </c>
      <c r="G137" s="6">
        <f>IF(OR(A137&amp;""="",B137&amp;""=""),"",IF(COUNTIF('الاجتماعات'!$A$6:$A$205,A137&amp;"")=0,"اجتماع غير موجود",IF(COUNTIFS($A$6:$A$2005,A137&amp;"",$B$6:$B$2005,B137&amp;"")&gt;1,"مكرر","")))</f>
        <v/>
      </c>
    </row>
    <row r="138">
      <c r="A138" s="5" t="n"/>
      <c r="B138" s="5" t="n"/>
      <c r="C138" s="5" t="n"/>
      <c r="D138" s="5" t="n"/>
      <c r="E138" s="6">
        <f>IF(B138&amp;""="","",IFERROR(INDEX('الملاك'!$B$6:$B$205,MATCH(B138&amp;"",'الملاك'!$A$6:$A$205,0))&amp;"","كود غير موجود"))</f>
        <v/>
      </c>
      <c r="F138" s="19">
        <f>IF(B138&amp;""="","",IFERROR(INDEX('الملاك'!$E$6:$E$205,MATCH(B138&amp;"",'الملاك'!$A$6:$A$205,0)),""))</f>
        <v/>
      </c>
      <c r="G138" s="6">
        <f>IF(OR(A138&amp;""="",B138&amp;""=""),"",IF(COUNTIF('الاجتماعات'!$A$6:$A$205,A138&amp;"")=0,"اجتماع غير موجود",IF(COUNTIFS($A$6:$A$2005,A138&amp;"",$B$6:$B$2005,B138&amp;"")&gt;1,"مكرر","")))</f>
        <v/>
      </c>
    </row>
    <row r="139">
      <c r="A139" s="5" t="n"/>
      <c r="B139" s="5" t="n"/>
      <c r="C139" s="5" t="n"/>
      <c r="D139" s="5" t="n"/>
      <c r="E139" s="6">
        <f>IF(B139&amp;""="","",IFERROR(INDEX('الملاك'!$B$6:$B$205,MATCH(B139&amp;"",'الملاك'!$A$6:$A$205,0))&amp;"","كود غير موجود"))</f>
        <v/>
      </c>
      <c r="F139" s="19">
        <f>IF(B139&amp;""="","",IFERROR(INDEX('الملاك'!$E$6:$E$205,MATCH(B139&amp;"",'الملاك'!$A$6:$A$205,0)),""))</f>
        <v/>
      </c>
      <c r="G139" s="6">
        <f>IF(OR(A139&amp;""="",B139&amp;""=""),"",IF(COUNTIF('الاجتماعات'!$A$6:$A$205,A139&amp;"")=0,"اجتماع غير موجود",IF(COUNTIFS($A$6:$A$2005,A139&amp;"",$B$6:$B$2005,B139&amp;"")&gt;1,"مكرر","")))</f>
        <v/>
      </c>
    </row>
    <row r="140">
      <c r="A140" s="5" t="n"/>
      <c r="B140" s="5" t="n"/>
      <c r="C140" s="5" t="n"/>
      <c r="D140" s="5" t="n"/>
      <c r="E140" s="6">
        <f>IF(B140&amp;""="","",IFERROR(INDEX('الملاك'!$B$6:$B$205,MATCH(B140&amp;"",'الملاك'!$A$6:$A$205,0))&amp;"","كود غير موجود"))</f>
        <v/>
      </c>
      <c r="F140" s="19">
        <f>IF(B140&amp;""="","",IFERROR(INDEX('الملاك'!$E$6:$E$205,MATCH(B140&amp;"",'الملاك'!$A$6:$A$205,0)),""))</f>
        <v/>
      </c>
      <c r="G140" s="6">
        <f>IF(OR(A140&amp;""="",B140&amp;""=""),"",IF(COUNTIF('الاجتماعات'!$A$6:$A$205,A140&amp;"")=0,"اجتماع غير موجود",IF(COUNTIFS($A$6:$A$2005,A140&amp;"",$B$6:$B$2005,B140&amp;"")&gt;1,"مكرر","")))</f>
        <v/>
      </c>
    </row>
    <row r="141">
      <c r="A141" s="5" t="n"/>
      <c r="B141" s="5" t="n"/>
      <c r="C141" s="5" t="n"/>
      <c r="D141" s="5" t="n"/>
      <c r="E141" s="6">
        <f>IF(B141&amp;""="","",IFERROR(INDEX('الملاك'!$B$6:$B$205,MATCH(B141&amp;"",'الملاك'!$A$6:$A$205,0))&amp;"","كود غير موجود"))</f>
        <v/>
      </c>
      <c r="F141" s="19">
        <f>IF(B141&amp;""="","",IFERROR(INDEX('الملاك'!$E$6:$E$205,MATCH(B141&amp;"",'الملاك'!$A$6:$A$205,0)),""))</f>
        <v/>
      </c>
      <c r="G141" s="6">
        <f>IF(OR(A141&amp;""="",B141&amp;""=""),"",IF(COUNTIF('الاجتماعات'!$A$6:$A$205,A141&amp;"")=0,"اجتماع غير موجود",IF(COUNTIFS($A$6:$A$2005,A141&amp;"",$B$6:$B$2005,B141&amp;"")&gt;1,"مكرر","")))</f>
        <v/>
      </c>
    </row>
    <row r="142">
      <c r="A142" s="5" t="n"/>
      <c r="B142" s="5" t="n"/>
      <c r="C142" s="5" t="n"/>
      <c r="D142" s="5" t="n"/>
      <c r="E142" s="6">
        <f>IF(B142&amp;""="","",IFERROR(INDEX('الملاك'!$B$6:$B$205,MATCH(B142&amp;"",'الملاك'!$A$6:$A$205,0))&amp;"","كود غير موجود"))</f>
        <v/>
      </c>
      <c r="F142" s="19">
        <f>IF(B142&amp;""="","",IFERROR(INDEX('الملاك'!$E$6:$E$205,MATCH(B142&amp;"",'الملاك'!$A$6:$A$205,0)),""))</f>
        <v/>
      </c>
      <c r="G142" s="6">
        <f>IF(OR(A142&amp;""="",B142&amp;""=""),"",IF(COUNTIF('الاجتماعات'!$A$6:$A$205,A142&amp;"")=0,"اجتماع غير موجود",IF(COUNTIFS($A$6:$A$2005,A142&amp;"",$B$6:$B$2005,B142&amp;"")&gt;1,"مكرر","")))</f>
        <v/>
      </c>
    </row>
    <row r="143">
      <c r="A143" s="5" t="n"/>
      <c r="B143" s="5" t="n"/>
      <c r="C143" s="5" t="n"/>
      <c r="D143" s="5" t="n"/>
      <c r="E143" s="6">
        <f>IF(B143&amp;""="","",IFERROR(INDEX('الملاك'!$B$6:$B$205,MATCH(B143&amp;"",'الملاك'!$A$6:$A$205,0))&amp;"","كود غير موجود"))</f>
        <v/>
      </c>
      <c r="F143" s="19">
        <f>IF(B143&amp;""="","",IFERROR(INDEX('الملاك'!$E$6:$E$205,MATCH(B143&amp;"",'الملاك'!$A$6:$A$205,0)),""))</f>
        <v/>
      </c>
      <c r="G143" s="6">
        <f>IF(OR(A143&amp;""="",B143&amp;""=""),"",IF(COUNTIF('الاجتماعات'!$A$6:$A$205,A143&amp;"")=0,"اجتماع غير موجود",IF(COUNTIFS($A$6:$A$2005,A143&amp;"",$B$6:$B$2005,B143&amp;"")&gt;1,"مكرر","")))</f>
        <v/>
      </c>
    </row>
    <row r="144">
      <c r="A144" s="5" t="n"/>
      <c r="B144" s="5" t="n"/>
      <c r="C144" s="5" t="n"/>
      <c r="D144" s="5" t="n"/>
      <c r="E144" s="6">
        <f>IF(B144&amp;""="","",IFERROR(INDEX('الملاك'!$B$6:$B$205,MATCH(B144&amp;"",'الملاك'!$A$6:$A$205,0))&amp;"","كود غير موجود"))</f>
        <v/>
      </c>
      <c r="F144" s="19">
        <f>IF(B144&amp;""="","",IFERROR(INDEX('الملاك'!$E$6:$E$205,MATCH(B144&amp;"",'الملاك'!$A$6:$A$205,0)),""))</f>
        <v/>
      </c>
      <c r="G144" s="6">
        <f>IF(OR(A144&amp;""="",B144&amp;""=""),"",IF(COUNTIF('الاجتماعات'!$A$6:$A$205,A144&amp;"")=0,"اجتماع غير موجود",IF(COUNTIFS($A$6:$A$2005,A144&amp;"",$B$6:$B$2005,B144&amp;"")&gt;1,"مكرر","")))</f>
        <v/>
      </c>
    </row>
    <row r="145">
      <c r="A145" s="5" t="n"/>
      <c r="B145" s="5" t="n"/>
      <c r="C145" s="5" t="n"/>
      <c r="D145" s="5" t="n"/>
      <c r="E145" s="6">
        <f>IF(B145&amp;""="","",IFERROR(INDEX('الملاك'!$B$6:$B$205,MATCH(B145&amp;"",'الملاك'!$A$6:$A$205,0))&amp;"","كود غير موجود"))</f>
        <v/>
      </c>
      <c r="F145" s="19">
        <f>IF(B145&amp;""="","",IFERROR(INDEX('الملاك'!$E$6:$E$205,MATCH(B145&amp;"",'الملاك'!$A$6:$A$205,0)),""))</f>
        <v/>
      </c>
      <c r="G145" s="6">
        <f>IF(OR(A145&amp;""="",B145&amp;""=""),"",IF(COUNTIF('الاجتماعات'!$A$6:$A$205,A145&amp;"")=0,"اجتماع غير موجود",IF(COUNTIFS($A$6:$A$2005,A145&amp;"",$B$6:$B$2005,B145&amp;"")&gt;1,"مكرر","")))</f>
        <v/>
      </c>
    </row>
    <row r="146">
      <c r="A146" s="5" t="n"/>
      <c r="B146" s="5" t="n"/>
      <c r="C146" s="5" t="n"/>
      <c r="D146" s="5" t="n"/>
      <c r="E146" s="6">
        <f>IF(B146&amp;""="","",IFERROR(INDEX('الملاك'!$B$6:$B$205,MATCH(B146&amp;"",'الملاك'!$A$6:$A$205,0))&amp;"","كود غير موجود"))</f>
        <v/>
      </c>
      <c r="F146" s="19">
        <f>IF(B146&amp;""="","",IFERROR(INDEX('الملاك'!$E$6:$E$205,MATCH(B146&amp;"",'الملاك'!$A$6:$A$205,0)),""))</f>
        <v/>
      </c>
      <c r="G146" s="6">
        <f>IF(OR(A146&amp;""="",B146&amp;""=""),"",IF(COUNTIF('الاجتماعات'!$A$6:$A$205,A146&amp;"")=0,"اجتماع غير موجود",IF(COUNTIFS($A$6:$A$2005,A146&amp;"",$B$6:$B$2005,B146&amp;"")&gt;1,"مكرر","")))</f>
        <v/>
      </c>
    </row>
    <row r="147">
      <c r="A147" s="5" t="n"/>
      <c r="B147" s="5" t="n"/>
      <c r="C147" s="5" t="n"/>
      <c r="D147" s="5" t="n"/>
      <c r="E147" s="6">
        <f>IF(B147&amp;""="","",IFERROR(INDEX('الملاك'!$B$6:$B$205,MATCH(B147&amp;"",'الملاك'!$A$6:$A$205,0))&amp;"","كود غير موجود"))</f>
        <v/>
      </c>
      <c r="F147" s="19">
        <f>IF(B147&amp;""="","",IFERROR(INDEX('الملاك'!$E$6:$E$205,MATCH(B147&amp;"",'الملاك'!$A$6:$A$205,0)),""))</f>
        <v/>
      </c>
      <c r="G147" s="6">
        <f>IF(OR(A147&amp;""="",B147&amp;""=""),"",IF(COUNTIF('الاجتماعات'!$A$6:$A$205,A147&amp;"")=0,"اجتماع غير موجود",IF(COUNTIFS($A$6:$A$2005,A147&amp;"",$B$6:$B$2005,B147&amp;"")&gt;1,"مكرر","")))</f>
        <v/>
      </c>
    </row>
    <row r="148">
      <c r="A148" s="5" t="n"/>
      <c r="B148" s="5" t="n"/>
      <c r="C148" s="5" t="n"/>
      <c r="D148" s="5" t="n"/>
      <c r="E148" s="6">
        <f>IF(B148&amp;""="","",IFERROR(INDEX('الملاك'!$B$6:$B$205,MATCH(B148&amp;"",'الملاك'!$A$6:$A$205,0))&amp;"","كود غير موجود"))</f>
        <v/>
      </c>
      <c r="F148" s="19">
        <f>IF(B148&amp;""="","",IFERROR(INDEX('الملاك'!$E$6:$E$205,MATCH(B148&amp;"",'الملاك'!$A$6:$A$205,0)),""))</f>
        <v/>
      </c>
      <c r="G148" s="6">
        <f>IF(OR(A148&amp;""="",B148&amp;""=""),"",IF(COUNTIF('الاجتماعات'!$A$6:$A$205,A148&amp;"")=0,"اجتماع غير موجود",IF(COUNTIFS($A$6:$A$2005,A148&amp;"",$B$6:$B$2005,B148&amp;"")&gt;1,"مكرر","")))</f>
        <v/>
      </c>
    </row>
    <row r="149">
      <c r="A149" s="5" t="n"/>
      <c r="B149" s="5" t="n"/>
      <c r="C149" s="5" t="n"/>
      <c r="D149" s="5" t="n"/>
      <c r="E149" s="6">
        <f>IF(B149&amp;""="","",IFERROR(INDEX('الملاك'!$B$6:$B$205,MATCH(B149&amp;"",'الملاك'!$A$6:$A$205,0))&amp;"","كود غير موجود"))</f>
        <v/>
      </c>
      <c r="F149" s="19">
        <f>IF(B149&amp;""="","",IFERROR(INDEX('الملاك'!$E$6:$E$205,MATCH(B149&amp;"",'الملاك'!$A$6:$A$205,0)),""))</f>
        <v/>
      </c>
      <c r="G149" s="6">
        <f>IF(OR(A149&amp;""="",B149&amp;""=""),"",IF(COUNTIF('الاجتماعات'!$A$6:$A$205,A149&amp;"")=0,"اجتماع غير موجود",IF(COUNTIFS($A$6:$A$2005,A149&amp;"",$B$6:$B$2005,B149&amp;"")&gt;1,"مكرر","")))</f>
        <v/>
      </c>
    </row>
    <row r="150">
      <c r="A150" s="5" t="n"/>
      <c r="B150" s="5" t="n"/>
      <c r="C150" s="5" t="n"/>
      <c r="D150" s="5" t="n"/>
      <c r="E150" s="6">
        <f>IF(B150&amp;""="","",IFERROR(INDEX('الملاك'!$B$6:$B$205,MATCH(B150&amp;"",'الملاك'!$A$6:$A$205,0))&amp;"","كود غير موجود"))</f>
        <v/>
      </c>
      <c r="F150" s="19">
        <f>IF(B150&amp;""="","",IFERROR(INDEX('الملاك'!$E$6:$E$205,MATCH(B150&amp;"",'الملاك'!$A$6:$A$205,0)),""))</f>
        <v/>
      </c>
      <c r="G150" s="6">
        <f>IF(OR(A150&amp;""="",B150&amp;""=""),"",IF(COUNTIF('الاجتماعات'!$A$6:$A$205,A150&amp;"")=0,"اجتماع غير موجود",IF(COUNTIFS($A$6:$A$2005,A150&amp;"",$B$6:$B$2005,B150&amp;"")&gt;1,"مكرر","")))</f>
        <v/>
      </c>
    </row>
    <row r="151">
      <c r="A151" s="5" t="n"/>
      <c r="B151" s="5" t="n"/>
      <c r="C151" s="5" t="n"/>
      <c r="D151" s="5" t="n"/>
      <c r="E151" s="6">
        <f>IF(B151&amp;""="","",IFERROR(INDEX('الملاك'!$B$6:$B$205,MATCH(B151&amp;"",'الملاك'!$A$6:$A$205,0))&amp;"","كود غير موجود"))</f>
        <v/>
      </c>
      <c r="F151" s="19">
        <f>IF(B151&amp;""="","",IFERROR(INDEX('الملاك'!$E$6:$E$205,MATCH(B151&amp;"",'الملاك'!$A$6:$A$205,0)),""))</f>
        <v/>
      </c>
      <c r="G151" s="6">
        <f>IF(OR(A151&amp;""="",B151&amp;""=""),"",IF(COUNTIF('الاجتماعات'!$A$6:$A$205,A151&amp;"")=0,"اجتماع غير موجود",IF(COUNTIFS($A$6:$A$2005,A151&amp;"",$B$6:$B$2005,B151&amp;"")&gt;1,"مكرر","")))</f>
        <v/>
      </c>
    </row>
    <row r="152">
      <c r="A152" s="5" t="n"/>
      <c r="B152" s="5" t="n"/>
      <c r="C152" s="5" t="n"/>
      <c r="D152" s="5" t="n"/>
      <c r="E152" s="6">
        <f>IF(B152&amp;""="","",IFERROR(INDEX('الملاك'!$B$6:$B$205,MATCH(B152&amp;"",'الملاك'!$A$6:$A$205,0))&amp;"","كود غير موجود"))</f>
        <v/>
      </c>
      <c r="F152" s="19">
        <f>IF(B152&amp;""="","",IFERROR(INDEX('الملاك'!$E$6:$E$205,MATCH(B152&amp;"",'الملاك'!$A$6:$A$205,0)),""))</f>
        <v/>
      </c>
      <c r="G152" s="6">
        <f>IF(OR(A152&amp;""="",B152&amp;""=""),"",IF(COUNTIF('الاجتماعات'!$A$6:$A$205,A152&amp;"")=0,"اجتماع غير موجود",IF(COUNTIFS($A$6:$A$2005,A152&amp;"",$B$6:$B$2005,B152&amp;"")&gt;1,"مكرر","")))</f>
        <v/>
      </c>
    </row>
    <row r="153">
      <c r="A153" s="5" t="n"/>
      <c r="B153" s="5" t="n"/>
      <c r="C153" s="5" t="n"/>
      <c r="D153" s="5" t="n"/>
      <c r="E153" s="6">
        <f>IF(B153&amp;""="","",IFERROR(INDEX('الملاك'!$B$6:$B$205,MATCH(B153&amp;"",'الملاك'!$A$6:$A$205,0))&amp;"","كود غير موجود"))</f>
        <v/>
      </c>
      <c r="F153" s="19">
        <f>IF(B153&amp;""="","",IFERROR(INDEX('الملاك'!$E$6:$E$205,MATCH(B153&amp;"",'الملاك'!$A$6:$A$205,0)),""))</f>
        <v/>
      </c>
      <c r="G153" s="6">
        <f>IF(OR(A153&amp;""="",B153&amp;""=""),"",IF(COUNTIF('الاجتماعات'!$A$6:$A$205,A153&amp;"")=0,"اجتماع غير موجود",IF(COUNTIFS($A$6:$A$2005,A153&amp;"",$B$6:$B$2005,B153&amp;"")&gt;1,"مكرر","")))</f>
        <v/>
      </c>
    </row>
    <row r="154">
      <c r="A154" s="5" t="n"/>
      <c r="B154" s="5" t="n"/>
      <c r="C154" s="5" t="n"/>
      <c r="D154" s="5" t="n"/>
      <c r="E154" s="6">
        <f>IF(B154&amp;""="","",IFERROR(INDEX('الملاك'!$B$6:$B$205,MATCH(B154&amp;"",'الملاك'!$A$6:$A$205,0))&amp;"","كود غير موجود"))</f>
        <v/>
      </c>
      <c r="F154" s="19">
        <f>IF(B154&amp;""="","",IFERROR(INDEX('الملاك'!$E$6:$E$205,MATCH(B154&amp;"",'الملاك'!$A$6:$A$205,0)),""))</f>
        <v/>
      </c>
      <c r="G154" s="6">
        <f>IF(OR(A154&amp;""="",B154&amp;""=""),"",IF(COUNTIF('الاجتماعات'!$A$6:$A$205,A154&amp;"")=0,"اجتماع غير موجود",IF(COUNTIFS($A$6:$A$2005,A154&amp;"",$B$6:$B$2005,B154&amp;"")&gt;1,"مكرر","")))</f>
        <v/>
      </c>
    </row>
    <row r="155">
      <c r="A155" s="5" t="n"/>
      <c r="B155" s="5" t="n"/>
      <c r="C155" s="5" t="n"/>
      <c r="D155" s="5" t="n"/>
      <c r="E155" s="6">
        <f>IF(B155&amp;""="","",IFERROR(INDEX('الملاك'!$B$6:$B$205,MATCH(B155&amp;"",'الملاك'!$A$6:$A$205,0))&amp;"","كود غير موجود"))</f>
        <v/>
      </c>
      <c r="F155" s="19">
        <f>IF(B155&amp;""="","",IFERROR(INDEX('الملاك'!$E$6:$E$205,MATCH(B155&amp;"",'الملاك'!$A$6:$A$205,0)),""))</f>
        <v/>
      </c>
      <c r="G155" s="6">
        <f>IF(OR(A155&amp;""="",B155&amp;""=""),"",IF(COUNTIF('الاجتماعات'!$A$6:$A$205,A155&amp;"")=0,"اجتماع غير موجود",IF(COUNTIFS($A$6:$A$2005,A155&amp;"",$B$6:$B$2005,B155&amp;"")&gt;1,"مكرر","")))</f>
        <v/>
      </c>
    </row>
    <row r="156">
      <c r="A156" s="5" t="n"/>
      <c r="B156" s="5" t="n"/>
      <c r="C156" s="5" t="n"/>
      <c r="D156" s="5" t="n"/>
      <c r="E156" s="6">
        <f>IF(B156&amp;""="","",IFERROR(INDEX('الملاك'!$B$6:$B$205,MATCH(B156&amp;"",'الملاك'!$A$6:$A$205,0))&amp;"","كود غير موجود"))</f>
        <v/>
      </c>
      <c r="F156" s="19">
        <f>IF(B156&amp;""="","",IFERROR(INDEX('الملاك'!$E$6:$E$205,MATCH(B156&amp;"",'الملاك'!$A$6:$A$205,0)),""))</f>
        <v/>
      </c>
      <c r="G156" s="6">
        <f>IF(OR(A156&amp;""="",B156&amp;""=""),"",IF(COUNTIF('الاجتماعات'!$A$6:$A$205,A156&amp;"")=0,"اجتماع غير موجود",IF(COUNTIFS($A$6:$A$2005,A156&amp;"",$B$6:$B$2005,B156&amp;"")&gt;1,"مكرر","")))</f>
        <v/>
      </c>
    </row>
    <row r="157">
      <c r="A157" s="5" t="n"/>
      <c r="B157" s="5" t="n"/>
      <c r="C157" s="5" t="n"/>
      <c r="D157" s="5" t="n"/>
      <c r="E157" s="6">
        <f>IF(B157&amp;""="","",IFERROR(INDEX('الملاك'!$B$6:$B$205,MATCH(B157&amp;"",'الملاك'!$A$6:$A$205,0))&amp;"","كود غير موجود"))</f>
        <v/>
      </c>
      <c r="F157" s="19">
        <f>IF(B157&amp;""="","",IFERROR(INDEX('الملاك'!$E$6:$E$205,MATCH(B157&amp;"",'الملاك'!$A$6:$A$205,0)),""))</f>
        <v/>
      </c>
      <c r="G157" s="6">
        <f>IF(OR(A157&amp;""="",B157&amp;""=""),"",IF(COUNTIF('الاجتماعات'!$A$6:$A$205,A157&amp;"")=0,"اجتماع غير موجود",IF(COUNTIFS($A$6:$A$2005,A157&amp;"",$B$6:$B$2005,B157&amp;"")&gt;1,"مكرر","")))</f>
        <v/>
      </c>
    </row>
    <row r="158">
      <c r="A158" s="5" t="n"/>
      <c r="B158" s="5" t="n"/>
      <c r="C158" s="5" t="n"/>
      <c r="D158" s="5" t="n"/>
      <c r="E158" s="6">
        <f>IF(B158&amp;""="","",IFERROR(INDEX('الملاك'!$B$6:$B$205,MATCH(B158&amp;"",'الملاك'!$A$6:$A$205,0))&amp;"","كود غير موجود"))</f>
        <v/>
      </c>
      <c r="F158" s="19">
        <f>IF(B158&amp;""="","",IFERROR(INDEX('الملاك'!$E$6:$E$205,MATCH(B158&amp;"",'الملاك'!$A$6:$A$205,0)),""))</f>
        <v/>
      </c>
      <c r="G158" s="6">
        <f>IF(OR(A158&amp;""="",B158&amp;""=""),"",IF(COUNTIF('الاجتماعات'!$A$6:$A$205,A158&amp;"")=0,"اجتماع غير موجود",IF(COUNTIFS($A$6:$A$2005,A158&amp;"",$B$6:$B$2005,B158&amp;"")&gt;1,"مكرر","")))</f>
        <v/>
      </c>
    </row>
    <row r="159">
      <c r="A159" s="5" t="n"/>
      <c r="B159" s="5" t="n"/>
      <c r="C159" s="5" t="n"/>
      <c r="D159" s="5" t="n"/>
      <c r="E159" s="6">
        <f>IF(B159&amp;""="","",IFERROR(INDEX('الملاك'!$B$6:$B$205,MATCH(B159&amp;"",'الملاك'!$A$6:$A$205,0))&amp;"","كود غير موجود"))</f>
        <v/>
      </c>
      <c r="F159" s="19">
        <f>IF(B159&amp;""="","",IFERROR(INDEX('الملاك'!$E$6:$E$205,MATCH(B159&amp;"",'الملاك'!$A$6:$A$205,0)),""))</f>
        <v/>
      </c>
      <c r="G159" s="6">
        <f>IF(OR(A159&amp;""="",B159&amp;""=""),"",IF(COUNTIF('الاجتماعات'!$A$6:$A$205,A159&amp;"")=0,"اجتماع غير موجود",IF(COUNTIFS($A$6:$A$2005,A159&amp;"",$B$6:$B$2005,B159&amp;"")&gt;1,"مكرر","")))</f>
        <v/>
      </c>
    </row>
    <row r="160">
      <c r="A160" s="5" t="n"/>
      <c r="B160" s="5" t="n"/>
      <c r="C160" s="5" t="n"/>
      <c r="D160" s="5" t="n"/>
      <c r="E160" s="6">
        <f>IF(B160&amp;""="","",IFERROR(INDEX('الملاك'!$B$6:$B$205,MATCH(B160&amp;"",'الملاك'!$A$6:$A$205,0))&amp;"","كود غير موجود"))</f>
        <v/>
      </c>
      <c r="F160" s="19">
        <f>IF(B160&amp;""="","",IFERROR(INDEX('الملاك'!$E$6:$E$205,MATCH(B160&amp;"",'الملاك'!$A$6:$A$205,0)),""))</f>
        <v/>
      </c>
      <c r="G160" s="6">
        <f>IF(OR(A160&amp;""="",B160&amp;""=""),"",IF(COUNTIF('الاجتماعات'!$A$6:$A$205,A160&amp;"")=0,"اجتماع غير موجود",IF(COUNTIFS($A$6:$A$2005,A160&amp;"",$B$6:$B$2005,B160&amp;"")&gt;1,"مكرر","")))</f>
        <v/>
      </c>
    </row>
    <row r="161">
      <c r="A161" s="5" t="n"/>
      <c r="B161" s="5" t="n"/>
      <c r="C161" s="5" t="n"/>
      <c r="D161" s="5" t="n"/>
      <c r="E161" s="6">
        <f>IF(B161&amp;""="","",IFERROR(INDEX('الملاك'!$B$6:$B$205,MATCH(B161&amp;"",'الملاك'!$A$6:$A$205,0))&amp;"","كود غير موجود"))</f>
        <v/>
      </c>
      <c r="F161" s="19">
        <f>IF(B161&amp;""="","",IFERROR(INDEX('الملاك'!$E$6:$E$205,MATCH(B161&amp;"",'الملاك'!$A$6:$A$205,0)),""))</f>
        <v/>
      </c>
      <c r="G161" s="6">
        <f>IF(OR(A161&amp;""="",B161&amp;""=""),"",IF(COUNTIF('الاجتماعات'!$A$6:$A$205,A161&amp;"")=0,"اجتماع غير موجود",IF(COUNTIFS($A$6:$A$2005,A161&amp;"",$B$6:$B$2005,B161&amp;"")&gt;1,"مكرر","")))</f>
        <v/>
      </c>
    </row>
    <row r="162">
      <c r="A162" s="5" t="n"/>
      <c r="B162" s="5" t="n"/>
      <c r="C162" s="5" t="n"/>
      <c r="D162" s="5" t="n"/>
      <c r="E162" s="6">
        <f>IF(B162&amp;""="","",IFERROR(INDEX('الملاك'!$B$6:$B$205,MATCH(B162&amp;"",'الملاك'!$A$6:$A$205,0))&amp;"","كود غير موجود"))</f>
        <v/>
      </c>
      <c r="F162" s="19">
        <f>IF(B162&amp;""="","",IFERROR(INDEX('الملاك'!$E$6:$E$205,MATCH(B162&amp;"",'الملاك'!$A$6:$A$205,0)),""))</f>
        <v/>
      </c>
      <c r="G162" s="6">
        <f>IF(OR(A162&amp;""="",B162&amp;""=""),"",IF(COUNTIF('الاجتماعات'!$A$6:$A$205,A162&amp;"")=0,"اجتماع غير موجود",IF(COUNTIFS($A$6:$A$2005,A162&amp;"",$B$6:$B$2005,B162&amp;"")&gt;1,"مكرر","")))</f>
        <v/>
      </c>
    </row>
    <row r="163">
      <c r="A163" s="5" t="n"/>
      <c r="B163" s="5" t="n"/>
      <c r="C163" s="5" t="n"/>
      <c r="D163" s="5" t="n"/>
      <c r="E163" s="6">
        <f>IF(B163&amp;""="","",IFERROR(INDEX('الملاك'!$B$6:$B$205,MATCH(B163&amp;"",'الملاك'!$A$6:$A$205,0))&amp;"","كود غير موجود"))</f>
        <v/>
      </c>
      <c r="F163" s="19">
        <f>IF(B163&amp;""="","",IFERROR(INDEX('الملاك'!$E$6:$E$205,MATCH(B163&amp;"",'الملاك'!$A$6:$A$205,0)),""))</f>
        <v/>
      </c>
      <c r="G163" s="6">
        <f>IF(OR(A163&amp;""="",B163&amp;""=""),"",IF(COUNTIF('الاجتماعات'!$A$6:$A$205,A163&amp;"")=0,"اجتماع غير موجود",IF(COUNTIFS($A$6:$A$2005,A163&amp;"",$B$6:$B$2005,B163&amp;"")&gt;1,"مكرر","")))</f>
        <v/>
      </c>
    </row>
    <row r="164">
      <c r="A164" s="5" t="n"/>
      <c r="B164" s="5" t="n"/>
      <c r="C164" s="5" t="n"/>
      <c r="D164" s="5" t="n"/>
      <c r="E164" s="6">
        <f>IF(B164&amp;""="","",IFERROR(INDEX('الملاك'!$B$6:$B$205,MATCH(B164&amp;"",'الملاك'!$A$6:$A$205,0))&amp;"","كود غير موجود"))</f>
        <v/>
      </c>
      <c r="F164" s="19">
        <f>IF(B164&amp;""="","",IFERROR(INDEX('الملاك'!$E$6:$E$205,MATCH(B164&amp;"",'الملاك'!$A$6:$A$205,0)),""))</f>
        <v/>
      </c>
      <c r="G164" s="6">
        <f>IF(OR(A164&amp;""="",B164&amp;""=""),"",IF(COUNTIF('الاجتماعات'!$A$6:$A$205,A164&amp;"")=0,"اجتماع غير موجود",IF(COUNTIFS($A$6:$A$2005,A164&amp;"",$B$6:$B$2005,B164&amp;"")&gt;1,"مكرر","")))</f>
        <v/>
      </c>
    </row>
    <row r="165">
      <c r="A165" s="5" t="n"/>
      <c r="B165" s="5" t="n"/>
      <c r="C165" s="5" t="n"/>
      <c r="D165" s="5" t="n"/>
      <c r="E165" s="6">
        <f>IF(B165&amp;""="","",IFERROR(INDEX('الملاك'!$B$6:$B$205,MATCH(B165&amp;"",'الملاك'!$A$6:$A$205,0))&amp;"","كود غير موجود"))</f>
        <v/>
      </c>
      <c r="F165" s="19">
        <f>IF(B165&amp;""="","",IFERROR(INDEX('الملاك'!$E$6:$E$205,MATCH(B165&amp;"",'الملاك'!$A$6:$A$205,0)),""))</f>
        <v/>
      </c>
      <c r="G165" s="6">
        <f>IF(OR(A165&amp;""="",B165&amp;""=""),"",IF(COUNTIF('الاجتماعات'!$A$6:$A$205,A165&amp;"")=0,"اجتماع غير موجود",IF(COUNTIFS($A$6:$A$2005,A165&amp;"",$B$6:$B$2005,B165&amp;"")&gt;1,"مكرر","")))</f>
        <v/>
      </c>
    </row>
    <row r="166">
      <c r="A166" s="5" t="n"/>
      <c r="B166" s="5" t="n"/>
      <c r="C166" s="5" t="n"/>
      <c r="D166" s="5" t="n"/>
      <c r="E166" s="6">
        <f>IF(B166&amp;""="","",IFERROR(INDEX('الملاك'!$B$6:$B$205,MATCH(B166&amp;"",'الملاك'!$A$6:$A$205,0))&amp;"","كود غير موجود"))</f>
        <v/>
      </c>
      <c r="F166" s="19">
        <f>IF(B166&amp;""="","",IFERROR(INDEX('الملاك'!$E$6:$E$205,MATCH(B166&amp;"",'الملاك'!$A$6:$A$205,0)),""))</f>
        <v/>
      </c>
      <c r="G166" s="6">
        <f>IF(OR(A166&amp;""="",B166&amp;""=""),"",IF(COUNTIF('الاجتماعات'!$A$6:$A$205,A166&amp;"")=0,"اجتماع غير موجود",IF(COUNTIFS($A$6:$A$2005,A166&amp;"",$B$6:$B$2005,B166&amp;"")&gt;1,"مكرر","")))</f>
        <v/>
      </c>
    </row>
    <row r="167">
      <c r="A167" s="5" t="n"/>
      <c r="B167" s="5" t="n"/>
      <c r="C167" s="5" t="n"/>
      <c r="D167" s="5" t="n"/>
      <c r="E167" s="6">
        <f>IF(B167&amp;""="","",IFERROR(INDEX('الملاك'!$B$6:$B$205,MATCH(B167&amp;"",'الملاك'!$A$6:$A$205,0))&amp;"","كود غير موجود"))</f>
        <v/>
      </c>
      <c r="F167" s="19">
        <f>IF(B167&amp;""="","",IFERROR(INDEX('الملاك'!$E$6:$E$205,MATCH(B167&amp;"",'الملاك'!$A$6:$A$205,0)),""))</f>
        <v/>
      </c>
      <c r="G167" s="6">
        <f>IF(OR(A167&amp;""="",B167&amp;""=""),"",IF(COUNTIF('الاجتماعات'!$A$6:$A$205,A167&amp;"")=0,"اجتماع غير موجود",IF(COUNTIFS($A$6:$A$2005,A167&amp;"",$B$6:$B$2005,B167&amp;"")&gt;1,"مكرر","")))</f>
        <v/>
      </c>
    </row>
    <row r="168">
      <c r="A168" s="5" t="n"/>
      <c r="B168" s="5" t="n"/>
      <c r="C168" s="5" t="n"/>
      <c r="D168" s="5" t="n"/>
      <c r="E168" s="6">
        <f>IF(B168&amp;""="","",IFERROR(INDEX('الملاك'!$B$6:$B$205,MATCH(B168&amp;"",'الملاك'!$A$6:$A$205,0))&amp;"","كود غير موجود"))</f>
        <v/>
      </c>
      <c r="F168" s="19">
        <f>IF(B168&amp;""="","",IFERROR(INDEX('الملاك'!$E$6:$E$205,MATCH(B168&amp;"",'الملاك'!$A$6:$A$205,0)),""))</f>
        <v/>
      </c>
      <c r="G168" s="6">
        <f>IF(OR(A168&amp;""="",B168&amp;""=""),"",IF(COUNTIF('الاجتماعات'!$A$6:$A$205,A168&amp;"")=0,"اجتماع غير موجود",IF(COUNTIFS($A$6:$A$2005,A168&amp;"",$B$6:$B$2005,B168&amp;"")&gt;1,"مكرر","")))</f>
        <v/>
      </c>
    </row>
    <row r="169">
      <c r="A169" s="5" t="n"/>
      <c r="B169" s="5" t="n"/>
      <c r="C169" s="5" t="n"/>
      <c r="D169" s="5" t="n"/>
      <c r="E169" s="6">
        <f>IF(B169&amp;""="","",IFERROR(INDEX('الملاك'!$B$6:$B$205,MATCH(B169&amp;"",'الملاك'!$A$6:$A$205,0))&amp;"","كود غير موجود"))</f>
        <v/>
      </c>
      <c r="F169" s="19">
        <f>IF(B169&amp;""="","",IFERROR(INDEX('الملاك'!$E$6:$E$205,MATCH(B169&amp;"",'الملاك'!$A$6:$A$205,0)),""))</f>
        <v/>
      </c>
      <c r="G169" s="6">
        <f>IF(OR(A169&amp;""="",B169&amp;""=""),"",IF(COUNTIF('الاجتماعات'!$A$6:$A$205,A169&amp;"")=0,"اجتماع غير موجود",IF(COUNTIFS($A$6:$A$2005,A169&amp;"",$B$6:$B$2005,B169&amp;"")&gt;1,"مكرر","")))</f>
        <v/>
      </c>
    </row>
    <row r="170">
      <c r="A170" s="5" t="n"/>
      <c r="B170" s="5" t="n"/>
      <c r="C170" s="5" t="n"/>
      <c r="D170" s="5" t="n"/>
      <c r="E170" s="6">
        <f>IF(B170&amp;""="","",IFERROR(INDEX('الملاك'!$B$6:$B$205,MATCH(B170&amp;"",'الملاك'!$A$6:$A$205,0))&amp;"","كود غير موجود"))</f>
        <v/>
      </c>
      <c r="F170" s="19">
        <f>IF(B170&amp;""="","",IFERROR(INDEX('الملاك'!$E$6:$E$205,MATCH(B170&amp;"",'الملاك'!$A$6:$A$205,0)),""))</f>
        <v/>
      </c>
      <c r="G170" s="6">
        <f>IF(OR(A170&amp;""="",B170&amp;""=""),"",IF(COUNTIF('الاجتماعات'!$A$6:$A$205,A170&amp;"")=0,"اجتماع غير موجود",IF(COUNTIFS($A$6:$A$2005,A170&amp;"",$B$6:$B$2005,B170&amp;"")&gt;1,"مكرر","")))</f>
        <v/>
      </c>
    </row>
    <row r="171">
      <c r="A171" s="5" t="n"/>
      <c r="B171" s="5" t="n"/>
      <c r="C171" s="5" t="n"/>
      <c r="D171" s="5" t="n"/>
      <c r="E171" s="6">
        <f>IF(B171&amp;""="","",IFERROR(INDEX('الملاك'!$B$6:$B$205,MATCH(B171&amp;"",'الملاك'!$A$6:$A$205,0))&amp;"","كود غير موجود"))</f>
        <v/>
      </c>
      <c r="F171" s="19">
        <f>IF(B171&amp;""="","",IFERROR(INDEX('الملاك'!$E$6:$E$205,MATCH(B171&amp;"",'الملاك'!$A$6:$A$205,0)),""))</f>
        <v/>
      </c>
      <c r="G171" s="6">
        <f>IF(OR(A171&amp;""="",B171&amp;""=""),"",IF(COUNTIF('الاجتماعات'!$A$6:$A$205,A171&amp;"")=0,"اجتماع غير موجود",IF(COUNTIFS($A$6:$A$2005,A171&amp;"",$B$6:$B$2005,B171&amp;"")&gt;1,"مكرر","")))</f>
        <v/>
      </c>
    </row>
    <row r="172">
      <c r="A172" s="5" t="n"/>
      <c r="B172" s="5" t="n"/>
      <c r="C172" s="5" t="n"/>
      <c r="D172" s="5" t="n"/>
      <c r="E172" s="6">
        <f>IF(B172&amp;""="","",IFERROR(INDEX('الملاك'!$B$6:$B$205,MATCH(B172&amp;"",'الملاك'!$A$6:$A$205,0))&amp;"","كود غير موجود"))</f>
        <v/>
      </c>
      <c r="F172" s="19">
        <f>IF(B172&amp;""="","",IFERROR(INDEX('الملاك'!$E$6:$E$205,MATCH(B172&amp;"",'الملاك'!$A$6:$A$205,0)),""))</f>
        <v/>
      </c>
      <c r="G172" s="6">
        <f>IF(OR(A172&amp;""="",B172&amp;""=""),"",IF(COUNTIF('الاجتماعات'!$A$6:$A$205,A172&amp;"")=0,"اجتماع غير موجود",IF(COUNTIFS($A$6:$A$2005,A172&amp;"",$B$6:$B$2005,B172&amp;"")&gt;1,"مكرر","")))</f>
        <v/>
      </c>
    </row>
    <row r="173">
      <c r="A173" s="5" t="n"/>
      <c r="B173" s="5" t="n"/>
      <c r="C173" s="5" t="n"/>
      <c r="D173" s="5" t="n"/>
      <c r="E173" s="6">
        <f>IF(B173&amp;""="","",IFERROR(INDEX('الملاك'!$B$6:$B$205,MATCH(B173&amp;"",'الملاك'!$A$6:$A$205,0))&amp;"","كود غير موجود"))</f>
        <v/>
      </c>
      <c r="F173" s="19">
        <f>IF(B173&amp;""="","",IFERROR(INDEX('الملاك'!$E$6:$E$205,MATCH(B173&amp;"",'الملاك'!$A$6:$A$205,0)),""))</f>
        <v/>
      </c>
      <c r="G173" s="6">
        <f>IF(OR(A173&amp;""="",B173&amp;""=""),"",IF(COUNTIF('الاجتماعات'!$A$6:$A$205,A173&amp;"")=0,"اجتماع غير موجود",IF(COUNTIFS($A$6:$A$2005,A173&amp;"",$B$6:$B$2005,B173&amp;"")&gt;1,"مكرر","")))</f>
        <v/>
      </c>
    </row>
    <row r="174">
      <c r="A174" s="5" t="n"/>
      <c r="B174" s="5" t="n"/>
      <c r="C174" s="5" t="n"/>
      <c r="D174" s="5" t="n"/>
      <c r="E174" s="6">
        <f>IF(B174&amp;""="","",IFERROR(INDEX('الملاك'!$B$6:$B$205,MATCH(B174&amp;"",'الملاك'!$A$6:$A$205,0))&amp;"","كود غير موجود"))</f>
        <v/>
      </c>
      <c r="F174" s="19">
        <f>IF(B174&amp;""="","",IFERROR(INDEX('الملاك'!$E$6:$E$205,MATCH(B174&amp;"",'الملاك'!$A$6:$A$205,0)),""))</f>
        <v/>
      </c>
      <c r="G174" s="6">
        <f>IF(OR(A174&amp;""="",B174&amp;""=""),"",IF(COUNTIF('الاجتماعات'!$A$6:$A$205,A174&amp;"")=0,"اجتماع غير موجود",IF(COUNTIFS($A$6:$A$2005,A174&amp;"",$B$6:$B$2005,B174&amp;"")&gt;1,"مكرر","")))</f>
        <v/>
      </c>
    </row>
    <row r="175">
      <c r="A175" s="5" t="n"/>
      <c r="B175" s="5" t="n"/>
      <c r="C175" s="5" t="n"/>
      <c r="D175" s="5" t="n"/>
      <c r="E175" s="6">
        <f>IF(B175&amp;""="","",IFERROR(INDEX('الملاك'!$B$6:$B$205,MATCH(B175&amp;"",'الملاك'!$A$6:$A$205,0))&amp;"","كود غير موجود"))</f>
        <v/>
      </c>
      <c r="F175" s="19">
        <f>IF(B175&amp;""="","",IFERROR(INDEX('الملاك'!$E$6:$E$205,MATCH(B175&amp;"",'الملاك'!$A$6:$A$205,0)),""))</f>
        <v/>
      </c>
      <c r="G175" s="6">
        <f>IF(OR(A175&amp;""="",B175&amp;""=""),"",IF(COUNTIF('الاجتماعات'!$A$6:$A$205,A175&amp;"")=0,"اجتماع غير موجود",IF(COUNTIFS($A$6:$A$2005,A175&amp;"",$B$6:$B$2005,B175&amp;"")&gt;1,"مكرر","")))</f>
        <v/>
      </c>
    </row>
    <row r="176">
      <c r="A176" s="5" t="n"/>
      <c r="B176" s="5" t="n"/>
      <c r="C176" s="5" t="n"/>
      <c r="D176" s="5" t="n"/>
      <c r="E176" s="6">
        <f>IF(B176&amp;""="","",IFERROR(INDEX('الملاك'!$B$6:$B$205,MATCH(B176&amp;"",'الملاك'!$A$6:$A$205,0))&amp;"","كود غير موجود"))</f>
        <v/>
      </c>
      <c r="F176" s="19">
        <f>IF(B176&amp;""="","",IFERROR(INDEX('الملاك'!$E$6:$E$205,MATCH(B176&amp;"",'الملاك'!$A$6:$A$205,0)),""))</f>
        <v/>
      </c>
      <c r="G176" s="6">
        <f>IF(OR(A176&amp;""="",B176&amp;""=""),"",IF(COUNTIF('الاجتماعات'!$A$6:$A$205,A176&amp;"")=0,"اجتماع غير موجود",IF(COUNTIFS($A$6:$A$2005,A176&amp;"",$B$6:$B$2005,B176&amp;"")&gt;1,"مكرر","")))</f>
        <v/>
      </c>
    </row>
    <row r="177">
      <c r="A177" s="5" t="n"/>
      <c r="B177" s="5" t="n"/>
      <c r="C177" s="5" t="n"/>
      <c r="D177" s="5" t="n"/>
      <c r="E177" s="6">
        <f>IF(B177&amp;""="","",IFERROR(INDEX('الملاك'!$B$6:$B$205,MATCH(B177&amp;"",'الملاك'!$A$6:$A$205,0))&amp;"","كود غير موجود"))</f>
        <v/>
      </c>
      <c r="F177" s="19">
        <f>IF(B177&amp;""="","",IFERROR(INDEX('الملاك'!$E$6:$E$205,MATCH(B177&amp;"",'الملاك'!$A$6:$A$205,0)),""))</f>
        <v/>
      </c>
      <c r="G177" s="6">
        <f>IF(OR(A177&amp;""="",B177&amp;""=""),"",IF(COUNTIF('الاجتماعات'!$A$6:$A$205,A177&amp;"")=0,"اجتماع غير موجود",IF(COUNTIFS($A$6:$A$2005,A177&amp;"",$B$6:$B$2005,B177&amp;"")&gt;1,"مكرر","")))</f>
        <v/>
      </c>
    </row>
    <row r="178">
      <c r="A178" s="5" t="n"/>
      <c r="B178" s="5" t="n"/>
      <c r="C178" s="5" t="n"/>
      <c r="D178" s="5" t="n"/>
      <c r="E178" s="6">
        <f>IF(B178&amp;""="","",IFERROR(INDEX('الملاك'!$B$6:$B$205,MATCH(B178&amp;"",'الملاك'!$A$6:$A$205,0))&amp;"","كود غير موجود"))</f>
        <v/>
      </c>
      <c r="F178" s="19">
        <f>IF(B178&amp;""="","",IFERROR(INDEX('الملاك'!$E$6:$E$205,MATCH(B178&amp;"",'الملاك'!$A$6:$A$205,0)),""))</f>
        <v/>
      </c>
      <c r="G178" s="6">
        <f>IF(OR(A178&amp;""="",B178&amp;""=""),"",IF(COUNTIF('الاجتماعات'!$A$6:$A$205,A178&amp;"")=0,"اجتماع غير موجود",IF(COUNTIFS($A$6:$A$2005,A178&amp;"",$B$6:$B$2005,B178&amp;"")&gt;1,"مكرر","")))</f>
        <v/>
      </c>
    </row>
    <row r="179">
      <c r="A179" s="5" t="n"/>
      <c r="B179" s="5" t="n"/>
      <c r="C179" s="5" t="n"/>
      <c r="D179" s="5" t="n"/>
      <c r="E179" s="6">
        <f>IF(B179&amp;""="","",IFERROR(INDEX('الملاك'!$B$6:$B$205,MATCH(B179&amp;"",'الملاك'!$A$6:$A$205,0))&amp;"","كود غير موجود"))</f>
        <v/>
      </c>
      <c r="F179" s="19">
        <f>IF(B179&amp;""="","",IFERROR(INDEX('الملاك'!$E$6:$E$205,MATCH(B179&amp;"",'الملاك'!$A$6:$A$205,0)),""))</f>
        <v/>
      </c>
      <c r="G179" s="6">
        <f>IF(OR(A179&amp;""="",B179&amp;""=""),"",IF(COUNTIF('الاجتماعات'!$A$6:$A$205,A179&amp;"")=0,"اجتماع غير موجود",IF(COUNTIFS($A$6:$A$2005,A179&amp;"",$B$6:$B$2005,B179&amp;"")&gt;1,"مكرر","")))</f>
        <v/>
      </c>
    </row>
    <row r="180">
      <c r="A180" s="5" t="n"/>
      <c r="B180" s="5" t="n"/>
      <c r="C180" s="5" t="n"/>
      <c r="D180" s="5" t="n"/>
      <c r="E180" s="6">
        <f>IF(B180&amp;""="","",IFERROR(INDEX('الملاك'!$B$6:$B$205,MATCH(B180&amp;"",'الملاك'!$A$6:$A$205,0))&amp;"","كود غير موجود"))</f>
        <v/>
      </c>
      <c r="F180" s="19">
        <f>IF(B180&amp;""="","",IFERROR(INDEX('الملاك'!$E$6:$E$205,MATCH(B180&amp;"",'الملاك'!$A$6:$A$205,0)),""))</f>
        <v/>
      </c>
      <c r="G180" s="6">
        <f>IF(OR(A180&amp;""="",B180&amp;""=""),"",IF(COUNTIF('الاجتماعات'!$A$6:$A$205,A180&amp;"")=0,"اجتماع غير موجود",IF(COUNTIFS($A$6:$A$2005,A180&amp;"",$B$6:$B$2005,B180&amp;"")&gt;1,"مكرر","")))</f>
        <v/>
      </c>
    </row>
    <row r="181">
      <c r="A181" s="5" t="n"/>
      <c r="B181" s="5" t="n"/>
      <c r="C181" s="5" t="n"/>
      <c r="D181" s="5" t="n"/>
      <c r="E181" s="6">
        <f>IF(B181&amp;""="","",IFERROR(INDEX('الملاك'!$B$6:$B$205,MATCH(B181&amp;"",'الملاك'!$A$6:$A$205,0))&amp;"","كود غير موجود"))</f>
        <v/>
      </c>
      <c r="F181" s="19">
        <f>IF(B181&amp;""="","",IFERROR(INDEX('الملاك'!$E$6:$E$205,MATCH(B181&amp;"",'الملاك'!$A$6:$A$205,0)),""))</f>
        <v/>
      </c>
      <c r="G181" s="6">
        <f>IF(OR(A181&amp;""="",B181&amp;""=""),"",IF(COUNTIF('الاجتماعات'!$A$6:$A$205,A181&amp;"")=0,"اجتماع غير موجود",IF(COUNTIFS($A$6:$A$2005,A181&amp;"",$B$6:$B$2005,B181&amp;"")&gt;1,"مكرر","")))</f>
        <v/>
      </c>
    </row>
    <row r="182">
      <c r="A182" s="5" t="n"/>
      <c r="B182" s="5" t="n"/>
      <c r="C182" s="5" t="n"/>
      <c r="D182" s="5" t="n"/>
      <c r="E182" s="6">
        <f>IF(B182&amp;""="","",IFERROR(INDEX('الملاك'!$B$6:$B$205,MATCH(B182&amp;"",'الملاك'!$A$6:$A$205,0))&amp;"","كود غير موجود"))</f>
        <v/>
      </c>
      <c r="F182" s="19">
        <f>IF(B182&amp;""="","",IFERROR(INDEX('الملاك'!$E$6:$E$205,MATCH(B182&amp;"",'الملاك'!$A$6:$A$205,0)),""))</f>
        <v/>
      </c>
      <c r="G182" s="6">
        <f>IF(OR(A182&amp;""="",B182&amp;""=""),"",IF(COUNTIF('الاجتماعات'!$A$6:$A$205,A182&amp;"")=0,"اجتماع غير موجود",IF(COUNTIFS($A$6:$A$2005,A182&amp;"",$B$6:$B$2005,B182&amp;"")&gt;1,"مكرر","")))</f>
        <v/>
      </c>
    </row>
    <row r="183">
      <c r="A183" s="5" t="n"/>
      <c r="B183" s="5" t="n"/>
      <c r="C183" s="5" t="n"/>
      <c r="D183" s="5" t="n"/>
      <c r="E183" s="6">
        <f>IF(B183&amp;""="","",IFERROR(INDEX('الملاك'!$B$6:$B$205,MATCH(B183&amp;"",'الملاك'!$A$6:$A$205,0))&amp;"","كود غير موجود"))</f>
        <v/>
      </c>
      <c r="F183" s="19">
        <f>IF(B183&amp;""="","",IFERROR(INDEX('الملاك'!$E$6:$E$205,MATCH(B183&amp;"",'الملاك'!$A$6:$A$205,0)),""))</f>
        <v/>
      </c>
      <c r="G183" s="6">
        <f>IF(OR(A183&amp;""="",B183&amp;""=""),"",IF(COUNTIF('الاجتماعات'!$A$6:$A$205,A183&amp;"")=0,"اجتماع غير موجود",IF(COUNTIFS($A$6:$A$2005,A183&amp;"",$B$6:$B$2005,B183&amp;"")&gt;1,"مكرر","")))</f>
        <v/>
      </c>
    </row>
    <row r="184">
      <c r="A184" s="5" t="n"/>
      <c r="B184" s="5" t="n"/>
      <c r="C184" s="5" t="n"/>
      <c r="D184" s="5" t="n"/>
      <c r="E184" s="6">
        <f>IF(B184&amp;""="","",IFERROR(INDEX('الملاك'!$B$6:$B$205,MATCH(B184&amp;"",'الملاك'!$A$6:$A$205,0))&amp;"","كود غير موجود"))</f>
        <v/>
      </c>
      <c r="F184" s="19">
        <f>IF(B184&amp;""="","",IFERROR(INDEX('الملاك'!$E$6:$E$205,MATCH(B184&amp;"",'الملاك'!$A$6:$A$205,0)),""))</f>
        <v/>
      </c>
      <c r="G184" s="6">
        <f>IF(OR(A184&amp;""="",B184&amp;""=""),"",IF(COUNTIF('الاجتماعات'!$A$6:$A$205,A184&amp;"")=0,"اجتماع غير موجود",IF(COUNTIFS($A$6:$A$2005,A184&amp;"",$B$6:$B$2005,B184&amp;"")&gt;1,"مكرر","")))</f>
        <v/>
      </c>
    </row>
    <row r="185">
      <c r="A185" s="5" t="n"/>
      <c r="B185" s="5" t="n"/>
      <c r="C185" s="5" t="n"/>
      <c r="D185" s="5" t="n"/>
      <c r="E185" s="6">
        <f>IF(B185&amp;""="","",IFERROR(INDEX('الملاك'!$B$6:$B$205,MATCH(B185&amp;"",'الملاك'!$A$6:$A$205,0))&amp;"","كود غير موجود"))</f>
        <v/>
      </c>
      <c r="F185" s="19">
        <f>IF(B185&amp;""="","",IFERROR(INDEX('الملاك'!$E$6:$E$205,MATCH(B185&amp;"",'الملاك'!$A$6:$A$205,0)),""))</f>
        <v/>
      </c>
      <c r="G185" s="6">
        <f>IF(OR(A185&amp;""="",B185&amp;""=""),"",IF(COUNTIF('الاجتماعات'!$A$6:$A$205,A185&amp;"")=0,"اجتماع غير موجود",IF(COUNTIFS($A$6:$A$2005,A185&amp;"",$B$6:$B$2005,B185&amp;"")&gt;1,"مكرر","")))</f>
        <v/>
      </c>
    </row>
    <row r="186">
      <c r="A186" s="5" t="n"/>
      <c r="B186" s="5" t="n"/>
      <c r="C186" s="5" t="n"/>
      <c r="D186" s="5" t="n"/>
      <c r="E186" s="6">
        <f>IF(B186&amp;""="","",IFERROR(INDEX('الملاك'!$B$6:$B$205,MATCH(B186&amp;"",'الملاك'!$A$6:$A$205,0))&amp;"","كود غير موجود"))</f>
        <v/>
      </c>
      <c r="F186" s="19">
        <f>IF(B186&amp;""="","",IFERROR(INDEX('الملاك'!$E$6:$E$205,MATCH(B186&amp;"",'الملاك'!$A$6:$A$205,0)),""))</f>
        <v/>
      </c>
      <c r="G186" s="6">
        <f>IF(OR(A186&amp;""="",B186&amp;""=""),"",IF(COUNTIF('الاجتماعات'!$A$6:$A$205,A186&amp;"")=0,"اجتماع غير موجود",IF(COUNTIFS($A$6:$A$2005,A186&amp;"",$B$6:$B$2005,B186&amp;"")&gt;1,"مكرر","")))</f>
        <v/>
      </c>
    </row>
    <row r="187">
      <c r="A187" s="5" t="n"/>
      <c r="B187" s="5" t="n"/>
      <c r="C187" s="5" t="n"/>
      <c r="D187" s="5" t="n"/>
      <c r="E187" s="6">
        <f>IF(B187&amp;""="","",IFERROR(INDEX('الملاك'!$B$6:$B$205,MATCH(B187&amp;"",'الملاك'!$A$6:$A$205,0))&amp;"","كود غير موجود"))</f>
        <v/>
      </c>
      <c r="F187" s="19">
        <f>IF(B187&amp;""="","",IFERROR(INDEX('الملاك'!$E$6:$E$205,MATCH(B187&amp;"",'الملاك'!$A$6:$A$205,0)),""))</f>
        <v/>
      </c>
      <c r="G187" s="6">
        <f>IF(OR(A187&amp;""="",B187&amp;""=""),"",IF(COUNTIF('الاجتماعات'!$A$6:$A$205,A187&amp;"")=0,"اجتماع غير موجود",IF(COUNTIFS($A$6:$A$2005,A187&amp;"",$B$6:$B$2005,B187&amp;"")&gt;1,"مكرر","")))</f>
        <v/>
      </c>
    </row>
    <row r="188">
      <c r="A188" s="5" t="n"/>
      <c r="B188" s="5" t="n"/>
      <c r="C188" s="5" t="n"/>
      <c r="D188" s="5" t="n"/>
      <c r="E188" s="6">
        <f>IF(B188&amp;""="","",IFERROR(INDEX('الملاك'!$B$6:$B$205,MATCH(B188&amp;"",'الملاك'!$A$6:$A$205,0))&amp;"","كود غير موجود"))</f>
        <v/>
      </c>
      <c r="F188" s="19">
        <f>IF(B188&amp;""="","",IFERROR(INDEX('الملاك'!$E$6:$E$205,MATCH(B188&amp;"",'الملاك'!$A$6:$A$205,0)),""))</f>
        <v/>
      </c>
      <c r="G188" s="6">
        <f>IF(OR(A188&amp;""="",B188&amp;""=""),"",IF(COUNTIF('الاجتماعات'!$A$6:$A$205,A188&amp;"")=0,"اجتماع غير موجود",IF(COUNTIFS($A$6:$A$2005,A188&amp;"",$B$6:$B$2005,B188&amp;"")&gt;1,"مكرر","")))</f>
        <v/>
      </c>
    </row>
    <row r="189">
      <c r="A189" s="5" t="n"/>
      <c r="B189" s="5" t="n"/>
      <c r="C189" s="5" t="n"/>
      <c r="D189" s="5" t="n"/>
      <c r="E189" s="6">
        <f>IF(B189&amp;""="","",IFERROR(INDEX('الملاك'!$B$6:$B$205,MATCH(B189&amp;"",'الملاك'!$A$6:$A$205,0))&amp;"","كود غير موجود"))</f>
        <v/>
      </c>
      <c r="F189" s="19">
        <f>IF(B189&amp;""="","",IFERROR(INDEX('الملاك'!$E$6:$E$205,MATCH(B189&amp;"",'الملاك'!$A$6:$A$205,0)),""))</f>
        <v/>
      </c>
      <c r="G189" s="6">
        <f>IF(OR(A189&amp;""="",B189&amp;""=""),"",IF(COUNTIF('الاجتماعات'!$A$6:$A$205,A189&amp;"")=0,"اجتماع غير موجود",IF(COUNTIFS($A$6:$A$2005,A189&amp;"",$B$6:$B$2005,B189&amp;"")&gt;1,"مكرر","")))</f>
        <v/>
      </c>
    </row>
    <row r="190">
      <c r="A190" s="5" t="n"/>
      <c r="B190" s="5" t="n"/>
      <c r="C190" s="5" t="n"/>
      <c r="D190" s="5" t="n"/>
      <c r="E190" s="6">
        <f>IF(B190&amp;""="","",IFERROR(INDEX('الملاك'!$B$6:$B$205,MATCH(B190&amp;"",'الملاك'!$A$6:$A$205,0))&amp;"","كود غير موجود"))</f>
        <v/>
      </c>
      <c r="F190" s="19">
        <f>IF(B190&amp;""="","",IFERROR(INDEX('الملاك'!$E$6:$E$205,MATCH(B190&amp;"",'الملاك'!$A$6:$A$205,0)),""))</f>
        <v/>
      </c>
      <c r="G190" s="6">
        <f>IF(OR(A190&amp;""="",B190&amp;""=""),"",IF(COUNTIF('الاجتماعات'!$A$6:$A$205,A190&amp;"")=0,"اجتماع غير موجود",IF(COUNTIFS($A$6:$A$2005,A190&amp;"",$B$6:$B$2005,B190&amp;"")&gt;1,"مكرر","")))</f>
        <v/>
      </c>
    </row>
    <row r="191">
      <c r="A191" s="5" t="n"/>
      <c r="B191" s="5" t="n"/>
      <c r="C191" s="5" t="n"/>
      <c r="D191" s="5" t="n"/>
      <c r="E191" s="6">
        <f>IF(B191&amp;""="","",IFERROR(INDEX('الملاك'!$B$6:$B$205,MATCH(B191&amp;"",'الملاك'!$A$6:$A$205,0))&amp;"","كود غير موجود"))</f>
        <v/>
      </c>
      <c r="F191" s="19">
        <f>IF(B191&amp;""="","",IFERROR(INDEX('الملاك'!$E$6:$E$205,MATCH(B191&amp;"",'الملاك'!$A$6:$A$205,0)),""))</f>
        <v/>
      </c>
      <c r="G191" s="6">
        <f>IF(OR(A191&amp;""="",B191&amp;""=""),"",IF(COUNTIF('الاجتماعات'!$A$6:$A$205,A191&amp;"")=0,"اجتماع غير موجود",IF(COUNTIFS($A$6:$A$2005,A191&amp;"",$B$6:$B$2005,B191&amp;"")&gt;1,"مكرر","")))</f>
        <v/>
      </c>
    </row>
    <row r="192">
      <c r="A192" s="5" t="n"/>
      <c r="B192" s="5" t="n"/>
      <c r="C192" s="5" t="n"/>
      <c r="D192" s="5" t="n"/>
      <c r="E192" s="6">
        <f>IF(B192&amp;""="","",IFERROR(INDEX('الملاك'!$B$6:$B$205,MATCH(B192&amp;"",'الملاك'!$A$6:$A$205,0))&amp;"","كود غير موجود"))</f>
        <v/>
      </c>
      <c r="F192" s="19">
        <f>IF(B192&amp;""="","",IFERROR(INDEX('الملاك'!$E$6:$E$205,MATCH(B192&amp;"",'الملاك'!$A$6:$A$205,0)),""))</f>
        <v/>
      </c>
      <c r="G192" s="6">
        <f>IF(OR(A192&amp;""="",B192&amp;""=""),"",IF(COUNTIF('الاجتماعات'!$A$6:$A$205,A192&amp;"")=0,"اجتماع غير موجود",IF(COUNTIFS($A$6:$A$2005,A192&amp;"",$B$6:$B$2005,B192&amp;"")&gt;1,"مكرر","")))</f>
        <v/>
      </c>
    </row>
    <row r="193">
      <c r="A193" s="5" t="n"/>
      <c r="B193" s="5" t="n"/>
      <c r="C193" s="5" t="n"/>
      <c r="D193" s="5" t="n"/>
      <c r="E193" s="6">
        <f>IF(B193&amp;""="","",IFERROR(INDEX('الملاك'!$B$6:$B$205,MATCH(B193&amp;"",'الملاك'!$A$6:$A$205,0))&amp;"","كود غير موجود"))</f>
        <v/>
      </c>
      <c r="F193" s="19">
        <f>IF(B193&amp;""="","",IFERROR(INDEX('الملاك'!$E$6:$E$205,MATCH(B193&amp;"",'الملاك'!$A$6:$A$205,0)),""))</f>
        <v/>
      </c>
      <c r="G193" s="6">
        <f>IF(OR(A193&amp;""="",B193&amp;""=""),"",IF(COUNTIF('الاجتماعات'!$A$6:$A$205,A193&amp;"")=0,"اجتماع غير موجود",IF(COUNTIFS($A$6:$A$2005,A193&amp;"",$B$6:$B$2005,B193&amp;"")&gt;1,"مكرر","")))</f>
        <v/>
      </c>
    </row>
    <row r="194">
      <c r="A194" s="5" t="n"/>
      <c r="B194" s="5" t="n"/>
      <c r="C194" s="5" t="n"/>
      <c r="D194" s="5" t="n"/>
      <c r="E194" s="6">
        <f>IF(B194&amp;""="","",IFERROR(INDEX('الملاك'!$B$6:$B$205,MATCH(B194&amp;"",'الملاك'!$A$6:$A$205,0))&amp;"","كود غير موجود"))</f>
        <v/>
      </c>
      <c r="F194" s="19">
        <f>IF(B194&amp;""="","",IFERROR(INDEX('الملاك'!$E$6:$E$205,MATCH(B194&amp;"",'الملاك'!$A$6:$A$205,0)),""))</f>
        <v/>
      </c>
      <c r="G194" s="6">
        <f>IF(OR(A194&amp;""="",B194&amp;""=""),"",IF(COUNTIF('الاجتماعات'!$A$6:$A$205,A194&amp;"")=0,"اجتماع غير موجود",IF(COUNTIFS($A$6:$A$2005,A194&amp;"",$B$6:$B$2005,B194&amp;"")&gt;1,"مكرر","")))</f>
        <v/>
      </c>
    </row>
    <row r="195">
      <c r="A195" s="5" t="n"/>
      <c r="B195" s="5" t="n"/>
      <c r="C195" s="5" t="n"/>
      <c r="D195" s="5" t="n"/>
      <c r="E195" s="6">
        <f>IF(B195&amp;""="","",IFERROR(INDEX('الملاك'!$B$6:$B$205,MATCH(B195&amp;"",'الملاك'!$A$6:$A$205,0))&amp;"","كود غير موجود"))</f>
        <v/>
      </c>
      <c r="F195" s="19">
        <f>IF(B195&amp;""="","",IFERROR(INDEX('الملاك'!$E$6:$E$205,MATCH(B195&amp;"",'الملاك'!$A$6:$A$205,0)),""))</f>
        <v/>
      </c>
      <c r="G195" s="6">
        <f>IF(OR(A195&amp;""="",B195&amp;""=""),"",IF(COUNTIF('الاجتماعات'!$A$6:$A$205,A195&amp;"")=0,"اجتماع غير موجود",IF(COUNTIFS($A$6:$A$2005,A195&amp;"",$B$6:$B$2005,B195&amp;"")&gt;1,"مكرر","")))</f>
        <v/>
      </c>
    </row>
    <row r="196">
      <c r="A196" s="5" t="n"/>
      <c r="B196" s="5" t="n"/>
      <c r="C196" s="5" t="n"/>
      <c r="D196" s="5" t="n"/>
      <c r="E196" s="6">
        <f>IF(B196&amp;""="","",IFERROR(INDEX('الملاك'!$B$6:$B$205,MATCH(B196&amp;"",'الملاك'!$A$6:$A$205,0))&amp;"","كود غير موجود"))</f>
        <v/>
      </c>
      <c r="F196" s="19">
        <f>IF(B196&amp;""="","",IFERROR(INDEX('الملاك'!$E$6:$E$205,MATCH(B196&amp;"",'الملاك'!$A$6:$A$205,0)),""))</f>
        <v/>
      </c>
      <c r="G196" s="6">
        <f>IF(OR(A196&amp;""="",B196&amp;""=""),"",IF(COUNTIF('الاجتماعات'!$A$6:$A$205,A196&amp;"")=0,"اجتماع غير موجود",IF(COUNTIFS($A$6:$A$2005,A196&amp;"",$B$6:$B$2005,B196&amp;"")&gt;1,"مكرر","")))</f>
        <v/>
      </c>
    </row>
    <row r="197">
      <c r="A197" s="5" t="n"/>
      <c r="B197" s="5" t="n"/>
      <c r="C197" s="5" t="n"/>
      <c r="D197" s="5" t="n"/>
      <c r="E197" s="6">
        <f>IF(B197&amp;""="","",IFERROR(INDEX('الملاك'!$B$6:$B$205,MATCH(B197&amp;"",'الملاك'!$A$6:$A$205,0))&amp;"","كود غير موجود"))</f>
        <v/>
      </c>
      <c r="F197" s="19">
        <f>IF(B197&amp;""="","",IFERROR(INDEX('الملاك'!$E$6:$E$205,MATCH(B197&amp;"",'الملاك'!$A$6:$A$205,0)),""))</f>
        <v/>
      </c>
      <c r="G197" s="6">
        <f>IF(OR(A197&amp;""="",B197&amp;""=""),"",IF(COUNTIF('الاجتماعات'!$A$6:$A$205,A197&amp;"")=0,"اجتماع غير موجود",IF(COUNTIFS($A$6:$A$2005,A197&amp;"",$B$6:$B$2005,B197&amp;"")&gt;1,"مكرر","")))</f>
        <v/>
      </c>
    </row>
    <row r="198">
      <c r="A198" s="5" t="n"/>
      <c r="B198" s="5" t="n"/>
      <c r="C198" s="5" t="n"/>
      <c r="D198" s="5" t="n"/>
      <c r="E198" s="6">
        <f>IF(B198&amp;""="","",IFERROR(INDEX('الملاك'!$B$6:$B$205,MATCH(B198&amp;"",'الملاك'!$A$6:$A$205,0))&amp;"","كود غير موجود"))</f>
        <v/>
      </c>
      <c r="F198" s="19">
        <f>IF(B198&amp;""="","",IFERROR(INDEX('الملاك'!$E$6:$E$205,MATCH(B198&amp;"",'الملاك'!$A$6:$A$205,0)),""))</f>
        <v/>
      </c>
      <c r="G198" s="6">
        <f>IF(OR(A198&amp;""="",B198&amp;""=""),"",IF(COUNTIF('الاجتماعات'!$A$6:$A$205,A198&amp;"")=0,"اجتماع غير موجود",IF(COUNTIFS($A$6:$A$2005,A198&amp;"",$B$6:$B$2005,B198&amp;"")&gt;1,"مكرر","")))</f>
        <v/>
      </c>
    </row>
    <row r="199">
      <c r="A199" s="5" t="n"/>
      <c r="B199" s="5" t="n"/>
      <c r="C199" s="5" t="n"/>
      <c r="D199" s="5" t="n"/>
      <c r="E199" s="6">
        <f>IF(B199&amp;""="","",IFERROR(INDEX('الملاك'!$B$6:$B$205,MATCH(B199&amp;"",'الملاك'!$A$6:$A$205,0))&amp;"","كود غير موجود"))</f>
        <v/>
      </c>
      <c r="F199" s="19">
        <f>IF(B199&amp;""="","",IFERROR(INDEX('الملاك'!$E$6:$E$205,MATCH(B199&amp;"",'الملاك'!$A$6:$A$205,0)),""))</f>
        <v/>
      </c>
      <c r="G199" s="6">
        <f>IF(OR(A199&amp;""="",B199&amp;""=""),"",IF(COUNTIF('الاجتماعات'!$A$6:$A$205,A199&amp;"")=0,"اجتماع غير موجود",IF(COUNTIFS($A$6:$A$2005,A199&amp;"",$B$6:$B$2005,B199&amp;"")&gt;1,"مكرر","")))</f>
        <v/>
      </c>
    </row>
    <row r="200">
      <c r="A200" s="5" t="n"/>
      <c r="B200" s="5" t="n"/>
      <c r="C200" s="5" t="n"/>
      <c r="D200" s="5" t="n"/>
      <c r="E200" s="6">
        <f>IF(B200&amp;""="","",IFERROR(INDEX('الملاك'!$B$6:$B$205,MATCH(B200&amp;"",'الملاك'!$A$6:$A$205,0))&amp;"","كود غير موجود"))</f>
        <v/>
      </c>
      <c r="F200" s="19">
        <f>IF(B200&amp;""="","",IFERROR(INDEX('الملاك'!$E$6:$E$205,MATCH(B200&amp;"",'الملاك'!$A$6:$A$205,0)),""))</f>
        <v/>
      </c>
      <c r="G200" s="6">
        <f>IF(OR(A200&amp;""="",B200&amp;""=""),"",IF(COUNTIF('الاجتماعات'!$A$6:$A$205,A200&amp;"")=0,"اجتماع غير موجود",IF(COUNTIFS($A$6:$A$2005,A200&amp;"",$B$6:$B$2005,B200&amp;"")&gt;1,"مكرر","")))</f>
        <v/>
      </c>
    </row>
    <row r="201">
      <c r="A201" s="5" t="n"/>
      <c r="B201" s="5" t="n"/>
      <c r="C201" s="5" t="n"/>
      <c r="D201" s="5" t="n"/>
      <c r="E201" s="6">
        <f>IF(B201&amp;""="","",IFERROR(INDEX('الملاك'!$B$6:$B$205,MATCH(B201&amp;"",'الملاك'!$A$6:$A$205,0))&amp;"","كود غير موجود"))</f>
        <v/>
      </c>
      <c r="F201" s="19">
        <f>IF(B201&amp;""="","",IFERROR(INDEX('الملاك'!$E$6:$E$205,MATCH(B201&amp;"",'الملاك'!$A$6:$A$205,0)),""))</f>
        <v/>
      </c>
      <c r="G201" s="6">
        <f>IF(OR(A201&amp;""="",B201&amp;""=""),"",IF(COUNTIF('الاجتماعات'!$A$6:$A$205,A201&amp;"")=0,"اجتماع غير موجود",IF(COUNTIFS($A$6:$A$2005,A201&amp;"",$B$6:$B$2005,B201&amp;"")&gt;1,"مكرر","")))</f>
        <v/>
      </c>
    </row>
    <row r="202">
      <c r="A202" s="5" t="n"/>
      <c r="B202" s="5" t="n"/>
      <c r="C202" s="5" t="n"/>
      <c r="D202" s="5" t="n"/>
      <c r="E202" s="6">
        <f>IF(B202&amp;""="","",IFERROR(INDEX('الملاك'!$B$6:$B$205,MATCH(B202&amp;"",'الملاك'!$A$6:$A$205,0))&amp;"","كود غير موجود"))</f>
        <v/>
      </c>
      <c r="F202" s="19">
        <f>IF(B202&amp;""="","",IFERROR(INDEX('الملاك'!$E$6:$E$205,MATCH(B202&amp;"",'الملاك'!$A$6:$A$205,0)),""))</f>
        <v/>
      </c>
      <c r="G202" s="6">
        <f>IF(OR(A202&amp;""="",B202&amp;""=""),"",IF(COUNTIF('الاجتماعات'!$A$6:$A$205,A202&amp;"")=0,"اجتماع غير موجود",IF(COUNTIFS($A$6:$A$2005,A202&amp;"",$B$6:$B$2005,B202&amp;"")&gt;1,"مكرر","")))</f>
        <v/>
      </c>
    </row>
    <row r="203">
      <c r="A203" s="5" t="n"/>
      <c r="B203" s="5" t="n"/>
      <c r="C203" s="5" t="n"/>
      <c r="D203" s="5" t="n"/>
      <c r="E203" s="6">
        <f>IF(B203&amp;""="","",IFERROR(INDEX('الملاك'!$B$6:$B$205,MATCH(B203&amp;"",'الملاك'!$A$6:$A$205,0))&amp;"","كود غير موجود"))</f>
        <v/>
      </c>
      <c r="F203" s="19">
        <f>IF(B203&amp;""="","",IFERROR(INDEX('الملاك'!$E$6:$E$205,MATCH(B203&amp;"",'الملاك'!$A$6:$A$205,0)),""))</f>
        <v/>
      </c>
      <c r="G203" s="6">
        <f>IF(OR(A203&amp;""="",B203&amp;""=""),"",IF(COUNTIF('الاجتماعات'!$A$6:$A$205,A203&amp;"")=0,"اجتماع غير موجود",IF(COUNTIFS($A$6:$A$2005,A203&amp;"",$B$6:$B$2005,B203&amp;"")&gt;1,"مكرر","")))</f>
        <v/>
      </c>
    </row>
    <row r="204">
      <c r="A204" s="5" t="n"/>
      <c r="B204" s="5" t="n"/>
      <c r="C204" s="5" t="n"/>
      <c r="D204" s="5" t="n"/>
      <c r="E204" s="6">
        <f>IF(B204&amp;""="","",IFERROR(INDEX('الملاك'!$B$6:$B$205,MATCH(B204&amp;"",'الملاك'!$A$6:$A$205,0))&amp;"","كود غير موجود"))</f>
        <v/>
      </c>
      <c r="F204" s="19">
        <f>IF(B204&amp;""="","",IFERROR(INDEX('الملاك'!$E$6:$E$205,MATCH(B204&amp;"",'الملاك'!$A$6:$A$205,0)),""))</f>
        <v/>
      </c>
      <c r="G204" s="6">
        <f>IF(OR(A204&amp;""="",B204&amp;""=""),"",IF(COUNTIF('الاجتماعات'!$A$6:$A$205,A204&amp;"")=0,"اجتماع غير موجود",IF(COUNTIFS($A$6:$A$2005,A204&amp;"",$B$6:$B$2005,B204&amp;"")&gt;1,"مكرر","")))</f>
        <v/>
      </c>
    </row>
    <row r="205">
      <c r="A205" s="5" t="n"/>
      <c r="B205" s="5" t="n"/>
      <c r="C205" s="5" t="n"/>
      <c r="D205" s="5" t="n"/>
      <c r="E205" s="6">
        <f>IF(B205&amp;""="","",IFERROR(INDEX('الملاك'!$B$6:$B$205,MATCH(B205&amp;"",'الملاك'!$A$6:$A$205,0))&amp;"","كود غير موجود"))</f>
        <v/>
      </c>
      <c r="F205" s="19">
        <f>IF(B205&amp;""="","",IFERROR(INDEX('الملاك'!$E$6:$E$205,MATCH(B205&amp;"",'الملاك'!$A$6:$A$205,0)),""))</f>
        <v/>
      </c>
      <c r="G205" s="6">
        <f>IF(OR(A205&amp;""="",B205&amp;""=""),"",IF(COUNTIF('الاجتماعات'!$A$6:$A$205,A205&amp;"")=0,"اجتماع غير موجود",IF(COUNTIFS($A$6:$A$2005,A205&amp;"",$B$6:$B$2005,B205&amp;"")&gt;1,"مكرر","")))</f>
        <v/>
      </c>
    </row>
    <row r="206">
      <c r="A206" s="5" t="n"/>
      <c r="B206" s="5" t="n"/>
      <c r="C206" s="5" t="n"/>
      <c r="D206" s="5" t="n"/>
      <c r="E206" s="6">
        <f>IF(B206&amp;""="","",IFERROR(INDEX('الملاك'!$B$6:$B$205,MATCH(B206&amp;"",'الملاك'!$A$6:$A$205,0))&amp;"","كود غير موجود"))</f>
        <v/>
      </c>
      <c r="F206" s="19">
        <f>IF(B206&amp;""="","",IFERROR(INDEX('الملاك'!$E$6:$E$205,MATCH(B206&amp;"",'الملاك'!$A$6:$A$205,0)),""))</f>
        <v/>
      </c>
      <c r="G206" s="6">
        <f>IF(OR(A206&amp;""="",B206&amp;""=""),"",IF(COUNTIF('الاجتماعات'!$A$6:$A$205,A206&amp;"")=0,"اجتماع غير موجود",IF(COUNTIFS($A$6:$A$2005,A206&amp;"",$B$6:$B$2005,B206&amp;"")&gt;1,"مكرر","")))</f>
        <v/>
      </c>
    </row>
    <row r="207">
      <c r="A207" s="5" t="n"/>
      <c r="B207" s="5" t="n"/>
      <c r="C207" s="5" t="n"/>
      <c r="D207" s="5" t="n"/>
      <c r="E207" s="6">
        <f>IF(B207&amp;""="","",IFERROR(INDEX('الملاك'!$B$6:$B$205,MATCH(B207&amp;"",'الملاك'!$A$6:$A$205,0))&amp;"","كود غير موجود"))</f>
        <v/>
      </c>
      <c r="F207" s="19">
        <f>IF(B207&amp;""="","",IFERROR(INDEX('الملاك'!$E$6:$E$205,MATCH(B207&amp;"",'الملاك'!$A$6:$A$205,0)),""))</f>
        <v/>
      </c>
      <c r="G207" s="6">
        <f>IF(OR(A207&amp;""="",B207&amp;""=""),"",IF(COUNTIF('الاجتماعات'!$A$6:$A$205,A207&amp;"")=0,"اجتماع غير موجود",IF(COUNTIFS($A$6:$A$2005,A207&amp;"",$B$6:$B$2005,B207&amp;"")&gt;1,"مكرر","")))</f>
        <v/>
      </c>
    </row>
    <row r="208">
      <c r="A208" s="5" t="n"/>
      <c r="B208" s="5" t="n"/>
      <c r="C208" s="5" t="n"/>
      <c r="D208" s="5" t="n"/>
      <c r="E208" s="6">
        <f>IF(B208&amp;""="","",IFERROR(INDEX('الملاك'!$B$6:$B$205,MATCH(B208&amp;"",'الملاك'!$A$6:$A$205,0))&amp;"","كود غير موجود"))</f>
        <v/>
      </c>
      <c r="F208" s="19">
        <f>IF(B208&amp;""="","",IFERROR(INDEX('الملاك'!$E$6:$E$205,MATCH(B208&amp;"",'الملاك'!$A$6:$A$205,0)),""))</f>
        <v/>
      </c>
      <c r="G208" s="6">
        <f>IF(OR(A208&amp;""="",B208&amp;""=""),"",IF(COUNTIF('الاجتماعات'!$A$6:$A$205,A208&amp;"")=0,"اجتماع غير موجود",IF(COUNTIFS($A$6:$A$2005,A208&amp;"",$B$6:$B$2005,B208&amp;"")&gt;1,"مكرر","")))</f>
        <v/>
      </c>
    </row>
    <row r="209">
      <c r="A209" s="5" t="n"/>
      <c r="B209" s="5" t="n"/>
      <c r="C209" s="5" t="n"/>
      <c r="D209" s="5" t="n"/>
      <c r="E209" s="6">
        <f>IF(B209&amp;""="","",IFERROR(INDEX('الملاك'!$B$6:$B$205,MATCH(B209&amp;"",'الملاك'!$A$6:$A$205,0))&amp;"","كود غير موجود"))</f>
        <v/>
      </c>
      <c r="F209" s="19">
        <f>IF(B209&amp;""="","",IFERROR(INDEX('الملاك'!$E$6:$E$205,MATCH(B209&amp;"",'الملاك'!$A$6:$A$205,0)),""))</f>
        <v/>
      </c>
      <c r="G209" s="6">
        <f>IF(OR(A209&amp;""="",B209&amp;""=""),"",IF(COUNTIF('الاجتماعات'!$A$6:$A$205,A209&amp;"")=0,"اجتماع غير موجود",IF(COUNTIFS($A$6:$A$2005,A209&amp;"",$B$6:$B$2005,B209&amp;"")&gt;1,"مكرر","")))</f>
        <v/>
      </c>
    </row>
    <row r="210">
      <c r="A210" s="5" t="n"/>
      <c r="B210" s="5" t="n"/>
      <c r="C210" s="5" t="n"/>
      <c r="D210" s="5" t="n"/>
      <c r="E210" s="6">
        <f>IF(B210&amp;""="","",IFERROR(INDEX('الملاك'!$B$6:$B$205,MATCH(B210&amp;"",'الملاك'!$A$6:$A$205,0))&amp;"","كود غير موجود"))</f>
        <v/>
      </c>
      <c r="F210" s="19">
        <f>IF(B210&amp;""="","",IFERROR(INDEX('الملاك'!$E$6:$E$205,MATCH(B210&amp;"",'الملاك'!$A$6:$A$205,0)),""))</f>
        <v/>
      </c>
      <c r="G210" s="6">
        <f>IF(OR(A210&amp;""="",B210&amp;""=""),"",IF(COUNTIF('الاجتماعات'!$A$6:$A$205,A210&amp;"")=0,"اجتماع غير موجود",IF(COUNTIFS($A$6:$A$2005,A210&amp;"",$B$6:$B$2005,B210&amp;"")&gt;1,"مكرر","")))</f>
        <v/>
      </c>
    </row>
    <row r="211">
      <c r="A211" s="5" t="n"/>
      <c r="B211" s="5" t="n"/>
      <c r="C211" s="5" t="n"/>
      <c r="D211" s="5" t="n"/>
      <c r="E211" s="6">
        <f>IF(B211&amp;""="","",IFERROR(INDEX('الملاك'!$B$6:$B$205,MATCH(B211&amp;"",'الملاك'!$A$6:$A$205,0))&amp;"","كود غير موجود"))</f>
        <v/>
      </c>
      <c r="F211" s="19">
        <f>IF(B211&amp;""="","",IFERROR(INDEX('الملاك'!$E$6:$E$205,MATCH(B211&amp;"",'الملاك'!$A$6:$A$205,0)),""))</f>
        <v/>
      </c>
      <c r="G211" s="6">
        <f>IF(OR(A211&amp;""="",B211&amp;""=""),"",IF(COUNTIF('الاجتماعات'!$A$6:$A$205,A211&amp;"")=0,"اجتماع غير موجود",IF(COUNTIFS($A$6:$A$2005,A211&amp;"",$B$6:$B$2005,B211&amp;"")&gt;1,"مكرر","")))</f>
        <v/>
      </c>
    </row>
    <row r="212">
      <c r="A212" s="5" t="n"/>
      <c r="B212" s="5" t="n"/>
      <c r="C212" s="5" t="n"/>
      <c r="D212" s="5" t="n"/>
      <c r="E212" s="6">
        <f>IF(B212&amp;""="","",IFERROR(INDEX('الملاك'!$B$6:$B$205,MATCH(B212&amp;"",'الملاك'!$A$6:$A$205,0))&amp;"","كود غير موجود"))</f>
        <v/>
      </c>
      <c r="F212" s="19">
        <f>IF(B212&amp;""="","",IFERROR(INDEX('الملاك'!$E$6:$E$205,MATCH(B212&amp;"",'الملاك'!$A$6:$A$205,0)),""))</f>
        <v/>
      </c>
      <c r="G212" s="6">
        <f>IF(OR(A212&amp;""="",B212&amp;""=""),"",IF(COUNTIF('الاجتماعات'!$A$6:$A$205,A212&amp;"")=0,"اجتماع غير موجود",IF(COUNTIFS($A$6:$A$2005,A212&amp;"",$B$6:$B$2005,B212&amp;"")&gt;1,"مكرر","")))</f>
        <v/>
      </c>
    </row>
    <row r="213">
      <c r="A213" s="5" t="n"/>
      <c r="B213" s="5" t="n"/>
      <c r="C213" s="5" t="n"/>
      <c r="D213" s="5" t="n"/>
      <c r="E213" s="6">
        <f>IF(B213&amp;""="","",IFERROR(INDEX('الملاك'!$B$6:$B$205,MATCH(B213&amp;"",'الملاك'!$A$6:$A$205,0))&amp;"","كود غير موجود"))</f>
        <v/>
      </c>
      <c r="F213" s="19">
        <f>IF(B213&amp;""="","",IFERROR(INDEX('الملاك'!$E$6:$E$205,MATCH(B213&amp;"",'الملاك'!$A$6:$A$205,0)),""))</f>
        <v/>
      </c>
      <c r="G213" s="6">
        <f>IF(OR(A213&amp;""="",B213&amp;""=""),"",IF(COUNTIF('الاجتماعات'!$A$6:$A$205,A213&amp;"")=0,"اجتماع غير موجود",IF(COUNTIFS($A$6:$A$2005,A213&amp;"",$B$6:$B$2005,B213&amp;"")&gt;1,"مكرر","")))</f>
        <v/>
      </c>
    </row>
    <row r="214">
      <c r="A214" s="5" t="n"/>
      <c r="B214" s="5" t="n"/>
      <c r="C214" s="5" t="n"/>
      <c r="D214" s="5" t="n"/>
      <c r="E214" s="6">
        <f>IF(B214&amp;""="","",IFERROR(INDEX('الملاك'!$B$6:$B$205,MATCH(B214&amp;"",'الملاك'!$A$6:$A$205,0))&amp;"","كود غير موجود"))</f>
        <v/>
      </c>
      <c r="F214" s="19">
        <f>IF(B214&amp;""="","",IFERROR(INDEX('الملاك'!$E$6:$E$205,MATCH(B214&amp;"",'الملاك'!$A$6:$A$205,0)),""))</f>
        <v/>
      </c>
      <c r="G214" s="6">
        <f>IF(OR(A214&amp;""="",B214&amp;""=""),"",IF(COUNTIF('الاجتماعات'!$A$6:$A$205,A214&amp;"")=0,"اجتماع غير موجود",IF(COUNTIFS($A$6:$A$2005,A214&amp;"",$B$6:$B$2005,B214&amp;"")&gt;1,"مكرر","")))</f>
        <v/>
      </c>
    </row>
    <row r="215">
      <c r="A215" s="5" t="n"/>
      <c r="B215" s="5" t="n"/>
      <c r="C215" s="5" t="n"/>
      <c r="D215" s="5" t="n"/>
      <c r="E215" s="6">
        <f>IF(B215&amp;""="","",IFERROR(INDEX('الملاك'!$B$6:$B$205,MATCH(B215&amp;"",'الملاك'!$A$6:$A$205,0))&amp;"","كود غير موجود"))</f>
        <v/>
      </c>
      <c r="F215" s="19">
        <f>IF(B215&amp;""="","",IFERROR(INDEX('الملاك'!$E$6:$E$205,MATCH(B215&amp;"",'الملاك'!$A$6:$A$205,0)),""))</f>
        <v/>
      </c>
      <c r="G215" s="6">
        <f>IF(OR(A215&amp;""="",B215&amp;""=""),"",IF(COUNTIF('الاجتماعات'!$A$6:$A$205,A215&amp;"")=0,"اجتماع غير موجود",IF(COUNTIFS($A$6:$A$2005,A215&amp;"",$B$6:$B$2005,B215&amp;"")&gt;1,"مكرر","")))</f>
        <v/>
      </c>
    </row>
    <row r="216">
      <c r="A216" s="5" t="n"/>
      <c r="B216" s="5" t="n"/>
      <c r="C216" s="5" t="n"/>
      <c r="D216" s="5" t="n"/>
      <c r="E216" s="6">
        <f>IF(B216&amp;""="","",IFERROR(INDEX('الملاك'!$B$6:$B$205,MATCH(B216&amp;"",'الملاك'!$A$6:$A$205,0))&amp;"","كود غير موجود"))</f>
        <v/>
      </c>
      <c r="F216" s="19">
        <f>IF(B216&amp;""="","",IFERROR(INDEX('الملاك'!$E$6:$E$205,MATCH(B216&amp;"",'الملاك'!$A$6:$A$205,0)),""))</f>
        <v/>
      </c>
      <c r="G216" s="6">
        <f>IF(OR(A216&amp;""="",B216&amp;""=""),"",IF(COUNTIF('الاجتماعات'!$A$6:$A$205,A216&amp;"")=0,"اجتماع غير موجود",IF(COUNTIFS($A$6:$A$2005,A216&amp;"",$B$6:$B$2005,B216&amp;"")&gt;1,"مكرر","")))</f>
        <v/>
      </c>
    </row>
    <row r="217">
      <c r="A217" s="5" t="n"/>
      <c r="B217" s="5" t="n"/>
      <c r="C217" s="5" t="n"/>
      <c r="D217" s="5" t="n"/>
      <c r="E217" s="6">
        <f>IF(B217&amp;""="","",IFERROR(INDEX('الملاك'!$B$6:$B$205,MATCH(B217&amp;"",'الملاك'!$A$6:$A$205,0))&amp;"","كود غير موجود"))</f>
        <v/>
      </c>
      <c r="F217" s="19">
        <f>IF(B217&amp;""="","",IFERROR(INDEX('الملاك'!$E$6:$E$205,MATCH(B217&amp;"",'الملاك'!$A$6:$A$205,0)),""))</f>
        <v/>
      </c>
      <c r="G217" s="6">
        <f>IF(OR(A217&amp;""="",B217&amp;""=""),"",IF(COUNTIF('الاجتماعات'!$A$6:$A$205,A217&amp;"")=0,"اجتماع غير موجود",IF(COUNTIFS($A$6:$A$2005,A217&amp;"",$B$6:$B$2005,B217&amp;"")&gt;1,"مكرر","")))</f>
        <v/>
      </c>
    </row>
    <row r="218">
      <c r="A218" s="5" t="n"/>
      <c r="B218" s="5" t="n"/>
      <c r="C218" s="5" t="n"/>
      <c r="D218" s="5" t="n"/>
      <c r="E218" s="6">
        <f>IF(B218&amp;""="","",IFERROR(INDEX('الملاك'!$B$6:$B$205,MATCH(B218&amp;"",'الملاك'!$A$6:$A$205,0))&amp;"","كود غير موجود"))</f>
        <v/>
      </c>
      <c r="F218" s="19">
        <f>IF(B218&amp;""="","",IFERROR(INDEX('الملاك'!$E$6:$E$205,MATCH(B218&amp;"",'الملاك'!$A$6:$A$205,0)),""))</f>
        <v/>
      </c>
      <c r="G218" s="6">
        <f>IF(OR(A218&amp;""="",B218&amp;""=""),"",IF(COUNTIF('الاجتماعات'!$A$6:$A$205,A218&amp;"")=0,"اجتماع غير موجود",IF(COUNTIFS($A$6:$A$2005,A218&amp;"",$B$6:$B$2005,B218&amp;"")&gt;1,"مكرر","")))</f>
        <v/>
      </c>
    </row>
    <row r="219">
      <c r="A219" s="5" t="n"/>
      <c r="B219" s="5" t="n"/>
      <c r="C219" s="5" t="n"/>
      <c r="D219" s="5" t="n"/>
      <c r="E219" s="6">
        <f>IF(B219&amp;""="","",IFERROR(INDEX('الملاك'!$B$6:$B$205,MATCH(B219&amp;"",'الملاك'!$A$6:$A$205,0))&amp;"","كود غير موجود"))</f>
        <v/>
      </c>
      <c r="F219" s="19">
        <f>IF(B219&amp;""="","",IFERROR(INDEX('الملاك'!$E$6:$E$205,MATCH(B219&amp;"",'الملاك'!$A$6:$A$205,0)),""))</f>
        <v/>
      </c>
      <c r="G219" s="6">
        <f>IF(OR(A219&amp;""="",B219&amp;""=""),"",IF(COUNTIF('الاجتماعات'!$A$6:$A$205,A219&amp;"")=0,"اجتماع غير موجود",IF(COUNTIFS($A$6:$A$2005,A219&amp;"",$B$6:$B$2005,B219&amp;"")&gt;1,"مكرر","")))</f>
        <v/>
      </c>
    </row>
    <row r="220">
      <c r="A220" s="5" t="n"/>
      <c r="B220" s="5" t="n"/>
      <c r="C220" s="5" t="n"/>
      <c r="D220" s="5" t="n"/>
      <c r="E220" s="6">
        <f>IF(B220&amp;""="","",IFERROR(INDEX('الملاك'!$B$6:$B$205,MATCH(B220&amp;"",'الملاك'!$A$6:$A$205,0))&amp;"","كود غير موجود"))</f>
        <v/>
      </c>
      <c r="F220" s="19">
        <f>IF(B220&amp;""="","",IFERROR(INDEX('الملاك'!$E$6:$E$205,MATCH(B220&amp;"",'الملاك'!$A$6:$A$205,0)),""))</f>
        <v/>
      </c>
      <c r="G220" s="6">
        <f>IF(OR(A220&amp;""="",B220&amp;""=""),"",IF(COUNTIF('الاجتماعات'!$A$6:$A$205,A220&amp;"")=0,"اجتماع غير موجود",IF(COUNTIFS($A$6:$A$2005,A220&amp;"",$B$6:$B$2005,B220&amp;"")&gt;1,"مكرر","")))</f>
        <v/>
      </c>
    </row>
    <row r="221">
      <c r="A221" s="5" t="n"/>
      <c r="B221" s="5" t="n"/>
      <c r="C221" s="5" t="n"/>
      <c r="D221" s="5" t="n"/>
      <c r="E221" s="6">
        <f>IF(B221&amp;""="","",IFERROR(INDEX('الملاك'!$B$6:$B$205,MATCH(B221&amp;"",'الملاك'!$A$6:$A$205,0))&amp;"","كود غير موجود"))</f>
        <v/>
      </c>
      <c r="F221" s="19">
        <f>IF(B221&amp;""="","",IFERROR(INDEX('الملاك'!$E$6:$E$205,MATCH(B221&amp;"",'الملاك'!$A$6:$A$205,0)),""))</f>
        <v/>
      </c>
      <c r="G221" s="6">
        <f>IF(OR(A221&amp;""="",B221&amp;""=""),"",IF(COUNTIF('الاجتماعات'!$A$6:$A$205,A221&amp;"")=0,"اجتماع غير موجود",IF(COUNTIFS($A$6:$A$2005,A221&amp;"",$B$6:$B$2005,B221&amp;"")&gt;1,"مكرر","")))</f>
        <v/>
      </c>
    </row>
    <row r="222">
      <c r="A222" s="5" t="n"/>
      <c r="B222" s="5" t="n"/>
      <c r="C222" s="5" t="n"/>
      <c r="D222" s="5" t="n"/>
      <c r="E222" s="6">
        <f>IF(B222&amp;""="","",IFERROR(INDEX('الملاك'!$B$6:$B$205,MATCH(B222&amp;"",'الملاك'!$A$6:$A$205,0))&amp;"","كود غير موجود"))</f>
        <v/>
      </c>
      <c r="F222" s="19">
        <f>IF(B222&amp;""="","",IFERROR(INDEX('الملاك'!$E$6:$E$205,MATCH(B222&amp;"",'الملاك'!$A$6:$A$205,0)),""))</f>
        <v/>
      </c>
      <c r="G222" s="6">
        <f>IF(OR(A222&amp;""="",B222&amp;""=""),"",IF(COUNTIF('الاجتماعات'!$A$6:$A$205,A222&amp;"")=0,"اجتماع غير موجود",IF(COUNTIFS($A$6:$A$2005,A222&amp;"",$B$6:$B$2005,B222&amp;"")&gt;1,"مكرر","")))</f>
        <v/>
      </c>
    </row>
    <row r="223">
      <c r="A223" s="5" t="n"/>
      <c r="B223" s="5" t="n"/>
      <c r="C223" s="5" t="n"/>
      <c r="D223" s="5" t="n"/>
      <c r="E223" s="6">
        <f>IF(B223&amp;""="","",IFERROR(INDEX('الملاك'!$B$6:$B$205,MATCH(B223&amp;"",'الملاك'!$A$6:$A$205,0))&amp;"","كود غير موجود"))</f>
        <v/>
      </c>
      <c r="F223" s="19">
        <f>IF(B223&amp;""="","",IFERROR(INDEX('الملاك'!$E$6:$E$205,MATCH(B223&amp;"",'الملاك'!$A$6:$A$205,0)),""))</f>
        <v/>
      </c>
      <c r="G223" s="6">
        <f>IF(OR(A223&amp;""="",B223&amp;""=""),"",IF(COUNTIF('الاجتماعات'!$A$6:$A$205,A223&amp;"")=0,"اجتماع غير موجود",IF(COUNTIFS($A$6:$A$2005,A223&amp;"",$B$6:$B$2005,B223&amp;"")&gt;1,"مكرر","")))</f>
        <v/>
      </c>
    </row>
    <row r="224">
      <c r="A224" s="5" t="n"/>
      <c r="B224" s="5" t="n"/>
      <c r="C224" s="5" t="n"/>
      <c r="D224" s="5" t="n"/>
      <c r="E224" s="6">
        <f>IF(B224&amp;""="","",IFERROR(INDEX('الملاك'!$B$6:$B$205,MATCH(B224&amp;"",'الملاك'!$A$6:$A$205,0))&amp;"","كود غير موجود"))</f>
        <v/>
      </c>
      <c r="F224" s="19">
        <f>IF(B224&amp;""="","",IFERROR(INDEX('الملاك'!$E$6:$E$205,MATCH(B224&amp;"",'الملاك'!$A$6:$A$205,0)),""))</f>
        <v/>
      </c>
      <c r="G224" s="6">
        <f>IF(OR(A224&amp;""="",B224&amp;""=""),"",IF(COUNTIF('الاجتماعات'!$A$6:$A$205,A224&amp;"")=0,"اجتماع غير موجود",IF(COUNTIFS($A$6:$A$2005,A224&amp;"",$B$6:$B$2005,B224&amp;"")&gt;1,"مكرر","")))</f>
        <v/>
      </c>
    </row>
    <row r="225">
      <c r="A225" s="5" t="n"/>
      <c r="B225" s="5" t="n"/>
      <c r="C225" s="5" t="n"/>
      <c r="D225" s="5" t="n"/>
      <c r="E225" s="6">
        <f>IF(B225&amp;""="","",IFERROR(INDEX('الملاك'!$B$6:$B$205,MATCH(B225&amp;"",'الملاك'!$A$6:$A$205,0))&amp;"","كود غير موجود"))</f>
        <v/>
      </c>
      <c r="F225" s="19">
        <f>IF(B225&amp;""="","",IFERROR(INDEX('الملاك'!$E$6:$E$205,MATCH(B225&amp;"",'الملاك'!$A$6:$A$205,0)),""))</f>
        <v/>
      </c>
      <c r="G225" s="6">
        <f>IF(OR(A225&amp;""="",B225&amp;""=""),"",IF(COUNTIF('الاجتماعات'!$A$6:$A$205,A225&amp;"")=0,"اجتماع غير موجود",IF(COUNTIFS($A$6:$A$2005,A225&amp;"",$B$6:$B$2005,B225&amp;"")&gt;1,"مكرر","")))</f>
        <v/>
      </c>
    </row>
    <row r="226">
      <c r="A226" s="5" t="n"/>
      <c r="B226" s="5" t="n"/>
      <c r="C226" s="5" t="n"/>
      <c r="D226" s="5" t="n"/>
      <c r="E226" s="6">
        <f>IF(B226&amp;""="","",IFERROR(INDEX('الملاك'!$B$6:$B$205,MATCH(B226&amp;"",'الملاك'!$A$6:$A$205,0))&amp;"","كود غير موجود"))</f>
        <v/>
      </c>
      <c r="F226" s="19">
        <f>IF(B226&amp;""="","",IFERROR(INDEX('الملاك'!$E$6:$E$205,MATCH(B226&amp;"",'الملاك'!$A$6:$A$205,0)),""))</f>
        <v/>
      </c>
      <c r="G226" s="6">
        <f>IF(OR(A226&amp;""="",B226&amp;""=""),"",IF(COUNTIF('الاجتماعات'!$A$6:$A$205,A226&amp;"")=0,"اجتماع غير موجود",IF(COUNTIFS($A$6:$A$2005,A226&amp;"",$B$6:$B$2005,B226&amp;"")&gt;1,"مكرر","")))</f>
        <v/>
      </c>
    </row>
    <row r="227">
      <c r="A227" s="5" t="n"/>
      <c r="B227" s="5" t="n"/>
      <c r="C227" s="5" t="n"/>
      <c r="D227" s="5" t="n"/>
      <c r="E227" s="6">
        <f>IF(B227&amp;""="","",IFERROR(INDEX('الملاك'!$B$6:$B$205,MATCH(B227&amp;"",'الملاك'!$A$6:$A$205,0))&amp;"","كود غير موجود"))</f>
        <v/>
      </c>
      <c r="F227" s="19">
        <f>IF(B227&amp;""="","",IFERROR(INDEX('الملاك'!$E$6:$E$205,MATCH(B227&amp;"",'الملاك'!$A$6:$A$205,0)),""))</f>
        <v/>
      </c>
      <c r="G227" s="6">
        <f>IF(OR(A227&amp;""="",B227&amp;""=""),"",IF(COUNTIF('الاجتماعات'!$A$6:$A$205,A227&amp;"")=0,"اجتماع غير موجود",IF(COUNTIFS($A$6:$A$2005,A227&amp;"",$B$6:$B$2005,B227&amp;"")&gt;1,"مكرر","")))</f>
        <v/>
      </c>
    </row>
    <row r="228">
      <c r="A228" s="5" t="n"/>
      <c r="B228" s="5" t="n"/>
      <c r="C228" s="5" t="n"/>
      <c r="D228" s="5" t="n"/>
      <c r="E228" s="6">
        <f>IF(B228&amp;""="","",IFERROR(INDEX('الملاك'!$B$6:$B$205,MATCH(B228&amp;"",'الملاك'!$A$6:$A$205,0))&amp;"","كود غير موجود"))</f>
        <v/>
      </c>
      <c r="F228" s="19">
        <f>IF(B228&amp;""="","",IFERROR(INDEX('الملاك'!$E$6:$E$205,MATCH(B228&amp;"",'الملاك'!$A$6:$A$205,0)),""))</f>
        <v/>
      </c>
      <c r="G228" s="6">
        <f>IF(OR(A228&amp;""="",B228&amp;""=""),"",IF(COUNTIF('الاجتماعات'!$A$6:$A$205,A228&amp;"")=0,"اجتماع غير موجود",IF(COUNTIFS($A$6:$A$2005,A228&amp;"",$B$6:$B$2005,B228&amp;"")&gt;1,"مكرر","")))</f>
        <v/>
      </c>
    </row>
    <row r="229">
      <c r="A229" s="5" t="n"/>
      <c r="B229" s="5" t="n"/>
      <c r="C229" s="5" t="n"/>
      <c r="D229" s="5" t="n"/>
      <c r="E229" s="6">
        <f>IF(B229&amp;""="","",IFERROR(INDEX('الملاك'!$B$6:$B$205,MATCH(B229&amp;"",'الملاك'!$A$6:$A$205,0))&amp;"","كود غير موجود"))</f>
        <v/>
      </c>
      <c r="F229" s="19">
        <f>IF(B229&amp;""="","",IFERROR(INDEX('الملاك'!$E$6:$E$205,MATCH(B229&amp;"",'الملاك'!$A$6:$A$205,0)),""))</f>
        <v/>
      </c>
      <c r="G229" s="6">
        <f>IF(OR(A229&amp;""="",B229&amp;""=""),"",IF(COUNTIF('الاجتماعات'!$A$6:$A$205,A229&amp;"")=0,"اجتماع غير موجود",IF(COUNTIFS($A$6:$A$2005,A229&amp;"",$B$6:$B$2005,B229&amp;"")&gt;1,"مكرر","")))</f>
        <v/>
      </c>
    </row>
    <row r="230">
      <c r="A230" s="5" t="n"/>
      <c r="B230" s="5" t="n"/>
      <c r="C230" s="5" t="n"/>
      <c r="D230" s="5" t="n"/>
      <c r="E230" s="6">
        <f>IF(B230&amp;""="","",IFERROR(INDEX('الملاك'!$B$6:$B$205,MATCH(B230&amp;"",'الملاك'!$A$6:$A$205,0))&amp;"","كود غير موجود"))</f>
        <v/>
      </c>
      <c r="F230" s="19">
        <f>IF(B230&amp;""="","",IFERROR(INDEX('الملاك'!$E$6:$E$205,MATCH(B230&amp;"",'الملاك'!$A$6:$A$205,0)),""))</f>
        <v/>
      </c>
      <c r="G230" s="6">
        <f>IF(OR(A230&amp;""="",B230&amp;""=""),"",IF(COUNTIF('الاجتماعات'!$A$6:$A$205,A230&amp;"")=0,"اجتماع غير موجود",IF(COUNTIFS($A$6:$A$2005,A230&amp;"",$B$6:$B$2005,B230&amp;"")&gt;1,"مكرر","")))</f>
        <v/>
      </c>
    </row>
    <row r="231">
      <c r="A231" s="5" t="n"/>
      <c r="B231" s="5" t="n"/>
      <c r="C231" s="5" t="n"/>
      <c r="D231" s="5" t="n"/>
      <c r="E231" s="6">
        <f>IF(B231&amp;""="","",IFERROR(INDEX('الملاك'!$B$6:$B$205,MATCH(B231&amp;"",'الملاك'!$A$6:$A$205,0))&amp;"","كود غير موجود"))</f>
        <v/>
      </c>
      <c r="F231" s="19">
        <f>IF(B231&amp;""="","",IFERROR(INDEX('الملاك'!$E$6:$E$205,MATCH(B231&amp;"",'الملاك'!$A$6:$A$205,0)),""))</f>
        <v/>
      </c>
      <c r="G231" s="6">
        <f>IF(OR(A231&amp;""="",B231&amp;""=""),"",IF(COUNTIF('الاجتماعات'!$A$6:$A$205,A231&amp;"")=0,"اجتماع غير موجود",IF(COUNTIFS($A$6:$A$2005,A231&amp;"",$B$6:$B$2005,B231&amp;"")&gt;1,"مكرر","")))</f>
        <v/>
      </c>
    </row>
    <row r="232">
      <c r="A232" s="5" t="n"/>
      <c r="B232" s="5" t="n"/>
      <c r="C232" s="5" t="n"/>
      <c r="D232" s="5" t="n"/>
      <c r="E232" s="6">
        <f>IF(B232&amp;""="","",IFERROR(INDEX('الملاك'!$B$6:$B$205,MATCH(B232&amp;"",'الملاك'!$A$6:$A$205,0))&amp;"","كود غير موجود"))</f>
        <v/>
      </c>
      <c r="F232" s="19">
        <f>IF(B232&amp;""="","",IFERROR(INDEX('الملاك'!$E$6:$E$205,MATCH(B232&amp;"",'الملاك'!$A$6:$A$205,0)),""))</f>
        <v/>
      </c>
      <c r="G232" s="6">
        <f>IF(OR(A232&amp;""="",B232&amp;""=""),"",IF(COUNTIF('الاجتماعات'!$A$6:$A$205,A232&amp;"")=0,"اجتماع غير موجود",IF(COUNTIFS($A$6:$A$2005,A232&amp;"",$B$6:$B$2005,B232&amp;"")&gt;1,"مكرر","")))</f>
        <v/>
      </c>
    </row>
    <row r="233">
      <c r="A233" s="5" t="n"/>
      <c r="B233" s="5" t="n"/>
      <c r="C233" s="5" t="n"/>
      <c r="D233" s="5" t="n"/>
      <c r="E233" s="6">
        <f>IF(B233&amp;""="","",IFERROR(INDEX('الملاك'!$B$6:$B$205,MATCH(B233&amp;"",'الملاك'!$A$6:$A$205,0))&amp;"","كود غير موجود"))</f>
        <v/>
      </c>
      <c r="F233" s="19">
        <f>IF(B233&amp;""="","",IFERROR(INDEX('الملاك'!$E$6:$E$205,MATCH(B233&amp;"",'الملاك'!$A$6:$A$205,0)),""))</f>
        <v/>
      </c>
      <c r="G233" s="6">
        <f>IF(OR(A233&amp;""="",B233&amp;""=""),"",IF(COUNTIF('الاجتماعات'!$A$6:$A$205,A233&amp;"")=0,"اجتماع غير موجود",IF(COUNTIFS($A$6:$A$2005,A233&amp;"",$B$6:$B$2005,B233&amp;"")&gt;1,"مكرر","")))</f>
        <v/>
      </c>
    </row>
    <row r="234">
      <c r="A234" s="5" t="n"/>
      <c r="B234" s="5" t="n"/>
      <c r="C234" s="5" t="n"/>
      <c r="D234" s="5" t="n"/>
      <c r="E234" s="6">
        <f>IF(B234&amp;""="","",IFERROR(INDEX('الملاك'!$B$6:$B$205,MATCH(B234&amp;"",'الملاك'!$A$6:$A$205,0))&amp;"","كود غير موجود"))</f>
        <v/>
      </c>
      <c r="F234" s="19">
        <f>IF(B234&amp;""="","",IFERROR(INDEX('الملاك'!$E$6:$E$205,MATCH(B234&amp;"",'الملاك'!$A$6:$A$205,0)),""))</f>
        <v/>
      </c>
      <c r="G234" s="6">
        <f>IF(OR(A234&amp;""="",B234&amp;""=""),"",IF(COUNTIF('الاجتماعات'!$A$6:$A$205,A234&amp;"")=0,"اجتماع غير موجود",IF(COUNTIFS($A$6:$A$2005,A234&amp;"",$B$6:$B$2005,B234&amp;"")&gt;1,"مكرر","")))</f>
        <v/>
      </c>
    </row>
    <row r="235">
      <c r="A235" s="5" t="n"/>
      <c r="B235" s="5" t="n"/>
      <c r="C235" s="5" t="n"/>
      <c r="D235" s="5" t="n"/>
      <c r="E235" s="6">
        <f>IF(B235&amp;""="","",IFERROR(INDEX('الملاك'!$B$6:$B$205,MATCH(B235&amp;"",'الملاك'!$A$6:$A$205,0))&amp;"","كود غير موجود"))</f>
        <v/>
      </c>
      <c r="F235" s="19">
        <f>IF(B235&amp;""="","",IFERROR(INDEX('الملاك'!$E$6:$E$205,MATCH(B235&amp;"",'الملاك'!$A$6:$A$205,0)),""))</f>
        <v/>
      </c>
      <c r="G235" s="6">
        <f>IF(OR(A235&amp;""="",B235&amp;""=""),"",IF(COUNTIF('الاجتماعات'!$A$6:$A$205,A235&amp;"")=0,"اجتماع غير موجود",IF(COUNTIFS($A$6:$A$2005,A235&amp;"",$B$6:$B$2005,B235&amp;"")&gt;1,"مكرر","")))</f>
        <v/>
      </c>
    </row>
    <row r="236">
      <c r="A236" s="5" t="n"/>
      <c r="B236" s="5" t="n"/>
      <c r="C236" s="5" t="n"/>
      <c r="D236" s="5" t="n"/>
      <c r="E236" s="6">
        <f>IF(B236&amp;""="","",IFERROR(INDEX('الملاك'!$B$6:$B$205,MATCH(B236&amp;"",'الملاك'!$A$6:$A$205,0))&amp;"","كود غير موجود"))</f>
        <v/>
      </c>
      <c r="F236" s="19">
        <f>IF(B236&amp;""="","",IFERROR(INDEX('الملاك'!$E$6:$E$205,MATCH(B236&amp;"",'الملاك'!$A$6:$A$205,0)),""))</f>
        <v/>
      </c>
      <c r="G236" s="6">
        <f>IF(OR(A236&amp;""="",B236&amp;""=""),"",IF(COUNTIF('الاجتماعات'!$A$6:$A$205,A236&amp;"")=0,"اجتماع غير موجود",IF(COUNTIFS($A$6:$A$2005,A236&amp;"",$B$6:$B$2005,B236&amp;"")&gt;1,"مكرر","")))</f>
        <v/>
      </c>
    </row>
    <row r="237">
      <c r="A237" s="5" t="n"/>
      <c r="B237" s="5" t="n"/>
      <c r="C237" s="5" t="n"/>
      <c r="D237" s="5" t="n"/>
      <c r="E237" s="6">
        <f>IF(B237&amp;""="","",IFERROR(INDEX('الملاك'!$B$6:$B$205,MATCH(B237&amp;"",'الملاك'!$A$6:$A$205,0))&amp;"","كود غير موجود"))</f>
        <v/>
      </c>
      <c r="F237" s="19">
        <f>IF(B237&amp;""="","",IFERROR(INDEX('الملاك'!$E$6:$E$205,MATCH(B237&amp;"",'الملاك'!$A$6:$A$205,0)),""))</f>
        <v/>
      </c>
      <c r="G237" s="6">
        <f>IF(OR(A237&amp;""="",B237&amp;""=""),"",IF(COUNTIF('الاجتماعات'!$A$6:$A$205,A237&amp;"")=0,"اجتماع غير موجود",IF(COUNTIFS($A$6:$A$2005,A237&amp;"",$B$6:$B$2005,B237&amp;"")&gt;1,"مكرر","")))</f>
        <v/>
      </c>
    </row>
    <row r="238">
      <c r="A238" s="5" t="n"/>
      <c r="B238" s="5" t="n"/>
      <c r="C238" s="5" t="n"/>
      <c r="D238" s="5" t="n"/>
      <c r="E238" s="6">
        <f>IF(B238&amp;""="","",IFERROR(INDEX('الملاك'!$B$6:$B$205,MATCH(B238&amp;"",'الملاك'!$A$6:$A$205,0))&amp;"","كود غير موجود"))</f>
        <v/>
      </c>
      <c r="F238" s="19">
        <f>IF(B238&amp;""="","",IFERROR(INDEX('الملاك'!$E$6:$E$205,MATCH(B238&amp;"",'الملاك'!$A$6:$A$205,0)),""))</f>
        <v/>
      </c>
      <c r="G238" s="6">
        <f>IF(OR(A238&amp;""="",B238&amp;""=""),"",IF(COUNTIF('الاجتماعات'!$A$6:$A$205,A238&amp;"")=0,"اجتماع غير موجود",IF(COUNTIFS($A$6:$A$2005,A238&amp;"",$B$6:$B$2005,B238&amp;"")&gt;1,"مكرر","")))</f>
        <v/>
      </c>
    </row>
    <row r="239">
      <c r="A239" s="5" t="n"/>
      <c r="B239" s="5" t="n"/>
      <c r="C239" s="5" t="n"/>
      <c r="D239" s="5" t="n"/>
      <c r="E239" s="6">
        <f>IF(B239&amp;""="","",IFERROR(INDEX('الملاك'!$B$6:$B$205,MATCH(B239&amp;"",'الملاك'!$A$6:$A$205,0))&amp;"","كود غير موجود"))</f>
        <v/>
      </c>
      <c r="F239" s="19">
        <f>IF(B239&amp;""="","",IFERROR(INDEX('الملاك'!$E$6:$E$205,MATCH(B239&amp;"",'الملاك'!$A$6:$A$205,0)),""))</f>
        <v/>
      </c>
      <c r="G239" s="6">
        <f>IF(OR(A239&amp;""="",B239&amp;""=""),"",IF(COUNTIF('الاجتماعات'!$A$6:$A$205,A239&amp;"")=0,"اجتماع غير موجود",IF(COUNTIFS($A$6:$A$2005,A239&amp;"",$B$6:$B$2005,B239&amp;"")&gt;1,"مكرر","")))</f>
        <v/>
      </c>
    </row>
    <row r="240">
      <c r="A240" s="5" t="n"/>
      <c r="B240" s="5" t="n"/>
      <c r="C240" s="5" t="n"/>
      <c r="D240" s="5" t="n"/>
      <c r="E240" s="6">
        <f>IF(B240&amp;""="","",IFERROR(INDEX('الملاك'!$B$6:$B$205,MATCH(B240&amp;"",'الملاك'!$A$6:$A$205,0))&amp;"","كود غير موجود"))</f>
        <v/>
      </c>
      <c r="F240" s="19">
        <f>IF(B240&amp;""="","",IFERROR(INDEX('الملاك'!$E$6:$E$205,MATCH(B240&amp;"",'الملاك'!$A$6:$A$205,0)),""))</f>
        <v/>
      </c>
      <c r="G240" s="6">
        <f>IF(OR(A240&amp;""="",B240&amp;""=""),"",IF(COUNTIF('الاجتماعات'!$A$6:$A$205,A240&amp;"")=0,"اجتماع غير موجود",IF(COUNTIFS($A$6:$A$2005,A240&amp;"",$B$6:$B$2005,B240&amp;"")&gt;1,"مكرر","")))</f>
        <v/>
      </c>
    </row>
    <row r="241">
      <c r="A241" s="5" t="n"/>
      <c r="B241" s="5" t="n"/>
      <c r="C241" s="5" t="n"/>
      <c r="D241" s="5" t="n"/>
      <c r="E241" s="6">
        <f>IF(B241&amp;""="","",IFERROR(INDEX('الملاك'!$B$6:$B$205,MATCH(B241&amp;"",'الملاك'!$A$6:$A$205,0))&amp;"","كود غير موجود"))</f>
        <v/>
      </c>
      <c r="F241" s="19">
        <f>IF(B241&amp;""="","",IFERROR(INDEX('الملاك'!$E$6:$E$205,MATCH(B241&amp;"",'الملاك'!$A$6:$A$205,0)),""))</f>
        <v/>
      </c>
      <c r="G241" s="6">
        <f>IF(OR(A241&amp;""="",B241&amp;""=""),"",IF(COUNTIF('الاجتماعات'!$A$6:$A$205,A241&amp;"")=0,"اجتماع غير موجود",IF(COUNTIFS($A$6:$A$2005,A241&amp;"",$B$6:$B$2005,B241&amp;"")&gt;1,"مكرر","")))</f>
        <v/>
      </c>
    </row>
    <row r="242">
      <c r="A242" s="5" t="n"/>
      <c r="B242" s="5" t="n"/>
      <c r="C242" s="5" t="n"/>
      <c r="D242" s="5" t="n"/>
      <c r="E242" s="6">
        <f>IF(B242&amp;""="","",IFERROR(INDEX('الملاك'!$B$6:$B$205,MATCH(B242&amp;"",'الملاك'!$A$6:$A$205,0))&amp;"","كود غير موجود"))</f>
        <v/>
      </c>
      <c r="F242" s="19">
        <f>IF(B242&amp;""="","",IFERROR(INDEX('الملاك'!$E$6:$E$205,MATCH(B242&amp;"",'الملاك'!$A$6:$A$205,0)),""))</f>
        <v/>
      </c>
      <c r="G242" s="6">
        <f>IF(OR(A242&amp;""="",B242&amp;""=""),"",IF(COUNTIF('الاجتماعات'!$A$6:$A$205,A242&amp;"")=0,"اجتماع غير موجود",IF(COUNTIFS($A$6:$A$2005,A242&amp;"",$B$6:$B$2005,B242&amp;"")&gt;1,"مكرر","")))</f>
        <v/>
      </c>
    </row>
    <row r="243">
      <c r="A243" s="5" t="n"/>
      <c r="B243" s="5" t="n"/>
      <c r="C243" s="5" t="n"/>
      <c r="D243" s="5" t="n"/>
      <c r="E243" s="6">
        <f>IF(B243&amp;""="","",IFERROR(INDEX('الملاك'!$B$6:$B$205,MATCH(B243&amp;"",'الملاك'!$A$6:$A$205,0))&amp;"","كود غير موجود"))</f>
        <v/>
      </c>
      <c r="F243" s="19">
        <f>IF(B243&amp;""="","",IFERROR(INDEX('الملاك'!$E$6:$E$205,MATCH(B243&amp;"",'الملاك'!$A$6:$A$205,0)),""))</f>
        <v/>
      </c>
      <c r="G243" s="6">
        <f>IF(OR(A243&amp;""="",B243&amp;""=""),"",IF(COUNTIF('الاجتماعات'!$A$6:$A$205,A243&amp;"")=0,"اجتماع غير موجود",IF(COUNTIFS($A$6:$A$2005,A243&amp;"",$B$6:$B$2005,B243&amp;"")&gt;1,"مكرر","")))</f>
        <v/>
      </c>
    </row>
    <row r="244">
      <c r="A244" s="5" t="n"/>
      <c r="B244" s="5" t="n"/>
      <c r="C244" s="5" t="n"/>
      <c r="D244" s="5" t="n"/>
      <c r="E244" s="6">
        <f>IF(B244&amp;""="","",IFERROR(INDEX('الملاك'!$B$6:$B$205,MATCH(B244&amp;"",'الملاك'!$A$6:$A$205,0))&amp;"","كود غير موجود"))</f>
        <v/>
      </c>
      <c r="F244" s="19">
        <f>IF(B244&amp;""="","",IFERROR(INDEX('الملاك'!$E$6:$E$205,MATCH(B244&amp;"",'الملاك'!$A$6:$A$205,0)),""))</f>
        <v/>
      </c>
      <c r="G244" s="6">
        <f>IF(OR(A244&amp;""="",B244&amp;""=""),"",IF(COUNTIF('الاجتماعات'!$A$6:$A$205,A244&amp;"")=0,"اجتماع غير موجود",IF(COUNTIFS($A$6:$A$2005,A244&amp;"",$B$6:$B$2005,B244&amp;"")&gt;1,"مكرر","")))</f>
        <v/>
      </c>
    </row>
    <row r="245">
      <c r="A245" s="5" t="n"/>
      <c r="B245" s="5" t="n"/>
      <c r="C245" s="5" t="n"/>
      <c r="D245" s="5" t="n"/>
      <c r="E245" s="6">
        <f>IF(B245&amp;""="","",IFERROR(INDEX('الملاك'!$B$6:$B$205,MATCH(B245&amp;"",'الملاك'!$A$6:$A$205,0))&amp;"","كود غير موجود"))</f>
        <v/>
      </c>
      <c r="F245" s="19">
        <f>IF(B245&amp;""="","",IFERROR(INDEX('الملاك'!$E$6:$E$205,MATCH(B245&amp;"",'الملاك'!$A$6:$A$205,0)),""))</f>
        <v/>
      </c>
      <c r="G245" s="6">
        <f>IF(OR(A245&amp;""="",B245&amp;""=""),"",IF(COUNTIF('الاجتماعات'!$A$6:$A$205,A245&amp;"")=0,"اجتماع غير موجود",IF(COUNTIFS($A$6:$A$2005,A245&amp;"",$B$6:$B$2005,B245&amp;"")&gt;1,"مكرر","")))</f>
        <v/>
      </c>
    </row>
    <row r="246">
      <c r="A246" s="5" t="n"/>
      <c r="B246" s="5" t="n"/>
      <c r="C246" s="5" t="n"/>
      <c r="D246" s="5" t="n"/>
      <c r="E246" s="6">
        <f>IF(B246&amp;""="","",IFERROR(INDEX('الملاك'!$B$6:$B$205,MATCH(B246&amp;"",'الملاك'!$A$6:$A$205,0))&amp;"","كود غير موجود"))</f>
        <v/>
      </c>
      <c r="F246" s="19">
        <f>IF(B246&amp;""="","",IFERROR(INDEX('الملاك'!$E$6:$E$205,MATCH(B246&amp;"",'الملاك'!$A$6:$A$205,0)),""))</f>
        <v/>
      </c>
      <c r="G246" s="6">
        <f>IF(OR(A246&amp;""="",B246&amp;""=""),"",IF(COUNTIF('الاجتماعات'!$A$6:$A$205,A246&amp;"")=0,"اجتماع غير موجود",IF(COUNTIFS($A$6:$A$2005,A246&amp;"",$B$6:$B$2005,B246&amp;"")&gt;1,"مكرر","")))</f>
        <v/>
      </c>
    </row>
    <row r="247">
      <c r="A247" s="5" t="n"/>
      <c r="B247" s="5" t="n"/>
      <c r="C247" s="5" t="n"/>
      <c r="D247" s="5" t="n"/>
      <c r="E247" s="6">
        <f>IF(B247&amp;""="","",IFERROR(INDEX('الملاك'!$B$6:$B$205,MATCH(B247&amp;"",'الملاك'!$A$6:$A$205,0))&amp;"","كود غير موجود"))</f>
        <v/>
      </c>
      <c r="F247" s="19">
        <f>IF(B247&amp;""="","",IFERROR(INDEX('الملاك'!$E$6:$E$205,MATCH(B247&amp;"",'الملاك'!$A$6:$A$205,0)),""))</f>
        <v/>
      </c>
      <c r="G247" s="6">
        <f>IF(OR(A247&amp;""="",B247&amp;""=""),"",IF(COUNTIF('الاجتماعات'!$A$6:$A$205,A247&amp;"")=0,"اجتماع غير موجود",IF(COUNTIFS($A$6:$A$2005,A247&amp;"",$B$6:$B$2005,B247&amp;"")&gt;1,"مكرر","")))</f>
        <v/>
      </c>
    </row>
    <row r="248">
      <c r="A248" s="5" t="n"/>
      <c r="B248" s="5" t="n"/>
      <c r="C248" s="5" t="n"/>
      <c r="D248" s="5" t="n"/>
      <c r="E248" s="6">
        <f>IF(B248&amp;""="","",IFERROR(INDEX('الملاك'!$B$6:$B$205,MATCH(B248&amp;"",'الملاك'!$A$6:$A$205,0))&amp;"","كود غير موجود"))</f>
        <v/>
      </c>
      <c r="F248" s="19">
        <f>IF(B248&amp;""="","",IFERROR(INDEX('الملاك'!$E$6:$E$205,MATCH(B248&amp;"",'الملاك'!$A$6:$A$205,0)),""))</f>
        <v/>
      </c>
      <c r="G248" s="6">
        <f>IF(OR(A248&amp;""="",B248&amp;""=""),"",IF(COUNTIF('الاجتماعات'!$A$6:$A$205,A248&amp;"")=0,"اجتماع غير موجود",IF(COUNTIFS($A$6:$A$2005,A248&amp;"",$B$6:$B$2005,B248&amp;"")&gt;1,"مكرر","")))</f>
        <v/>
      </c>
    </row>
    <row r="249">
      <c r="A249" s="5" t="n"/>
      <c r="B249" s="5" t="n"/>
      <c r="C249" s="5" t="n"/>
      <c r="D249" s="5" t="n"/>
      <c r="E249" s="6">
        <f>IF(B249&amp;""="","",IFERROR(INDEX('الملاك'!$B$6:$B$205,MATCH(B249&amp;"",'الملاك'!$A$6:$A$205,0))&amp;"","كود غير موجود"))</f>
        <v/>
      </c>
      <c r="F249" s="19">
        <f>IF(B249&amp;""="","",IFERROR(INDEX('الملاك'!$E$6:$E$205,MATCH(B249&amp;"",'الملاك'!$A$6:$A$205,0)),""))</f>
        <v/>
      </c>
      <c r="G249" s="6">
        <f>IF(OR(A249&amp;""="",B249&amp;""=""),"",IF(COUNTIF('الاجتماعات'!$A$6:$A$205,A249&amp;"")=0,"اجتماع غير موجود",IF(COUNTIFS($A$6:$A$2005,A249&amp;"",$B$6:$B$2005,B249&amp;"")&gt;1,"مكرر","")))</f>
        <v/>
      </c>
    </row>
    <row r="250">
      <c r="A250" s="5" t="n"/>
      <c r="B250" s="5" t="n"/>
      <c r="C250" s="5" t="n"/>
      <c r="D250" s="5" t="n"/>
      <c r="E250" s="6">
        <f>IF(B250&amp;""="","",IFERROR(INDEX('الملاك'!$B$6:$B$205,MATCH(B250&amp;"",'الملاك'!$A$6:$A$205,0))&amp;"","كود غير موجود"))</f>
        <v/>
      </c>
      <c r="F250" s="19">
        <f>IF(B250&amp;""="","",IFERROR(INDEX('الملاك'!$E$6:$E$205,MATCH(B250&amp;"",'الملاك'!$A$6:$A$205,0)),""))</f>
        <v/>
      </c>
      <c r="G250" s="6">
        <f>IF(OR(A250&amp;""="",B250&amp;""=""),"",IF(COUNTIF('الاجتماعات'!$A$6:$A$205,A250&amp;"")=0,"اجتماع غير موجود",IF(COUNTIFS($A$6:$A$2005,A250&amp;"",$B$6:$B$2005,B250&amp;"")&gt;1,"مكرر","")))</f>
        <v/>
      </c>
    </row>
    <row r="251">
      <c r="A251" s="5" t="n"/>
      <c r="B251" s="5" t="n"/>
      <c r="C251" s="5" t="n"/>
      <c r="D251" s="5" t="n"/>
      <c r="E251" s="6">
        <f>IF(B251&amp;""="","",IFERROR(INDEX('الملاك'!$B$6:$B$205,MATCH(B251&amp;"",'الملاك'!$A$6:$A$205,0))&amp;"","كود غير موجود"))</f>
        <v/>
      </c>
      <c r="F251" s="19">
        <f>IF(B251&amp;""="","",IFERROR(INDEX('الملاك'!$E$6:$E$205,MATCH(B251&amp;"",'الملاك'!$A$6:$A$205,0)),""))</f>
        <v/>
      </c>
      <c r="G251" s="6">
        <f>IF(OR(A251&amp;""="",B251&amp;""=""),"",IF(COUNTIF('الاجتماعات'!$A$6:$A$205,A251&amp;"")=0,"اجتماع غير موجود",IF(COUNTIFS($A$6:$A$2005,A251&amp;"",$B$6:$B$2005,B251&amp;"")&gt;1,"مكرر","")))</f>
        <v/>
      </c>
    </row>
    <row r="252">
      <c r="A252" s="5" t="n"/>
      <c r="B252" s="5" t="n"/>
      <c r="C252" s="5" t="n"/>
      <c r="D252" s="5" t="n"/>
      <c r="E252" s="6">
        <f>IF(B252&amp;""="","",IFERROR(INDEX('الملاك'!$B$6:$B$205,MATCH(B252&amp;"",'الملاك'!$A$6:$A$205,0))&amp;"","كود غير موجود"))</f>
        <v/>
      </c>
      <c r="F252" s="19">
        <f>IF(B252&amp;""="","",IFERROR(INDEX('الملاك'!$E$6:$E$205,MATCH(B252&amp;"",'الملاك'!$A$6:$A$205,0)),""))</f>
        <v/>
      </c>
      <c r="G252" s="6">
        <f>IF(OR(A252&amp;""="",B252&amp;""=""),"",IF(COUNTIF('الاجتماعات'!$A$6:$A$205,A252&amp;"")=0,"اجتماع غير موجود",IF(COUNTIFS($A$6:$A$2005,A252&amp;"",$B$6:$B$2005,B252&amp;"")&gt;1,"مكرر","")))</f>
        <v/>
      </c>
    </row>
    <row r="253">
      <c r="A253" s="5" t="n"/>
      <c r="B253" s="5" t="n"/>
      <c r="C253" s="5" t="n"/>
      <c r="D253" s="5" t="n"/>
      <c r="E253" s="6">
        <f>IF(B253&amp;""="","",IFERROR(INDEX('الملاك'!$B$6:$B$205,MATCH(B253&amp;"",'الملاك'!$A$6:$A$205,0))&amp;"","كود غير موجود"))</f>
        <v/>
      </c>
      <c r="F253" s="19">
        <f>IF(B253&amp;""="","",IFERROR(INDEX('الملاك'!$E$6:$E$205,MATCH(B253&amp;"",'الملاك'!$A$6:$A$205,0)),""))</f>
        <v/>
      </c>
      <c r="G253" s="6">
        <f>IF(OR(A253&amp;""="",B253&amp;""=""),"",IF(COUNTIF('الاجتماعات'!$A$6:$A$205,A253&amp;"")=0,"اجتماع غير موجود",IF(COUNTIFS($A$6:$A$2005,A253&amp;"",$B$6:$B$2005,B253&amp;"")&gt;1,"مكرر","")))</f>
        <v/>
      </c>
    </row>
    <row r="254">
      <c r="A254" s="5" t="n"/>
      <c r="B254" s="5" t="n"/>
      <c r="C254" s="5" t="n"/>
      <c r="D254" s="5" t="n"/>
      <c r="E254" s="6">
        <f>IF(B254&amp;""="","",IFERROR(INDEX('الملاك'!$B$6:$B$205,MATCH(B254&amp;"",'الملاك'!$A$6:$A$205,0))&amp;"","كود غير موجود"))</f>
        <v/>
      </c>
      <c r="F254" s="19">
        <f>IF(B254&amp;""="","",IFERROR(INDEX('الملاك'!$E$6:$E$205,MATCH(B254&amp;"",'الملاك'!$A$6:$A$205,0)),""))</f>
        <v/>
      </c>
      <c r="G254" s="6">
        <f>IF(OR(A254&amp;""="",B254&amp;""=""),"",IF(COUNTIF('الاجتماعات'!$A$6:$A$205,A254&amp;"")=0,"اجتماع غير موجود",IF(COUNTIFS($A$6:$A$2005,A254&amp;"",$B$6:$B$2005,B254&amp;"")&gt;1,"مكرر","")))</f>
        <v/>
      </c>
    </row>
    <row r="255">
      <c r="A255" s="5" t="n"/>
      <c r="B255" s="5" t="n"/>
      <c r="C255" s="5" t="n"/>
      <c r="D255" s="5" t="n"/>
      <c r="E255" s="6">
        <f>IF(B255&amp;""="","",IFERROR(INDEX('الملاك'!$B$6:$B$205,MATCH(B255&amp;"",'الملاك'!$A$6:$A$205,0))&amp;"","كود غير موجود"))</f>
        <v/>
      </c>
      <c r="F255" s="19">
        <f>IF(B255&amp;""="","",IFERROR(INDEX('الملاك'!$E$6:$E$205,MATCH(B255&amp;"",'الملاك'!$A$6:$A$205,0)),""))</f>
        <v/>
      </c>
      <c r="G255" s="6">
        <f>IF(OR(A255&amp;""="",B255&amp;""=""),"",IF(COUNTIF('الاجتماعات'!$A$6:$A$205,A255&amp;"")=0,"اجتماع غير موجود",IF(COUNTIFS($A$6:$A$2005,A255&amp;"",$B$6:$B$2005,B255&amp;"")&gt;1,"مكرر","")))</f>
        <v/>
      </c>
    </row>
    <row r="256">
      <c r="A256" s="5" t="n"/>
      <c r="B256" s="5" t="n"/>
      <c r="C256" s="5" t="n"/>
      <c r="D256" s="5" t="n"/>
      <c r="E256" s="6">
        <f>IF(B256&amp;""="","",IFERROR(INDEX('الملاك'!$B$6:$B$205,MATCH(B256&amp;"",'الملاك'!$A$6:$A$205,0))&amp;"","كود غير موجود"))</f>
        <v/>
      </c>
      <c r="F256" s="19">
        <f>IF(B256&amp;""="","",IFERROR(INDEX('الملاك'!$E$6:$E$205,MATCH(B256&amp;"",'الملاك'!$A$6:$A$205,0)),""))</f>
        <v/>
      </c>
      <c r="G256" s="6">
        <f>IF(OR(A256&amp;""="",B256&amp;""=""),"",IF(COUNTIF('الاجتماعات'!$A$6:$A$205,A256&amp;"")=0,"اجتماع غير موجود",IF(COUNTIFS($A$6:$A$2005,A256&amp;"",$B$6:$B$2005,B256&amp;"")&gt;1,"مكرر","")))</f>
        <v/>
      </c>
    </row>
    <row r="257">
      <c r="A257" s="5" t="n"/>
      <c r="B257" s="5" t="n"/>
      <c r="C257" s="5" t="n"/>
      <c r="D257" s="5" t="n"/>
      <c r="E257" s="6">
        <f>IF(B257&amp;""="","",IFERROR(INDEX('الملاك'!$B$6:$B$205,MATCH(B257&amp;"",'الملاك'!$A$6:$A$205,0))&amp;"","كود غير موجود"))</f>
        <v/>
      </c>
      <c r="F257" s="19">
        <f>IF(B257&amp;""="","",IFERROR(INDEX('الملاك'!$E$6:$E$205,MATCH(B257&amp;"",'الملاك'!$A$6:$A$205,0)),""))</f>
        <v/>
      </c>
      <c r="G257" s="6">
        <f>IF(OR(A257&amp;""="",B257&amp;""=""),"",IF(COUNTIF('الاجتماعات'!$A$6:$A$205,A257&amp;"")=0,"اجتماع غير موجود",IF(COUNTIFS($A$6:$A$2005,A257&amp;"",$B$6:$B$2005,B257&amp;"")&gt;1,"مكرر","")))</f>
        <v/>
      </c>
    </row>
    <row r="258">
      <c r="A258" s="5" t="n"/>
      <c r="B258" s="5" t="n"/>
      <c r="C258" s="5" t="n"/>
      <c r="D258" s="5" t="n"/>
      <c r="E258" s="6">
        <f>IF(B258&amp;""="","",IFERROR(INDEX('الملاك'!$B$6:$B$205,MATCH(B258&amp;"",'الملاك'!$A$6:$A$205,0))&amp;"","كود غير موجود"))</f>
        <v/>
      </c>
      <c r="F258" s="19">
        <f>IF(B258&amp;""="","",IFERROR(INDEX('الملاك'!$E$6:$E$205,MATCH(B258&amp;"",'الملاك'!$A$6:$A$205,0)),""))</f>
        <v/>
      </c>
      <c r="G258" s="6">
        <f>IF(OR(A258&amp;""="",B258&amp;""=""),"",IF(COUNTIF('الاجتماعات'!$A$6:$A$205,A258&amp;"")=0,"اجتماع غير موجود",IF(COUNTIFS($A$6:$A$2005,A258&amp;"",$B$6:$B$2005,B258&amp;"")&gt;1,"مكرر","")))</f>
        <v/>
      </c>
    </row>
    <row r="259">
      <c r="A259" s="5" t="n"/>
      <c r="B259" s="5" t="n"/>
      <c r="C259" s="5" t="n"/>
      <c r="D259" s="5" t="n"/>
      <c r="E259" s="6">
        <f>IF(B259&amp;""="","",IFERROR(INDEX('الملاك'!$B$6:$B$205,MATCH(B259&amp;"",'الملاك'!$A$6:$A$205,0))&amp;"","كود غير موجود"))</f>
        <v/>
      </c>
      <c r="F259" s="19">
        <f>IF(B259&amp;""="","",IFERROR(INDEX('الملاك'!$E$6:$E$205,MATCH(B259&amp;"",'الملاك'!$A$6:$A$205,0)),""))</f>
        <v/>
      </c>
      <c r="G259" s="6">
        <f>IF(OR(A259&amp;""="",B259&amp;""=""),"",IF(COUNTIF('الاجتماعات'!$A$6:$A$205,A259&amp;"")=0,"اجتماع غير موجود",IF(COUNTIFS($A$6:$A$2005,A259&amp;"",$B$6:$B$2005,B259&amp;"")&gt;1,"مكرر","")))</f>
        <v/>
      </c>
    </row>
    <row r="260">
      <c r="A260" s="5" t="n"/>
      <c r="B260" s="5" t="n"/>
      <c r="C260" s="5" t="n"/>
      <c r="D260" s="5" t="n"/>
      <c r="E260" s="6">
        <f>IF(B260&amp;""="","",IFERROR(INDEX('الملاك'!$B$6:$B$205,MATCH(B260&amp;"",'الملاك'!$A$6:$A$205,0))&amp;"","كود غير موجود"))</f>
        <v/>
      </c>
      <c r="F260" s="19">
        <f>IF(B260&amp;""="","",IFERROR(INDEX('الملاك'!$E$6:$E$205,MATCH(B260&amp;"",'الملاك'!$A$6:$A$205,0)),""))</f>
        <v/>
      </c>
      <c r="G260" s="6">
        <f>IF(OR(A260&amp;""="",B260&amp;""=""),"",IF(COUNTIF('الاجتماعات'!$A$6:$A$205,A260&amp;"")=0,"اجتماع غير موجود",IF(COUNTIFS($A$6:$A$2005,A260&amp;"",$B$6:$B$2005,B260&amp;"")&gt;1,"مكرر","")))</f>
        <v/>
      </c>
    </row>
    <row r="261">
      <c r="A261" s="5" t="n"/>
      <c r="B261" s="5" t="n"/>
      <c r="C261" s="5" t="n"/>
      <c r="D261" s="5" t="n"/>
      <c r="E261" s="6">
        <f>IF(B261&amp;""="","",IFERROR(INDEX('الملاك'!$B$6:$B$205,MATCH(B261&amp;"",'الملاك'!$A$6:$A$205,0))&amp;"","كود غير موجود"))</f>
        <v/>
      </c>
      <c r="F261" s="19">
        <f>IF(B261&amp;""="","",IFERROR(INDEX('الملاك'!$E$6:$E$205,MATCH(B261&amp;"",'الملاك'!$A$6:$A$205,0)),""))</f>
        <v/>
      </c>
      <c r="G261" s="6">
        <f>IF(OR(A261&amp;""="",B261&amp;""=""),"",IF(COUNTIF('الاجتماعات'!$A$6:$A$205,A261&amp;"")=0,"اجتماع غير موجود",IF(COUNTIFS($A$6:$A$2005,A261&amp;"",$B$6:$B$2005,B261&amp;"")&gt;1,"مكرر","")))</f>
        <v/>
      </c>
    </row>
    <row r="262">
      <c r="A262" s="5" t="n"/>
      <c r="B262" s="5" t="n"/>
      <c r="C262" s="5" t="n"/>
      <c r="D262" s="5" t="n"/>
      <c r="E262" s="6">
        <f>IF(B262&amp;""="","",IFERROR(INDEX('الملاك'!$B$6:$B$205,MATCH(B262&amp;"",'الملاك'!$A$6:$A$205,0))&amp;"","كود غير موجود"))</f>
        <v/>
      </c>
      <c r="F262" s="19">
        <f>IF(B262&amp;""="","",IFERROR(INDEX('الملاك'!$E$6:$E$205,MATCH(B262&amp;"",'الملاك'!$A$6:$A$205,0)),""))</f>
        <v/>
      </c>
      <c r="G262" s="6">
        <f>IF(OR(A262&amp;""="",B262&amp;""=""),"",IF(COUNTIF('الاجتماعات'!$A$6:$A$205,A262&amp;"")=0,"اجتماع غير موجود",IF(COUNTIFS($A$6:$A$2005,A262&amp;"",$B$6:$B$2005,B262&amp;"")&gt;1,"مكرر","")))</f>
        <v/>
      </c>
    </row>
    <row r="263">
      <c r="A263" s="5" t="n"/>
      <c r="B263" s="5" t="n"/>
      <c r="C263" s="5" t="n"/>
      <c r="D263" s="5" t="n"/>
      <c r="E263" s="6">
        <f>IF(B263&amp;""="","",IFERROR(INDEX('الملاك'!$B$6:$B$205,MATCH(B263&amp;"",'الملاك'!$A$6:$A$205,0))&amp;"","كود غير موجود"))</f>
        <v/>
      </c>
      <c r="F263" s="19">
        <f>IF(B263&amp;""="","",IFERROR(INDEX('الملاك'!$E$6:$E$205,MATCH(B263&amp;"",'الملاك'!$A$6:$A$205,0)),""))</f>
        <v/>
      </c>
      <c r="G263" s="6">
        <f>IF(OR(A263&amp;""="",B263&amp;""=""),"",IF(COUNTIF('الاجتماعات'!$A$6:$A$205,A263&amp;"")=0,"اجتماع غير موجود",IF(COUNTIFS($A$6:$A$2005,A263&amp;"",$B$6:$B$2005,B263&amp;"")&gt;1,"مكرر","")))</f>
        <v/>
      </c>
    </row>
    <row r="264">
      <c r="A264" s="5" t="n"/>
      <c r="B264" s="5" t="n"/>
      <c r="C264" s="5" t="n"/>
      <c r="D264" s="5" t="n"/>
      <c r="E264" s="6">
        <f>IF(B264&amp;""="","",IFERROR(INDEX('الملاك'!$B$6:$B$205,MATCH(B264&amp;"",'الملاك'!$A$6:$A$205,0))&amp;"","كود غير موجود"))</f>
        <v/>
      </c>
      <c r="F264" s="19">
        <f>IF(B264&amp;""="","",IFERROR(INDEX('الملاك'!$E$6:$E$205,MATCH(B264&amp;"",'الملاك'!$A$6:$A$205,0)),""))</f>
        <v/>
      </c>
      <c r="G264" s="6">
        <f>IF(OR(A264&amp;""="",B264&amp;""=""),"",IF(COUNTIF('الاجتماعات'!$A$6:$A$205,A264&amp;"")=0,"اجتماع غير موجود",IF(COUNTIFS($A$6:$A$2005,A264&amp;"",$B$6:$B$2005,B264&amp;"")&gt;1,"مكرر","")))</f>
        <v/>
      </c>
    </row>
    <row r="265">
      <c r="A265" s="5" t="n"/>
      <c r="B265" s="5" t="n"/>
      <c r="C265" s="5" t="n"/>
      <c r="D265" s="5" t="n"/>
      <c r="E265" s="6">
        <f>IF(B265&amp;""="","",IFERROR(INDEX('الملاك'!$B$6:$B$205,MATCH(B265&amp;"",'الملاك'!$A$6:$A$205,0))&amp;"","كود غير موجود"))</f>
        <v/>
      </c>
      <c r="F265" s="19">
        <f>IF(B265&amp;""="","",IFERROR(INDEX('الملاك'!$E$6:$E$205,MATCH(B265&amp;"",'الملاك'!$A$6:$A$205,0)),""))</f>
        <v/>
      </c>
      <c r="G265" s="6">
        <f>IF(OR(A265&amp;""="",B265&amp;""=""),"",IF(COUNTIF('الاجتماعات'!$A$6:$A$205,A265&amp;"")=0,"اجتماع غير موجود",IF(COUNTIFS($A$6:$A$2005,A265&amp;"",$B$6:$B$2005,B265&amp;"")&gt;1,"مكرر","")))</f>
        <v/>
      </c>
    </row>
    <row r="266">
      <c r="A266" s="5" t="n"/>
      <c r="B266" s="5" t="n"/>
      <c r="C266" s="5" t="n"/>
      <c r="D266" s="5" t="n"/>
      <c r="E266" s="6">
        <f>IF(B266&amp;""="","",IFERROR(INDEX('الملاك'!$B$6:$B$205,MATCH(B266&amp;"",'الملاك'!$A$6:$A$205,0))&amp;"","كود غير موجود"))</f>
        <v/>
      </c>
      <c r="F266" s="19">
        <f>IF(B266&amp;""="","",IFERROR(INDEX('الملاك'!$E$6:$E$205,MATCH(B266&amp;"",'الملاك'!$A$6:$A$205,0)),""))</f>
        <v/>
      </c>
      <c r="G266" s="6">
        <f>IF(OR(A266&amp;""="",B266&amp;""=""),"",IF(COUNTIF('الاجتماعات'!$A$6:$A$205,A266&amp;"")=0,"اجتماع غير موجود",IF(COUNTIFS($A$6:$A$2005,A266&amp;"",$B$6:$B$2005,B266&amp;"")&gt;1,"مكرر","")))</f>
        <v/>
      </c>
    </row>
    <row r="267">
      <c r="A267" s="5" t="n"/>
      <c r="B267" s="5" t="n"/>
      <c r="C267" s="5" t="n"/>
      <c r="D267" s="5" t="n"/>
      <c r="E267" s="6">
        <f>IF(B267&amp;""="","",IFERROR(INDEX('الملاك'!$B$6:$B$205,MATCH(B267&amp;"",'الملاك'!$A$6:$A$205,0))&amp;"","كود غير موجود"))</f>
        <v/>
      </c>
      <c r="F267" s="19">
        <f>IF(B267&amp;""="","",IFERROR(INDEX('الملاك'!$E$6:$E$205,MATCH(B267&amp;"",'الملاك'!$A$6:$A$205,0)),""))</f>
        <v/>
      </c>
      <c r="G267" s="6">
        <f>IF(OR(A267&amp;""="",B267&amp;""=""),"",IF(COUNTIF('الاجتماعات'!$A$6:$A$205,A267&amp;"")=0,"اجتماع غير موجود",IF(COUNTIFS($A$6:$A$2005,A267&amp;"",$B$6:$B$2005,B267&amp;"")&gt;1,"مكرر","")))</f>
        <v/>
      </c>
    </row>
    <row r="268">
      <c r="A268" s="5" t="n"/>
      <c r="B268" s="5" t="n"/>
      <c r="C268" s="5" t="n"/>
      <c r="D268" s="5" t="n"/>
      <c r="E268" s="6">
        <f>IF(B268&amp;""="","",IFERROR(INDEX('الملاك'!$B$6:$B$205,MATCH(B268&amp;"",'الملاك'!$A$6:$A$205,0))&amp;"","كود غير موجود"))</f>
        <v/>
      </c>
      <c r="F268" s="19">
        <f>IF(B268&amp;""="","",IFERROR(INDEX('الملاك'!$E$6:$E$205,MATCH(B268&amp;"",'الملاك'!$A$6:$A$205,0)),""))</f>
        <v/>
      </c>
      <c r="G268" s="6">
        <f>IF(OR(A268&amp;""="",B268&amp;""=""),"",IF(COUNTIF('الاجتماعات'!$A$6:$A$205,A268&amp;"")=0,"اجتماع غير موجود",IF(COUNTIFS($A$6:$A$2005,A268&amp;"",$B$6:$B$2005,B268&amp;"")&gt;1,"مكرر","")))</f>
        <v/>
      </c>
    </row>
    <row r="269">
      <c r="A269" s="5" t="n"/>
      <c r="B269" s="5" t="n"/>
      <c r="C269" s="5" t="n"/>
      <c r="D269" s="5" t="n"/>
      <c r="E269" s="6">
        <f>IF(B269&amp;""="","",IFERROR(INDEX('الملاك'!$B$6:$B$205,MATCH(B269&amp;"",'الملاك'!$A$6:$A$205,0))&amp;"","كود غير موجود"))</f>
        <v/>
      </c>
      <c r="F269" s="19">
        <f>IF(B269&amp;""="","",IFERROR(INDEX('الملاك'!$E$6:$E$205,MATCH(B269&amp;"",'الملاك'!$A$6:$A$205,0)),""))</f>
        <v/>
      </c>
      <c r="G269" s="6">
        <f>IF(OR(A269&amp;""="",B269&amp;""=""),"",IF(COUNTIF('الاجتماعات'!$A$6:$A$205,A269&amp;"")=0,"اجتماع غير موجود",IF(COUNTIFS($A$6:$A$2005,A269&amp;"",$B$6:$B$2005,B269&amp;"")&gt;1,"مكرر","")))</f>
        <v/>
      </c>
    </row>
    <row r="270">
      <c r="A270" s="5" t="n"/>
      <c r="B270" s="5" t="n"/>
      <c r="C270" s="5" t="n"/>
      <c r="D270" s="5" t="n"/>
      <c r="E270" s="6">
        <f>IF(B270&amp;""="","",IFERROR(INDEX('الملاك'!$B$6:$B$205,MATCH(B270&amp;"",'الملاك'!$A$6:$A$205,0))&amp;"","كود غير موجود"))</f>
        <v/>
      </c>
      <c r="F270" s="19">
        <f>IF(B270&amp;""="","",IFERROR(INDEX('الملاك'!$E$6:$E$205,MATCH(B270&amp;"",'الملاك'!$A$6:$A$205,0)),""))</f>
        <v/>
      </c>
      <c r="G270" s="6">
        <f>IF(OR(A270&amp;""="",B270&amp;""=""),"",IF(COUNTIF('الاجتماعات'!$A$6:$A$205,A270&amp;"")=0,"اجتماع غير موجود",IF(COUNTIFS($A$6:$A$2005,A270&amp;"",$B$6:$B$2005,B270&amp;"")&gt;1,"مكرر","")))</f>
        <v/>
      </c>
    </row>
    <row r="271">
      <c r="A271" s="5" t="n"/>
      <c r="B271" s="5" t="n"/>
      <c r="C271" s="5" t="n"/>
      <c r="D271" s="5" t="n"/>
      <c r="E271" s="6">
        <f>IF(B271&amp;""="","",IFERROR(INDEX('الملاك'!$B$6:$B$205,MATCH(B271&amp;"",'الملاك'!$A$6:$A$205,0))&amp;"","كود غير موجود"))</f>
        <v/>
      </c>
      <c r="F271" s="19">
        <f>IF(B271&amp;""="","",IFERROR(INDEX('الملاك'!$E$6:$E$205,MATCH(B271&amp;"",'الملاك'!$A$6:$A$205,0)),""))</f>
        <v/>
      </c>
      <c r="G271" s="6">
        <f>IF(OR(A271&amp;""="",B271&amp;""=""),"",IF(COUNTIF('الاجتماعات'!$A$6:$A$205,A271&amp;"")=0,"اجتماع غير موجود",IF(COUNTIFS($A$6:$A$2005,A271&amp;"",$B$6:$B$2005,B271&amp;"")&gt;1,"مكرر","")))</f>
        <v/>
      </c>
    </row>
    <row r="272">
      <c r="A272" s="5" t="n"/>
      <c r="B272" s="5" t="n"/>
      <c r="C272" s="5" t="n"/>
      <c r="D272" s="5" t="n"/>
      <c r="E272" s="6">
        <f>IF(B272&amp;""="","",IFERROR(INDEX('الملاك'!$B$6:$B$205,MATCH(B272&amp;"",'الملاك'!$A$6:$A$205,0))&amp;"","كود غير موجود"))</f>
        <v/>
      </c>
      <c r="F272" s="19">
        <f>IF(B272&amp;""="","",IFERROR(INDEX('الملاك'!$E$6:$E$205,MATCH(B272&amp;"",'الملاك'!$A$6:$A$205,0)),""))</f>
        <v/>
      </c>
      <c r="G272" s="6">
        <f>IF(OR(A272&amp;""="",B272&amp;""=""),"",IF(COUNTIF('الاجتماعات'!$A$6:$A$205,A272&amp;"")=0,"اجتماع غير موجود",IF(COUNTIFS($A$6:$A$2005,A272&amp;"",$B$6:$B$2005,B272&amp;"")&gt;1,"مكرر","")))</f>
        <v/>
      </c>
    </row>
    <row r="273">
      <c r="A273" s="5" t="n"/>
      <c r="B273" s="5" t="n"/>
      <c r="C273" s="5" t="n"/>
      <c r="D273" s="5" t="n"/>
      <c r="E273" s="6">
        <f>IF(B273&amp;""="","",IFERROR(INDEX('الملاك'!$B$6:$B$205,MATCH(B273&amp;"",'الملاك'!$A$6:$A$205,0))&amp;"","كود غير موجود"))</f>
        <v/>
      </c>
      <c r="F273" s="19">
        <f>IF(B273&amp;""="","",IFERROR(INDEX('الملاك'!$E$6:$E$205,MATCH(B273&amp;"",'الملاك'!$A$6:$A$205,0)),""))</f>
        <v/>
      </c>
      <c r="G273" s="6">
        <f>IF(OR(A273&amp;""="",B273&amp;""=""),"",IF(COUNTIF('الاجتماعات'!$A$6:$A$205,A273&amp;"")=0,"اجتماع غير موجود",IF(COUNTIFS($A$6:$A$2005,A273&amp;"",$B$6:$B$2005,B273&amp;"")&gt;1,"مكرر","")))</f>
        <v/>
      </c>
    </row>
    <row r="274">
      <c r="A274" s="5" t="n"/>
      <c r="B274" s="5" t="n"/>
      <c r="C274" s="5" t="n"/>
      <c r="D274" s="5" t="n"/>
      <c r="E274" s="6">
        <f>IF(B274&amp;""="","",IFERROR(INDEX('الملاك'!$B$6:$B$205,MATCH(B274&amp;"",'الملاك'!$A$6:$A$205,0))&amp;"","كود غير موجود"))</f>
        <v/>
      </c>
      <c r="F274" s="19">
        <f>IF(B274&amp;""="","",IFERROR(INDEX('الملاك'!$E$6:$E$205,MATCH(B274&amp;"",'الملاك'!$A$6:$A$205,0)),""))</f>
        <v/>
      </c>
      <c r="G274" s="6">
        <f>IF(OR(A274&amp;""="",B274&amp;""=""),"",IF(COUNTIF('الاجتماعات'!$A$6:$A$205,A274&amp;"")=0,"اجتماع غير موجود",IF(COUNTIFS($A$6:$A$2005,A274&amp;"",$B$6:$B$2005,B274&amp;"")&gt;1,"مكرر","")))</f>
        <v/>
      </c>
    </row>
    <row r="275">
      <c r="A275" s="5" t="n"/>
      <c r="B275" s="5" t="n"/>
      <c r="C275" s="5" t="n"/>
      <c r="D275" s="5" t="n"/>
      <c r="E275" s="6">
        <f>IF(B275&amp;""="","",IFERROR(INDEX('الملاك'!$B$6:$B$205,MATCH(B275&amp;"",'الملاك'!$A$6:$A$205,0))&amp;"","كود غير موجود"))</f>
        <v/>
      </c>
      <c r="F275" s="19">
        <f>IF(B275&amp;""="","",IFERROR(INDEX('الملاك'!$E$6:$E$205,MATCH(B275&amp;"",'الملاك'!$A$6:$A$205,0)),""))</f>
        <v/>
      </c>
      <c r="G275" s="6">
        <f>IF(OR(A275&amp;""="",B275&amp;""=""),"",IF(COUNTIF('الاجتماعات'!$A$6:$A$205,A275&amp;"")=0,"اجتماع غير موجود",IF(COUNTIFS($A$6:$A$2005,A275&amp;"",$B$6:$B$2005,B275&amp;"")&gt;1,"مكرر","")))</f>
        <v/>
      </c>
    </row>
    <row r="276">
      <c r="A276" s="5" t="n"/>
      <c r="B276" s="5" t="n"/>
      <c r="C276" s="5" t="n"/>
      <c r="D276" s="5" t="n"/>
      <c r="E276" s="6">
        <f>IF(B276&amp;""="","",IFERROR(INDEX('الملاك'!$B$6:$B$205,MATCH(B276&amp;"",'الملاك'!$A$6:$A$205,0))&amp;"","كود غير موجود"))</f>
        <v/>
      </c>
      <c r="F276" s="19">
        <f>IF(B276&amp;""="","",IFERROR(INDEX('الملاك'!$E$6:$E$205,MATCH(B276&amp;"",'الملاك'!$A$6:$A$205,0)),""))</f>
        <v/>
      </c>
      <c r="G276" s="6">
        <f>IF(OR(A276&amp;""="",B276&amp;""=""),"",IF(COUNTIF('الاجتماعات'!$A$6:$A$205,A276&amp;"")=0,"اجتماع غير موجود",IF(COUNTIFS($A$6:$A$2005,A276&amp;"",$B$6:$B$2005,B276&amp;"")&gt;1,"مكرر","")))</f>
        <v/>
      </c>
    </row>
    <row r="277">
      <c r="A277" s="5" t="n"/>
      <c r="B277" s="5" t="n"/>
      <c r="C277" s="5" t="n"/>
      <c r="D277" s="5" t="n"/>
      <c r="E277" s="6">
        <f>IF(B277&amp;""="","",IFERROR(INDEX('الملاك'!$B$6:$B$205,MATCH(B277&amp;"",'الملاك'!$A$6:$A$205,0))&amp;"","كود غير موجود"))</f>
        <v/>
      </c>
      <c r="F277" s="19">
        <f>IF(B277&amp;""="","",IFERROR(INDEX('الملاك'!$E$6:$E$205,MATCH(B277&amp;"",'الملاك'!$A$6:$A$205,0)),""))</f>
        <v/>
      </c>
      <c r="G277" s="6">
        <f>IF(OR(A277&amp;""="",B277&amp;""=""),"",IF(COUNTIF('الاجتماعات'!$A$6:$A$205,A277&amp;"")=0,"اجتماع غير موجود",IF(COUNTIFS($A$6:$A$2005,A277&amp;"",$B$6:$B$2005,B277&amp;"")&gt;1,"مكرر","")))</f>
        <v/>
      </c>
    </row>
    <row r="278">
      <c r="A278" s="5" t="n"/>
      <c r="B278" s="5" t="n"/>
      <c r="C278" s="5" t="n"/>
      <c r="D278" s="5" t="n"/>
      <c r="E278" s="6">
        <f>IF(B278&amp;""="","",IFERROR(INDEX('الملاك'!$B$6:$B$205,MATCH(B278&amp;"",'الملاك'!$A$6:$A$205,0))&amp;"","كود غير موجود"))</f>
        <v/>
      </c>
      <c r="F278" s="19">
        <f>IF(B278&amp;""="","",IFERROR(INDEX('الملاك'!$E$6:$E$205,MATCH(B278&amp;"",'الملاك'!$A$6:$A$205,0)),""))</f>
        <v/>
      </c>
      <c r="G278" s="6">
        <f>IF(OR(A278&amp;""="",B278&amp;""=""),"",IF(COUNTIF('الاجتماعات'!$A$6:$A$205,A278&amp;"")=0,"اجتماع غير موجود",IF(COUNTIFS($A$6:$A$2005,A278&amp;"",$B$6:$B$2005,B278&amp;"")&gt;1,"مكرر","")))</f>
        <v/>
      </c>
    </row>
    <row r="279">
      <c r="A279" s="5" t="n"/>
      <c r="B279" s="5" t="n"/>
      <c r="C279" s="5" t="n"/>
      <c r="D279" s="5" t="n"/>
      <c r="E279" s="6">
        <f>IF(B279&amp;""="","",IFERROR(INDEX('الملاك'!$B$6:$B$205,MATCH(B279&amp;"",'الملاك'!$A$6:$A$205,0))&amp;"","كود غير موجود"))</f>
        <v/>
      </c>
      <c r="F279" s="19">
        <f>IF(B279&amp;""="","",IFERROR(INDEX('الملاك'!$E$6:$E$205,MATCH(B279&amp;"",'الملاك'!$A$6:$A$205,0)),""))</f>
        <v/>
      </c>
      <c r="G279" s="6">
        <f>IF(OR(A279&amp;""="",B279&amp;""=""),"",IF(COUNTIF('الاجتماعات'!$A$6:$A$205,A279&amp;"")=0,"اجتماع غير موجود",IF(COUNTIFS($A$6:$A$2005,A279&amp;"",$B$6:$B$2005,B279&amp;"")&gt;1,"مكرر","")))</f>
        <v/>
      </c>
    </row>
    <row r="280">
      <c r="A280" s="5" t="n"/>
      <c r="B280" s="5" t="n"/>
      <c r="C280" s="5" t="n"/>
      <c r="D280" s="5" t="n"/>
      <c r="E280" s="6">
        <f>IF(B280&amp;""="","",IFERROR(INDEX('الملاك'!$B$6:$B$205,MATCH(B280&amp;"",'الملاك'!$A$6:$A$205,0))&amp;"","كود غير موجود"))</f>
        <v/>
      </c>
      <c r="F280" s="19">
        <f>IF(B280&amp;""="","",IFERROR(INDEX('الملاك'!$E$6:$E$205,MATCH(B280&amp;"",'الملاك'!$A$6:$A$205,0)),""))</f>
        <v/>
      </c>
      <c r="G280" s="6">
        <f>IF(OR(A280&amp;""="",B280&amp;""=""),"",IF(COUNTIF('الاجتماعات'!$A$6:$A$205,A280&amp;"")=0,"اجتماع غير موجود",IF(COUNTIFS($A$6:$A$2005,A280&amp;"",$B$6:$B$2005,B280&amp;"")&gt;1,"مكرر","")))</f>
        <v/>
      </c>
    </row>
    <row r="281">
      <c r="A281" s="5" t="n"/>
      <c r="B281" s="5" t="n"/>
      <c r="C281" s="5" t="n"/>
      <c r="D281" s="5" t="n"/>
      <c r="E281" s="6">
        <f>IF(B281&amp;""="","",IFERROR(INDEX('الملاك'!$B$6:$B$205,MATCH(B281&amp;"",'الملاك'!$A$6:$A$205,0))&amp;"","كود غير موجود"))</f>
        <v/>
      </c>
      <c r="F281" s="19">
        <f>IF(B281&amp;""="","",IFERROR(INDEX('الملاك'!$E$6:$E$205,MATCH(B281&amp;"",'الملاك'!$A$6:$A$205,0)),""))</f>
        <v/>
      </c>
      <c r="G281" s="6">
        <f>IF(OR(A281&amp;""="",B281&amp;""=""),"",IF(COUNTIF('الاجتماعات'!$A$6:$A$205,A281&amp;"")=0,"اجتماع غير موجود",IF(COUNTIFS($A$6:$A$2005,A281&amp;"",$B$6:$B$2005,B281&amp;"")&gt;1,"مكرر","")))</f>
        <v/>
      </c>
    </row>
    <row r="282">
      <c r="A282" s="5" t="n"/>
      <c r="B282" s="5" t="n"/>
      <c r="C282" s="5" t="n"/>
      <c r="D282" s="5" t="n"/>
      <c r="E282" s="6">
        <f>IF(B282&amp;""="","",IFERROR(INDEX('الملاك'!$B$6:$B$205,MATCH(B282&amp;"",'الملاك'!$A$6:$A$205,0))&amp;"","كود غير موجود"))</f>
        <v/>
      </c>
      <c r="F282" s="19">
        <f>IF(B282&amp;""="","",IFERROR(INDEX('الملاك'!$E$6:$E$205,MATCH(B282&amp;"",'الملاك'!$A$6:$A$205,0)),""))</f>
        <v/>
      </c>
      <c r="G282" s="6">
        <f>IF(OR(A282&amp;""="",B282&amp;""=""),"",IF(COUNTIF('الاجتماعات'!$A$6:$A$205,A282&amp;"")=0,"اجتماع غير موجود",IF(COUNTIFS($A$6:$A$2005,A282&amp;"",$B$6:$B$2005,B282&amp;"")&gt;1,"مكرر","")))</f>
        <v/>
      </c>
    </row>
    <row r="283">
      <c r="A283" s="5" t="n"/>
      <c r="B283" s="5" t="n"/>
      <c r="C283" s="5" t="n"/>
      <c r="D283" s="5" t="n"/>
      <c r="E283" s="6">
        <f>IF(B283&amp;""="","",IFERROR(INDEX('الملاك'!$B$6:$B$205,MATCH(B283&amp;"",'الملاك'!$A$6:$A$205,0))&amp;"","كود غير موجود"))</f>
        <v/>
      </c>
      <c r="F283" s="19">
        <f>IF(B283&amp;""="","",IFERROR(INDEX('الملاك'!$E$6:$E$205,MATCH(B283&amp;"",'الملاك'!$A$6:$A$205,0)),""))</f>
        <v/>
      </c>
      <c r="G283" s="6">
        <f>IF(OR(A283&amp;""="",B283&amp;""=""),"",IF(COUNTIF('الاجتماعات'!$A$6:$A$205,A283&amp;"")=0,"اجتماع غير موجود",IF(COUNTIFS($A$6:$A$2005,A283&amp;"",$B$6:$B$2005,B283&amp;"")&gt;1,"مكرر","")))</f>
        <v/>
      </c>
    </row>
    <row r="284">
      <c r="A284" s="5" t="n"/>
      <c r="B284" s="5" t="n"/>
      <c r="C284" s="5" t="n"/>
      <c r="D284" s="5" t="n"/>
      <c r="E284" s="6">
        <f>IF(B284&amp;""="","",IFERROR(INDEX('الملاك'!$B$6:$B$205,MATCH(B284&amp;"",'الملاك'!$A$6:$A$205,0))&amp;"","كود غير موجود"))</f>
        <v/>
      </c>
      <c r="F284" s="19">
        <f>IF(B284&amp;""="","",IFERROR(INDEX('الملاك'!$E$6:$E$205,MATCH(B284&amp;"",'الملاك'!$A$6:$A$205,0)),""))</f>
        <v/>
      </c>
      <c r="G284" s="6">
        <f>IF(OR(A284&amp;""="",B284&amp;""=""),"",IF(COUNTIF('الاجتماعات'!$A$6:$A$205,A284&amp;"")=0,"اجتماع غير موجود",IF(COUNTIFS($A$6:$A$2005,A284&amp;"",$B$6:$B$2005,B284&amp;"")&gt;1,"مكرر","")))</f>
        <v/>
      </c>
    </row>
    <row r="285">
      <c r="A285" s="5" t="n"/>
      <c r="B285" s="5" t="n"/>
      <c r="C285" s="5" t="n"/>
      <c r="D285" s="5" t="n"/>
      <c r="E285" s="6">
        <f>IF(B285&amp;""="","",IFERROR(INDEX('الملاك'!$B$6:$B$205,MATCH(B285&amp;"",'الملاك'!$A$6:$A$205,0))&amp;"","كود غير موجود"))</f>
        <v/>
      </c>
      <c r="F285" s="19">
        <f>IF(B285&amp;""="","",IFERROR(INDEX('الملاك'!$E$6:$E$205,MATCH(B285&amp;"",'الملاك'!$A$6:$A$205,0)),""))</f>
        <v/>
      </c>
      <c r="G285" s="6">
        <f>IF(OR(A285&amp;""="",B285&amp;""=""),"",IF(COUNTIF('الاجتماعات'!$A$6:$A$205,A285&amp;"")=0,"اجتماع غير موجود",IF(COUNTIFS($A$6:$A$2005,A285&amp;"",$B$6:$B$2005,B285&amp;"")&gt;1,"مكرر","")))</f>
        <v/>
      </c>
    </row>
    <row r="286">
      <c r="A286" s="5" t="n"/>
      <c r="B286" s="5" t="n"/>
      <c r="C286" s="5" t="n"/>
      <c r="D286" s="5" t="n"/>
      <c r="E286" s="6">
        <f>IF(B286&amp;""="","",IFERROR(INDEX('الملاك'!$B$6:$B$205,MATCH(B286&amp;"",'الملاك'!$A$6:$A$205,0))&amp;"","كود غير موجود"))</f>
        <v/>
      </c>
      <c r="F286" s="19">
        <f>IF(B286&amp;""="","",IFERROR(INDEX('الملاك'!$E$6:$E$205,MATCH(B286&amp;"",'الملاك'!$A$6:$A$205,0)),""))</f>
        <v/>
      </c>
      <c r="G286" s="6">
        <f>IF(OR(A286&amp;""="",B286&amp;""=""),"",IF(COUNTIF('الاجتماعات'!$A$6:$A$205,A286&amp;"")=0,"اجتماع غير موجود",IF(COUNTIFS($A$6:$A$2005,A286&amp;"",$B$6:$B$2005,B286&amp;"")&gt;1,"مكرر","")))</f>
        <v/>
      </c>
    </row>
    <row r="287">
      <c r="A287" s="5" t="n"/>
      <c r="B287" s="5" t="n"/>
      <c r="C287" s="5" t="n"/>
      <c r="D287" s="5" t="n"/>
      <c r="E287" s="6">
        <f>IF(B287&amp;""="","",IFERROR(INDEX('الملاك'!$B$6:$B$205,MATCH(B287&amp;"",'الملاك'!$A$6:$A$205,0))&amp;"","كود غير موجود"))</f>
        <v/>
      </c>
      <c r="F287" s="19">
        <f>IF(B287&amp;""="","",IFERROR(INDEX('الملاك'!$E$6:$E$205,MATCH(B287&amp;"",'الملاك'!$A$6:$A$205,0)),""))</f>
        <v/>
      </c>
      <c r="G287" s="6">
        <f>IF(OR(A287&amp;""="",B287&amp;""=""),"",IF(COUNTIF('الاجتماعات'!$A$6:$A$205,A287&amp;"")=0,"اجتماع غير موجود",IF(COUNTIFS($A$6:$A$2005,A287&amp;"",$B$6:$B$2005,B287&amp;"")&gt;1,"مكرر","")))</f>
        <v/>
      </c>
    </row>
    <row r="288">
      <c r="A288" s="5" t="n"/>
      <c r="B288" s="5" t="n"/>
      <c r="C288" s="5" t="n"/>
      <c r="D288" s="5" t="n"/>
      <c r="E288" s="6">
        <f>IF(B288&amp;""="","",IFERROR(INDEX('الملاك'!$B$6:$B$205,MATCH(B288&amp;"",'الملاك'!$A$6:$A$205,0))&amp;"","كود غير موجود"))</f>
        <v/>
      </c>
      <c r="F288" s="19">
        <f>IF(B288&amp;""="","",IFERROR(INDEX('الملاك'!$E$6:$E$205,MATCH(B288&amp;"",'الملاك'!$A$6:$A$205,0)),""))</f>
        <v/>
      </c>
      <c r="G288" s="6">
        <f>IF(OR(A288&amp;""="",B288&amp;""=""),"",IF(COUNTIF('الاجتماعات'!$A$6:$A$205,A288&amp;"")=0,"اجتماع غير موجود",IF(COUNTIFS($A$6:$A$2005,A288&amp;"",$B$6:$B$2005,B288&amp;"")&gt;1,"مكرر","")))</f>
        <v/>
      </c>
    </row>
    <row r="289">
      <c r="A289" s="5" t="n"/>
      <c r="B289" s="5" t="n"/>
      <c r="C289" s="5" t="n"/>
      <c r="D289" s="5" t="n"/>
      <c r="E289" s="6">
        <f>IF(B289&amp;""="","",IFERROR(INDEX('الملاك'!$B$6:$B$205,MATCH(B289&amp;"",'الملاك'!$A$6:$A$205,0))&amp;"","كود غير موجود"))</f>
        <v/>
      </c>
      <c r="F289" s="19">
        <f>IF(B289&amp;""="","",IFERROR(INDEX('الملاك'!$E$6:$E$205,MATCH(B289&amp;"",'الملاك'!$A$6:$A$205,0)),""))</f>
        <v/>
      </c>
      <c r="G289" s="6">
        <f>IF(OR(A289&amp;""="",B289&amp;""=""),"",IF(COUNTIF('الاجتماعات'!$A$6:$A$205,A289&amp;"")=0,"اجتماع غير موجود",IF(COUNTIFS($A$6:$A$2005,A289&amp;"",$B$6:$B$2005,B289&amp;"")&gt;1,"مكرر","")))</f>
        <v/>
      </c>
    </row>
    <row r="290">
      <c r="A290" s="5" t="n"/>
      <c r="B290" s="5" t="n"/>
      <c r="C290" s="5" t="n"/>
      <c r="D290" s="5" t="n"/>
      <c r="E290" s="6">
        <f>IF(B290&amp;""="","",IFERROR(INDEX('الملاك'!$B$6:$B$205,MATCH(B290&amp;"",'الملاك'!$A$6:$A$205,0))&amp;"","كود غير موجود"))</f>
        <v/>
      </c>
      <c r="F290" s="19">
        <f>IF(B290&amp;""="","",IFERROR(INDEX('الملاك'!$E$6:$E$205,MATCH(B290&amp;"",'الملاك'!$A$6:$A$205,0)),""))</f>
        <v/>
      </c>
      <c r="G290" s="6">
        <f>IF(OR(A290&amp;""="",B290&amp;""=""),"",IF(COUNTIF('الاجتماعات'!$A$6:$A$205,A290&amp;"")=0,"اجتماع غير موجود",IF(COUNTIFS($A$6:$A$2005,A290&amp;"",$B$6:$B$2005,B290&amp;"")&gt;1,"مكرر","")))</f>
        <v/>
      </c>
    </row>
    <row r="291">
      <c r="A291" s="5" t="n"/>
      <c r="B291" s="5" t="n"/>
      <c r="C291" s="5" t="n"/>
      <c r="D291" s="5" t="n"/>
      <c r="E291" s="6">
        <f>IF(B291&amp;""="","",IFERROR(INDEX('الملاك'!$B$6:$B$205,MATCH(B291&amp;"",'الملاك'!$A$6:$A$205,0))&amp;"","كود غير موجود"))</f>
        <v/>
      </c>
      <c r="F291" s="19">
        <f>IF(B291&amp;""="","",IFERROR(INDEX('الملاك'!$E$6:$E$205,MATCH(B291&amp;"",'الملاك'!$A$6:$A$205,0)),""))</f>
        <v/>
      </c>
      <c r="G291" s="6">
        <f>IF(OR(A291&amp;""="",B291&amp;""=""),"",IF(COUNTIF('الاجتماعات'!$A$6:$A$205,A291&amp;"")=0,"اجتماع غير موجود",IF(COUNTIFS($A$6:$A$2005,A291&amp;"",$B$6:$B$2005,B291&amp;"")&gt;1,"مكرر","")))</f>
        <v/>
      </c>
    </row>
    <row r="292">
      <c r="A292" s="5" t="n"/>
      <c r="B292" s="5" t="n"/>
      <c r="C292" s="5" t="n"/>
      <c r="D292" s="5" t="n"/>
      <c r="E292" s="6">
        <f>IF(B292&amp;""="","",IFERROR(INDEX('الملاك'!$B$6:$B$205,MATCH(B292&amp;"",'الملاك'!$A$6:$A$205,0))&amp;"","كود غير موجود"))</f>
        <v/>
      </c>
      <c r="F292" s="19">
        <f>IF(B292&amp;""="","",IFERROR(INDEX('الملاك'!$E$6:$E$205,MATCH(B292&amp;"",'الملاك'!$A$6:$A$205,0)),""))</f>
        <v/>
      </c>
      <c r="G292" s="6">
        <f>IF(OR(A292&amp;""="",B292&amp;""=""),"",IF(COUNTIF('الاجتماعات'!$A$6:$A$205,A292&amp;"")=0,"اجتماع غير موجود",IF(COUNTIFS($A$6:$A$2005,A292&amp;"",$B$6:$B$2005,B292&amp;"")&gt;1,"مكرر","")))</f>
        <v/>
      </c>
    </row>
    <row r="293">
      <c r="A293" s="5" t="n"/>
      <c r="B293" s="5" t="n"/>
      <c r="C293" s="5" t="n"/>
      <c r="D293" s="5" t="n"/>
      <c r="E293" s="6">
        <f>IF(B293&amp;""="","",IFERROR(INDEX('الملاك'!$B$6:$B$205,MATCH(B293&amp;"",'الملاك'!$A$6:$A$205,0))&amp;"","كود غير موجود"))</f>
        <v/>
      </c>
      <c r="F293" s="19">
        <f>IF(B293&amp;""="","",IFERROR(INDEX('الملاك'!$E$6:$E$205,MATCH(B293&amp;"",'الملاك'!$A$6:$A$205,0)),""))</f>
        <v/>
      </c>
      <c r="G293" s="6">
        <f>IF(OR(A293&amp;""="",B293&amp;""=""),"",IF(COUNTIF('الاجتماعات'!$A$6:$A$205,A293&amp;"")=0,"اجتماع غير موجود",IF(COUNTIFS($A$6:$A$2005,A293&amp;"",$B$6:$B$2005,B293&amp;"")&gt;1,"مكرر","")))</f>
        <v/>
      </c>
    </row>
    <row r="294">
      <c r="A294" s="5" t="n"/>
      <c r="B294" s="5" t="n"/>
      <c r="C294" s="5" t="n"/>
      <c r="D294" s="5" t="n"/>
      <c r="E294" s="6">
        <f>IF(B294&amp;""="","",IFERROR(INDEX('الملاك'!$B$6:$B$205,MATCH(B294&amp;"",'الملاك'!$A$6:$A$205,0))&amp;"","كود غير موجود"))</f>
        <v/>
      </c>
      <c r="F294" s="19">
        <f>IF(B294&amp;""="","",IFERROR(INDEX('الملاك'!$E$6:$E$205,MATCH(B294&amp;"",'الملاك'!$A$6:$A$205,0)),""))</f>
        <v/>
      </c>
      <c r="G294" s="6">
        <f>IF(OR(A294&amp;""="",B294&amp;""=""),"",IF(COUNTIF('الاجتماعات'!$A$6:$A$205,A294&amp;"")=0,"اجتماع غير موجود",IF(COUNTIFS($A$6:$A$2005,A294&amp;"",$B$6:$B$2005,B294&amp;"")&gt;1,"مكرر","")))</f>
        <v/>
      </c>
    </row>
    <row r="295">
      <c r="A295" s="5" t="n"/>
      <c r="B295" s="5" t="n"/>
      <c r="C295" s="5" t="n"/>
      <c r="D295" s="5" t="n"/>
      <c r="E295" s="6">
        <f>IF(B295&amp;""="","",IFERROR(INDEX('الملاك'!$B$6:$B$205,MATCH(B295&amp;"",'الملاك'!$A$6:$A$205,0))&amp;"","كود غير موجود"))</f>
        <v/>
      </c>
      <c r="F295" s="19">
        <f>IF(B295&amp;""="","",IFERROR(INDEX('الملاك'!$E$6:$E$205,MATCH(B295&amp;"",'الملاك'!$A$6:$A$205,0)),""))</f>
        <v/>
      </c>
      <c r="G295" s="6">
        <f>IF(OR(A295&amp;""="",B295&amp;""=""),"",IF(COUNTIF('الاجتماعات'!$A$6:$A$205,A295&amp;"")=0,"اجتماع غير موجود",IF(COUNTIFS($A$6:$A$2005,A295&amp;"",$B$6:$B$2005,B295&amp;"")&gt;1,"مكرر","")))</f>
        <v/>
      </c>
    </row>
    <row r="296">
      <c r="A296" s="5" t="n"/>
      <c r="B296" s="5" t="n"/>
      <c r="C296" s="5" t="n"/>
      <c r="D296" s="5" t="n"/>
      <c r="E296" s="6">
        <f>IF(B296&amp;""="","",IFERROR(INDEX('الملاك'!$B$6:$B$205,MATCH(B296&amp;"",'الملاك'!$A$6:$A$205,0))&amp;"","كود غير موجود"))</f>
        <v/>
      </c>
      <c r="F296" s="19">
        <f>IF(B296&amp;""="","",IFERROR(INDEX('الملاك'!$E$6:$E$205,MATCH(B296&amp;"",'الملاك'!$A$6:$A$205,0)),""))</f>
        <v/>
      </c>
      <c r="G296" s="6">
        <f>IF(OR(A296&amp;""="",B296&amp;""=""),"",IF(COUNTIF('الاجتماعات'!$A$6:$A$205,A296&amp;"")=0,"اجتماع غير موجود",IF(COUNTIFS($A$6:$A$2005,A296&amp;"",$B$6:$B$2005,B296&amp;"")&gt;1,"مكرر","")))</f>
        <v/>
      </c>
    </row>
    <row r="297">
      <c r="A297" s="5" t="n"/>
      <c r="B297" s="5" t="n"/>
      <c r="C297" s="5" t="n"/>
      <c r="D297" s="5" t="n"/>
      <c r="E297" s="6">
        <f>IF(B297&amp;""="","",IFERROR(INDEX('الملاك'!$B$6:$B$205,MATCH(B297&amp;"",'الملاك'!$A$6:$A$205,0))&amp;"","كود غير موجود"))</f>
        <v/>
      </c>
      <c r="F297" s="19">
        <f>IF(B297&amp;""="","",IFERROR(INDEX('الملاك'!$E$6:$E$205,MATCH(B297&amp;"",'الملاك'!$A$6:$A$205,0)),""))</f>
        <v/>
      </c>
      <c r="G297" s="6">
        <f>IF(OR(A297&amp;""="",B297&amp;""=""),"",IF(COUNTIF('الاجتماعات'!$A$6:$A$205,A297&amp;"")=0,"اجتماع غير موجود",IF(COUNTIFS($A$6:$A$2005,A297&amp;"",$B$6:$B$2005,B297&amp;"")&gt;1,"مكرر","")))</f>
        <v/>
      </c>
    </row>
    <row r="298">
      <c r="A298" s="5" t="n"/>
      <c r="B298" s="5" t="n"/>
      <c r="C298" s="5" t="n"/>
      <c r="D298" s="5" t="n"/>
      <c r="E298" s="6">
        <f>IF(B298&amp;""="","",IFERROR(INDEX('الملاك'!$B$6:$B$205,MATCH(B298&amp;"",'الملاك'!$A$6:$A$205,0))&amp;"","كود غير موجود"))</f>
        <v/>
      </c>
      <c r="F298" s="19">
        <f>IF(B298&amp;""="","",IFERROR(INDEX('الملاك'!$E$6:$E$205,MATCH(B298&amp;"",'الملاك'!$A$6:$A$205,0)),""))</f>
        <v/>
      </c>
      <c r="G298" s="6">
        <f>IF(OR(A298&amp;""="",B298&amp;""=""),"",IF(COUNTIF('الاجتماعات'!$A$6:$A$205,A298&amp;"")=0,"اجتماع غير موجود",IF(COUNTIFS($A$6:$A$2005,A298&amp;"",$B$6:$B$2005,B298&amp;"")&gt;1,"مكرر","")))</f>
        <v/>
      </c>
    </row>
    <row r="299">
      <c r="A299" s="5" t="n"/>
      <c r="B299" s="5" t="n"/>
      <c r="C299" s="5" t="n"/>
      <c r="D299" s="5" t="n"/>
      <c r="E299" s="6">
        <f>IF(B299&amp;""="","",IFERROR(INDEX('الملاك'!$B$6:$B$205,MATCH(B299&amp;"",'الملاك'!$A$6:$A$205,0))&amp;"","كود غير موجود"))</f>
        <v/>
      </c>
      <c r="F299" s="19">
        <f>IF(B299&amp;""="","",IFERROR(INDEX('الملاك'!$E$6:$E$205,MATCH(B299&amp;"",'الملاك'!$A$6:$A$205,0)),""))</f>
        <v/>
      </c>
      <c r="G299" s="6">
        <f>IF(OR(A299&amp;""="",B299&amp;""=""),"",IF(COUNTIF('الاجتماعات'!$A$6:$A$205,A299&amp;"")=0,"اجتماع غير موجود",IF(COUNTIFS($A$6:$A$2005,A299&amp;"",$B$6:$B$2005,B299&amp;"")&gt;1,"مكرر","")))</f>
        <v/>
      </c>
    </row>
    <row r="300">
      <c r="A300" s="5" t="n"/>
      <c r="B300" s="5" t="n"/>
      <c r="C300" s="5" t="n"/>
      <c r="D300" s="5" t="n"/>
      <c r="E300" s="6">
        <f>IF(B300&amp;""="","",IFERROR(INDEX('الملاك'!$B$6:$B$205,MATCH(B300&amp;"",'الملاك'!$A$6:$A$205,0))&amp;"","كود غير موجود"))</f>
        <v/>
      </c>
      <c r="F300" s="19">
        <f>IF(B300&amp;""="","",IFERROR(INDEX('الملاك'!$E$6:$E$205,MATCH(B300&amp;"",'الملاك'!$A$6:$A$205,0)),""))</f>
        <v/>
      </c>
      <c r="G300" s="6">
        <f>IF(OR(A300&amp;""="",B300&amp;""=""),"",IF(COUNTIF('الاجتماعات'!$A$6:$A$205,A300&amp;"")=0,"اجتماع غير موجود",IF(COUNTIFS($A$6:$A$2005,A300&amp;"",$B$6:$B$2005,B300&amp;"")&gt;1,"مكرر","")))</f>
        <v/>
      </c>
    </row>
    <row r="301">
      <c r="A301" s="5" t="n"/>
      <c r="B301" s="5" t="n"/>
      <c r="C301" s="5" t="n"/>
      <c r="D301" s="5" t="n"/>
      <c r="E301" s="6">
        <f>IF(B301&amp;""="","",IFERROR(INDEX('الملاك'!$B$6:$B$205,MATCH(B301&amp;"",'الملاك'!$A$6:$A$205,0))&amp;"","كود غير موجود"))</f>
        <v/>
      </c>
      <c r="F301" s="19">
        <f>IF(B301&amp;""="","",IFERROR(INDEX('الملاك'!$E$6:$E$205,MATCH(B301&amp;"",'الملاك'!$A$6:$A$205,0)),""))</f>
        <v/>
      </c>
      <c r="G301" s="6">
        <f>IF(OR(A301&amp;""="",B301&amp;""=""),"",IF(COUNTIF('الاجتماعات'!$A$6:$A$205,A301&amp;"")=0,"اجتماع غير موجود",IF(COUNTIFS($A$6:$A$2005,A301&amp;"",$B$6:$B$2005,B301&amp;"")&gt;1,"مكرر","")))</f>
        <v/>
      </c>
    </row>
    <row r="302">
      <c r="A302" s="5" t="n"/>
      <c r="B302" s="5" t="n"/>
      <c r="C302" s="5" t="n"/>
      <c r="D302" s="5" t="n"/>
      <c r="E302" s="6">
        <f>IF(B302&amp;""="","",IFERROR(INDEX('الملاك'!$B$6:$B$205,MATCH(B302&amp;"",'الملاك'!$A$6:$A$205,0))&amp;"","كود غير موجود"))</f>
        <v/>
      </c>
      <c r="F302" s="19">
        <f>IF(B302&amp;""="","",IFERROR(INDEX('الملاك'!$E$6:$E$205,MATCH(B302&amp;"",'الملاك'!$A$6:$A$205,0)),""))</f>
        <v/>
      </c>
      <c r="G302" s="6">
        <f>IF(OR(A302&amp;""="",B302&amp;""=""),"",IF(COUNTIF('الاجتماعات'!$A$6:$A$205,A302&amp;"")=0,"اجتماع غير موجود",IF(COUNTIFS($A$6:$A$2005,A302&amp;"",$B$6:$B$2005,B302&amp;"")&gt;1,"مكرر","")))</f>
        <v/>
      </c>
    </row>
    <row r="303">
      <c r="A303" s="5" t="n"/>
      <c r="B303" s="5" t="n"/>
      <c r="C303" s="5" t="n"/>
      <c r="D303" s="5" t="n"/>
      <c r="E303" s="6">
        <f>IF(B303&amp;""="","",IFERROR(INDEX('الملاك'!$B$6:$B$205,MATCH(B303&amp;"",'الملاك'!$A$6:$A$205,0))&amp;"","كود غير موجود"))</f>
        <v/>
      </c>
      <c r="F303" s="19">
        <f>IF(B303&amp;""="","",IFERROR(INDEX('الملاك'!$E$6:$E$205,MATCH(B303&amp;"",'الملاك'!$A$6:$A$205,0)),""))</f>
        <v/>
      </c>
      <c r="G303" s="6">
        <f>IF(OR(A303&amp;""="",B303&amp;""=""),"",IF(COUNTIF('الاجتماعات'!$A$6:$A$205,A303&amp;"")=0,"اجتماع غير موجود",IF(COUNTIFS($A$6:$A$2005,A303&amp;"",$B$6:$B$2005,B303&amp;"")&gt;1,"مكرر","")))</f>
        <v/>
      </c>
    </row>
    <row r="304">
      <c r="A304" s="5" t="n"/>
      <c r="B304" s="5" t="n"/>
      <c r="C304" s="5" t="n"/>
      <c r="D304" s="5" t="n"/>
      <c r="E304" s="6">
        <f>IF(B304&amp;""="","",IFERROR(INDEX('الملاك'!$B$6:$B$205,MATCH(B304&amp;"",'الملاك'!$A$6:$A$205,0))&amp;"","كود غير موجود"))</f>
        <v/>
      </c>
      <c r="F304" s="19">
        <f>IF(B304&amp;""="","",IFERROR(INDEX('الملاك'!$E$6:$E$205,MATCH(B304&amp;"",'الملاك'!$A$6:$A$205,0)),""))</f>
        <v/>
      </c>
      <c r="G304" s="6">
        <f>IF(OR(A304&amp;""="",B304&amp;""=""),"",IF(COUNTIF('الاجتماعات'!$A$6:$A$205,A304&amp;"")=0,"اجتماع غير موجود",IF(COUNTIFS($A$6:$A$2005,A304&amp;"",$B$6:$B$2005,B304&amp;"")&gt;1,"مكرر","")))</f>
        <v/>
      </c>
    </row>
    <row r="305">
      <c r="A305" s="5" t="n"/>
      <c r="B305" s="5" t="n"/>
      <c r="C305" s="5" t="n"/>
      <c r="D305" s="5" t="n"/>
      <c r="E305" s="6">
        <f>IF(B305&amp;""="","",IFERROR(INDEX('الملاك'!$B$6:$B$205,MATCH(B305&amp;"",'الملاك'!$A$6:$A$205,0))&amp;"","كود غير موجود"))</f>
        <v/>
      </c>
      <c r="F305" s="19">
        <f>IF(B305&amp;""="","",IFERROR(INDEX('الملاك'!$E$6:$E$205,MATCH(B305&amp;"",'الملاك'!$A$6:$A$205,0)),""))</f>
        <v/>
      </c>
      <c r="G305" s="6">
        <f>IF(OR(A305&amp;""="",B305&amp;""=""),"",IF(COUNTIF('الاجتماعات'!$A$6:$A$205,A305&amp;"")=0,"اجتماع غير موجود",IF(COUNTIFS($A$6:$A$2005,A305&amp;"",$B$6:$B$2005,B305&amp;"")&gt;1,"مكرر","")))</f>
        <v/>
      </c>
    </row>
    <row r="306">
      <c r="A306" s="5" t="n"/>
      <c r="B306" s="5" t="n"/>
      <c r="C306" s="5" t="n"/>
      <c r="D306" s="5" t="n"/>
      <c r="E306" s="6">
        <f>IF(B306&amp;""="","",IFERROR(INDEX('الملاك'!$B$6:$B$205,MATCH(B306&amp;"",'الملاك'!$A$6:$A$205,0))&amp;"","كود غير موجود"))</f>
        <v/>
      </c>
      <c r="F306" s="19">
        <f>IF(B306&amp;""="","",IFERROR(INDEX('الملاك'!$E$6:$E$205,MATCH(B306&amp;"",'الملاك'!$A$6:$A$205,0)),""))</f>
        <v/>
      </c>
      <c r="G306" s="6">
        <f>IF(OR(A306&amp;""="",B306&amp;""=""),"",IF(COUNTIF('الاجتماعات'!$A$6:$A$205,A306&amp;"")=0,"اجتماع غير موجود",IF(COUNTIFS($A$6:$A$2005,A306&amp;"",$B$6:$B$2005,B306&amp;"")&gt;1,"مكرر","")))</f>
        <v/>
      </c>
    </row>
    <row r="307">
      <c r="A307" s="5" t="n"/>
      <c r="B307" s="5" t="n"/>
      <c r="C307" s="5" t="n"/>
      <c r="D307" s="5" t="n"/>
      <c r="E307" s="6">
        <f>IF(B307&amp;""="","",IFERROR(INDEX('الملاك'!$B$6:$B$205,MATCH(B307&amp;"",'الملاك'!$A$6:$A$205,0))&amp;"","كود غير موجود"))</f>
        <v/>
      </c>
      <c r="F307" s="19">
        <f>IF(B307&amp;""="","",IFERROR(INDEX('الملاك'!$E$6:$E$205,MATCH(B307&amp;"",'الملاك'!$A$6:$A$205,0)),""))</f>
        <v/>
      </c>
      <c r="G307" s="6">
        <f>IF(OR(A307&amp;""="",B307&amp;""=""),"",IF(COUNTIF('الاجتماعات'!$A$6:$A$205,A307&amp;"")=0,"اجتماع غير موجود",IF(COUNTIFS($A$6:$A$2005,A307&amp;"",$B$6:$B$2005,B307&amp;"")&gt;1,"مكرر","")))</f>
        <v/>
      </c>
    </row>
    <row r="308">
      <c r="A308" s="5" t="n"/>
      <c r="B308" s="5" t="n"/>
      <c r="C308" s="5" t="n"/>
      <c r="D308" s="5" t="n"/>
      <c r="E308" s="6">
        <f>IF(B308&amp;""="","",IFERROR(INDEX('الملاك'!$B$6:$B$205,MATCH(B308&amp;"",'الملاك'!$A$6:$A$205,0))&amp;"","كود غير موجود"))</f>
        <v/>
      </c>
      <c r="F308" s="19">
        <f>IF(B308&amp;""="","",IFERROR(INDEX('الملاك'!$E$6:$E$205,MATCH(B308&amp;"",'الملاك'!$A$6:$A$205,0)),""))</f>
        <v/>
      </c>
      <c r="G308" s="6">
        <f>IF(OR(A308&amp;""="",B308&amp;""=""),"",IF(COUNTIF('الاجتماعات'!$A$6:$A$205,A308&amp;"")=0,"اجتماع غير موجود",IF(COUNTIFS($A$6:$A$2005,A308&amp;"",$B$6:$B$2005,B308&amp;"")&gt;1,"مكرر","")))</f>
        <v/>
      </c>
    </row>
    <row r="309">
      <c r="A309" s="5" t="n"/>
      <c r="B309" s="5" t="n"/>
      <c r="C309" s="5" t="n"/>
      <c r="D309" s="5" t="n"/>
      <c r="E309" s="6">
        <f>IF(B309&amp;""="","",IFERROR(INDEX('الملاك'!$B$6:$B$205,MATCH(B309&amp;"",'الملاك'!$A$6:$A$205,0))&amp;"","كود غير موجود"))</f>
        <v/>
      </c>
      <c r="F309" s="19">
        <f>IF(B309&amp;""="","",IFERROR(INDEX('الملاك'!$E$6:$E$205,MATCH(B309&amp;"",'الملاك'!$A$6:$A$205,0)),""))</f>
        <v/>
      </c>
      <c r="G309" s="6">
        <f>IF(OR(A309&amp;""="",B309&amp;""=""),"",IF(COUNTIF('الاجتماعات'!$A$6:$A$205,A309&amp;"")=0,"اجتماع غير موجود",IF(COUNTIFS($A$6:$A$2005,A309&amp;"",$B$6:$B$2005,B309&amp;"")&gt;1,"مكرر","")))</f>
        <v/>
      </c>
    </row>
    <row r="310">
      <c r="A310" s="5" t="n"/>
      <c r="B310" s="5" t="n"/>
      <c r="C310" s="5" t="n"/>
      <c r="D310" s="5" t="n"/>
      <c r="E310" s="6">
        <f>IF(B310&amp;""="","",IFERROR(INDEX('الملاك'!$B$6:$B$205,MATCH(B310&amp;"",'الملاك'!$A$6:$A$205,0))&amp;"","كود غير موجود"))</f>
        <v/>
      </c>
      <c r="F310" s="19">
        <f>IF(B310&amp;""="","",IFERROR(INDEX('الملاك'!$E$6:$E$205,MATCH(B310&amp;"",'الملاك'!$A$6:$A$205,0)),""))</f>
        <v/>
      </c>
      <c r="G310" s="6">
        <f>IF(OR(A310&amp;""="",B310&amp;""=""),"",IF(COUNTIF('الاجتماعات'!$A$6:$A$205,A310&amp;"")=0,"اجتماع غير موجود",IF(COUNTIFS($A$6:$A$2005,A310&amp;"",$B$6:$B$2005,B310&amp;"")&gt;1,"مكرر","")))</f>
        <v/>
      </c>
    </row>
    <row r="311">
      <c r="A311" s="5" t="n"/>
      <c r="B311" s="5" t="n"/>
      <c r="C311" s="5" t="n"/>
      <c r="D311" s="5" t="n"/>
      <c r="E311" s="6">
        <f>IF(B311&amp;""="","",IFERROR(INDEX('الملاك'!$B$6:$B$205,MATCH(B311&amp;"",'الملاك'!$A$6:$A$205,0))&amp;"","كود غير موجود"))</f>
        <v/>
      </c>
      <c r="F311" s="19">
        <f>IF(B311&amp;""="","",IFERROR(INDEX('الملاك'!$E$6:$E$205,MATCH(B311&amp;"",'الملاك'!$A$6:$A$205,0)),""))</f>
        <v/>
      </c>
      <c r="G311" s="6">
        <f>IF(OR(A311&amp;""="",B311&amp;""=""),"",IF(COUNTIF('الاجتماعات'!$A$6:$A$205,A311&amp;"")=0,"اجتماع غير موجود",IF(COUNTIFS($A$6:$A$2005,A311&amp;"",$B$6:$B$2005,B311&amp;"")&gt;1,"مكرر","")))</f>
        <v/>
      </c>
    </row>
    <row r="312">
      <c r="A312" s="5" t="n"/>
      <c r="B312" s="5" t="n"/>
      <c r="C312" s="5" t="n"/>
      <c r="D312" s="5" t="n"/>
      <c r="E312" s="6">
        <f>IF(B312&amp;""="","",IFERROR(INDEX('الملاك'!$B$6:$B$205,MATCH(B312&amp;"",'الملاك'!$A$6:$A$205,0))&amp;"","كود غير موجود"))</f>
        <v/>
      </c>
      <c r="F312" s="19">
        <f>IF(B312&amp;""="","",IFERROR(INDEX('الملاك'!$E$6:$E$205,MATCH(B312&amp;"",'الملاك'!$A$6:$A$205,0)),""))</f>
        <v/>
      </c>
      <c r="G312" s="6">
        <f>IF(OR(A312&amp;""="",B312&amp;""=""),"",IF(COUNTIF('الاجتماعات'!$A$6:$A$205,A312&amp;"")=0,"اجتماع غير موجود",IF(COUNTIFS($A$6:$A$2005,A312&amp;"",$B$6:$B$2005,B312&amp;"")&gt;1,"مكرر","")))</f>
        <v/>
      </c>
    </row>
    <row r="313">
      <c r="A313" s="5" t="n"/>
      <c r="B313" s="5" t="n"/>
      <c r="C313" s="5" t="n"/>
      <c r="D313" s="5" t="n"/>
      <c r="E313" s="6">
        <f>IF(B313&amp;""="","",IFERROR(INDEX('الملاك'!$B$6:$B$205,MATCH(B313&amp;"",'الملاك'!$A$6:$A$205,0))&amp;"","كود غير موجود"))</f>
        <v/>
      </c>
      <c r="F313" s="19">
        <f>IF(B313&amp;""="","",IFERROR(INDEX('الملاك'!$E$6:$E$205,MATCH(B313&amp;"",'الملاك'!$A$6:$A$205,0)),""))</f>
        <v/>
      </c>
      <c r="G313" s="6">
        <f>IF(OR(A313&amp;""="",B313&amp;""=""),"",IF(COUNTIF('الاجتماعات'!$A$6:$A$205,A313&amp;"")=0,"اجتماع غير موجود",IF(COUNTIFS($A$6:$A$2005,A313&amp;"",$B$6:$B$2005,B313&amp;"")&gt;1,"مكرر","")))</f>
        <v/>
      </c>
    </row>
    <row r="314">
      <c r="A314" s="5" t="n"/>
      <c r="B314" s="5" t="n"/>
      <c r="C314" s="5" t="n"/>
      <c r="D314" s="5" t="n"/>
      <c r="E314" s="6">
        <f>IF(B314&amp;""="","",IFERROR(INDEX('الملاك'!$B$6:$B$205,MATCH(B314&amp;"",'الملاك'!$A$6:$A$205,0))&amp;"","كود غير موجود"))</f>
        <v/>
      </c>
      <c r="F314" s="19">
        <f>IF(B314&amp;""="","",IFERROR(INDEX('الملاك'!$E$6:$E$205,MATCH(B314&amp;"",'الملاك'!$A$6:$A$205,0)),""))</f>
        <v/>
      </c>
      <c r="G314" s="6">
        <f>IF(OR(A314&amp;""="",B314&amp;""=""),"",IF(COUNTIF('الاجتماعات'!$A$6:$A$205,A314&amp;"")=0,"اجتماع غير موجود",IF(COUNTIFS($A$6:$A$2005,A314&amp;"",$B$6:$B$2005,B314&amp;"")&gt;1,"مكرر","")))</f>
        <v/>
      </c>
    </row>
    <row r="315">
      <c r="A315" s="5" t="n"/>
      <c r="B315" s="5" t="n"/>
      <c r="C315" s="5" t="n"/>
      <c r="D315" s="5" t="n"/>
      <c r="E315" s="6">
        <f>IF(B315&amp;""="","",IFERROR(INDEX('الملاك'!$B$6:$B$205,MATCH(B315&amp;"",'الملاك'!$A$6:$A$205,0))&amp;"","كود غير موجود"))</f>
        <v/>
      </c>
      <c r="F315" s="19">
        <f>IF(B315&amp;""="","",IFERROR(INDEX('الملاك'!$E$6:$E$205,MATCH(B315&amp;"",'الملاك'!$A$6:$A$205,0)),""))</f>
        <v/>
      </c>
      <c r="G315" s="6">
        <f>IF(OR(A315&amp;""="",B315&amp;""=""),"",IF(COUNTIF('الاجتماعات'!$A$6:$A$205,A315&amp;"")=0,"اجتماع غير موجود",IF(COUNTIFS($A$6:$A$2005,A315&amp;"",$B$6:$B$2005,B315&amp;"")&gt;1,"مكرر","")))</f>
        <v/>
      </c>
    </row>
    <row r="316">
      <c r="A316" s="5" t="n"/>
      <c r="B316" s="5" t="n"/>
      <c r="C316" s="5" t="n"/>
      <c r="D316" s="5" t="n"/>
      <c r="E316" s="6">
        <f>IF(B316&amp;""="","",IFERROR(INDEX('الملاك'!$B$6:$B$205,MATCH(B316&amp;"",'الملاك'!$A$6:$A$205,0))&amp;"","كود غير موجود"))</f>
        <v/>
      </c>
      <c r="F316" s="19">
        <f>IF(B316&amp;""="","",IFERROR(INDEX('الملاك'!$E$6:$E$205,MATCH(B316&amp;"",'الملاك'!$A$6:$A$205,0)),""))</f>
        <v/>
      </c>
      <c r="G316" s="6">
        <f>IF(OR(A316&amp;""="",B316&amp;""=""),"",IF(COUNTIF('الاجتماعات'!$A$6:$A$205,A316&amp;"")=0,"اجتماع غير موجود",IF(COUNTIFS($A$6:$A$2005,A316&amp;"",$B$6:$B$2005,B316&amp;"")&gt;1,"مكرر","")))</f>
        <v/>
      </c>
    </row>
    <row r="317">
      <c r="A317" s="5" t="n"/>
      <c r="B317" s="5" t="n"/>
      <c r="C317" s="5" t="n"/>
      <c r="D317" s="5" t="n"/>
      <c r="E317" s="6">
        <f>IF(B317&amp;""="","",IFERROR(INDEX('الملاك'!$B$6:$B$205,MATCH(B317&amp;"",'الملاك'!$A$6:$A$205,0))&amp;"","كود غير موجود"))</f>
        <v/>
      </c>
      <c r="F317" s="19">
        <f>IF(B317&amp;""="","",IFERROR(INDEX('الملاك'!$E$6:$E$205,MATCH(B317&amp;"",'الملاك'!$A$6:$A$205,0)),""))</f>
        <v/>
      </c>
      <c r="G317" s="6">
        <f>IF(OR(A317&amp;""="",B317&amp;""=""),"",IF(COUNTIF('الاجتماعات'!$A$6:$A$205,A317&amp;"")=0,"اجتماع غير موجود",IF(COUNTIFS($A$6:$A$2005,A317&amp;"",$B$6:$B$2005,B317&amp;"")&gt;1,"مكرر","")))</f>
        <v/>
      </c>
    </row>
    <row r="318">
      <c r="A318" s="5" t="n"/>
      <c r="B318" s="5" t="n"/>
      <c r="C318" s="5" t="n"/>
      <c r="D318" s="5" t="n"/>
      <c r="E318" s="6">
        <f>IF(B318&amp;""="","",IFERROR(INDEX('الملاك'!$B$6:$B$205,MATCH(B318&amp;"",'الملاك'!$A$6:$A$205,0))&amp;"","كود غير موجود"))</f>
        <v/>
      </c>
      <c r="F318" s="19">
        <f>IF(B318&amp;""="","",IFERROR(INDEX('الملاك'!$E$6:$E$205,MATCH(B318&amp;"",'الملاك'!$A$6:$A$205,0)),""))</f>
        <v/>
      </c>
      <c r="G318" s="6">
        <f>IF(OR(A318&amp;""="",B318&amp;""=""),"",IF(COUNTIF('الاجتماعات'!$A$6:$A$205,A318&amp;"")=0,"اجتماع غير موجود",IF(COUNTIFS($A$6:$A$2005,A318&amp;"",$B$6:$B$2005,B318&amp;"")&gt;1,"مكرر","")))</f>
        <v/>
      </c>
    </row>
    <row r="319">
      <c r="A319" s="5" t="n"/>
      <c r="B319" s="5" t="n"/>
      <c r="C319" s="5" t="n"/>
      <c r="D319" s="5" t="n"/>
      <c r="E319" s="6">
        <f>IF(B319&amp;""="","",IFERROR(INDEX('الملاك'!$B$6:$B$205,MATCH(B319&amp;"",'الملاك'!$A$6:$A$205,0))&amp;"","كود غير موجود"))</f>
        <v/>
      </c>
      <c r="F319" s="19">
        <f>IF(B319&amp;""="","",IFERROR(INDEX('الملاك'!$E$6:$E$205,MATCH(B319&amp;"",'الملاك'!$A$6:$A$205,0)),""))</f>
        <v/>
      </c>
      <c r="G319" s="6">
        <f>IF(OR(A319&amp;""="",B319&amp;""=""),"",IF(COUNTIF('الاجتماعات'!$A$6:$A$205,A319&amp;"")=0,"اجتماع غير موجود",IF(COUNTIFS($A$6:$A$2005,A319&amp;"",$B$6:$B$2005,B319&amp;"")&gt;1,"مكرر","")))</f>
        <v/>
      </c>
    </row>
    <row r="320">
      <c r="A320" s="5" t="n"/>
      <c r="B320" s="5" t="n"/>
      <c r="C320" s="5" t="n"/>
      <c r="D320" s="5" t="n"/>
      <c r="E320" s="6">
        <f>IF(B320&amp;""="","",IFERROR(INDEX('الملاك'!$B$6:$B$205,MATCH(B320&amp;"",'الملاك'!$A$6:$A$205,0))&amp;"","كود غير موجود"))</f>
        <v/>
      </c>
      <c r="F320" s="19">
        <f>IF(B320&amp;""="","",IFERROR(INDEX('الملاك'!$E$6:$E$205,MATCH(B320&amp;"",'الملاك'!$A$6:$A$205,0)),""))</f>
        <v/>
      </c>
      <c r="G320" s="6">
        <f>IF(OR(A320&amp;""="",B320&amp;""=""),"",IF(COUNTIF('الاجتماعات'!$A$6:$A$205,A320&amp;"")=0,"اجتماع غير موجود",IF(COUNTIFS($A$6:$A$2005,A320&amp;"",$B$6:$B$2005,B320&amp;"")&gt;1,"مكرر","")))</f>
        <v/>
      </c>
    </row>
    <row r="321">
      <c r="A321" s="5" t="n"/>
      <c r="B321" s="5" t="n"/>
      <c r="C321" s="5" t="n"/>
      <c r="D321" s="5" t="n"/>
      <c r="E321" s="6">
        <f>IF(B321&amp;""="","",IFERROR(INDEX('الملاك'!$B$6:$B$205,MATCH(B321&amp;"",'الملاك'!$A$6:$A$205,0))&amp;"","كود غير موجود"))</f>
        <v/>
      </c>
      <c r="F321" s="19">
        <f>IF(B321&amp;""="","",IFERROR(INDEX('الملاك'!$E$6:$E$205,MATCH(B321&amp;"",'الملاك'!$A$6:$A$205,0)),""))</f>
        <v/>
      </c>
      <c r="G321" s="6">
        <f>IF(OR(A321&amp;""="",B321&amp;""=""),"",IF(COUNTIF('الاجتماعات'!$A$6:$A$205,A321&amp;"")=0,"اجتماع غير موجود",IF(COUNTIFS($A$6:$A$2005,A321&amp;"",$B$6:$B$2005,B321&amp;"")&gt;1,"مكرر","")))</f>
        <v/>
      </c>
    </row>
    <row r="322">
      <c r="A322" s="5" t="n"/>
      <c r="B322" s="5" t="n"/>
      <c r="C322" s="5" t="n"/>
      <c r="D322" s="5" t="n"/>
      <c r="E322" s="6">
        <f>IF(B322&amp;""="","",IFERROR(INDEX('الملاك'!$B$6:$B$205,MATCH(B322&amp;"",'الملاك'!$A$6:$A$205,0))&amp;"","كود غير موجود"))</f>
        <v/>
      </c>
      <c r="F322" s="19">
        <f>IF(B322&amp;""="","",IFERROR(INDEX('الملاك'!$E$6:$E$205,MATCH(B322&amp;"",'الملاك'!$A$6:$A$205,0)),""))</f>
        <v/>
      </c>
      <c r="G322" s="6">
        <f>IF(OR(A322&amp;""="",B322&amp;""=""),"",IF(COUNTIF('الاجتماعات'!$A$6:$A$205,A322&amp;"")=0,"اجتماع غير موجود",IF(COUNTIFS($A$6:$A$2005,A322&amp;"",$B$6:$B$2005,B322&amp;"")&gt;1,"مكرر","")))</f>
        <v/>
      </c>
    </row>
    <row r="323">
      <c r="A323" s="5" t="n"/>
      <c r="B323" s="5" t="n"/>
      <c r="C323" s="5" t="n"/>
      <c r="D323" s="5" t="n"/>
      <c r="E323" s="6">
        <f>IF(B323&amp;""="","",IFERROR(INDEX('الملاك'!$B$6:$B$205,MATCH(B323&amp;"",'الملاك'!$A$6:$A$205,0))&amp;"","كود غير موجود"))</f>
        <v/>
      </c>
      <c r="F323" s="19">
        <f>IF(B323&amp;""="","",IFERROR(INDEX('الملاك'!$E$6:$E$205,MATCH(B323&amp;"",'الملاك'!$A$6:$A$205,0)),""))</f>
        <v/>
      </c>
      <c r="G323" s="6">
        <f>IF(OR(A323&amp;""="",B323&amp;""=""),"",IF(COUNTIF('الاجتماعات'!$A$6:$A$205,A323&amp;"")=0,"اجتماع غير موجود",IF(COUNTIFS($A$6:$A$2005,A323&amp;"",$B$6:$B$2005,B323&amp;"")&gt;1,"مكرر","")))</f>
        <v/>
      </c>
    </row>
    <row r="324">
      <c r="A324" s="5" t="n"/>
      <c r="B324" s="5" t="n"/>
      <c r="C324" s="5" t="n"/>
      <c r="D324" s="5" t="n"/>
      <c r="E324" s="6">
        <f>IF(B324&amp;""="","",IFERROR(INDEX('الملاك'!$B$6:$B$205,MATCH(B324&amp;"",'الملاك'!$A$6:$A$205,0))&amp;"","كود غير موجود"))</f>
        <v/>
      </c>
      <c r="F324" s="19">
        <f>IF(B324&amp;""="","",IFERROR(INDEX('الملاك'!$E$6:$E$205,MATCH(B324&amp;"",'الملاك'!$A$6:$A$205,0)),""))</f>
        <v/>
      </c>
      <c r="G324" s="6">
        <f>IF(OR(A324&amp;""="",B324&amp;""=""),"",IF(COUNTIF('الاجتماعات'!$A$6:$A$205,A324&amp;"")=0,"اجتماع غير موجود",IF(COUNTIFS($A$6:$A$2005,A324&amp;"",$B$6:$B$2005,B324&amp;"")&gt;1,"مكرر","")))</f>
        <v/>
      </c>
    </row>
    <row r="325">
      <c r="A325" s="5" t="n"/>
      <c r="B325" s="5" t="n"/>
      <c r="C325" s="5" t="n"/>
      <c r="D325" s="5" t="n"/>
      <c r="E325" s="6">
        <f>IF(B325&amp;""="","",IFERROR(INDEX('الملاك'!$B$6:$B$205,MATCH(B325&amp;"",'الملاك'!$A$6:$A$205,0))&amp;"","كود غير موجود"))</f>
        <v/>
      </c>
      <c r="F325" s="19">
        <f>IF(B325&amp;""="","",IFERROR(INDEX('الملاك'!$E$6:$E$205,MATCH(B325&amp;"",'الملاك'!$A$6:$A$205,0)),""))</f>
        <v/>
      </c>
      <c r="G325" s="6">
        <f>IF(OR(A325&amp;""="",B325&amp;""=""),"",IF(COUNTIF('الاجتماعات'!$A$6:$A$205,A325&amp;"")=0,"اجتماع غير موجود",IF(COUNTIFS($A$6:$A$2005,A325&amp;"",$B$6:$B$2005,B325&amp;"")&gt;1,"مكرر","")))</f>
        <v/>
      </c>
    </row>
    <row r="326">
      <c r="A326" s="5" t="n"/>
      <c r="B326" s="5" t="n"/>
      <c r="C326" s="5" t="n"/>
      <c r="D326" s="5" t="n"/>
      <c r="E326" s="6">
        <f>IF(B326&amp;""="","",IFERROR(INDEX('الملاك'!$B$6:$B$205,MATCH(B326&amp;"",'الملاك'!$A$6:$A$205,0))&amp;"","كود غير موجود"))</f>
        <v/>
      </c>
      <c r="F326" s="19">
        <f>IF(B326&amp;""="","",IFERROR(INDEX('الملاك'!$E$6:$E$205,MATCH(B326&amp;"",'الملاك'!$A$6:$A$205,0)),""))</f>
        <v/>
      </c>
      <c r="G326" s="6">
        <f>IF(OR(A326&amp;""="",B326&amp;""=""),"",IF(COUNTIF('الاجتماعات'!$A$6:$A$205,A326&amp;"")=0,"اجتماع غير موجود",IF(COUNTIFS($A$6:$A$2005,A326&amp;"",$B$6:$B$2005,B326&amp;"")&gt;1,"مكرر","")))</f>
        <v/>
      </c>
    </row>
    <row r="327">
      <c r="A327" s="5" t="n"/>
      <c r="B327" s="5" t="n"/>
      <c r="C327" s="5" t="n"/>
      <c r="D327" s="5" t="n"/>
      <c r="E327" s="6">
        <f>IF(B327&amp;""="","",IFERROR(INDEX('الملاك'!$B$6:$B$205,MATCH(B327&amp;"",'الملاك'!$A$6:$A$205,0))&amp;"","كود غير موجود"))</f>
        <v/>
      </c>
      <c r="F327" s="19">
        <f>IF(B327&amp;""="","",IFERROR(INDEX('الملاك'!$E$6:$E$205,MATCH(B327&amp;"",'الملاك'!$A$6:$A$205,0)),""))</f>
        <v/>
      </c>
      <c r="G327" s="6">
        <f>IF(OR(A327&amp;""="",B327&amp;""=""),"",IF(COUNTIF('الاجتماعات'!$A$6:$A$205,A327&amp;"")=0,"اجتماع غير موجود",IF(COUNTIFS($A$6:$A$2005,A327&amp;"",$B$6:$B$2005,B327&amp;"")&gt;1,"مكرر","")))</f>
        <v/>
      </c>
    </row>
    <row r="328">
      <c r="A328" s="5" t="n"/>
      <c r="B328" s="5" t="n"/>
      <c r="C328" s="5" t="n"/>
      <c r="D328" s="5" t="n"/>
      <c r="E328" s="6">
        <f>IF(B328&amp;""="","",IFERROR(INDEX('الملاك'!$B$6:$B$205,MATCH(B328&amp;"",'الملاك'!$A$6:$A$205,0))&amp;"","كود غير موجود"))</f>
        <v/>
      </c>
      <c r="F328" s="19">
        <f>IF(B328&amp;""="","",IFERROR(INDEX('الملاك'!$E$6:$E$205,MATCH(B328&amp;"",'الملاك'!$A$6:$A$205,0)),""))</f>
        <v/>
      </c>
      <c r="G328" s="6">
        <f>IF(OR(A328&amp;""="",B328&amp;""=""),"",IF(COUNTIF('الاجتماعات'!$A$6:$A$205,A328&amp;"")=0,"اجتماع غير موجود",IF(COUNTIFS($A$6:$A$2005,A328&amp;"",$B$6:$B$2005,B328&amp;"")&gt;1,"مكرر","")))</f>
        <v/>
      </c>
    </row>
    <row r="329">
      <c r="A329" s="5" t="n"/>
      <c r="B329" s="5" t="n"/>
      <c r="C329" s="5" t="n"/>
      <c r="D329" s="5" t="n"/>
      <c r="E329" s="6">
        <f>IF(B329&amp;""="","",IFERROR(INDEX('الملاك'!$B$6:$B$205,MATCH(B329&amp;"",'الملاك'!$A$6:$A$205,0))&amp;"","كود غير موجود"))</f>
        <v/>
      </c>
      <c r="F329" s="19">
        <f>IF(B329&amp;""="","",IFERROR(INDEX('الملاك'!$E$6:$E$205,MATCH(B329&amp;"",'الملاك'!$A$6:$A$205,0)),""))</f>
        <v/>
      </c>
      <c r="G329" s="6">
        <f>IF(OR(A329&amp;""="",B329&amp;""=""),"",IF(COUNTIF('الاجتماعات'!$A$6:$A$205,A329&amp;"")=0,"اجتماع غير موجود",IF(COUNTIFS($A$6:$A$2005,A329&amp;"",$B$6:$B$2005,B329&amp;"")&gt;1,"مكرر","")))</f>
        <v/>
      </c>
    </row>
    <row r="330">
      <c r="A330" s="5" t="n"/>
      <c r="B330" s="5" t="n"/>
      <c r="C330" s="5" t="n"/>
      <c r="D330" s="5" t="n"/>
      <c r="E330" s="6">
        <f>IF(B330&amp;""="","",IFERROR(INDEX('الملاك'!$B$6:$B$205,MATCH(B330&amp;"",'الملاك'!$A$6:$A$205,0))&amp;"","كود غير موجود"))</f>
        <v/>
      </c>
      <c r="F330" s="19">
        <f>IF(B330&amp;""="","",IFERROR(INDEX('الملاك'!$E$6:$E$205,MATCH(B330&amp;"",'الملاك'!$A$6:$A$205,0)),""))</f>
        <v/>
      </c>
      <c r="G330" s="6">
        <f>IF(OR(A330&amp;""="",B330&amp;""=""),"",IF(COUNTIF('الاجتماعات'!$A$6:$A$205,A330&amp;"")=0,"اجتماع غير موجود",IF(COUNTIFS($A$6:$A$2005,A330&amp;"",$B$6:$B$2005,B330&amp;"")&gt;1,"مكرر","")))</f>
        <v/>
      </c>
    </row>
    <row r="331">
      <c r="A331" s="5" t="n"/>
      <c r="B331" s="5" t="n"/>
      <c r="C331" s="5" t="n"/>
      <c r="D331" s="5" t="n"/>
      <c r="E331" s="6">
        <f>IF(B331&amp;""="","",IFERROR(INDEX('الملاك'!$B$6:$B$205,MATCH(B331&amp;"",'الملاك'!$A$6:$A$205,0))&amp;"","كود غير موجود"))</f>
        <v/>
      </c>
      <c r="F331" s="19">
        <f>IF(B331&amp;""="","",IFERROR(INDEX('الملاك'!$E$6:$E$205,MATCH(B331&amp;"",'الملاك'!$A$6:$A$205,0)),""))</f>
        <v/>
      </c>
      <c r="G331" s="6">
        <f>IF(OR(A331&amp;""="",B331&amp;""=""),"",IF(COUNTIF('الاجتماعات'!$A$6:$A$205,A331&amp;"")=0,"اجتماع غير موجود",IF(COUNTIFS($A$6:$A$2005,A331&amp;"",$B$6:$B$2005,B331&amp;"")&gt;1,"مكرر","")))</f>
        <v/>
      </c>
    </row>
    <row r="332">
      <c r="A332" s="5" t="n"/>
      <c r="B332" s="5" t="n"/>
      <c r="C332" s="5" t="n"/>
      <c r="D332" s="5" t="n"/>
      <c r="E332" s="6">
        <f>IF(B332&amp;""="","",IFERROR(INDEX('الملاك'!$B$6:$B$205,MATCH(B332&amp;"",'الملاك'!$A$6:$A$205,0))&amp;"","كود غير موجود"))</f>
        <v/>
      </c>
      <c r="F332" s="19">
        <f>IF(B332&amp;""="","",IFERROR(INDEX('الملاك'!$E$6:$E$205,MATCH(B332&amp;"",'الملاك'!$A$6:$A$205,0)),""))</f>
        <v/>
      </c>
      <c r="G332" s="6">
        <f>IF(OR(A332&amp;""="",B332&amp;""=""),"",IF(COUNTIF('الاجتماعات'!$A$6:$A$205,A332&amp;"")=0,"اجتماع غير موجود",IF(COUNTIFS($A$6:$A$2005,A332&amp;"",$B$6:$B$2005,B332&amp;"")&gt;1,"مكرر","")))</f>
        <v/>
      </c>
    </row>
    <row r="333">
      <c r="A333" s="5" t="n"/>
      <c r="B333" s="5" t="n"/>
      <c r="C333" s="5" t="n"/>
      <c r="D333" s="5" t="n"/>
      <c r="E333" s="6">
        <f>IF(B333&amp;""="","",IFERROR(INDEX('الملاك'!$B$6:$B$205,MATCH(B333&amp;"",'الملاك'!$A$6:$A$205,0))&amp;"","كود غير موجود"))</f>
        <v/>
      </c>
      <c r="F333" s="19">
        <f>IF(B333&amp;""="","",IFERROR(INDEX('الملاك'!$E$6:$E$205,MATCH(B333&amp;"",'الملاك'!$A$6:$A$205,0)),""))</f>
        <v/>
      </c>
      <c r="G333" s="6">
        <f>IF(OR(A333&amp;""="",B333&amp;""=""),"",IF(COUNTIF('الاجتماعات'!$A$6:$A$205,A333&amp;"")=0,"اجتماع غير موجود",IF(COUNTIFS($A$6:$A$2005,A333&amp;"",$B$6:$B$2005,B333&amp;"")&gt;1,"مكرر","")))</f>
        <v/>
      </c>
    </row>
    <row r="334">
      <c r="A334" s="5" t="n"/>
      <c r="B334" s="5" t="n"/>
      <c r="C334" s="5" t="n"/>
      <c r="D334" s="5" t="n"/>
      <c r="E334" s="6">
        <f>IF(B334&amp;""="","",IFERROR(INDEX('الملاك'!$B$6:$B$205,MATCH(B334&amp;"",'الملاك'!$A$6:$A$205,0))&amp;"","كود غير موجود"))</f>
        <v/>
      </c>
      <c r="F334" s="19">
        <f>IF(B334&amp;""="","",IFERROR(INDEX('الملاك'!$E$6:$E$205,MATCH(B334&amp;"",'الملاك'!$A$6:$A$205,0)),""))</f>
        <v/>
      </c>
      <c r="G334" s="6">
        <f>IF(OR(A334&amp;""="",B334&amp;""=""),"",IF(COUNTIF('الاجتماعات'!$A$6:$A$205,A334&amp;"")=0,"اجتماع غير موجود",IF(COUNTIFS($A$6:$A$2005,A334&amp;"",$B$6:$B$2005,B334&amp;"")&gt;1,"مكرر","")))</f>
        <v/>
      </c>
    </row>
    <row r="335">
      <c r="A335" s="5" t="n"/>
      <c r="B335" s="5" t="n"/>
      <c r="C335" s="5" t="n"/>
      <c r="D335" s="5" t="n"/>
      <c r="E335" s="6">
        <f>IF(B335&amp;""="","",IFERROR(INDEX('الملاك'!$B$6:$B$205,MATCH(B335&amp;"",'الملاك'!$A$6:$A$205,0))&amp;"","كود غير موجود"))</f>
        <v/>
      </c>
      <c r="F335" s="19">
        <f>IF(B335&amp;""="","",IFERROR(INDEX('الملاك'!$E$6:$E$205,MATCH(B335&amp;"",'الملاك'!$A$6:$A$205,0)),""))</f>
        <v/>
      </c>
      <c r="G335" s="6">
        <f>IF(OR(A335&amp;""="",B335&amp;""=""),"",IF(COUNTIF('الاجتماعات'!$A$6:$A$205,A335&amp;"")=0,"اجتماع غير موجود",IF(COUNTIFS($A$6:$A$2005,A335&amp;"",$B$6:$B$2005,B335&amp;"")&gt;1,"مكرر","")))</f>
        <v/>
      </c>
    </row>
    <row r="336">
      <c r="A336" s="5" t="n"/>
      <c r="B336" s="5" t="n"/>
      <c r="C336" s="5" t="n"/>
      <c r="D336" s="5" t="n"/>
      <c r="E336" s="6">
        <f>IF(B336&amp;""="","",IFERROR(INDEX('الملاك'!$B$6:$B$205,MATCH(B336&amp;"",'الملاك'!$A$6:$A$205,0))&amp;"","كود غير موجود"))</f>
        <v/>
      </c>
      <c r="F336" s="19">
        <f>IF(B336&amp;""="","",IFERROR(INDEX('الملاك'!$E$6:$E$205,MATCH(B336&amp;"",'الملاك'!$A$6:$A$205,0)),""))</f>
        <v/>
      </c>
      <c r="G336" s="6">
        <f>IF(OR(A336&amp;""="",B336&amp;""=""),"",IF(COUNTIF('الاجتماعات'!$A$6:$A$205,A336&amp;"")=0,"اجتماع غير موجود",IF(COUNTIFS($A$6:$A$2005,A336&amp;"",$B$6:$B$2005,B336&amp;"")&gt;1,"مكرر","")))</f>
        <v/>
      </c>
    </row>
    <row r="337">
      <c r="A337" s="5" t="n"/>
      <c r="B337" s="5" t="n"/>
      <c r="C337" s="5" t="n"/>
      <c r="D337" s="5" t="n"/>
      <c r="E337" s="6">
        <f>IF(B337&amp;""="","",IFERROR(INDEX('الملاك'!$B$6:$B$205,MATCH(B337&amp;"",'الملاك'!$A$6:$A$205,0))&amp;"","كود غير موجود"))</f>
        <v/>
      </c>
      <c r="F337" s="19">
        <f>IF(B337&amp;""="","",IFERROR(INDEX('الملاك'!$E$6:$E$205,MATCH(B337&amp;"",'الملاك'!$A$6:$A$205,0)),""))</f>
        <v/>
      </c>
      <c r="G337" s="6">
        <f>IF(OR(A337&amp;""="",B337&amp;""=""),"",IF(COUNTIF('الاجتماعات'!$A$6:$A$205,A337&amp;"")=0,"اجتماع غير موجود",IF(COUNTIFS($A$6:$A$2005,A337&amp;"",$B$6:$B$2005,B337&amp;"")&gt;1,"مكرر","")))</f>
        <v/>
      </c>
    </row>
    <row r="338">
      <c r="A338" s="5" t="n"/>
      <c r="B338" s="5" t="n"/>
      <c r="C338" s="5" t="n"/>
      <c r="D338" s="5" t="n"/>
      <c r="E338" s="6">
        <f>IF(B338&amp;""="","",IFERROR(INDEX('الملاك'!$B$6:$B$205,MATCH(B338&amp;"",'الملاك'!$A$6:$A$205,0))&amp;"","كود غير موجود"))</f>
        <v/>
      </c>
      <c r="F338" s="19">
        <f>IF(B338&amp;""="","",IFERROR(INDEX('الملاك'!$E$6:$E$205,MATCH(B338&amp;"",'الملاك'!$A$6:$A$205,0)),""))</f>
        <v/>
      </c>
      <c r="G338" s="6">
        <f>IF(OR(A338&amp;""="",B338&amp;""=""),"",IF(COUNTIF('الاجتماعات'!$A$6:$A$205,A338&amp;"")=0,"اجتماع غير موجود",IF(COUNTIFS($A$6:$A$2005,A338&amp;"",$B$6:$B$2005,B338&amp;"")&gt;1,"مكرر","")))</f>
        <v/>
      </c>
    </row>
    <row r="339">
      <c r="A339" s="5" t="n"/>
      <c r="B339" s="5" t="n"/>
      <c r="C339" s="5" t="n"/>
      <c r="D339" s="5" t="n"/>
      <c r="E339" s="6">
        <f>IF(B339&amp;""="","",IFERROR(INDEX('الملاك'!$B$6:$B$205,MATCH(B339&amp;"",'الملاك'!$A$6:$A$205,0))&amp;"","كود غير موجود"))</f>
        <v/>
      </c>
      <c r="F339" s="19">
        <f>IF(B339&amp;""="","",IFERROR(INDEX('الملاك'!$E$6:$E$205,MATCH(B339&amp;"",'الملاك'!$A$6:$A$205,0)),""))</f>
        <v/>
      </c>
      <c r="G339" s="6">
        <f>IF(OR(A339&amp;""="",B339&amp;""=""),"",IF(COUNTIF('الاجتماعات'!$A$6:$A$205,A339&amp;"")=0,"اجتماع غير موجود",IF(COUNTIFS($A$6:$A$2005,A339&amp;"",$B$6:$B$2005,B339&amp;"")&gt;1,"مكرر","")))</f>
        <v/>
      </c>
    </row>
    <row r="340">
      <c r="A340" s="5" t="n"/>
      <c r="B340" s="5" t="n"/>
      <c r="C340" s="5" t="n"/>
      <c r="D340" s="5" t="n"/>
      <c r="E340" s="6">
        <f>IF(B340&amp;""="","",IFERROR(INDEX('الملاك'!$B$6:$B$205,MATCH(B340&amp;"",'الملاك'!$A$6:$A$205,0))&amp;"","كود غير موجود"))</f>
        <v/>
      </c>
      <c r="F340" s="19">
        <f>IF(B340&amp;""="","",IFERROR(INDEX('الملاك'!$E$6:$E$205,MATCH(B340&amp;"",'الملاك'!$A$6:$A$205,0)),""))</f>
        <v/>
      </c>
      <c r="G340" s="6">
        <f>IF(OR(A340&amp;""="",B340&amp;""=""),"",IF(COUNTIF('الاجتماعات'!$A$6:$A$205,A340&amp;"")=0,"اجتماع غير موجود",IF(COUNTIFS($A$6:$A$2005,A340&amp;"",$B$6:$B$2005,B340&amp;"")&gt;1,"مكرر","")))</f>
        <v/>
      </c>
    </row>
    <row r="341">
      <c r="A341" s="5" t="n"/>
      <c r="B341" s="5" t="n"/>
      <c r="C341" s="5" t="n"/>
      <c r="D341" s="5" t="n"/>
      <c r="E341" s="6">
        <f>IF(B341&amp;""="","",IFERROR(INDEX('الملاك'!$B$6:$B$205,MATCH(B341&amp;"",'الملاك'!$A$6:$A$205,0))&amp;"","كود غير موجود"))</f>
        <v/>
      </c>
      <c r="F341" s="19">
        <f>IF(B341&amp;""="","",IFERROR(INDEX('الملاك'!$E$6:$E$205,MATCH(B341&amp;"",'الملاك'!$A$6:$A$205,0)),""))</f>
        <v/>
      </c>
      <c r="G341" s="6">
        <f>IF(OR(A341&amp;""="",B341&amp;""=""),"",IF(COUNTIF('الاجتماعات'!$A$6:$A$205,A341&amp;"")=0,"اجتماع غير موجود",IF(COUNTIFS($A$6:$A$2005,A341&amp;"",$B$6:$B$2005,B341&amp;"")&gt;1,"مكرر","")))</f>
        <v/>
      </c>
    </row>
    <row r="342">
      <c r="A342" s="5" t="n"/>
      <c r="B342" s="5" t="n"/>
      <c r="C342" s="5" t="n"/>
      <c r="D342" s="5" t="n"/>
      <c r="E342" s="6">
        <f>IF(B342&amp;""="","",IFERROR(INDEX('الملاك'!$B$6:$B$205,MATCH(B342&amp;"",'الملاك'!$A$6:$A$205,0))&amp;"","كود غير موجود"))</f>
        <v/>
      </c>
      <c r="F342" s="19">
        <f>IF(B342&amp;""="","",IFERROR(INDEX('الملاك'!$E$6:$E$205,MATCH(B342&amp;"",'الملاك'!$A$6:$A$205,0)),""))</f>
        <v/>
      </c>
      <c r="G342" s="6">
        <f>IF(OR(A342&amp;""="",B342&amp;""=""),"",IF(COUNTIF('الاجتماعات'!$A$6:$A$205,A342&amp;"")=0,"اجتماع غير موجود",IF(COUNTIFS($A$6:$A$2005,A342&amp;"",$B$6:$B$2005,B342&amp;"")&gt;1,"مكرر","")))</f>
        <v/>
      </c>
    </row>
    <row r="343">
      <c r="A343" s="5" t="n"/>
      <c r="B343" s="5" t="n"/>
      <c r="C343" s="5" t="n"/>
      <c r="D343" s="5" t="n"/>
      <c r="E343" s="6">
        <f>IF(B343&amp;""="","",IFERROR(INDEX('الملاك'!$B$6:$B$205,MATCH(B343&amp;"",'الملاك'!$A$6:$A$205,0))&amp;"","كود غير موجود"))</f>
        <v/>
      </c>
      <c r="F343" s="19">
        <f>IF(B343&amp;""="","",IFERROR(INDEX('الملاك'!$E$6:$E$205,MATCH(B343&amp;"",'الملاك'!$A$6:$A$205,0)),""))</f>
        <v/>
      </c>
      <c r="G343" s="6">
        <f>IF(OR(A343&amp;""="",B343&amp;""=""),"",IF(COUNTIF('الاجتماعات'!$A$6:$A$205,A343&amp;"")=0,"اجتماع غير موجود",IF(COUNTIFS($A$6:$A$2005,A343&amp;"",$B$6:$B$2005,B343&amp;"")&gt;1,"مكرر","")))</f>
        <v/>
      </c>
    </row>
    <row r="344">
      <c r="A344" s="5" t="n"/>
      <c r="B344" s="5" t="n"/>
      <c r="C344" s="5" t="n"/>
      <c r="D344" s="5" t="n"/>
      <c r="E344" s="6">
        <f>IF(B344&amp;""="","",IFERROR(INDEX('الملاك'!$B$6:$B$205,MATCH(B344&amp;"",'الملاك'!$A$6:$A$205,0))&amp;"","كود غير موجود"))</f>
        <v/>
      </c>
      <c r="F344" s="19">
        <f>IF(B344&amp;""="","",IFERROR(INDEX('الملاك'!$E$6:$E$205,MATCH(B344&amp;"",'الملاك'!$A$6:$A$205,0)),""))</f>
        <v/>
      </c>
      <c r="G344" s="6">
        <f>IF(OR(A344&amp;""="",B344&amp;""=""),"",IF(COUNTIF('الاجتماعات'!$A$6:$A$205,A344&amp;"")=0,"اجتماع غير موجود",IF(COUNTIFS($A$6:$A$2005,A344&amp;"",$B$6:$B$2005,B344&amp;"")&gt;1,"مكرر","")))</f>
        <v/>
      </c>
    </row>
    <row r="345">
      <c r="A345" s="5" t="n"/>
      <c r="B345" s="5" t="n"/>
      <c r="C345" s="5" t="n"/>
      <c r="D345" s="5" t="n"/>
      <c r="E345" s="6">
        <f>IF(B345&amp;""="","",IFERROR(INDEX('الملاك'!$B$6:$B$205,MATCH(B345&amp;"",'الملاك'!$A$6:$A$205,0))&amp;"","كود غير موجود"))</f>
        <v/>
      </c>
      <c r="F345" s="19">
        <f>IF(B345&amp;""="","",IFERROR(INDEX('الملاك'!$E$6:$E$205,MATCH(B345&amp;"",'الملاك'!$A$6:$A$205,0)),""))</f>
        <v/>
      </c>
      <c r="G345" s="6">
        <f>IF(OR(A345&amp;""="",B345&amp;""=""),"",IF(COUNTIF('الاجتماعات'!$A$6:$A$205,A345&amp;"")=0,"اجتماع غير موجود",IF(COUNTIFS($A$6:$A$2005,A345&amp;"",$B$6:$B$2005,B345&amp;"")&gt;1,"مكرر","")))</f>
        <v/>
      </c>
    </row>
    <row r="346">
      <c r="A346" s="5" t="n"/>
      <c r="B346" s="5" t="n"/>
      <c r="C346" s="5" t="n"/>
      <c r="D346" s="5" t="n"/>
      <c r="E346" s="6">
        <f>IF(B346&amp;""="","",IFERROR(INDEX('الملاك'!$B$6:$B$205,MATCH(B346&amp;"",'الملاك'!$A$6:$A$205,0))&amp;"","كود غير موجود"))</f>
        <v/>
      </c>
      <c r="F346" s="19">
        <f>IF(B346&amp;""="","",IFERROR(INDEX('الملاك'!$E$6:$E$205,MATCH(B346&amp;"",'الملاك'!$A$6:$A$205,0)),""))</f>
        <v/>
      </c>
      <c r="G346" s="6">
        <f>IF(OR(A346&amp;""="",B346&amp;""=""),"",IF(COUNTIF('الاجتماعات'!$A$6:$A$205,A346&amp;"")=0,"اجتماع غير موجود",IF(COUNTIFS($A$6:$A$2005,A346&amp;"",$B$6:$B$2005,B346&amp;"")&gt;1,"مكرر","")))</f>
        <v/>
      </c>
    </row>
    <row r="347">
      <c r="A347" s="5" t="n"/>
      <c r="B347" s="5" t="n"/>
      <c r="C347" s="5" t="n"/>
      <c r="D347" s="5" t="n"/>
      <c r="E347" s="6">
        <f>IF(B347&amp;""="","",IFERROR(INDEX('الملاك'!$B$6:$B$205,MATCH(B347&amp;"",'الملاك'!$A$6:$A$205,0))&amp;"","كود غير موجود"))</f>
        <v/>
      </c>
      <c r="F347" s="19">
        <f>IF(B347&amp;""="","",IFERROR(INDEX('الملاك'!$E$6:$E$205,MATCH(B347&amp;"",'الملاك'!$A$6:$A$205,0)),""))</f>
        <v/>
      </c>
      <c r="G347" s="6">
        <f>IF(OR(A347&amp;""="",B347&amp;""=""),"",IF(COUNTIF('الاجتماعات'!$A$6:$A$205,A347&amp;"")=0,"اجتماع غير موجود",IF(COUNTIFS($A$6:$A$2005,A347&amp;"",$B$6:$B$2005,B347&amp;"")&gt;1,"مكرر","")))</f>
        <v/>
      </c>
    </row>
    <row r="348">
      <c r="A348" s="5" t="n"/>
      <c r="B348" s="5" t="n"/>
      <c r="C348" s="5" t="n"/>
      <c r="D348" s="5" t="n"/>
      <c r="E348" s="6">
        <f>IF(B348&amp;""="","",IFERROR(INDEX('الملاك'!$B$6:$B$205,MATCH(B348&amp;"",'الملاك'!$A$6:$A$205,0))&amp;"","كود غير موجود"))</f>
        <v/>
      </c>
      <c r="F348" s="19">
        <f>IF(B348&amp;""="","",IFERROR(INDEX('الملاك'!$E$6:$E$205,MATCH(B348&amp;"",'الملاك'!$A$6:$A$205,0)),""))</f>
        <v/>
      </c>
      <c r="G348" s="6">
        <f>IF(OR(A348&amp;""="",B348&amp;""=""),"",IF(COUNTIF('الاجتماعات'!$A$6:$A$205,A348&amp;"")=0,"اجتماع غير موجود",IF(COUNTIFS($A$6:$A$2005,A348&amp;"",$B$6:$B$2005,B348&amp;"")&gt;1,"مكرر","")))</f>
        <v/>
      </c>
    </row>
    <row r="349">
      <c r="A349" s="5" t="n"/>
      <c r="B349" s="5" t="n"/>
      <c r="C349" s="5" t="n"/>
      <c r="D349" s="5" t="n"/>
      <c r="E349" s="6">
        <f>IF(B349&amp;""="","",IFERROR(INDEX('الملاك'!$B$6:$B$205,MATCH(B349&amp;"",'الملاك'!$A$6:$A$205,0))&amp;"","كود غير موجود"))</f>
        <v/>
      </c>
      <c r="F349" s="19">
        <f>IF(B349&amp;""="","",IFERROR(INDEX('الملاك'!$E$6:$E$205,MATCH(B349&amp;"",'الملاك'!$A$6:$A$205,0)),""))</f>
        <v/>
      </c>
      <c r="G349" s="6">
        <f>IF(OR(A349&amp;""="",B349&amp;""=""),"",IF(COUNTIF('الاجتماعات'!$A$6:$A$205,A349&amp;"")=0,"اجتماع غير موجود",IF(COUNTIFS($A$6:$A$2005,A349&amp;"",$B$6:$B$2005,B349&amp;"")&gt;1,"مكرر","")))</f>
        <v/>
      </c>
    </row>
    <row r="350">
      <c r="A350" s="5" t="n"/>
      <c r="B350" s="5" t="n"/>
      <c r="C350" s="5" t="n"/>
      <c r="D350" s="5" t="n"/>
      <c r="E350" s="6">
        <f>IF(B350&amp;""="","",IFERROR(INDEX('الملاك'!$B$6:$B$205,MATCH(B350&amp;"",'الملاك'!$A$6:$A$205,0))&amp;"","كود غير موجود"))</f>
        <v/>
      </c>
      <c r="F350" s="19">
        <f>IF(B350&amp;""="","",IFERROR(INDEX('الملاك'!$E$6:$E$205,MATCH(B350&amp;"",'الملاك'!$A$6:$A$205,0)),""))</f>
        <v/>
      </c>
      <c r="G350" s="6">
        <f>IF(OR(A350&amp;""="",B350&amp;""=""),"",IF(COUNTIF('الاجتماعات'!$A$6:$A$205,A350&amp;"")=0,"اجتماع غير موجود",IF(COUNTIFS($A$6:$A$2005,A350&amp;"",$B$6:$B$2005,B350&amp;"")&gt;1,"مكرر","")))</f>
        <v/>
      </c>
    </row>
    <row r="351">
      <c r="A351" s="5" t="n"/>
      <c r="B351" s="5" t="n"/>
      <c r="C351" s="5" t="n"/>
      <c r="D351" s="5" t="n"/>
      <c r="E351" s="6">
        <f>IF(B351&amp;""="","",IFERROR(INDEX('الملاك'!$B$6:$B$205,MATCH(B351&amp;"",'الملاك'!$A$6:$A$205,0))&amp;"","كود غير موجود"))</f>
        <v/>
      </c>
      <c r="F351" s="19">
        <f>IF(B351&amp;""="","",IFERROR(INDEX('الملاك'!$E$6:$E$205,MATCH(B351&amp;"",'الملاك'!$A$6:$A$205,0)),""))</f>
        <v/>
      </c>
      <c r="G351" s="6">
        <f>IF(OR(A351&amp;""="",B351&amp;""=""),"",IF(COUNTIF('الاجتماعات'!$A$6:$A$205,A351&amp;"")=0,"اجتماع غير موجود",IF(COUNTIFS($A$6:$A$2005,A351&amp;"",$B$6:$B$2005,B351&amp;"")&gt;1,"مكرر","")))</f>
        <v/>
      </c>
    </row>
    <row r="352">
      <c r="A352" s="5" t="n"/>
      <c r="B352" s="5" t="n"/>
      <c r="C352" s="5" t="n"/>
      <c r="D352" s="5" t="n"/>
      <c r="E352" s="6">
        <f>IF(B352&amp;""="","",IFERROR(INDEX('الملاك'!$B$6:$B$205,MATCH(B352&amp;"",'الملاك'!$A$6:$A$205,0))&amp;"","كود غير موجود"))</f>
        <v/>
      </c>
      <c r="F352" s="19">
        <f>IF(B352&amp;""="","",IFERROR(INDEX('الملاك'!$E$6:$E$205,MATCH(B352&amp;"",'الملاك'!$A$6:$A$205,0)),""))</f>
        <v/>
      </c>
      <c r="G352" s="6">
        <f>IF(OR(A352&amp;""="",B352&amp;""=""),"",IF(COUNTIF('الاجتماعات'!$A$6:$A$205,A352&amp;"")=0,"اجتماع غير موجود",IF(COUNTIFS($A$6:$A$2005,A352&amp;"",$B$6:$B$2005,B352&amp;"")&gt;1,"مكرر","")))</f>
        <v/>
      </c>
    </row>
    <row r="353">
      <c r="A353" s="5" t="n"/>
      <c r="B353" s="5" t="n"/>
      <c r="C353" s="5" t="n"/>
      <c r="D353" s="5" t="n"/>
      <c r="E353" s="6">
        <f>IF(B353&amp;""="","",IFERROR(INDEX('الملاك'!$B$6:$B$205,MATCH(B353&amp;"",'الملاك'!$A$6:$A$205,0))&amp;"","كود غير موجود"))</f>
        <v/>
      </c>
      <c r="F353" s="19">
        <f>IF(B353&amp;""="","",IFERROR(INDEX('الملاك'!$E$6:$E$205,MATCH(B353&amp;"",'الملاك'!$A$6:$A$205,0)),""))</f>
        <v/>
      </c>
      <c r="G353" s="6">
        <f>IF(OR(A353&amp;""="",B353&amp;""=""),"",IF(COUNTIF('الاجتماعات'!$A$6:$A$205,A353&amp;"")=0,"اجتماع غير موجود",IF(COUNTIFS($A$6:$A$2005,A353&amp;"",$B$6:$B$2005,B353&amp;"")&gt;1,"مكرر","")))</f>
        <v/>
      </c>
    </row>
    <row r="354">
      <c r="A354" s="5" t="n"/>
      <c r="B354" s="5" t="n"/>
      <c r="C354" s="5" t="n"/>
      <c r="D354" s="5" t="n"/>
      <c r="E354" s="6">
        <f>IF(B354&amp;""="","",IFERROR(INDEX('الملاك'!$B$6:$B$205,MATCH(B354&amp;"",'الملاك'!$A$6:$A$205,0))&amp;"","كود غير موجود"))</f>
        <v/>
      </c>
      <c r="F354" s="19">
        <f>IF(B354&amp;""="","",IFERROR(INDEX('الملاك'!$E$6:$E$205,MATCH(B354&amp;"",'الملاك'!$A$6:$A$205,0)),""))</f>
        <v/>
      </c>
      <c r="G354" s="6">
        <f>IF(OR(A354&amp;""="",B354&amp;""=""),"",IF(COUNTIF('الاجتماعات'!$A$6:$A$205,A354&amp;"")=0,"اجتماع غير موجود",IF(COUNTIFS($A$6:$A$2005,A354&amp;"",$B$6:$B$2005,B354&amp;"")&gt;1,"مكرر","")))</f>
        <v/>
      </c>
    </row>
    <row r="355">
      <c r="A355" s="5" t="n"/>
      <c r="B355" s="5" t="n"/>
      <c r="C355" s="5" t="n"/>
      <c r="D355" s="5" t="n"/>
      <c r="E355" s="6">
        <f>IF(B355&amp;""="","",IFERROR(INDEX('الملاك'!$B$6:$B$205,MATCH(B355&amp;"",'الملاك'!$A$6:$A$205,0))&amp;"","كود غير موجود"))</f>
        <v/>
      </c>
      <c r="F355" s="19">
        <f>IF(B355&amp;""="","",IFERROR(INDEX('الملاك'!$E$6:$E$205,MATCH(B355&amp;"",'الملاك'!$A$6:$A$205,0)),""))</f>
        <v/>
      </c>
      <c r="G355" s="6">
        <f>IF(OR(A355&amp;""="",B355&amp;""=""),"",IF(COUNTIF('الاجتماعات'!$A$6:$A$205,A355&amp;"")=0,"اجتماع غير موجود",IF(COUNTIFS($A$6:$A$2005,A355&amp;"",$B$6:$B$2005,B355&amp;"")&gt;1,"مكرر","")))</f>
        <v/>
      </c>
    </row>
    <row r="356">
      <c r="A356" s="5" t="n"/>
      <c r="B356" s="5" t="n"/>
      <c r="C356" s="5" t="n"/>
      <c r="D356" s="5" t="n"/>
      <c r="E356" s="6">
        <f>IF(B356&amp;""="","",IFERROR(INDEX('الملاك'!$B$6:$B$205,MATCH(B356&amp;"",'الملاك'!$A$6:$A$205,0))&amp;"","كود غير موجود"))</f>
        <v/>
      </c>
      <c r="F356" s="19">
        <f>IF(B356&amp;""="","",IFERROR(INDEX('الملاك'!$E$6:$E$205,MATCH(B356&amp;"",'الملاك'!$A$6:$A$205,0)),""))</f>
        <v/>
      </c>
      <c r="G356" s="6">
        <f>IF(OR(A356&amp;""="",B356&amp;""=""),"",IF(COUNTIF('الاجتماعات'!$A$6:$A$205,A356&amp;"")=0,"اجتماع غير موجود",IF(COUNTIFS($A$6:$A$2005,A356&amp;"",$B$6:$B$2005,B356&amp;"")&gt;1,"مكرر","")))</f>
        <v/>
      </c>
    </row>
    <row r="357">
      <c r="A357" s="5" t="n"/>
      <c r="B357" s="5" t="n"/>
      <c r="C357" s="5" t="n"/>
      <c r="D357" s="5" t="n"/>
      <c r="E357" s="6">
        <f>IF(B357&amp;""="","",IFERROR(INDEX('الملاك'!$B$6:$B$205,MATCH(B357&amp;"",'الملاك'!$A$6:$A$205,0))&amp;"","كود غير موجود"))</f>
        <v/>
      </c>
      <c r="F357" s="19">
        <f>IF(B357&amp;""="","",IFERROR(INDEX('الملاك'!$E$6:$E$205,MATCH(B357&amp;"",'الملاك'!$A$6:$A$205,0)),""))</f>
        <v/>
      </c>
      <c r="G357" s="6">
        <f>IF(OR(A357&amp;""="",B357&amp;""=""),"",IF(COUNTIF('الاجتماعات'!$A$6:$A$205,A357&amp;"")=0,"اجتماع غير موجود",IF(COUNTIFS($A$6:$A$2005,A357&amp;"",$B$6:$B$2005,B357&amp;"")&gt;1,"مكرر","")))</f>
        <v/>
      </c>
    </row>
    <row r="358">
      <c r="A358" s="5" t="n"/>
      <c r="B358" s="5" t="n"/>
      <c r="C358" s="5" t="n"/>
      <c r="D358" s="5" t="n"/>
      <c r="E358" s="6">
        <f>IF(B358&amp;""="","",IFERROR(INDEX('الملاك'!$B$6:$B$205,MATCH(B358&amp;"",'الملاك'!$A$6:$A$205,0))&amp;"","كود غير موجود"))</f>
        <v/>
      </c>
      <c r="F358" s="19">
        <f>IF(B358&amp;""="","",IFERROR(INDEX('الملاك'!$E$6:$E$205,MATCH(B358&amp;"",'الملاك'!$A$6:$A$205,0)),""))</f>
        <v/>
      </c>
      <c r="G358" s="6">
        <f>IF(OR(A358&amp;""="",B358&amp;""=""),"",IF(COUNTIF('الاجتماعات'!$A$6:$A$205,A358&amp;"")=0,"اجتماع غير موجود",IF(COUNTIFS($A$6:$A$2005,A358&amp;"",$B$6:$B$2005,B358&amp;"")&gt;1,"مكرر","")))</f>
        <v/>
      </c>
    </row>
    <row r="359">
      <c r="A359" s="5" t="n"/>
      <c r="B359" s="5" t="n"/>
      <c r="C359" s="5" t="n"/>
      <c r="D359" s="5" t="n"/>
      <c r="E359" s="6">
        <f>IF(B359&amp;""="","",IFERROR(INDEX('الملاك'!$B$6:$B$205,MATCH(B359&amp;"",'الملاك'!$A$6:$A$205,0))&amp;"","كود غير موجود"))</f>
        <v/>
      </c>
      <c r="F359" s="19">
        <f>IF(B359&amp;""="","",IFERROR(INDEX('الملاك'!$E$6:$E$205,MATCH(B359&amp;"",'الملاك'!$A$6:$A$205,0)),""))</f>
        <v/>
      </c>
      <c r="G359" s="6">
        <f>IF(OR(A359&amp;""="",B359&amp;""=""),"",IF(COUNTIF('الاجتماعات'!$A$6:$A$205,A359&amp;"")=0,"اجتماع غير موجود",IF(COUNTIFS($A$6:$A$2005,A359&amp;"",$B$6:$B$2005,B359&amp;"")&gt;1,"مكرر","")))</f>
        <v/>
      </c>
    </row>
    <row r="360">
      <c r="A360" s="5" t="n"/>
      <c r="B360" s="5" t="n"/>
      <c r="C360" s="5" t="n"/>
      <c r="D360" s="5" t="n"/>
      <c r="E360" s="6">
        <f>IF(B360&amp;""="","",IFERROR(INDEX('الملاك'!$B$6:$B$205,MATCH(B360&amp;"",'الملاك'!$A$6:$A$205,0))&amp;"","كود غير موجود"))</f>
        <v/>
      </c>
      <c r="F360" s="19">
        <f>IF(B360&amp;""="","",IFERROR(INDEX('الملاك'!$E$6:$E$205,MATCH(B360&amp;"",'الملاك'!$A$6:$A$205,0)),""))</f>
        <v/>
      </c>
      <c r="G360" s="6">
        <f>IF(OR(A360&amp;""="",B360&amp;""=""),"",IF(COUNTIF('الاجتماعات'!$A$6:$A$205,A360&amp;"")=0,"اجتماع غير موجود",IF(COUNTIFS($A$6:$A$2005,A360&amp;"",$B$6:$B$2005,B360&amp;"")&gt;1,"مكرر","")))</f>
        <v/>
      </c>
    </row>
    <row r="361">
      <c r="A361" s="5" t="n"/>
      <c r="B361" s="5" t="n"/>
      <c r="C361" s="5" t="n"/>
      <c r="D361" s="5" t="n"/>
      <c r="E361" s="6">
        <f>IF(B361&amp;""="","",IFERROR(INDEX('الملاك'!$B$6:$B$205,MATCH(B361&amp;"",'الملاك'!$A$6:$A$205,0))&amp;"","كود غير موجود"))</f>
        <v/>
      </c>
      <c r="F361" s="19">
        <f>IF(B361&amp;""="","",IFERROR(INDEX('الملاك'!$E$6:$E$205,MATCH(B361&amp;"",'الملاك'!$A$6:$A$205,0)),""))</f>
        <v/>
      </c>
      <c r="G361" s="6">
        <f>IF(OR(A361&amp;""="",B361&amp;""=""),"",IF(COUNTIF('الاجتماعات'!$A$6:$A$205,A361&amp;"")=0,"اجتماع غير موجود",IF(COUNTIFS($A$6:$A$2005,A361&amp;"",$B$6:$B$2005,B361&amp;"")&gt;1,"مكرر","")))</f>
        <v/>
      </c>
    </row>
    <row r="362">
      <c r="A362" s="5" t="n"/>
      <c r="B362" s="5" t="n"/>
      <c r="C362" s="5" t="n"/>
      <c r="D362" s="5" t="n"/>
      <c r="E362" s="6">
        <f>IF(B362&amp;""="","",IFERROR(INDEX('الملاك'!$B$6:$B$205,MATCH(B362&amp;"",'الملاك'!$A$6:$A$205,0))&amp;"","كود غير موجود"))</f>
        <v/>
      </c>
      <c r="F362" s="19">
        <f>IF(B362&amp;""="","",IFERROR(INDEX('الملاك'!$E$6:$E$205,MATCH(B362&amp;"",'الملاك'!$A$6:$A$205,0)),""))</f>
        <v/>
      </c>
      <c r="G362" s="6">
        <f>IF(OR(A362&amp;""="",B362&amp;""=""),"",IF(COUNTIF('الاجتماعات'!$A$6:$A$205,A362&amp;"")=0,"اجتماع غير موجود",IF(COUNTIFS($A$6:$A$2005,A362&amp;"",$B$6:$B$2005,B362&amp;"")&gt;1,"مكرر","")))</f>
        <v/>
      </c>
    </row>
    <row r="363">
      <c r="A363" s="5" t="n"/>
      <c r="B363" s="5" t="n"/>
      <c r="C363" s="5" t="n"/>
      <c r="D363" s="5" t="n"/>
      <c r="E363" s="6">
        <f>IF(B363&amp;""="","",IFERROR(INDEX('الملاك'!$B$6:$B$205,MATCH(B363&amp;"",'الملاك'!$A$6:$A$205,0))&amp;"","كود غير موجود"))</f>
        <v/>
      </c>
      <c r="F363" s="19">
        <f>IF(B363&amp;""="","",IFERROR(INDEX('الملاك'!$E$6:$E$205,MATCH(B363&amp;"",'الملاك'!$A$6:$A$205,0)),""))</f>
        <v/>
      </c>
      <c r="G363" s="6">
        <f>IF(OR(A363&amp;""="",B363&amp;""=""),"",IF(COUNTIF('الاجتماعات'!$A$6:$A$205,A363&amp;"")=0,"اجتماع غير موجود",IF(COUNTIFS($A$6:$A$2005,A363&amp;"",$B$6:$B$2005,B363&amp;"")&gt;1,"مكرر","")))</f>
        <v/>
      </c>
    </row>
    <row r="364">
      <c r="A364" s="5" t="n"/>
      <c r="B364" s="5" t="n"/>
      <c r="C364" s="5" t="n"/>
      <c r="D364" s="5" t="n"/>
      <c r="E364" s="6">
        <f>IF(B364&amp;""="","",IFERROR(INDEX('الملاك'!$B$6:$B$205,MATCH(B364&amp;"",'الملاك'!$A$6:$A$205,0))&amp;"","كود غير موجود"))</f>
        <v/>
      </c>
      <c r="F364" s="19">
        <f>IF(B364&amp;""="","",IFERROR(INDEX('الملاك'!$E$6:$E$205,MATCH(B364&amp;"",'الملاك'!$A$6:$A$205,0)),""))</f>
        <v/>
      </c>
      <c r="G364" s="6">
        <f>IF(OR(A364&amp;""="",B364&amp;""=""),"",IF(COUNTIF('الاجتماعات'!$A$6:$A$205,A364&amp;"")=0,"اجتماع غير موجود",IF(COUNTIFS($A$6:$A$2005,A364&amp;"",$B$6:$B$2005,B364&amp;"")&gt;1,"مكرر","")))</f>
        <v/>
      </c>
    </row>
    <row r="365">
      <c r="A365" s="5" t="n"/>
      <c r="B365" s="5" t="n"/>
      <c r="C365" s="5" t="n"/>
      <c r="D365" s="5" t="n"/>
      <c r="E365" s="6">
        <f>IF(B365&amp;""="","",IFERROR(INDEX('الملاك'!$B$6:$B$205,MATCH(B365&amp;"",'الملاك'!$A$6:$A$205,0))&amp;"","كود غير موجود"))</f>
        <v/>
      </c>
      <c r="F365" s="19">
        <f>IF(B365&amp;""="","",IFERROR(INDEX('الملاك'!$E$6:$E$205,MATCH(B365&amp;"",'الملاك'!$A$6:$A$205,0)),""))</f>
        <v/>
      </c>
      <c r="G365" s="6">
        <f>IF(OR(A365&amp;""="",B365&amp;""=""),"",IF(COUNTIF('الاجتماعات'!$A$6:$A$205,A365&amp;"")=0,"اجتماع غير موجود",IF(COUNTIFS($A$6:$A$2005,A365&amp;"",$B$6:$B$2005,B365&amp;"")&gt;1,"مكرر","")))</f>
        <v/>
      </c>
    </row>
    <row r="366">
      <c r="A366" s="5" t="n"/>
      <c r="B366" s="5" t="n"/>
      <c r="C366" s="5" t="n"/>
      <c r="D366" s="5" t="n"/>
      <c r="E366" s="6">
        <f>IF(B366&amp;""="","",IFERROR(INDEX('الملاك'!$B$6:$B$205,MATCH(B366&amp;"",'الملاك'!$A$6:$A$205,0))&amp;"","كود غير موجود"))</f>
        <v/>
      </c>
      <c r="F366" s="19">
        <f>IF(B366&amp;""="","",IFERROR(INDEX('الملاك'!$E$6:$E$205,MATCH(B366&amp;"",'الملاك'!$A$6:$A$205,0)),""))</f>
        <v/>
      </c>
      <c r="G366" s="6">
        <f>IF(OR(A366&amp;""="",B366&amp;""=""),"",IF(COUNTIF('الاجتماعات'!$A$6:$A$205,A366&amp;"")=0,"اجتماع غير موجود",IF(COUNTIFS($A$6:$A$2005,A366&amp;"",$B$6:$B$2005,B366&amp;"")&gt;1,"مكرر","")))</f>
        <v/>
      </c>
    </row>
    <row r="367">
      <c r="A367" s="5" t="n"/>
      <c r="B367" s="5" t="n"/>
      <c r="C367" s="5" t="n"/>
      <c r="D367" s="5" t="n"/>
      <c r="E367" s="6">
        <f>IF(B367&amp;""="","",IFERROR(INDEX('الملاك'!$B$6:$B$205,MATCH(B367&amp;"",'الملاك'!$A$6:$A$205,0))&amp;"","كود غير موجود"))</f>
        <v/>
      </c>
      <c r="F367" s="19">
        <f>IF(B367&amp;""="","",IFERROR(INDEX('الملاك'!$E$6:$E$205,MATCH(B367&amp;"",'الملاك'!$A$6:$A$205,0)),""))</f>
        <v/>
      </c>
      <c r="G367" s="6">
        <f>IF(OR(A367&amp;""="",B367&amp;""=""),"",IF(COUNTIF('الاجتماعات'!$A$6:$A$205,A367&amp;"")=0,"اجتماع غير موجود",IF(COUNTIFS($A$6:$A$2005,A367&amp;"",$B$6:$B$2005,B367&amp;"")&gt;1,"مكرر","")))</f>
        <v/>
      </c>
    </row>
    <row r="368">
      <c r="A368" s="5" t="n"/>
      <c r="B368" s="5" t="n"/>
      <c r="C368" s="5" t="n"/>
      <c r="D368" s="5" t="n"/>
      <c r="E368" s="6">
        <f>IF(B368&amp;""="","",IFERROR(INDEX('الملاك'!$B$6:$B$205,MATCH(B368&amp;"",'الملاك'!$A$6:$A$205,0))&amp;"","كود غير موجود"))</f>
        <v/>
      </c>
      <c r="F368" s="19">
        <f>IF(B368&amp;""="","",IFERROR(INDEX('الملاك'!$E$6:$E$205,MATCH(B368&amp;"",'الملاك'!$A$6:$A$205,0)),""))</f>
        <v/>
      </c>
      <c r="G368" s="6">
        <f>IF(OR(A368&amp;""="",B368&amp;""=""),"",IF(COUNTIF('الاجتماعات'!$A$6:$A$205,A368&amp;"")=0,"اجتماع غير موجود",IF(COUNTIFS($A$6:$A$2005,A368&amp;"",$B$6:$B$2005,B368&amp;"")&gt;1,"مكرر","")))</f>
        <v/>
      </c>
    </row>
    <row r="369">
      <c r="A369" s="5" t="n"/>
      <c r="B369" s="5" t="n"/>
      <c r="C369" s="5" t="n"/>
      <c r="D369" s="5" t="n"/>
      <c r="E369" s="6">
        <f>IF(B369&amp;""="","",IFERROR(INDEX('الملاك'!$B$6:$B$205,MATCH(B369&amp;"",'الملاك'!$A$6:$A$205,0))&amp;"","كود غير موجود"))</f>
        <v/>
      </c>
      <c r="F369" s="19">
        <f>IF(B369&amp;""="","",IFERROR(INDEX('الملاك'!$E$6:$E$205,MATCH(B369&amp;"",'الملاك'!$A$6:$A$205,0)),""))</f>
        <v/>
      </c>
      <c r="G369" s="6">
        <f>IF(OR(A369&amp;""="",B369&amp;""=""),"",IF(COUNTIF('الاجتماعات'!$A$6:$A$205,A369&amp;"")=0,"اجتماع غير موجود",IF(COUNTIFS($A$6:$A$2005,A369&amp;"",$B$6:$B$2005,B369&amp;"")&gt;1,"مكرر","")))</f>
        <v/>
      </c>
    </row>
    <row r="370">
      <c r="A370" s="5" t="n"/>
      <c r="B370" s="5" t="n"/>
      <c r="C370" s="5" t="n"/>
      <c r="D370" s="5" t="n"/>
      <c r="E370" s="6">
        <f>IF(B370&amp;""="","",IFERROR(INDEX('الملاك'!$B$6:$B$205,MATCH(B370&amp;"",'الملاك'!$A$6:$A$205,0))&amp;"","كود غير موجود"))</f>
        <v/>
      </c>
      <c r="F370" s="19">
        <f>IF(B370&amp;""="","",IFERROR(INDEX('الملاك'!$E$6:$E$205,MATCH(B370&amp;"",'الملاك'!$A$6:$A$205,0)),""))</f>
        <v/>
      </c>
      <c r="G370" s="6">
        <f>IF(OR(A370&amp;""="",B370&amp;""=""),"",IF(COUNTIF('الاجتماعات'!$A$6:$A$205,A370&amp;"")=0,"اجتماع غير موجود",IF(COUNTIFS($A$6:$A$2005,A370&amp;"",$B$6:$B$2005,B370&amp;"")&gt;1,"مكرر","")))</f>
        <v/>
      </c>
    </row>
    <row r="371">
      <c r="A371" s="5" t="n"/>
      <c r="B371" s="5" t="n"/>
      <c r="C371" s="5" t="n"/>
      <c r="D371" s="5" t="n"/>
      <c r="E371" s="6">
        <f>IF(B371&amp;""="","",IFERROR(INDEX('الملاك'!$B$6:$B$205,MATCH(B371&amp;"",'الملاك'!$A$6:$A$205,0))&amp;"","كود غير موجود"))</f>
        <v/>
      </c>
      <c r="F371" s="19">
        <f>IF(B371&amp;""="","",IFERROR(INDEX('الملاك'!$E$6:$E$205,MATCH(B371&amp;"",'الملاك'!$A$6:$A$205,0)),""))</f>
        <v/>
      </c>
      <c r="G371" s="6">
        <f>IF(OR(A371&amp;""="",B371&amp;""=""),"",IF(COUNTIF('الاجتماعات'!$A$6:$A$205,A371&amp;"")=0,"اجتماع غير موجود",IF(COUNTIFS($A$6:$A$2005,A371&amp;"",$B$6:$B$2005,B371&amp;"")&gt;1,"مكرر","")))</f>
        <v/>
      </c>
    </row>
    <row r="372">
      <c r="A372" s="5" t="n"/>
      <c r="B372" s="5" t="n"/>
      <c r="C372" s="5" t="n"/>
      <c r="D372" s="5" t="n"/>
      <c r="E372" s="6">
        <f>IF(B372&amp;""="","",IFERROR(INDEX('الملاك'!$B$6:$B$205,MATCH(B372&amp;"",'الملاك'!$A$6:$A$205,0))&amp;"","كود غير موجود"))</f>
        <v/>
      </c>
      <c r="F372" s="19">
        <f>IF(B372&amp;""="","",IFERROR(INDEX('الملاك'!$E$6:$E$205,MATCH(B372&amp;"",'الملاك'!$A$6:$A$205,0)),""))</f>
        <v/>
      </c>
      <c r="G372" s="6">
        <f>IF(OR(A372&amp;""="",B372&amp;""=""),"",IF(COUNTIF('الاجتماعات'!$A$6:$A$205,A372&amp;"")=0,"اجتماع غير موجود",IF(COUNTIFS($A$6:$A$2005,A372&amp;"",$B$6:$B$2005,B372&amp;"")&gt;1,"مكرر","")))</f>
        <v/>
      </c>
    </row>
    <row r="373">
      <c r="A373" s="5" t="n"/>
      <c r="B373" s="5" t="n"/>
      <c r="C373" s="5" t="n"/>
      <c r="D373" s="5" t="n"/>
      <c r="E373" s="6">
        <f>IF(B373&amp;""="","",IFERROR(INDEX('الملاك'!$B$6:$B$205,MATCH(B373&amp;"",'الملاك'!$A$6:$A$205,0))&amp;"","كود غير موجود"))</f>
        <v/>
      </c>
      <c r="F373" s="19">
        <f>IF(B373&amp;""="","",IFERROR(INDEX('الملاك'!$E$6:$E$205,MATCH(B373&amp;"",'الملاك'!$A$6:$A$205,0)),""))</f>
        <v/>
      </c>
      <c r="G373" s="6">
        <f>IF(OR(A373&amp;""="",B373&amp;""=""),"",IF(COUNTIF('الاجتماعات'!$A$6:$A$205,A373&amp;"")=0,"اجتماع غير موجود",IF(COUNTIFS($A$6:$A$2005,A373&amp;"",$B$6:$B$2005,B373&amp;"")&gt;1,"مكرر","")))</f>
        <v/>
      </c>
    </row>
    <row r="374">
      <c r="A374" s="5" t="n"/>
      <c r="B374" s="5" t="n"/>
      <c r="C374" s="5" t="n"/>
      <c r="D374" s="5" t="n"/>
      <c r="E374" s="6">
        <f>IF(B374&amp;""="","",IFERROR(INDEX('الملاك'!$B$6:$B$205,MATCH(B374&amp;"",'الملاك'!$A$6:$A$205,0))&amp;"","كود غير موجود"))</f>
        <v/>
      </c>
      <c r="F374" s="19">
        <f>IF(B374&amp;""="","",IFERROR(INDEX('الملاك'!$E$6:$E$205,MATCH(B374&amp;"",'الملاك'!$A$6:$A$205,0)),""))</f>
        <v/>
      </c>
      <c r="G374" s="6">
        <f>IF(OR(A374&amp;""="",B374&amp;""=""),"",IF(COUNTIF('الاجتماعات'!$A$6:$A$205,A374&amp;"")=0,"اجتماع غير موجود",IF(COUNTIFS($A$6:$A$2005,A374&amp;"",$B$6:$B$2005,B374&amp;"")&gt;1,"مكرر","")))</f>
        <v/>
      </c>
    </row>
    <row r="375">
      <c r="A375" s="5" t="n"/>
      <c r="B375" s="5" t="n"/>
      <c r="C375" s="5" t="n"/>
      <c r="D375" s="5" t="n"/>
      <c r="E375" s="6">
        <f>IF(B375&amp;""="","",IFERROR(INDEX('الملاك'!$B$6:$B$205,MATCH(B375&amp;"",'الملاك'!$A$6:$A$205,0))&amp;"","كود غير موجود"))</f>
        <v/>
      </c>
      <c r="F375" s="19">
        <f>IF(B375&amp;""="","",IFERROR(INDEX('الملاك'!$E$6:$E$205,MATCH(B375&amp;"",'الملاك'!$A$6:$A$205,0)),""))</f>
        <v/>
      </c>
      <c r="G375" s="6">
        <f>IF(OR(A375&amp;""="",B375&amp;""=""),"",IF(COUNTIF('الاجتماعات'!$A$6:$A$205,A375&amp;"")=0,"اجتماع غير موجود",IF(COUNTIFS($A$6:$A$2005,A375&amp;"",$B$6:$B$2005,B375&amp;"")&gt;1,"مكرر","")))</f>
        <v/>
      </c>
    </row>
    <row r="376">
      <c r="A376" s="5" t="n"/>
      <c r="B376" s="5" t="n"/>
      <c r="C376" s="5" t="n"/>
      <c r="D376" s="5" t="n"/>
      <c r="E376" s="6">
        <f>IF(B376&amp;""="","",IFERROR(INDEX('الملاك'!$B$6:$B$205,MATCH(B376&amp;"",'الملاك'!$A$6:$A$205,0))&amp;"","كود غير موجود"))</f>
        <v/>
      </c>
      <c r="F376" s="19">
        <f>IF(B376&amp;""="","",IFERROR(INDEX('الملاك'!$E$6:$E$205,MATCH(B376&amp;"",'الملاك'!$A$6:$A$205,0)),""))</f>
        <v/>
      </c>
      <c r="G376" s="6">
        <f>IF(OR(A376&amp;""="",B376&amp;""=""),"",IF(COUNTIF('الاجتماعات'!$A$6:$A$205,A376&amp;"")=0,"اجتماع غير موجود",IF(COUNTIFS($A$6:$A$2005,A376&amp;"",$B$6:$B$2005,B376&amp;"")&gt;1,"مكرر","")))</f>
        <v/>
      </c>
    </row>
    <row r="377">
      <c r="A377" s="5" t="n"/>
      <c r="B377" s="5" t="n"/>
      <c r="C377" s="5" t="n"/>
      <c r="D377" s="5" t="n"/>
      <c r="E377" s="6">
        <f>IF(B377&amp;""="","",IFERROR(INDEX('الملاك'!$B$6:$B$205,MATCH(B377&amp;"",'الملاك'!$A$6:$A$205,0))&amp;"","كود غير موجود"))</f>
        <v/>
      </c>
      <c r="F377" s="19">
        <f>IF(B377&amp;""="","",IFERROR(INDEX('الملاك'!$E$6:$E$205,MATCH(B377&amp;"",'الملاك'!$A$6:$A$205,0)),""))</f>
        <v/>
      </c>
      <c r="G377" s="6">
        <f>IF(OR(A377&amp;""="",B377&amp;""=""),"",IF(COUNTIF('الاجتماعات'!$A$6:$A$205,A377&amp;"")=0,"اجتماع غير موجود",IF(COUNTIFS($A$6:$A$2005,A377&amp;"",$B$6:$B$2005,B377&amp;"")&gt;1,"مكرر","")))</f>
        <v/>
      </c>
    </row>
    <row r="378">
      <c r="A378" s="5" t="n"/>
      <c r="B378" s="5" t="n"/>
      <c r="C378" s="5" t="n"/>
      <c r="D378" s="5" t="n"/>
      <c r="E378" s="6">
        <f>IF(B378&amp;""="","",IFERROR(INDEX('الملاك'!$B$6:$B$205,MATCH(B378&amp;"",'الملاك'!$A$6:$A$205,0))&amp;"","كود غير موجود"))</f>
        <v/>
      </c>
      <c r="F378" s="19">
        <f>IF(B378&amp;""="","",IFERROR(INDEX('الملاك'!$E$6:$E$205,MATCH(B378&amp;"",'الملاك'!$A$6:$A$205,0)),""))</f>
        <v/>
      </c>
      <c r="G378" s="6">
        <f>IF(OR(A378&amp;""="",B378&amp;""=""),"",IF(COUNTIF('الاجتماعات'!$A$6:$A$205,A378&amp;"")=0,"اجتماع غير موجود",IF(COUNTIFS($A$6:$A$2005,A378&amp;"",$B$6:$B$2005,B378&amp;"")&gt;1,"مكرر","")))</f>
        <v/>
      </c>
    </row>
    <row r="379">
      <c r="A379" s="5" t="n"/>
      <c r="B379" s="5" t="n"/>
      <c r="C379" s="5" t="n"/>
      <c r="D379" s="5" t="n"/>
      <c r="E379" s="6">
        <f>IF(B379&amp;""="","",IFERROR(INDEX('الملاك'!$B$6:$B$205,MATCH(B379&amp;"",'الملاك'!$A$6:$A$205,0))&amp;"","كود غير موجود"))</f>
        <v/>
      </c>
      <c r="F379" s="19">
        <f>IF(B379&amp;""="","",IFERROR(INDEX('الملاك'!$E$6:$E$205,MATCH(B379&amp;"",'الملاك'!$A$6:$A$205,0)),""))</f>
        <v/>
      </c>
      <c r="G379" s="6">
        <f>IF(OR(A379&amp;""="",B379&amp;""=""),"",IF(COUNTIF('الاجتماعات'!$A$6:$A$205,A379&amp;"")=0,"اجتماع غير موجود",IF(COUNTIFS($A$6:$A$2005,A379&amp;"",$B$6:$B$2005,B379&amp;"")&gt;1,"مكرر","")))</f>
        <v/>
      </c>
    </row>
    <row r="380">
      <c r="A380" s="5" t="n"/>
      <c r="B380" s="5" t="n"/>
      <c r="C380" s="5" t="n"/>
      <c r="D380" s="5" t="n"/>
      <c r="E380" s="6">
        <f>IF(B380&amp;""="","",IFERROR(INDEX('الملاك'!$B$6:$B$205,MATCH(B380&amp;"",'الملاك'!$A$6:$A$205,0))&amp;"","كود غير موجود"))</f>
        <v/>
      </c>
      <c r="F380" s="19">
        <f>IF(B380&amp;""="","",IFERROR(INDEX('الملاك'!$E$6:$E$205,MATCH(B380&amp;"",'الملاك'!$A$6:$A$205,0)),""))</f>
        <v/>
      </c>
      <c r="G380" s="6">
        <f>IF(OR(A380&amp;""="",B380&amp;""=""),"",IF(COUNTIF('الاجتماعات'!$A$6:$A$205,A380&amp;"")=0,"اجتماع غير موجود",IF(COUNTIFS($A$6:$A$2005,A380&amp;"",$B$6:$B$2005,B380&amp;"")&gt;1,"مكرر","")))</f>
        <v/>
      </c>
    </row>
    <row r="381">
      <c r="A381" s="5" t="n"/>
      <c r="B381" s="5" t="n"/>
      <c r="C381" s="5" t="n"/>
      <c r="D381" s="5" t="n"/>
      <c r="E381" s="6">
        <f>IF(B381&amp;""="","",IFERROR(INDEX('الملاك'!$B$6:$B$205,MATCH(B381&amp;"",'الملاك'!$A$6:$A$205,0))&amp;"","كود غير موجود"))</f>
        <v/>
      </c>
      <c r="F381" s="19">
        <f>IF(B381&amp;""="","",IFERROR(INDEX('الملاك'!$E$6:$E$205,MATCH(B381&amp;"",'الملاك'!$A$6:$A$205,0)),""))</f>
        <v/>
      </c>
      <c r="G381" s="6">
        <f>IF(OR(A381&amp;""="",B381&amp;""=""),"",IF(COUNTIF('الاجتماعات'!$A$6:$A$205,A381&amp;"")=0,"اجتماع غير موجود",IF(COUNTIFS($A$6:$A$2005,A381&amp;"",$B$6:$B$2005,B381&amp;"")&gt;1,"مكرر","")))</f>
        <v/>
      </c>
    </row>
    <row r="382">
      <c r="A382" s="5" t="n"/>
      <c r="B382" s="5" t="n"/>
      <c r="C382" s="5" t="n"/>
      <c r="D382" s="5" t="n"/>
      <c r="E382" s="6">
        <f>IF(B382&amp;""="","",IFERROR(INDEX('الملاك'!$B$6:$B$205,MATCH(B382&amp;"",'الملاك'!$A$6:$A$205,0))&amp;"","كود غير موجود"))</f>
        <v/>
      </c>
      <c r="F382" s="19">
        <f>IF(B382&amp;""="","",IFERROR(INDEX('الملاك'!$E$6:$E$205,MATCH(B382&amp;"",'الملاك'!$A$6:$A$205,0)),""))</f>
        <v/>
      </c>
      <c r="G382" s="6">
        <f>IF(OR(A382&amp;""="",B382&amp;""=""),"",IF(COUNTIF('الاجتماعات'!$A$6:$A$205,A382&amp;"")=0,"اجتماع غير موجود",IF(COUNTIFS($A$6:$A$2005,A382&amp;"",$B$6:$B$2005,B382&amp;"")&gt;1,"مكرر","")))</f>
        <v/>
      </c>
    </row>
    <row r="383">
      <c r="A383" s="5" t="n"/>
      <c r="B383" s="5" t="n"/>
      <c r="C383" s="5" t="n"/>
      <c r="D383" s="5" t="n"/>
      <c r="E383" s="6">
        <f>IF(B383&amp;""="","",IFERROR(INDEX('الملاك'!$B$6:$B$205,MATCH(B383&amp;"",'الملاك'!$A$6:$A$205,0))&amp;"","كود غير موجود"))</f>
        <v/>
      </c>
      <c r="F383" s="19">
        <f>IF(B383&amp;""="","",IFERROR(INDEX('الملاك'!$E$6:$E$205,MATCH(B383&amp;"",'الملاك'!$A$6:$A$205,0)),""))</f>
        <v/>
      </c>
      <c r="G383" s="6">
        <f>IF(OR(A383&amp;""="",B383&amp;""=""),"",IF(COUNTIF('الاجتماعات'!$A$6:$A$205,A383&amp;"")=0,"اجتماع غير موجود",IF(COUNTIFS($A$6:$A$2005,A383&amp;"",$B$6:$B$2005,B383&amp;"")&gt;1,"مكرر","")))</f>
        <v/>
      </c>
    </row>
    <row r="384">
      <c r="A384" s="5" t="n"/>
      <c r="B384" s="5" t="n"/>
      <c r="C384" s="5" t="n"/>
      <c r="D384" s="5" t="n"/>
      <c r="E384" s="6">
        <f>IF(B384&amp;""="","",IFERROR(INDEX('الملاك'!$B$6:$B$205,MATCH(B384&amp;"",'الملاك'!$A$6:$A$205,0))&amp;"","كود غير موجود"))</f>
        <v/>
      </c>
      <c r="F384" s="19">
        <f>IF(B384&amp;""="","",IFERROR(INDEX('الملاك'!$E$6:$E$205,MATCH(B384&amp;"",'الملاك'!$A$6:$A$205,0)),""))</f>
        <v/>
      </c>
      <c r="G384" s="6">
        <f>IF(OR(A384&amp;""="",B384&amp;""=""),"",IF(COUNTIF('الاجتماعات'!$A$6:$A$205,A384&amp;"")=0,"اجتماع غير موجود",IF(COUNTIFS($A$6:$A$2005,A384&amp;"",$B$6:$B$2005,B384&amp;"")&gt;1,"مكرر","")))</f>
        <v/>
      </c>
    </row>
    <row r="385">
      <c r="A385" s="5" t="n"/>
      <c r="B385" s="5" t="n"/>
      <c r="C385" s="5" t="n"/>
      <c r="D385" s="5" t="n"/>
      <c r="E385" s="6">
        <f>IF(B385&amp;""="","",IFERROR(INDEX('الملاك'!$B$6:$B$205,MATCH(B385&amp;"",'الملاك'!$A$6:$A$205,0))&amp;"","كود غير موجود"))</f>
        <v/>
      </c>
      <c r="F385" s="19">
        <f>IF(B385&amp;""="","",IFERROR(INDEX('الملاك'!$E$6:$E$205,MATCH(B385&amp;"",'الملاك'!$A$6:$A$205,0)),""))</f>
        <v/>
      </c>
      <c r="G385" s="6">
        <f>IF(OR(A385&amp;""="",B385&amp;""=""),"",IF(COUNTIF('الاجتماعات'!$A$6:$A$205,A385&amp;"")=0,"اجتماع غير موجود",IF(COUNTIFS($A$6:$A$2005,A385&amp;"",$B$6:$B$2005,B385&amp;"")&gt;1,"مكرر","")))</f>
        <v/>
      </c>
    </row>
    <row r="386">
      <c r="A386" s="5" t="n"/>
      <c r="B386" s="5" t="n"/>
      <c r="C386" s="5" t="n"/>
      <c r="D386" s="5" t="n"/>
      <c r="E386" s="6">
        <f>IF(B386&amp;""="","",IFERROR(INDEX('الملاك'!$B$6:$B$205,MATCH(B386&amp;"",'الملاك'!$A$6:$A$205,0))&amp;"","كود غير موجود"))</f>
        <v/>
      </c>
      <c r="F386" s="19">
        <f>IF(B386&amp;""="","",IFERROR(INDEX('الملاك'!$E$6:$E$205,MATCH(B386&amp;"",'الملاك'!$A$6:$A$205,0)),""))</f>
        <v/>
      </c>
      <c r="G386" s="6">
        <f>IF(OR(A386&amp;""="",B386&amp;""=""),"",IF(COUNTIF('الاجتماعات'!$A$6:$A$205,A386&amp;"")=0,"اجتماع غير موجود",IF(COUNTIFS($A$6:$A$2005,A386&amp;"",$B$6:$B$2005,B386&amp;"")&gt;1,"مكرر","")))</f>
        <v/>
      </c>
    </row>
    <row r="387">
      <c r="A387" s="5" t="n"/>
      <c r="B387" s="5" t="n"/>
      <c r="C387" s="5" t="n"/>
      <c r="D387" s="5" t="n"/>
      <c r="E387" s="6">
        <f>IF(B387&amp;""="","",IFERROR(INDEX('الملاك'!$B$6:$B$205,MATCH(B387&amp;"",'الملاك'!$A$6:$A$205,0))&amp;"","كود غير موجود"))</f>
        <v/>
      </c>
      <c r="F387" s="19">
        <f>IF(B387&amp;""="","",IFERROR(INDEX('الملاك'!$E$6:$E$205,MATCH(B387&amp;"",'الملاك'!$A$6:$A$205,0)),""))</f>
        <v/>
      </c>
      <c r="G387" s="6">
        <f>IF(OR(A387&amp;""="",B387&amp;""=""),"",IF(COUNTIF('الاجتماعات'!$A$6:$A$205,A387&amp;"")=0,"اجتماع غير موجود",IF(COUNTIFS($A$6:$A$2005,A387&amp;"",$B$6:$B$2005,B387&amp;"")&gt;1,"مكرر","")))</f>
        <v/>
      </c>
    </row>
    <row r="388">
      <c r="A388" s="5" t="n"/>
      <c r="B388" s="5" t="n"/>
      <c r="C388" s="5" t="n"/>
      <c r="D388" s="5" t="n"/>
      <c r="E388" s="6">
        <f>IF(B388&amp;""="","",IFERROR(INDEX('الملاك'!$B$6:$B$205,MATCH(B388&amp;"",'الملاك'!$A$6:$A$205,0))&amp;"","كود غير موجود"))</f>
        <v/>
      </c>
      <c r="F388" s="19">
        <f>IF(B388&amp;""="","",IFERROR(INDEX('الملاك'!$E$6:$E$205,MATCH(B388&amp;"",'الملاك'!$A$6:$A$205,0)),""))</f>
        <v/>
      </c>
      <c r="G388" s="6">
        <f>IF(OR(A388&amp;""="",B388&amp;""=""),"",IF(COUNTIF('الاجتماعات'!$A$6:$A$205,A388&amp;"")=0,"اجتماع غير موجود",IF(COUNTIFS($A$6:$A$2005,A388&amp;"",$B$6:$B$2005,B388&amp;"")&gt;1,"مكرر","")))</f>
        <v/>
      </c>
    </row>
    <row r="389">
      <c r="A389" s="5" t="n"/>
      <c r="B389" s="5" t="n"/>
      <c r="C389" s="5" t="n"/>
      <c r="D389" s="5" t="n"/>
      <c r="E389" s="6">
        <f>IF(B389&amp;""="","",IFERROR(INDEX('الملاك'!$B$6:$B$205,MATCH(B389&amp;"",'الملاك'!$A$6:$A$205,0))&amp;"","كود غير موجود"))</f>
        <v/>
      </c>
      <c r="F389" s="19">
        <f>IF(B389&amp;""="","",IFERROR(INDEX('الملاك'!$E$6:$E$205,MATCH(B389&amp;"",'الملاك'!$A$6:$A$205,0)),""))</f>
        <v/>
      </c>
      <c r="G389" s="6">
        <f>IF(OR(A389&amp;""="",B389&amp;""=""),"",IF(COUNTIF('الاجتماعات'!$A$6:$A$205,A389&amp;"")=0,"اجتماع غير موجود",IF(COUNTIFS($A$6:$A$2005,A389&amp;"",$B$6:$B$2005,B389&amp;"")&gt;1,"مكرر","")))</f>
        <v/>
      </c>
    </row>
    <row r="390">
      <c r="A390" s="5" t="n"/>
      <c r="B390" s="5" t="n"/>
      <c r="C390" s="5" t="n"/>
      <c r="D390" s="5" t="n"/>
      <c r="E390" s="6">
        <f>IF(B390&amp;""="","",IFERROR(INDEX('الملاك'!$B$6:$B$205,MATCH(B390&amp;"",'الملاك'!$A$6:$A$205,0))&amp;"","كود غير موجود"))</f>
        <v/>
      </c>
      <c r="F390" s="19">
        <f>IF(B390&amp;""="","",IFERROR(INDEX('الملاك'!$E$6:$E$205,MATCH(B390&amp;"",'الملاك'!$A$6:$A$205,0)),""))</f>
        <v/>
      </c>
      <c r="G390" s="6">
        <f>IF(OR(A390&amp;""="",B390&amp;""=""),"",IF(COUNTIF('الاجتماعات'!$A$6:$A$205,A390&amp;"")=0,"اجتماع غير موجود",IF(COUNTIFS($A$6:$A$2005,A390&amp;"",$B$6:$B$2005,B390&amp;"")&gt;1,"مكرر","")))</f>
        <v/>
      </c>
    </row>
    <row r="391">
      <c r="A391" s="5" t="n"/>
      <c r="B391" s="5" t="n"/>
      <c r="C391" s="5" t="n"/>
      <c r="D391" s="5" t="n"/>
      <c r="E391" s="6">
        <f>IF(B391&amp;""="","",IFERROR(INDEX('الملاك'!$B$6:$B$205,MATCH(B391&amp;"",'الملاك'!$A$6:$A$205,0))&amp;"","كود غير موجود"))</f>
        <v/>
      </c>
      <c r="F391" s="19">
        <f>IF(B391&amp;""="","",IFERROR(INDEX('الملاك'!$E$6:$E$205,MATCH(B391&amp;"",'الملاك'!$A$6:$A$205,0)),""))</f>
        <v/>
      </c>
      <c r="G391" s="6">
        <f>IF(OR(A391&amp;""="",B391&amp;""=""),"",IF(COUNTIF('الاجتماعات'!$A$6:$A$205,A391&amp;"")=0,"اجتماع غير موجود",IF(COUNTIFS($A$6:$A$2005,A391&amp;"",$B$6:$B$2005,B391&amp;"")&gt;1,"مكرر","")))</f>
        <v/>
      </c>
    </row>
    <row r="392">
      <c r="A392" s="5" t="n"/>
      <c r="B392" s="5" t="n"/>
      <c r="C392" s="5" t="n"/>
      <c r="D392" s="5" t="n"/>
      <c r="E392" s="6">
        <f>IF(B392&amp;""="","",IFERROR(INDEX('الملاك'!$B$6:$B$205,MATCH(B392&amp;"",'الملاك'!$A$6:$A$205,0))&amp;"","كود غير موجود"))</f>
        <v/>
      </c>
      <c r="F392" s="19">
        <f>IF(B392&amp;""="","",IFERROR(INDEX('الملاك'!$E$6:$E$205,MATCH(B392&amp;"",'الملاك'!$A$6:$A$205,0)),""))</f>
        <v/>
      </c>
      <c r="G392" s="6">
        <f>IF(OR(A392&amp;""="",B392&amp;""=""),"",IF(COUNTIF('الاجتماعات'!$A$6:$A$205,A392&amp;"")=0,"اجتماع غير موجود",IF(COUNTIFS($A$6:$A$2005,A392&amp;"",$B$6:$B$2005,B392&amp;"")&gt;1,"مكرر","")))</f>
        <v/>
      </c>
    </row>
    <row r="393">
      <c r="A393" s="5" t="n"/>
      <c r="B393" s="5" t="n"/>
      <c r="C393" s="5" t="n"/>
      <c r="D393" s="5" t="n"/>
      <c r="E393" s="6">
        <f>IF(B393&amp;""="","",IFERROR(INDEX('الملاك'!$B$6:$B$205,MATCH(B393&amp;"",'الملاك'!$A$6:$A$205,0))&amp;"","كود غير موجود"))</f>
        <v/>
      </c>
      <c r="F393" s="19">
        <f>IF(B393&amp;""="","",IFERROR(INDEX('الملاك'!$E$6:$E$205,MATCH(B393&amp;"",'الملاك'!$A$6:$A$205,0)),""))</f>
        <v/>
      </c>
      <c r="G393" s="6">
        <f>IF(OR(A393&amp;""="",B393&amp;""=""),"",IF(COUNTIF('الاجتماعات'!$A$6:$A$205,A393&amp;"")=0,"اجتماع غير موجود",IF(COUNTIFS($A$6:$A$2005,A393&amp;"",$B$6:$B$2005,B393&amp;"")&gt;1,"مكرر","")))</f>
        <v/>
      </c>
    </row>
    <row r="394">
      <c r="A394" s="5" t="n"/>
      <c r="B394" s="5" t="n"/>
      <c r="C394" s="5" t="n"/>
      <c r="D394" s="5" t="n"/>
      <c r="E394" s="6">
        <f>IF(B394&amp;""="","",IFERROR(INDEX('الملاك'!$B$6:$B$205,MATCH(B394&amp;"",'الملاك'!$A$6:$A$205,0))&amp;"","كود غير موجود"))</f>
        <v/>
      </c>
      <c r="F394" s="19">
        <f>IF(B394&amp;""="","",IFERROR(INDEX('الملاك'!$E$6:$E$205,MATCH(B394&amp;"",'الملاك'!$A$6:$A$205,0)),""))</f>
        <v/>
      </c>
      <c r="G394" s="6">
        <f>IF(OR(A394&amp;""="",B394&amp;""=""),"",IF(COUNTIF('الاجتماعات'!$A$6:$A$205,A394&amp;"")=0,"اجتماع غير موجود",IF(COUNTIFS($A$6:$A$2005,A394&amp;"",$B$6:$B$2005,B394&amp;"")&gt;1,"مكرر","")))</f>
        <v/>
      </c>
    </row>
    <row r="395">
      <c r="A395" s="5" t="n"/>
      <c r="B395" s="5" t="n"/>
      <c r="C395" s="5" t="n"/>
      <c r="D395" s="5" t="n"/>
      <c r="E395" s="6">
        <f>IF(B395&amp;""="","",IFERROR(INDEX('الملاك'!$B$6:$B$205,MATCH(B395&amp;"",'الملاك'!$A$6:$A$205,0))&amp;"","كود غير موجود"))</f>
        <v/>
      </c>
      <c r="F395" s="19">
        <f>IF(B395&amp;""="","",IFERROR(INDEX('الملاك'!$E$6:$E$205,MATCH(B395&amp;"",'الملاك'!$A$6:$A$205,0)),""))</f>
        <v/>
      </c>
      <c r="G395" s="6">
        <f>IF(OR(A395&amp;""="",B395&amp;""=""),"",IF(COUNTIF('الاجتماعات'!$A$6:$A$205,A395&amp;"")=0,"اجتماع غير موجود",IF(COUNTIFS($A$6:$A$2005,A395&amp;"",$B$6:$B$2005,B395&amp;"")&gt;1,"مكرر","")))</f>
        <v/>
      </c>
    </row>
    <row r="396">
      <c r="A396" s="5" t="n"/>
      <c r="B396" s="5" t="n"/>
      <c r="C396" s="5" t="n"/>
      <c r="D396" s="5" t="n"/>
      <c r="E396" s="6">
        <f>IF(B396&amp;""="","",IFERROR(INDEX('الملاك'!$B$6:$B$205,MATCH(B396&amp;"",'الملاك'!$A$6:$A$205,0))&amp;"","كود غير موجود"))</f>
        <v/>
      </c>
      <c r="F396" s="19">
        <f>IF(B396&amp;""="","",IFERROR(INDEX('الملاك'!$E$6:$E$205,MATCH(B396&amp;"",'الملاك'!$A$6:$A$205,0)),""))</f>
        <v/>
      </c>
      <c r="G396" s="6">
        <f>IF(OR(A396&amp;""="",B396&amp;""=""),"",IF(COUNTIF('الاجتماعات'!$A$6:$A$205,A396&amp;"")=0,"اجتماع غير موجود",IF(COUNTIFS($A$6:$A$2005,A396&amp;"",$B$6:$B$2005,B396&amp;"")&gt;1,"مكرر","")))</f>
        <v/>
      </c>
    </row>
    <row r="397">
      <c r="A397" s="5" t="n"/>
      <c r="B397" s="5" t="n"/>
      <c r="C397" s="5" t="n"/>
      <c r="D397" s="5" t="n"/>
      <c r="E397" s="6">
        <f>IF(B397&amp;""="","",IFERROR(INDEX('الملاك'!$B$6:$B$205,MATCH(B397&amp;"",'الملاك'!$A$6:$A$205,0))&amp;"","كود غير موجود"))</f>
        <v/>
      </c>
      <c r="F397" s="19">
        <f>IF(B397&amp;""="","",IFERROR(INDEX('الملاك'!$E$6:$E$205,MATCH(B397&amp;"",'الملاك'!$A$6:$A$205,0)),""))</f>
        <v/>
      </c>
      <c r="G397" s="6">
        <f>IF(OR(A397&amp;""="",B397&amp;""=""),"",IF(COUNTIF('الاجتماعات'!$A$6:$A$205,A397&amp;"")=0,"اجتماع غير موجود",IF(COUNTIFS($A$6:$A$2005,A397&amp;"",$B$6:$B$2005,B397&amp;"")&gt;1,"مكرر","")))</f>
        <v/>
      </c>
    </row>
    <row r="398">
      <c r="A398" s="5" t="n"/>
      <c r="B398" s="5" t="n"/>
      <c r="C398" s="5" t="n"/>
      <c r="D398" s="5" t="n"/>
      <c r="E398" s="6">
        <f>IF(B398&amp;""="","",IFERROR(INDEX('الملاك'!$B$6:$B$205,MATCH(B398&amp;"",'الملاك'!$A$6:$A$205,0))&amp;"","كود غير موجود"))</f>
        <v/>
      </c>
      <c r="F398" s="19">
        <f>IF(B398&amp;""="","",IFERROR(INDEX('الملاك'!$E$6:$E$205,MATCH(B398&amp;"",'الملاك'!$A$6:$A$205,0)),""))</f>
        <v/>
      </c>
      <c r="G398" s="6">
        <f>IF(OR(A398&amp;""="",B398&amp;""=""),"",IF(COUNTIF('الاجتماعات'!$A$6:$A$205,A398&amp;"")=0,"اجتماع غير موجود",IF(COUNTIFS($A$6:$A$2005,A398&amp;"",$B$6:$B$2005,B398&amp;"")&gt;1,"مكرر","")))</f>
        <v/>
      </c>
    </row>
    <row r="399">
      <c r="A399" s="5" t="n"/>
      <c r="B399" s="5" t="n"/>
      <c r="C399" s="5" t="n"/>
      <c r="D399" s="5" t="n"/>
      <c r="E399" s="6">
        <f>IF(B399&amp;""="","",IFERROR(INDEX('الملاك'!$B$6:$B$205,MATCH(B399&amp;"",'الملاك'!$A$6:$A$205,0))&amp;"","كود غير موجود"))</f>
        <v/>
      </c>
      <c r="F399" s="19">
        <f>IF(B399&amp;""="","",IFERROR(INDEX('الملاك'!$E$6:$E$205,MATCH(B399&amp;"",'الملاك'!$A$6:$A$205,0)),""))</f>
        <v/>
      </c>
      <c r="G399" s="6">
        <f>IF(OR(A399&amp;""="",B399&amp;""=""),"",IF(COUNTIF('الاجتماعات'!$A$6:$A$205,A399&amp;"")=0,"اجتماع غير موجود",IF(COUNTIFS($A$6:$A$2005,A399&amp;"",$B$6:$B$2005,B399&amp;"")&gt;1,"مكرر","")))</f>
        <v/>
      </c>
    </row>
    <row r="400">
      <c r="A400" s="5" t="n"/>
      <c r="B400" s="5" t="n"/>
      <c r="C400" s="5" t="n"/>
      <c r="D400" s="5" t="n"/>
      <c r="E400" s="6">
        <f>IF(B400&amp;""="","",IFERROR(INDEX('الملاك'!$B$6:$B$205,MATCH(B400&amp;"",'الملاك'!$A$6:$A$205,0))&amp;"","كود غير موجود"))</f>
        <v/>
      </c>
      <c r="F400" s="19">
        <f>IF(B400&amp;""="","",IFERROR(INDEX('الملاك'!$E$6:$E$205,MATCH(B400&amp;"",'الملاك'!$A$6:$A$205,0)),""))</f>
        <v/>
      </c>
      <c r="G400" s="6">
        <f>IF(OR(A400&amp;""="",B400&amp;""=""),"",IF(COUNTIF('الاجتماعات'!$A$6:$A$205,A400&amp;"")=0,"اجتماع غير موجود",IF(COUNTIFS($A$6:$A$2005,A400&amp;"",$B$6:$B$2005,B400&amp;"")&gt;1,"مكرر","")))</f>
        <v/>
      </c>
    </row>
    <row r="401">
      <c r="A401" s="5" t="n"/>
      <c r="B401" s="5" t="n"/>
      <c r="C401" s="5" t="n"/>
      <c r="D401" s="5" t="n"/>
      <c r="E401" s="6">
        <f>IF(B401&amp;""="","",IFERROR(INDEX('الملاك'!$B$6:$B$205,MATCH(B401&amp;"",'الملاك'!$A$6:$A$205,0))&amp;"","كود غير موجود"))</f>
        <v/>
      </c>
      <c r="F401" s="19">
        <f>IF(B401&amp;""="","",IFERROR(INDEX('الملاك'!$E$6:$E$205,MATCH(B401&amp;"",'الملاك'!$A$6:$A$205,0)),""))</f>
        <v/>
      </c>
      <c r="G401" s="6">
        <f>IF(OR(A401&amp;""="",B401&amp;""=""),"",IF(COUNTIF('الاجتماعات'!$A$6:$A$205,A401&amp;"")=0,"اجتماع غير موجود",IF(COUNTIFS($A$6:$A$2005,A401&amp;"",$B$6:$B$2005,B401&amp;"")&gt;1,"مكرر","")))</f>
        <v/>
      </c>
    </row>
    <row r="402">
      <c r="A402" s="5" t="n"/>
      <c r="B402" s="5" t="n"/>
      <c r="C402" s="5" t="n"/>
      <c r="D402" s="5" t="n"/>
      <c r="E402" s="6">
        <f>IF(B402&amp;""="","",IFERROR(INDEX('الملاك'!$B$6:$B$205,MATCH(B402&amp;"",'الملاك'!$A$6:$A$205,0))&amp;"","كود غير موجود"))</f>
        <v/>
      </c>
      <c r="F402" s="19">
        <f>IF(B402&amp;""="","",IFERROR(INDEX('الملاك'!$E$6:$E$205,MATCH(B402&amp;"",'الملاك'!$A$6:$A$205,0)),""))</f>
        <v/>
      </c>
      <c r="G402" s="6">
        <f>IF(OR(A402&amp;""="",B402&amp;""=""),"",IF(COUNTIF('الاجتماعات'!$A$6:$A$205,A402&amp;"")=0,"اجتماع غير موجود",IF(COUNTIFS($A$6:$A$2005,A402&amp;"",$B$6:$B$2005,B402&amp;"")&gt;1,"مكرر","")))</f>
        <v/>
      </c>
    </row>
    <row r="403">
      <c r="A403" s="5" t="n"/>
      <c r="B403" s="5" t="n"/>
      <c r="C403" s="5" t="n"/>
      <c r="D403" s="5" t="n"/>
      <c r="E403" s="6">
        <f>IF(B403&amp;""="","",IFERROR(INDEX('الملاك'!$B$6:$B$205,MATCH(B403&amp;"",'الملاك'!$A$6:$A$205,0))&amp;"","كود غير موجود"))</f>
        <v/>
      </c>
      <c r="F403" s="19">
        <f>IF(B403&amp;""="","",IFERROR(INDEX('الملاك'!$E$6:$E$205,MATCH(B403&amp;"",'الملاك'!$A$6:$A$205,0)),""))</f>
        <v/>
      </c>
      <c r="G403" s="6">
        <f>IF(OR(A403&amp;""="",B403&amp;""=""),"",IF(COUNTIF('الاجتماعات'!$A$6:$A$205,A403&amp;"")=0,"اجتماع غير موجود",IF(COUNTIFS($A$6:$A$2005,A403&amp;"",$B$6:$B$2005,B403&amp;"")&gt;1,"مكرر","")))</f>
        <v/>
      </c>
    </row>
    <row r="404">
      <c r="A404" s="5" t="n"/>
      <c r="B404" s="5" t="n"/>
      <c r="C404" s="5" t="n"/>
      <c r="D404" s="5" t="n"/>
      <c r="E404" s="6">
        <f>IF(B404&amp;""="","",IFERROR(INDEX('الملاك'!$B$6:$B$205,MATCH(B404&amp;"",'الملاك'!$A$6:$A$205,0))&amp;"","كود غير موجود"))</f>
        <v/>
      </c>
      <c r="F404" s="19">
        <f>IF(B404&amp;""="","",IFERROR(INDEX('الملاك'!$E$6:$E$205,MATCH(B404&amp;"",'الملاك'!$A$6:$A$205,0)),""))</f>
        <v/>
      </c>
      <c r="G404" s="6">
        <f>IF(OR(A404&amp;""="",B404&amp;""=""),"",IF(COUNTIF('الاجتماعات'!$A$6:$A$205,A404&amp;"")=0,"اجتماع غير موجود",IF(COUNTIFS($A$6:$A$2005,A404&amp;"",$B$6:$B$2005,B404&amp;"")&gt;1,"مكرر","")))</f>
        <v/>
      </c>
    </row>
    <row r="405">
      <c r="A405" s="5" t="n"/>
      <c r="B405" s="5" t="n"/>
      <c r="C405" s="5" t="n"/>
      <c r="D405" s="5" t="n"/>
      <c r="E405" s="6">
        <f>IF(B405&amp;""="","",IFERROR(INDEX('الملاك'!$B$6:$B$205,MATCH(B405&amp;"",'الملاك'!$A$6:$A$205,0))&amp;"","كود غير موجود"))</f>
        <v/>
      </c>
      <c r="F405" s="19">
        <f>IF(B405&amp;""="","",IFERROR(INDEX('الملاك'!$E$6:$E$205,MATCH(B405&amp;"",'الملاك'!$A$6:$A$205,0)),""))</f>
        <v/>
      </c>
      <c r="G405" s="6">
        <f>IF(OR(A405&amp;""="",B405&amp;""=""),"",IF(COUNTIF('الاجتماعات'!$A$6:$A$205,A405&amp;"")=0,"اجتماع غير موجود",IF(COUNTIFS($A$6:$A$2005,A405&amp;"",$B$6:$B$2005,B405&amp;"")&gt;1,"مكرر","")))</f>
        <v/>
      </c>
    </row>
    <row r="406">
      <c r="A406" s="5" t="n"/>
      <c r="B406" s="5" t="n"/>
      <c r="C406" s="5" t="n"/>
      <c r="D406" s="5" t="n"/>
      <c r="E406" s="6">
        <f>IF(B406&amp;""="","",IFERROR(INDEX('الملاك'!$B$6:$B$205,MATCH(B406&amp;"",'الملاك'!$A$6:$A$205,0))&amp;"","كود غير موجود"))</f>
        <v/>
      </c>
      <c r="F406" s="19">
        <f>IF(B406&amp;""="","",IFERROR(INDEX('الملاك'!$E$6:$E$205,MATCH(B406&amp;"",'الملاك'!$A$6:$A$205,0)),""))</f>
        <v/>
      </c>
      <c r="G406" s="6">
        <f>IF(OR(A406&amp;""="",B406&amp;""=""),"",IF(COUNTIF('الاجتماعات'!$A$6:$A$205,A406&amp;"")=0,"اجتماع غير موجود",IF(COUNTIFS($A$6:$A$2005,A406&amp;"",$B$6:$B$2005,B406&amp;"")&gt;1,"مكرر","")))</f>
        <v/>
      </c>
    </row>
    <row r="407">
      <c r="A407" s="5" t="n"/>
      <c r="B407" s="5" t="n"/>
      <c r="C407" s="5" t="n"/>
      <c r="D407" s="5" t="n"/>
      <c r="E407" s="6">
        <f>IF(B407&amp;""="","",IFERROR(INDEX('الملاك'!$B$6:$B$205,MATCH(B407&amp;"",'الملاك'!$A$6:$A$205,0))&amp;"","كود غير موجود"))</f>
        <v/>
      </c>
      <c r="F407" s="19">
        <f>IF(B407&amp;""="","",IFERROR(INDEX('الملاك'!$E$6:$E$205,MATCH(B407&amp;"",'الملاك'!$A$6:$A$205,0)),""))</f>
        <v/>
      </c>
      <c r="G407" s="6">
        <f>IF(OR(A407&amp;""="",B407&amp;""=""),"",IF(COUNTIF('الاجتماعات'!$A$6:$A$205,A407&amp;"")=0,"اجتماع غير موجود",IF(COUNTIFS($A$6:$A$2005,A407&amp;"",$B$6:$B$2005,B407&amp;"")&gt;1,"مكرر","")))</f>
        <v/>
      </c>
    </row>
    <row r="408">
      <c r="A408" s="5" t="n"/>
      <c r="B408" s="5" t="n"/>
      <c r="C408" s="5" t="n"/>
      <c r="D408" s="5" t="n"/>
      <c r="E408" s="6">
        <f>IF(B408&amp;""="","",IFERROR(INDEX('الملاك'!$B$6:$B$205,MATCH(B408&amp;"",'الملاك'!$A$6:$A$205,0))&amp;"","كود غير موجود"))</f>
        <v/>
      </c>
      <c r="F408" s="19">
        <f>IF(B408&amp;""="","",IFERROR(INDEX('الملاك'!$E$6:$E$205,MATCH(B408&amp;"",'الملاك'!$A$6:$A$205,0)),""))</f>
        <v/>
      </c>
      <c r="G408" s="6">
        <f>IF(OR(A408&amp;""="",B408&amp;""=""),"",IF(COUNTIF('الاجتماعات'!$A$6:$A$205,A408&amp;"")=0,"اجتماع غير موجود",IF(COUNTIFS($A$6:$A$2005,A408&amp;"",$B$6:$B$2005,B408&amp;"")&gt;1,"مكرر","")))</f>
        <v/>
      </c>
    </row>
    <row r="409">
      <c r="A409" s="5" t="n"/>
      <c r="B409" s="5" t="n"/>
      <c r="C409" s="5" t="n"/>
      <c r="D409" s="5" t="n"/>
      <c r="E409" s="6">
        <f>IF(B409&amp;""="","",IFERROR(INDEX('الملاك'!$B$6:$B$205,MATCH(B409&amp;"",'الملاك'!$A$6:$A$205,0))&amp;"","كود غير موجود"))</f>
        <v/>
      </c>
      <c r="F409" s="19">
        <f>IF(B409&amp;""="","",IFERROR(INDEX('الملاك'!$E$6:$E$205,MATCH(B409&amp;"",'الملاك'!$A$6:$A$205,0)),""))</f>
        <v/>
      </c>
      <c r="G409" s="6">
        <f>IF(OR(A409&amp;""="",B409&amp;""=""),"",IF(COUNTIF('الاجتماعات'!$A$6:$A$205,A409&amp;"")=0,"اجتماع غير موجود",IF(COUNTIFS($A$6:$A$2005,A409&amp;"",$B$6:$B$2005,B409&amp;"")&gt;1,"مكرر","")))</f>
        <v/>
      </c>
    </row>
    <row r="410">
      <c r="A410" s="5" t="n"/>
      <c r="B410" s="5" t="n"/>
      <c r="C410" s="5" t="n"/>
      <c r="D410" s="5" t="n"/>
      <c r="E410" s="6">
        <f>IF(B410&amp;""="","",IFERROR(INDEX('الملاك'!$B$6:$B$205,MATCH(B410&amp;"",'الملاك'!$A$6:$A$205,0))&amp;"","كود غير موجود"))</f>
        <v/>
      </c>
      <c r="F410" s="19">
        <f>IF(B410&amp;""="","",IFERROR(INDEX('الملاك'!$E$6:$E$205,MATCH(B410&amp;"",'الملاك'!$A$6:$A$205,0)),""))</f>
        <v/>
      </c>
      <c r="G410" s="6">
        <f>IF(OR(A410&amp;""="",B410&amp;""=""),"",IF(COUNTIF('الاجتماعات'!$A$6:$A$205,A410&amp;"")=0,"اجتماع غير موجود",IF(COUNTIFS($A$6:$A$2005,A410&amp;"",$B$6:$B$2005,B410&amp;"")&gt;1,"مكرر","")))</f>
        <v/>
      </c>
    </row>
    <row r="411">
      <c r="A411" s="5" t="n"/>
      <c r="B411" s="5" t="n"/>
      <c r="C411" s="5" t="n"/>
      <c r="D411" s="5" t="n"/>
      <c r="E411" s="6">
        <f>IF(B411&amp;""="","",IFERROR(INDEX('الملاك'!$B$6:$B$205,MATCH(B411&amp;"",'الملاك'!$A$6:$A$205,0))&amp;"","كود غير موجود"))</f>
        <v/>
      </c>
      <c r="F411" s="19">
        <f>IF(B411&amp;""="","",IFERROR(INDEX('الملاك'!$E$6:$E$205,MATCH(B411&amp;"",'الملاك'!$A$6:$A$205,0)),""))</f>
        <v/>
      </c>
      <c r="G411" s="6">
        <f>IF(OR(A411&amp;""="",B411&amp;""=""),"",IF(COUNTIF('الاجتماعات'!$A$6:$A$205,A411&amp;"")=0,"اجتماع غير موجود",IF(COUNTIFS($A$6:$A$2005,A411&amp;"",$B$6:$B$2005,B411&amp;"")&gt;1,"مكرر","")))</f>
        <v/>
      </c>
    </row>
    <row r="412">
      <c r="A412" s="5" t="n"/>
      <c r="B412" s="5" t="n"/>
      <c r="C412" s="5" t="n"/>
      <c r="D412" s="5" t="n"/>
      <c r="E412" s="6">
        <f>IF(B412&amp;""="","",IFERROR(INDEX('الملاك'!$B$6:$B$205,MATCH(B412&amp;"",'الملاك'!$A$6:$A$205,0))&amp;"","كود غير موجود"))</f>
        <v/>
      </c>
      <c r="F412" s="19">
        <f>IF(B412&amp;""="","",IFERROR(INDEX('الملاك'!$E$6:$E$205,MATCH(B412&amp;"",'الملاك'!$A$6:$A$205,0)),""))</f>
        <v/>
      </c>
      <c r="G412" s="6">
        <f>IF(OR(A412&amp;""="",B412&amp;""=""),"",IF(COUNTIF('الاجتماعات'!$A$6:$A$205,A412&amp;"")=0,"اجتماع غير موجود",IF(COUNTIFS($A$6:$A$2005,A412&amp;"",$B$6:$B$2005,B412&amp;"")&gt;1,"مكرر","")))</f>
        <v/>
      </c>
    </row>
    <row r="413">
      <c r="A413" s="5" t="n"/>
      <c r="B413" s="5" t="n"/>
      <c r="C413" s="5" t="n"/>
      <c r="D413" s="5" t="n"/>
      <c r="E413" s="6">
        <f>IF(B413&amp;""="","",IFERROR(INDEX('الملاك'!$B$6:$B$205,MATCH(B413&amp;"",'الملاك'!$A$6:$A$205,0))&amp;"","كود غير موجود"))</f>
        <v/>
      </c>
      <c r="F413" s="19">
        <f>IF(B413&amp;""="","",IFERROR(INDEX('الملاك'!$E$6:$E$205,MATCH(B413&amp;"",'الملاك'!$A$6:$A$205,0)),""))</f>
        <v/>
      </c>
      <c r="G413" s="6">
        <f>IF(OR(A413&amp;""="",B413&amp;""=""),"",IF(COUNTIF('الاجتماعات'!$A$6:$A$205,A413&amp;"")=0,"اجتماع غير موجود",IF(COUNTIFS($A$6:$A$2005,A413&amp;"",$B$6:$B$2005,B413&amp;"")&gt;1,"مكرر","")))</f>
        <v/>
      </c>
    </row>
    <row r="414">
      <c r="A414" s="5" t="n"/>
      <c r="B414" s="5" t="n"/>
      <c r="C414" s="5" t="n"/>
      <c r="D414" s="5" t="n"/>
      <c r="E414" s="6">
        <f>IF(B414&amp;""="","",IFERROR(INDEX('الملاك'!$B$6:$B$205,MATCH(B414&amp;"",'الملاك'!$A$6:$A$205,0))&amp;"","كود غير موجود"))</f>
        <v/>
      </c>
      <c r="F414" s="19">
        <f>IF(B414&amp;""="","",IFERROR(INDEX('الملاك'!$E$6:$E$205,MATCH(B414&amp;"",'الملاك'!$A$6:$A$205,0)),""))</f>
        <v/>
      </c>
      <c r="G414" s="6">
        <f>IF(OR(A414&amp;""="",B414&amp;""=""),"",IF(COUNTIF('الاجتماعات'!$A$6:$A$205,A414&amp;"")=0,"اجتماع غير موجود",IF(COUNTIFS($A$6:$A$2005,A414&amp;"",$B$6:$B$2005,B414&amp;"")&gt;1,"مكرر","")))</f>
        <v/>
      </c>
    </row>
    <row r="415">
      <c r="A415" s="5" t="n"/>
      <c r="B415" s="5" t="n"/>
      <c r="C415" s="5" t="n"/>
      <c r="D415" s="5" t="n"/>
      <c r="E415" s="6">
        <f>IF(B415&amp;""="","",IFERROR(INDEX('الملاك'!$B$6:$B$205,MATCH(B415&amp;"",'الملاك'!$A$6:$A$205,0))&amp;"","كود غير موجود"))</f>
        <v/>
      </c>
      <c r="F415" s="19">
        <f>IF(B415&amp;""="","",IFERROR(INDEX('الملاك'!$E$6:$E$205,MATCH(B415&amp;"",'الملاك'!$A$6:$A$205,0)),""))</f>
        <v/>
      </c>
      <c r="G415" s="6">
        <f>IF(OR(A415&amp;""="",B415&amp;""=""),"",IF(COUNTIF('الاجتماعات'!$A$6:$A$205,A415&amp;"")=0,"اجتماع غير موجود",IF(COUNTIFS($A$6:$A$2005,A415&amp;"",$B$6:$B$2005,B415&amp;"")&gt;1,"مكرر","")))</f>
        <v/>
      </c>
    </row>
    <row r="416">
      <c r="A416" s="5" t="n"/>
      <c r="B416" s="5" t="n"/>
      <c r="C416" s="5" t="n"/>
      <c r="D416" s="5" t="n"/>
      <c r="E416" s="6">
        <f>IF(B416&amp;""="","",IFERROR(INDEX('الملاك'!$B$6:$B$205,MATCH(B416&amp;"",'الملاك'!$A$6:$A$205,0))&amp;"","كود غير موجود"))</f>
        <v/>
      </c>
      <c r="F416" s="19">
        <f>IF(B416&amp;""="","",IFERROR(INDEX('الملاك'!$E$6:$E$205,MATCH(B416&amp;"",'الملاك'!$A$6:$A$205,0)),""))</f>
        <v/>
      </c>
      <c r="G416" s="6">
        <f>IF(OR(A416&amp;""="",B416&amp;""=""),"",IF(COUNTIF('الاجتماعات'!$A$6:$A$205,A416&amp;"")=0,"اجتماع غير موجود",IF(COUNTIFS($A$6:$A$2005,A416&amp;"",$B$6:$B$2005,B416&amp;"")&gt;1,"مكرر","")))</f>
        <v/>
      </c>
    </row>
    <row r="417">
      <c r="A417" s="5" t="n"/>
      <c r="B417" s="5" t="n"/>
      <c r="C417" s="5" t="n"/>
      <c r="D417" s="5" t="n"/>
      <c r="E417" s="6">
        <f>IF(B417&amp;""="","",IFERROR(INDEX('الملاك'!$B$6:$B$205,MATCH(B417&amp;"",'الملاك'!$A$6:$A$205,0))&amp;"","كود غير موجود"))</f>
        <v/>
      </c>
      <c r="F417" s="19">
        <f>IF(B417&amp;""="","",IFERROR(INDEX('الملاك'!$E$6:$E$205,MATCH(B417&amp;"",'الملاك'!$A$6:$A$205,0)),""))</f>
        <v/>
      </c>
      <c r="G417" s="6">
        <f>IF(OR(A417&amp;""="",B417&amp;""=""),"",IF(COUNTIF('الاجتماعات'!$A$6:$A$205,A417&amp;"")=0,"اجتماع غير موجود",IF(COUNTIFS($A$6:$A$2005,A417&amp;"",$B$6:$B$2005,B417&amp;"")&gt;1,"مكرر","")))</f>
        <v/>
      </c>
    </row>
    <row r="418">
      <c r="A418" s="5" t="n"/>
      <c r="B418" s="5" t="n"/>
      <c r="C418" s="5" t="n"/>
      <c r="D418" s="5" t="n"/>
      <c r="E418" s="6">
        <f>IF(B418&amp;""="","",IFERROR(INDEX('الملاك'!$B$6:$B$205,MATCH(B418&amp;"",'الملاك'!$A$6:$A$205,0))&amp;"","كود غير موجود"))</f>
        <v/>
      </c>
      <c r="F418" s="19">
        <f>IF(B418&amp;""="","",IFERROR(INDEX('الملاك'!$E$6:$E$205,MATCH(B418&amp;"",'الملاك'!$A$6:$A$205,0)),""))</f>
        <v/>
      </c>
      <c r="G418" s="6">
        <f>IF(OR(A418&amp;""="",B418&amp;""=""),"",IF(COUNTIF('الاجتماعات'!$A$6:$A$205,A418&amp;"")=0,"اجتماع غير موجود",IF(COUNTIFS($A$6:$A$2005,A418&amp;"",$B$6:$B$2005,B418&amp;"")&gt;1,"مكرر","")))</f>
        <v/>
      </c>
    </row>
    <row r="419">
      <c r="A419" s="5" t="n"/>
      <c r="B419" s="5" t="n"/>
      <c r="C419" s="5" t="n"/>
      <c r="D419" s="5" t="n"/>
      <c r="E419" s="6">
        <f>IF(B419&amp;""="","",IFERROR(INDEX('الملاك'!$B$6:$B$205,MATCH(B419&amp;"",'الملاك'!$A$6:$A$205,0))&amp;"","كود غير موجود"))</f>
        <v/>
      </c>
      <c r="F419" s="19">
        <f>IF(B419&amp;""="","",IFERROR(INDEX('الملاك'!$E$6:$E$205,MATCH(B419&amp;"",'الملاك'!$A$6:$A$205,0)),""))</f>
        <v/>
      </c>
      <c r="G419" s="6">
        <f>IF(OR(A419&amp;""="",B419&amp;""=""),"",IF(COUNTIF('الاجتماعات'!$A$6:$A$205,A419&amp;"")=0,"اجتماع غير موجود",IF(COUNTIFS($A$6:$A$2005,A419&amp;"",$B$6:$B$2005,B419&amp;"")&gt;1,"مكرر","")))</f>
        <v/>
      </c>
    </row>
    <row r="420">
      <c r="A420" s="5" t="n"/>
      <c r="B420" s="5" t="n"/>
      <c r="C420" s="5" t="n"/>
      <c r="D420" s="5" t="n"/>
      <c r="E420" s="6">
        <f>IF(B420&amp;""="","",IFERROR(INDEX('الملاك'!$B$6:$B$205,MATCH(B420&amp;"",'الملاك'!$A$6:$A$205,0))&amp;"","كود غير موجود"))</f>
        <v/>
      </c>
      <c r="F420" s="19">
        <f>IF(B420&amp;""="","",IFERROR(INDEX('الملاك'!$E$6:$E$205,MATCH(B420&amp;"",'الملاك'!$A$6:$A$205,0)),""))</f>
        <v/>
      </c>
      <c r="G420" s="6">
        <f>IF(OR(A420&amp;""="",B420&amp;""=""),"",IF(COUNTIF('الاجتماعات'!$A$6:$A$205,A420&amp;"")=0,"اجتماع غير موجود",IF(COUNTIFS($A$6:$A$2005,A420&amp;"",$B$6:$B$2005,B420&amp;"")&gt;1,"مكرر","")))</f>
        <v/>
      </c>
    </row>
    <row r="421">
      <c r="A421" s="5" t="n"/>
      <c r="B421" s="5" t="n"/>
      <c r="C421" s="5" t="n"/>
      <c r="D421" s="5" t="n"/>
      <c r="E421" s="6">
        <f>IF(B421&amp;""="","",IFERROR(INDEX('الملاك'!$B$6:$B$205,MATCH(B421&amp;"",'الملاك'!$A$6:$A$205,0))&amp;"","كود غير موجود"))</f>
        <v/>
      </c>
      <c r="F421" s="19">
        <f>IF(B421&amp;""="","",IFERROR(INDEX('الملاك'!$E$6:$E$205,MATCH(B421&amp;"",'الملاك'!$A$6:$A$205,0)),""))</f>
        <v/>
      </c>
      <c r="G421" s="6">
        <f>IF(OR(A421&amp;""="",B421&amp;""=""),"",IF(COUNTIF('الاجتماعات'!$A$6:$A$205,A421&amp;"")=0,"اجتماع غير موجود",IF(COUNTIFS($A$6:$A$2005,A421&amp;"",$B$6:$B$2005,B421&amp;"")&gt;1,"مكرر","")))</f>
        <v/>
      </c>
    </row>
    <row r="422">
      <c r="A422" s="5" t="n"/>
      <c r="B422" s="5" t="n"/>
      <c r="C422" s="5" t="n"/>
      <c r="D422" s="5" t="n"/>
      <c r="E422" s="6">
        <f>IF(B422&amp;""="","",IFERROR(INDEX('الملاك'!$B$6:$B$205,MATCH(B422&amp;"",'الملاك'!$A$6:$A$205,0))&amp;"","كود غير موجود"))</f>
        <v/>
      </c>
      <c r="F422" s="19">
        <f>IF(B422&amp;""="","",IFERROR(INDEX('الملاك'!$E$6:$E$205,MATCH(B422&amp;"",'الملاك'!$A$6:$A$205,0)),""))</f>
        <v/>
      </c>
      <c r="G422" s="6">
        <f>IF(OR(A422&amp;""="",B422&amp;""=""),"",IF(COUNTIF('الاجتماعات'!$A$6:$A$205,A422&amp;"")=0,"اجتماع غير موجود",IF(COUNTIFS($A$6:$A$2005,A422&amp;"",$B$6:$B$2005,B422&amp;"")&gt;1,"مكرر","")))</f>
        <v/>
      </c>
    </row>
    <row r="423">
      <c r="A423" s="5" t="n"/>
      <c r="B423" s="5" t="n"/>
      <c r="C423" s="5" t="n"/>
      <c r="D423" s="5" t="n"/>
      <c r="E423" s="6">
        <f>IF(B423&amp;""="","",IFERROR(INDEX('الملاك'!$B$6:$B$205,MATCH(B423&amp;"",'الملاك'!$A$6:$A$205,0))&amp;"","كود غير موجود"))</f>
        <v/>
      </c>
      <c r="F423" s="19">
        <f>IF(B423&amp;""="","",IFERROR(INDEX('الملاك'!$E$6:$E$205,MATCH(B423&amp;"",'الملاك'!$A$6:$A$205,0)),""))</f>
        <v/>
      </c>
      <c r="G423" s="6">
        <f>IF(OR(A423&amp;""="",B423&amp;""=""),"",IF(COUNTIF('الاجتماعات'!$A$6:$A$205,A423&amp;"")=0,"اجتماع غير موجود",IF(COUNTIFS($A$6:$A$2005,A423&amp;"",$B$6:$B$2005,B423&amp;"")&gt;1,"مكرر","")))</f>
        <v/>
      </c>
    </row>
    <row r="424">
      <c r="A424" s="5" t="n"/>
      <c r="B424" s="5" t="n"/>
      <c r="C424" s="5" t="n"/>
      <c r="D424" s="5" t="n"/>
      <c r="E424" s="6">
        <f>IF(B424&amp;""="","",IFERROR(INDEX('الملاك'!$B$6:$B$205,MATCH(B424&amp;"",'الملاك'!$A$6:$A$205,0))&amp;"","كود غير موجود"))</f>
        <v/>
      </c>
      <c r="F424" s="19">
        <f>IF(B424&amp;""="","",IFERROR(INDEX('الملاك'!$E$6:$E$205,MATCH(B424&amp;"",'الملاك'!$A$6:$A$205,0)),""))</f>
        <v/>
      </c>
      <c r="G424" s="6">
        <f>IF(OR(A424&amp;""="",B424&amp;""=""),"",IF(COUNTIF('الاجتماعات'!$A$6:$A$205,A424&amp;"")=0,"اجتماع غير موجود",IF(COUNTIFS($A$6:$A$2005,A424&amp;"",$B$6:$B$2005,B424&amp;"")&gt;1,"مكرر","")))</f>
        <v/>
      </c>
    </row>
    <row r="425">
      <c r="A425" s="5" t="n"/>
      <c r="B425" s="5" t="n"/>
      <c r="C425" s="5" t="n"/>
      <c r="D425" s="5" t="n"/>
      <c r="E425" s="6">
        <f>IF(B425&amp;""="","",IFERROR(INDEX('الملاك'!$B$6:$B$205,MATCH(B425&amp;"",'الملاك'!$A$6:$A$205,0))&amp;"","كود غير موجود"))</f>
        <v/>
      </c>
      <c r="F425" s="19">
        <f>IF(B425&amp;""="","",IFERROR(INDEX('الملاك'!$E$6:$E$205,MATCH(B425&amp;"",'الملاك'!$A$6:$A$205,0)),""))</f>
        <v/>
      </c>
      <c r="G425" s="6">
        <f>IF(OR(A425&amp;""="",B425&amp;""=""),"",IF(COUNTIF('الاجتماعات'!$A$6:$A$205,A425&amp;"")=0,"اجتماع غير موجود",IF(COUNTIFS($A$6:$A$2005,A425&amp;"",$B$6:$B$2005,B425&amp;"")&gt;1,"مكرر","")))</f>
        <v/>
      </c>
    </row>
    <row r="426">
      <c r="A426" s="5" t="n"/>
      <c r="B426" s="5" t="n"/>
      <c r="C426" s="5" t="n"/>
      <c r="D426" s="5" t="n"/>
      <c r="E426" s="6">
        <f>IF(B426&amp;""="","",IFERROR(INDEX('الملاك'!$B$6:$B$205,MATCH(B426&amp;"",'الملاك'!$A$6:$A$205,0))&amp;"","كود غير موجود"))</f>
        <v/>
      </c>
      <c r="F426" s="19">
        <f>IF(B426&amp;""="","",IFERROR(INDEX('الملاك'!$E$6:$E$205,MATCH(B426&amp;"",'الملاك'!$A$6:$A$205,0)),""))</f>
        <v/>
      </c>
      <c r="G426" s="6">
        <f>IF(OR(A426&amp;""="",B426&amp;""=""),"",IF(COUNTIF('الاجتماعات'!$A$6:$A$205,A426&amp;"")=0,"اجتماع غير موجود",IF(COUNTIFS($A$6:$A$2005,A426&amp;"",$B$6:$B$2005,B426&amp;"")&gt;1,"مكرر","")))</f>
        <v/>
      </c>
    </row>
    <row r="427">
      <c r="A427" s="5" t="n"/>
      <c r="B427" s="5" t="n"/>
      <c r="C427" s="5" t="n"/>
      <c r="D427" s="5" t="n"/>
      <c r="E427" s="6">
        <f>IF(B427&amp;""="","",IFERROR(INDEX('الملاك'!$B$6:$B$205,MATCH(B427&amp;"",'الملاك'!$A$6:$A$205,0))&amp;"","كود غير موجود"))</f>
        <v/>
      </c>
      <c r="F427" s="19">
        <f>IF(B427&amp;""="","",IFERROR(INDEX('الملاك'!$E$6:$E$205,MATCH(B427&amp;"",'الملاك'!$A$6:$A$205,0)),""))</f>
        <v/>
      </c>
      <c r="G427" s="6">
        <f>IF(OR(A427&amp;""="",B427&amp;""=""),"",IF(COUNTIF('الاجتماعات'!$A$6:$A$205,A427&amp;"")=0,"اجتماع غير موجود",IF(COUNTIFS($A$6:$A$2005,A427&amp;"",$B$6:$B$2005,B427&amp;"")&gt;1,"مكرر","")))</f>
        <v/>
      </c>
    </row>
    <row r="428">
      <c r="A428" s="5" t="n"/>
      <c r="B428" s="5" t="n"/>
      <c r="C428" s="5" t="n"/>
      <c r="D428" s="5" t="n"/>
      <c r="E428" s="6">
        <f>IF(B428&amp;""="","",IFERROR(INDEX('الملاك'!$B$6:$B$205,MATCH(B428&amp;"",'الملاك'!$A$6:$A$205,0))&amp;"","كود غير موجود"))</f>
        <v/>
      </c>
      <c r="F428" s="19">
        <f>IF(B428&amp;""="","",IFERROR(INDEX('الملاك'!$E$6:$E$205,MATCH(B428&amp;"",'الملاك'!$A$6:$A$205,0)),""))</f>
        <v/>
      </c>
      <c r="G428" s="6">
        <f>IF(OR(A428&amp;""="",B428&amp;""=""),"",IF(COUNTIF('الاجتماعات'!$A$6:$A$205,A428&amp;"")=0,"اجتماع غير موجود",IF(COUNTIFS($A$6:$A$2005,A428&amp;"",$B$6:$B$2005,B428&amp;"")&gt;1,"مكرر","")))</f>
        <v/>
      </c>
    </row>
    <row r="429">
      <c r="A429" s="5" t="n"/>
      <c r="B429" s="5" t="n"/>
      <c r="C429" s="5" t="n"/>
      <c r="D429" s="5" t="n"/>
      <c r="E429" s="6">
        <f>IF(B429&amp;""="","",IFERROR(INDEX('الملاك'!$B$6:$B$205,MATCH(B429&amp;"",'الملاك'!$A$6:$A$205,0))&amp;"","كود غير موجود"))</f>
        <v/>
      </c>
      <c r="F429" s="19">
        <f>IF(B429&amp;""="","",IFERROR(INDEX('الملاك'!$E$6:$E$205,MATCH(B429&amp;"",'الملاك'!$A$6:$A$205,0)),""))</f>
        <v/>
      </c>
      <c r="G429" s="6">
        <f>IF(OR(A429&amp;""="",B429&amp;""=""),"",IF(COUNTIF('الاجتماعات'!$A$6:$A$205,A429&amp;"")=0,"اجتماع غير موجود",IF(COUNTIFS($A$6:$A$2005,A429&amp;"",$B$6:$B$2005,B429&amp;"")&gt;1,"مكرر","")))</f>
        <v/>
      </c>
    </row>
    <row r="430">
      <c r="A430" s="5" t="n"/>
      <c r="B430" s="5" t="n"/>
      <c r="C430" s="5" t="n"/>
      <c r="D430" s="5" t="n"/>
      <c r="E430" s="6">
        <f>IF(B430&amp;""="","",IFERROR(INDEX('الملاك'!$B$6:$B$205,MATCH(B430&amp;"",'الملاك'!$A$6:$A$205,0))&amp;"","كود غير موجود"))</f>
        <v/>
      </c>
      <c r="F430" s="19">
        <f>IF(B430&amp;""="","",IFERROR(INDEX('الملاك'!$E$6:$E$205,MATCH(B430&amp;"",'الملاك'!$A$6:$A$205,0)),""))</f>
        <v/>
      </c>
      <c r="G430" s="6">
        <f>IF(OR(A430&amp;""="",B430&amp;""=""),"",IF(COUNTIF('الاجتماعات'!$A$6:$A$205,A430&amp;"")=0,"اجتماع غير موجود",IF(COUNTIFS($A$6:$A$2005,A430&amp;"",$B$6:$B$2005,B430&amp;"")&gt;1,"مكرر","")))</f>
        <v/>
      </c>
    </row>
    <row r="431">
      <c r="A431" s="5" t="n"/>
      <c r="B431" s="5" t="n"/>
      <c r="C431" s="5" t="n"/>
      <c r="D431" s="5" t="n"/>
      <c r="E431" s="6">
        <f>IF(B431&amp;""="","",IFERROR(INDEX('الملاك'!$B$6:$B$205,MATCH(B431&amp;"",'الملاك'!$A$6:$A$205,0))&amp;"","كود غير موجود"))</f>
        <v/>
      </c>
      <c r="F431" s="19">
        <f>IF(B431&amp;""="","",IFERROR(INDEX('الملاك'!$E$6:$E$205,MATCH(B431&amp;"",'الملاك'!$A$6:$A$205,0)),""))</f>
        <v/>
      </c>
      <c r="G431" s="6">
        <f>IF(OR(A431&amp;""="",B431&amp;""=""),"",IF(COUNTIF('الاجتماعات'!$A$6:$A$205,A431&amp;"")=0,"اجتماع غير موجود",IF(COUNTIFS($A$6:$A$2005,A431&amp;"",$B$6:$B$2005,B431&amp;"")&gt;1,"مكرر","")))</f>
        <v/>
      </c>
    </row>
    <row r="432">
      <c r="A432" s="5" t="n"/>
      <c r="B432" s="5" t="n"/>
      <c r="C432" s="5" t="n"/>
      <c r="D432" s="5" t="n"/>
      <c r="E432" s="6">
        <f>IF(B432&amp;""="","",IFERROR(INDEX('الملاك'!$B$6:$B$205,MATCH(B432&amp;"",'الملاك'!$A$6:$A$205,0))&amp;"","كود غير موجود"))</f>
        <v/>
      </c>
      <c r="F432" s="19">
        <f>IF(B432&amp;""="","",IFERROR(INDEX('الملاك'!$E$6:$E$205,MATCH(B432&amp;"",'الملاك'!$A$6:$A$205,0)),""))</f>
        <v/>
      </c>
      <c r="G432" s="6">
        <f>IF(OR(A432&amp;""="",B432&amp;""=""),"",IF(COUNTIF('الاجتماعات'!$A$6:$A$205,A432&amp;"")=0,"اجتماع غير موجود",IF(COUNTIFS($A$6:$A$2005,A432&amp;"",$B$6:$B$2005,B432&amp;"")&gt;1,"مكرر","")))</f>
        <v/>
      </c>
    </row>
    <row r="433">
      <c r="A433" s="5" t="n"/>
      <c r="B433" s="5" t="n"/>
      <c r="C433" s="5" t="n"/>
      <c r="D433" s="5" t="n"/>
      <c r="E433" s="6">
        <f>IF(B433&amp;""="","",IFERROR(INDEX('الملاك'!$B$6:$B$205,MATCH(B433&amp;"",'الملاك'!$A$6:$A$205,0))&amp;"","كود غير موجود"))</f>
        <v/>
      </c>
      <c r="F433" s="19">
        <f>IF(B433&amp;""="","",IFERROR(INDEX('الملاك'!$E$6:$E$205,MATCH(B433&amp;"",'الملاك'!$A$6:$A$205,0)),""))</f>
        <v/>
      </c>
      <c r="G433" s="6">
        <f>IF(OR(A433&amp;""="",B433&amp;""=""),"",IF(COUNTIF('الاجتماعات'!$A$6:$A$205,A433&amp;"")=0,"اجتماع غير موجود",IF(COUNTIFS($A$6:$A$2005,A433&amp;"",$B$6:$B$2005,B433&amp;"")&gt;1,"مكرر","")))</f>
        <v/>
      </c>
    </row>
    <row r="434">
      <c r="A434" s="5" t="n"/>
      <c r="B434" s="5" t="n"/>
      <c r="C434" s="5" t="n"/>
      <c r="D434" s="5" t="n"/>
      <c r="E434" s="6">
        <f>IF(B434&amp;""="","",IFERROR(INDEX('الملاك'!$B$6:$B$205,MATCH(B434&amp;"",'الملاك'!$A$6:$A$205,0))&amp;"","كود غير موجود"))</f>
        <v/>
      </c>
      <c r="F434" s="19">
        <f>IF(B434&amp;""="","",IFERROR(INDEX('الملاك'!$E$6:$E$205,MATCH(B434&amp;"",'الملاك'!$A$6:$A$205,0)),""))</f>
        <v/>
      </c>
      <c r="G434" s="6">
        <f>IF(OR(A434&amp;""="",B434&amp;""=""),"",IF(COUNTIF('الاجتماعات'!$A$6:$A$205,A434&amp;"")=0,"اجتماع غير موجود",IF(COUNTIFS($A$6:$A$2005,A434&amp;"",$B$6:$B$2005,B434&amp;"")&gt;1,"مكرر","")))</f>
        <v/>
      </c>
    </row>
    <row r="435">
      <c r="A435" s="5" t="n"/>
      <c r="B435" s="5" t="n"/>
      <c r="C435" s="5" t="n"/>
      <c r="D435" s="5" t="n"/>
      <c r="E435" s="6">
        <f>IF(B435&amp;""="","",IFERROR(INDEX('الملاك'!$B$6:$B$205,MATCH(B435&amp;"",'الملاك'!$A$6:$A$205,0))&amp;"","كود غير موجود"))</f>
        <v/>
      </c>
      <c r="F435" s="19">
        <f>IF(B435&amp;""="","",IFERROR(INDEX('الملاك'!$E$6:$E$205,MATCH(B435&amp;"",'الملاك'!$A$6:$A$205,0)),""))</f>
        <v/>
      </c>
      <c r="G435" s="6">
        <f>IF(OR(A435&amp;""="",B435&amp;""=""),"",IF(COUNTIF('الاجتماعات'!$A$6:$A$205,A435&amp;"")=0,"اجتماع غير موجود",IF(COUNTIFS($A$6:$A$2005,A435&amp;"",$B$6:$B$2005,B435&amp;"")&gt;1,"مكرر","")))</f>
        <v/>
      </c>
    </row>
    <row r="436">
      <c r="A436" s="5" t="n"/>
      <c r="B436" s="5" t="n"/>
      <c r="C436" s="5" t="n"/>
      <c r="D436" s="5" t="n"/>
      <c r="E436" s="6">
        <f>IF(B436&amp;""="","",IFERROR(INDEX('الملاك'!$B$6:$B$205,MATCH(B436&amp;"",'الملاك'!$A$6:$A$205,0))&amp;"","كود غير موجود"))</f>
        <v/>
      </c>
      <c r="F436" s="19">
        <f>IF(B436&amp;""="","",IFERROR(INDEX('الملاك'!$E$6:$E$205,MATCH(B436&amp;"",'الملاك'!$A$6:$A$205,0)),""))</f>
        <v/>
      </c>
      <c r="G436" s="6">
        <f>IF(OR(A436&amp;""="",B436&amp;""=""),"",IF(COUNTIF('الاجتماعات'!$A$6:$A$205,A436&amp;"")=0,"اجتماع غير موجود",IF(COUNTIFS($A$6:$A$2005,A436&amp;"",$B$6:$B$2005,B436&amp;"")&gt;1,"مكرر","")))</f>
        <v/>
      </c>
    </row>
    <row r="437">
      <c r="A437" s="5" t="n"/>
      <c r="B437" s="5" t="n"/>
      <c r="C437" s="5" t="n"/>
      <c r="D437" s="5" t="n"/>
      <c r="E437" s="6">
        <f>IF(B437&amp;""="","",IFERROR(INDEX('الملاك'!$B$6:$B$205,MATCH(B437&amp;"",'الملاك'!$A$6:$A$205,0))&amp;"","كود غير موجود"))</f>
        <v/>
      </c>
      <c r="F437" s="19">
        <f>IF(B437&amp;""="","",IFERROR(INDEX('الملاك'!$E$6:$E$205,MATCH(B437&amp;"",'الملاك'!$A$6:$A$205,0)),""))</f>
        <v/>
      </c>
      <c r="G437" s="6">
        <f>IF(OR(A437&amp;""="",B437&amp;""=""),"",IF(COUNTIF('الاجتماعات'!$A$6:$A$205,A437&amp;"")=0,"اجتماع غير موجود",IF(COUNTIFS($A$6:$A$2005,A437&amp;"",$B$6:$B$2005,B437&amp;"")&gt;1,"مكرر","")))</f>
        <v/>
      </c>
    </row>
    <row r="438">
      <c r="A438" s="5" t="n"/>
      <c r="B438" s="5" t="n"/>
      <c r="C438" s="5" t="n"/>
      <c r="D438" s="5" t="n"/>
      <c r="E438" s="6">
        <f>IF(B438&amp;""="","",IFERROR(INDEX('الملاك'!$B$6:$B$205,MATCH(B438&amp;"",'الملاك'!$A$6:$A$205,0))&amp;"","كود غير موجود"))</f>
        <v/>
      </c>
      <c r="F438" s="19">
        <f>IF(B438&amp;""="","",IFERROR(INDEX('الملاك'!$E$6:$E$205,MATCH(B438&amp;"",'الملاك'!$A$6:$A$205,0)),""))</f>
        <v/>
      </c>
      <c r="G438" s="6">
        <f>IF(OR(A438&amp;""="",B438&amp;""=""),"",IF(COUNTIF('الاجتماعات'!$A$6:$A$205,A438&amp;"")=0,"اجتماع غير موجود",IF(COUNTIFS($A$6:$A$2005,A438&amp;"",$B$6:$B$2005,B438&amp;"")&gt;1,"مكرر","")))</f>
        <v/>
      </c>
    </row>
    <row r="439">
      <c r="A439" s="5" t="n"/>
      <c r="B439" s="5" t="n"/>
      <c r="C439" s="5" t="n"/>
      <c r="D439" s="5" t="n"/>
      <c r="E439" s="6">
        <f>IF(B439&amp;""="","",IFERROR(INDEX('الملاك'!$B$6:$B$205,MATCH(B439&amp;"",'الملاك'!$A$6:$A$205,0))&amp;"","كود غير موجود"))</f>
        <v/>
      </c>
      <c r="F439" s="19">
        <f>IF(B439&amp;""="","",IFERROR(INDEX('الملاك'!$E$6:$E$205,MATCH(B439&amp;"",'الملاك'!$A$6:$A$205,0)),""))</f>
        <v/>
      </c>
      <c r="G439" s="6">
        <f>IF(OR(A439&amp;""="",B439&amp;""=""),"",IF(COUNTIF('الاجتماعات'!$A$6:$A$205,A439&amp;"")=0,"اجتماع غير موجود",IF(COUNTIFS($A$6:$A$2005,A439&amp;"",$B$6:$B$2005,B439&amp;"")&gt;1,"مكرر","")))</f>
        <v/>
      </c>
    </row>
    <row r="440">
      <c r="A440" s="5" t="n"/>
      <c r="B440" s="5" t="n"/>
      <c r="C440" s="5" t="n"/>
      <c r="D440" s="5" t="n"/>
      <c r="E440" s="6">
        <f>IF(B440&amp;""="","",IFERROR(INDEX('الملاك'!$B$6:$B$205,MATCH(B440&amp;"",'الملاك'!$A$6:$A$205,0))&amp;"","كود غير موجود"))</f>
        <v/>
      </c>
      <c r="F440" s="19">
        <f>IF(B440&amp;""="","",IFERROR(INDEX('الملاك'!$E$6:$E$205,MATCH(B440&amp;"",'الملاك'!$A$6:$A$205,0)),""))</f>
        <v/>
      </c>
      <c r="G440" s="6">
        <f>IF(OR(A440&amp;""="",B440&amp;""=""),"",IF(COUNTIF('الاجتماعات'!$A$6:$A$205,A440&amp;"")=0,"اجتماع غير موجود",IF(COUNTIFS($A$6:$A$2005,A440&amp;"",$B$6:$B$2005,B440&amp;"")&gt;1,"مكرر","")))</f>
        <v/>
      </c>
    </row>
    <row r="441">
      <c r="A441" s="5" t="n"/>
      <c r="B441" s="5" t="n"/>
      <c r="C441" s="5" t="n"/>
      <c r="D441" s="5" t="n"/>
      <c r="E441" s="6">
        <f>IF(B441&amp;""="","",IFERROR(INDEX('الملاك'!$B$6:$B$205,MATCH(B441&amp;"",'الملاك'!$A$6:$A$205,0))&amp;"","كود غير موجود"))</f>
        <v/>
      </c>
      <c r="F441" s="19">
        <f>IF(B441&amp;""="","",IFERROR(INDEX('الملاك'!$E$6:$E$205,MATCH(B441&amp;"",'الملاك'!$A$6:$A$205,0)),""))</f>
        <v/>
      </c>
      <c r="G441" s="6">
        <f>IF(OR(A441&amp;""="",B441&amp;""=""),"",IF(COUNTIF('الاجتماعات'!$A$6:$A$205,A441&amp;"")=0,"اجتماع غير موجود",IF(COUNTIFS($A$6:$A$2005,A441&amp;"",$B$6:$B$2005,B441&amp;"")&gt;1,"مكرر","")))</f>
        <v/>
      </c>
    </row>
    <row r="442">
      <c r="A442" s="5" t="n"/>
      <c r="B442" s="5" t="n"/>
      <c r="C442" s="5" t="n"/>
      <c r="D442" s="5" t="n"/>
      <c r="E442" s="6">
        <f>IF(B442&amp;""="","",IFERROR(INDEX('الملاك'!$B$6:$B$205,MATCH(B442&amp;"",'الملاك'!$A$6:$A$205,0))&amp;"","كود غير موجود"))</f>
        <v/>
      </c>
      <c r="F442" s="19">
        <f>IF(B442&amp;""="","",IFERROR(INDEX('الملاك'!$E$6:$E$205,MATCH(B442&amp;"",'الملاك'!$A$6:$A$205,0)),""))</f>
        <v/>
      </c>
      <c r="G442" s="6">
        <f>IF(OR(A442&amp;""="",B442&amp;""=""),"",IF(COUNTIF('الاجتماعات'!$A$6:$A$205,A442&amp;"")=0,"اجتماع غير موجود",IF(COUNTIFS($A$6:$A$2005,A442&amp;"",$B$6:$B$2005,B442&amp;"")&gt;1,"مكرر","")))</f>
        <v/>
      </c>
    </row>
    <row r="443">
      <c r="A443" s="5" t="n"/>
      <c r="B443" s="5" t="n"/>
      <c r="C443" s="5" t="n"/>
      <c r="D443" s="5" t="n"/>
      <c r="E443" s="6">
        <f>IF(B443&amp;""="","",IFERROR(INDEX('الملاك'!$B$6:$B$205,MATCH(B443&amp;"",'الملاك'!$A$6:$A$205,0))&amp;"","كود غير موجود"))</f>
        <v/>
      </c>
      <c r="F443" s="19">
        <f>IF(B443&amp;""="","",IFERROR(INDEX('الملاك'!$E$6:$E$205,MATCH(B443&amp;"",'الملاك'!$A$6:$A$205,0)),""))</f>
        <v/>
      </c>
      <c r="G443" s="6">
        <f>IF(OR(A443&amp;""="",B443&amp;""=""),"",IF(COUNTIF('الاجتماعات'!$A$6:$A$205,A443&amp;"")=0,"اجتماع غير موجود",IF(COUNTIFS($A$6:$A$2005,A443&amp;"",$B$6:$B$2005,B443&amp;"")&gt;1,"مكرر","")))</f>
        <v/>
      </c>
    </row>
    <row r="444">
      <c r="A444" s="5" t="n"/>
      <c r="B444" s="5" t="n"/>
      <c r="C444" s="5" t="n"/>
      <c r="D444" s="5" t="n"/>
      <c r="E444" s="6">
        <f>IF(B444&amp;""="","",IFERROR(INDEX('الملاك'!$B$6:$B$205,MATCH(B444&amp;"",'الملاك'!$A$6:$A$205,0))&amp;"","كود غير موجود"))</f>
        <v/>
      </c>
      <c r="F444" s="19">
        <f>IF(B444&amp;""="","",IFERROR(INDEX('الملاك'!$E$6:$E$205,MATCH(B444&amp;"",'الملاك'!$A$6:$A$205,0)),""))</f>
        <v/>
      </c>
      <c r="G444" s="6">
        <f>IF(OR(A444&amp;""="",B444&amp;""=""),"",IF(COUNTIF('الاجتماعات'!$A$6:$A$205,A444&amp;"")=0,"اجتماع غير موجود",IF(COUNTIFS($A$6:$A$2005,A444&amp;"",$B$6:$B$2005,B444&amp;"")&gt;1,"مكرر","")))</f>
        <v/>
      </c>
    </row>
    <row r="445">
      <c r="A445" s="5" t="n"/>
      <c r="B445" s="5" t="n"/>
      <c r="C445" s="5" t="n"/>
      <c r="D445" s="5" t="n"/>
      <c r="E445" s="6">
        <f>IF(B445&amp;""="","",IFERROR(INDEX('الملاك'!$B$6:$B$205,MATCH(B445&amp;"",'الملاك'!$A$6:$A$205,0))&amp;"","كود غير موجود"))</f>
        <v/>
      </c>
      <c r="F445" s="19">
        <f>IF(B445&amp;""="","",IFERROR(INDEX('الملاك'!$E$6:$E$205,MATCH(B445&amp;"",'الملاك'!$A$6:$A$205,0)),""))</f>
        <v/>
      </c>
      <c r="G445" s="6">
        <f>IF(OR(A445&amp;""="",B445&amp;""=""),"",IF(COUNTIF('الاجتماعات'!$A$6:$A$205,A445&amp;"")=0,"اجتماع غير موجود",IF(COUNTIFS($A$6:$A$2005,A445&amp;"",$B$6:$B$2005,B445&amp;"")&gt;1,"مكرر","")))</f>
        <v/>
      </c>
    </row>
    <row r="446">
      <c r="A446" s="5" t="n"/>
      <c r="B446" s="5" t="n"/>
      <c r="C446" s="5" t="n"/>
      <c r="D446" s="5" t="n"/>
      <c r="E446" s="6">
        <f>IF(B446&amp;""="","",IFERROR(INDEX('الملاك'!$B$6:$B$205,MATCH(B446&amp;"",'الملاك'!$A$6:$A$205,0))&amp;"","كود غير موجود"))</f>
        <v/>
      </c>
      <c r="F446" s="19">
        <f>IF(B446&amp;""="","",IFERROR(INDEX('الملاك'!$E$6:$E$205,MATCH(B446&amp;"",'الملاك'!$A$6:$A$205,0)),""))</f>
        <v/>
      </c>
      <c r="G446" s="6">
        <f>IF(OR(A446&amp;""="",B446&amp;""=""),"",IF(COUNTIF('الاجتماعات'!$A$6:$A$205,A446&amp;"")=0,"اجتماع غير موجود",IF(COUNTIFS($A$6:$A$2005,A446&amp;"",$B$6:$B$2005,B446&amp;"")&gt;1,"مكرر","")))</f>
        <v/>
      </c>
    </row>
    <row r="447">
      <c r="A447" s="5" t="n"/>
      <c r="B447" s="5" t="n"/>
      <c r="C447" s="5" t="n"/>
      <c r="D447" s="5" t="n"/>
      <c r="E447" s="6">
        <f>IF(B447&amp;""="","",IFERROR(INDEX('الملاك'!$B$6:$B$205,MATCH(B447&amp;"",'الملاك'!$A$6:$A$205,0))&amp;"","كود غير موجود"))</f>
        <v/>
      </c>
      <c r="F447" s="19">
        <f>IF(B447&amp;""="","",IFERROR(INDEX('الملاك'!$E$6:$E$205,MATCH(B447&amp;"",'الملاك'!$A$6:$A$205,0)),""))</f>
        <v/>
      </c>
      <c r="G447" s="6">
        <f>IF(OR(A447&amp;""="",B447&amp;""=""),"",IF(COUNTIF('الاجتماعات'!$A$6:$A$205,A447&amp;"")=0,"اجتماع غير موجود",IF(COUNTIFS($A$6:$A$2005,A447&amp;"",$B$6:$B$2005,B447&amp;"")&gt;1,"مكرر","")))</f>
        <v/>
      </c>
    </row>
    <row r="448">
      <c r="A448" s="5" t="n"/>
      <c r="B448" s="5" t="n"/>
      <c r="C448" s="5" t="n"/>
      <c r="D448" s="5" t="n"/>
      <c r="E448" s="6">
        <f>IF(B448&amp;""="","",IFERROR(INDEX('الملاك'!$B$6:$B$205,MATCH(B448&amp;"",'الملاك'!$A$6:$A$205,0))&amp;"","كود غير موجود"))</f>
        <v/>
      </c>
      <c r="F448" s="19">
        <f>IF(B448&amp;""="","",IFERROR(INDEX('الملاك'!$E$6:$E$205,MATCH(B448&amp;"",'الملاك'!$A$6:$A$205,0)),""))</f>
        <v/>
      </c>
      <c r="G448" s="6">
        <f>IF(OR(A448&amp;""="",B448&amp;""=""),"",IF(COUNTIF('الاجتماعات'!$A$6:$A$205,A448&amp;"")=0,"اجتماع غير موجود",IF(COUNTIFS($A$6:$A$2005,A448&amp;"",$B$6:$B$2005,B448&amp;"")&gt;1,"مكرر","")))</f>
        <v/>
      </c>
    </row>
    <row r="449">
      <c r="A449" s="5" t="n"/>
      <c r="B449" s="5" t="n"/>
      <c r="C449" s="5" t="n"/>
      <c r="D449" s="5" t="n"/>
      <c r="E449" s="6">
        <f>IF(B449&amp;""="","",IFERROR(INDEX('الملاك'!$B$6:$B$205,MATCH(B449&amp;"",'الملاك'!$A$6:$A$205,0))&amp;"","كود غير موجود"))</f>
        <v/>
      </c>
      <c r="F449" s="19">
        <f>IF(B449&amp;""="","",IFERROR(INDEX('الملاك'!$E$6:$E$205,MATCH(B449&amp;"",'الملاك'!$A$6:$A$205,0)),""))</f>
        <v/>
      </c>
      <c r="G449" s="6">
        <f>IF(OR(A449&amp;""="",B449&amp;""=""),"",IF(COUNTIF('الاجتماعات'!$A$6:$A$205,A449&amp;"")=0,"اجتماع غير موجود",IF(COUNTIFS($A$6:$A$2005,A449&amp;"",$B$6:$B$2005,B449&amp;"")&gt;1,"مكرر","")))</f>
        <v/>
      </c>
    </row>
    <row r="450">
      <c r="A450" s="5" t="n"/>
      <c r="B450" s="5" t="n"/>
      <c r="C450" s="5" t="n"/>
      <c r="D450" s="5" t="n"/>
      <c r="E450" s="6">
        <f>IF(B450&amp;""="","",IFERROR(INDEX('الملاك'!$B$6:$B$205,MATCH(B450&amp;"",'الملاك'!$A$6:$A$205,0))&amp;"","كود غير موجود"))</f>
        <v/>
      </c>
      <c r="F450" s="19">
        <f>IF(B450&amp;""="","",IFERROR(INDEX('الملاك'!$E$6:$E$205,MATCH(B450&amp;"",'الملاك'!$A$6:$A$205,0)),""))</f>
        <v/>
      </c>
      <c r="G450" s="6">
        <f>IF(OR(A450&amp;""="",B450&amp;""=""),"",IF(COUNTIF('الاجتماعات'!$A$6:$A$205,A450&amp;"")=0,"اجتماع غير موجود",IF(COUNTIFS($A$6:$A$2005,A450&amp;"",$B$6:$B$2005,B450&amp;"")&gt;1,"مكرر","")))</f>
        <v/>
      </c>
    </row>
    <row r="451">
      <c r="A451" s="5" t="n"/>
      <c r="B451" s="5" t="n"/>
      <c r="C451" s="5" t="n"/>
      <c r="D451" s="5" t="n"/>
      <c r="E451" s="6">
        <f>IF(B451&amp;""="","",IFERROR(INDEX('الملاك'!$B$6:$B$205,MATCH(B451&amp;"",'الملاك'!$A$6:$A$205,0))&amp;"","كود غير موجود"))</f>
        <v/>
      </c>
      <c r="F451" s="19">
        <f>IF(B451&amp;""="","",IFERROR(INDEX('الملاك'!$E$6:$E$205,MATCH(B451&amp;"",'الملاك'!$A$6:$A$205,0)),""))</f>
        <v/>
      </c>
      <c r="G451" s="6">
        <f>IF(OR(A451&amp;""="",B451&amp;""=""),"",IF(COUNTIF('الاجتماعات'!$A$6:$A$205,A451&amp;"")=0,"اجتماع غير موجود",IF(COUNTIFS($A$6:$A$2005,A451&amp;"",$B$6:$B$2005,B451&amp;"")&gt;1,"مكرر","")))</f>
        <v/>
      </c>
    </row>
    <row r="452">
      <c r="A452" s="5" t="n"/>
      <c r="B452" s="5" t="n"/>
      <c r="C452" s="5" t="n"/>
      <c r="D452" s="5" t="n"/>
      <c r="E452" s="6">
        <f>IF(B452&amp;""="","",IFERROR(INDEX('الملاك'!$B$6:$B$205,MATCH(B452&amp;"",'الملاك'!$A$6:$A$205,0))&amp;"","كود غير موجود"))</f>
        <v/>
      </c>
      <c r="F452" s="19">
        <f>IF(B452&amp;""="","",IFERROR(INDEX('الملاك'!$E$6:$E$205,MATCH(B452&amp;"",'الملاك'!$A$6:$A$205,0)),""))</f>
        <v/>
      </c>
      <c r="G452" s="6">
        <f>IF(OR(A452&amp;""="",B452&amp;""=""),"",IF(COUNTIF('الاجتماعات'!$A$6:$A$205,A452&amp;"")=0,"اجتماع غير موجود",IF(COUNTIFS($A$6:$A$2005,A452&amp;"",$B$6:$B$2005,B452&amp;"")&gt;1,"مكرر","")))</f>
        <v/>
      </c>
    </row>
    <row r="453">
      <c r="A453" s="5" t="n"/>
      <c r="B453" s="5" t="n"/>
      <c r="C453" s="5" t="n"/>
      <c r="D453" s="5" t="n"/>
      <c r="E453" s="6">
        <f>IF(B453&amp;""="","",IFERROR(INDEX('الملاك'!$B$6:$B$205,MATCH(B453&amp;"",'الملاك'!$A$6:$A$205,0))&amp;"","كود غير موجود"))</f>
        <v/>
      </c>
      <c r="F453" s="19">
        <f>IF(B453&amp;""="","",IFERROR(INDEX('الملاك'!$E$6:$E$205,MATCH(B453&amp;"",'الملاك'!$A$6:$A$205,0)),""))</f>
        <v/>
      </c>
      <c r="G453" s="6">
        <f>IF(OR(A453&amp;""="",B453&amp;""=""),"",IF(COUNTIF('الاجتماعات'!$A$6:$A$205,A453&amp;"")=0,"اجتماع غير موجود",IF(COUNTIFS($A$6:$A$2005,A453&amp;"",$B$6:$B$2005,B453&amp;"")&gt;1,"مكرر","")))</f>
        <v/>
      </c>
    </row>
    <row r="454">
      <c r="A454" s="5" t="n"/>
      <c r="B454" s="5" t="n"/>
      <c r="C454" s="5" t="n"/>
      <c r="D454" s="5" t="n"/>
      <c r="E454" s="6">
        <f>IF(B454&amp;""="","",IFERROR(INDEX('الملاك'!$B$6:$B$205,MATCH(B454&amp;"",'الملاك'!$A$6:$A$205,0))&amp;"","كود غير موجود"))</f>
        <v/>
      </c>
      <c r="F454" s="19">
        <f>IF(B454&amp;""="","",IFERROR(INDEX('الملاك'!$E$6:$E$205,MATCH(B454&amp;"",'الملاك'!$A$6:$A$205,0)),""))</f>
        <v/>
      </c>
      <c r="G454" s="6">
        <f>IF(OR(A454&amp;""="",B454&amp;""=""),"",IF(COUNTIF('الاجتماعات'!$A$6:$A$205,A454&amp;"")=0,"اجتماع غير موجود",IF(COUNTIFS($A$6:$A$2005,A454&amp;"",$B$6:$B$2005,B454&amp;"")&gt;1,"مكرر","")))</f>
        <v/>
      </c>
    </row>
    <row r="455">
      <c r="A455" s="5" t="n"/>
      <c r="B455" s="5" t="n"/>
      <c r="C455" s="5" t="n"/>
      <c r="D455" s="5" t="n"/>
      <c r="E455" s="6">
        <f>IF(B455&amp;""="","",IFERROR(INDEX('الملاك'!$B$6:$B$205,MATCH(B455&amp;"",'الملاك'!$A$6:$A$205,0))&amp;"","كود غير موجود"))</f>
        <v/>
      </c>
      <c r="F455" s="19">
        <f>IF(B455&amp;""="","",IFERROR(INDEX('الملاك'!$E$6:$E$205,MATCH(B455&amp;"",'الملاك'!$A$6:$A$205,0)),""))</f>
        <v/>
      </c>
      <c r="G455" s="6">
        <f>IF(OR(A455&amp;""="",B455&amp;""=""),"",IF(COUNTIF('الاجتماعات'!$A$6:$A$205,A455&amp;"")=0,"اجتماع غير موجود",IF(COUNTIFS($A$6:$A$2005,A455&amp;"",$B$6:$B$2005,B455&amp;"")&gt;1,"مكرر","")))</f>
        <v/>
      </c>
    </row>
    <row r="456">
      <c r="A456" s="5" t="n"/>
      <c r="B456" s="5" t="n"/>
      <c r="C456" s="5" t="n"/>
      <c r="D456" s="5" t="n"/>
      <c r="E456" s="6">
        <f>IF(B456&amp;""="","",IFERROR(INDEX('الملاك'!$B$6:$B$205,MATCH(B456&amp;"",'الملاك'!$A$6:$A$205,0))&amp;"","كود غير موجود"))</f>
        <v/>
      </c>
      <c r="F456" s="19">
        <f>IF(B456&amp;""="","",IFERROR(INDEX('الملاك'!$E$6:$E$205,MATCH(B456&amp;"",'الملاك'!$A$6:$A$205,0)),""))</f>
        <v/>
      </c>
      <c r="G456" s="6">
        <f>IF(OR(A456&amp;""="",B456&amp;""=""),"",IF(COUNTIF('الاجتماعات'!$A$6:$A$205,A456&amp;"")=0,"اجتماع غير موجود",IF(COUNTIFS($A$6:$A$2005,A456&amp;"",$B$6:$B$2005,B456&amp;"")&gt;1,"مكرر","")))</f>
        <v/>
      </c>
    </row>
    <row r="457">
      <c r="A457" s="5" t="n"/>
      <c r="B457" s="5" t="n"/>
      <c r="C457" s="5" t="n"/>
      <c r="D457" s="5" t="n"/>
      <c r="E457" s="6">
        <f>IF(B457&amp;""="","",IFERROR(INDEX('الملاك'!$B$6:$B$205,MATCH(B457&amp;"",'الملاك'!$A$6:$A$205,0))&amp;"","كود غير موجود"))</f>
        <v/>
      </c>
      <c r="F457" s="19">
        <f>IF(B457&amp;""="","",IFERROR(INDEX('الملاك'!$E$6:$E$205,MATCH(B457&amp;"",'الملاك'!$A$6:$A$205,0)),""))</f>
        <v/>
      </c>
      <c r="G457" s="6">
        <f>IF(OR(A457&amp;""="",B457&amp;""=""),"",IF(COUNTIF('الاجتماعات'!$A$6:$A$205,A457&amp;"")=0,"اجتماع غير موجود",IF(COUNTIFS($A$6:$A$2005,A457&amp;"",$B$6:$B$2005,B457&amp;"")&gt;1,"مكرر","")))</f>
        <v/>
      </c>
    </row>
    <row r="458">
      <c r="A458" s="5" t="n"/>
      <c r="B458" s="5" t="n"/>
      <c r="C458" s="5" t="n"/>
      <c r="D458" s="5" t="n"/>
      <c r="E458" s="6">
        <f>IF(B458&amp;""="","",IFERROR(INDEX('الملاك'!$B$6:$B$205,MATCH(B458&amp;"",'الملاك'!$A$6:$A$205,0))&amp;"","كود غير موجود"))</f>
        <v/>
      </c>
      <c r="F458" s="19">
        <f>IF(B458&amp;""="","",IFERROR(INDEX('الملاك'!$E$6:$E$205,MATCH(B458&amp;"",'الملاك'!$A$6:$A$205,0)),""))</f>
        <v/>
      </c>
      <c r="G458" s="6">
        <f>IF(OR(A458&amp;""="",B458&amp;""=""),"",IF(COUNTIF('الاجتماعات'!$A$6:$A$205,A458&amp;"")=0,"اجتماع غير موجود",IF(COUNTIFS($A$6:$A$2005,A458&amp;"",$B$6:$B$2005,B458&amp;"")&gt;1,"مكرر","")))</f>
        <v/>
      </c>
    </row>
    <row r="459">
      <c r="A459" s="5" t="n"/>
      <c r="B459" s="5" t="n"/>
      <c r="C459" s="5" t="n"/>
      <c r="D459" s="5" t="n"/>
      <c r="E459" s="6">
        <f>IF(B459&amp;""="","",IFERROR(INDEX('الملاك'!$B$6:$B$205,MATCH(B459&amp;"",'الملاك'!$A$6:$A$205,0))&amp;"","كود غير موجود"))</f>
        <v/>
      </c>
      <c r="F459" s="19">
        <f>IF(B459&amp;""="","",IFERROR(INDEX('الملاك'!$E$6:$E$205,MATCH(B459&amp;"",'الملاك'!$A$6:$A$205,0)),""))</f>
        <v/>
      </c>
      <c r="G459" s="6">
        <f>IF(OR(A459&amp;""="",B459&amp;""=""),"",IF(COUNTIF('الاجتماعات'!$A$6:$A$205,A459&amp;"")=0,"اجتماع غير موجود",IF(COUNTIFS($A$6:$A$2005,A459&amp;"",$B$6:$B$2005,B459&amp;"")&gt;1,"مكرر","")))</f>
        <v/>
      </c>
    </row>
    <row r="460">
      <c r="A460" s="5" t="n"/>
      <c r="B460" s="5" t="n"/>
      <c r="C460" s="5" t="n"/>
      <c r="D460" s="5" t="n"/>
      <c r="E460" s="6">
        <f>IF(B460&amp;""="","",IFERROR(INDEX('الملاك'!$B$6:$B$205,MATCH(B460&amp;"",'الملاك'!$A$6:$A$205,0))&amp;"","كود غير موجود"))</f>
        <v/>
      </c>
      <c r="F460" s="19">
        <f>IF(B460&amp;""="","",IFERROR(INDEX('الملاك'!$E$6:$E$205,MATCH(B460&amp;"",'الملاك'!$A$6:$A$205,0)),""))</f>
        <v/>
      </c>
      <c r="G460" s="6">
        <f>IF(OR(A460&amp;""="",B460&amp;""=""),"",IF(COUNTIF('الاجتماعات'!$A$6:$A$205,A460&amp;"")=0,"اجتماع غير موجود",IF(COUNTIFS($A$6:$A$2005,A460&amp;"",$B$6:$B$2005,B460&amp;"")&gt;1,"مكرر","")))</f>
        <v/>
      </c>
    </row>
    <row r="461">
      <c r="A461" s="5" t="n"/>
      <c r="B461" s="5" t="n"/>
      <c r="C461" s="5" t="n"/>
      <c r="D461" s="5" t="n"/>
      <c r="E461" s="6">
        <f>IF(B461&amp;""="","",IFERROR(INDEX('الملاك'!$B$6:$B$205,MATCH(B461&amp;"",'الملاك'!$A$6:$A$205,0))&amp;"","كود غير موجود"))</f>
        <v/>
      </c>
      <c r="F461" s="19">
        <f>IF(B461&amp;""="","",IFERROR(INDEX('الملاك'!$E$6:$E$205,MATCH(B461&amp;"",'الملاك'!$A$6:$A$205,0)),""))</f>
        <v/>
      </c>
      <c r="G461" s="6">
        <f>IF(OR(A461&amp;""="",B461&amp;""=""),"",IF(COUNTIF('الاجتماعات'!$A$6:$A$205,A461&amp;"")=0,"اجتماع غير موجود",IF(COUNTIFS($A$6:$A$2005,A461&amp;"",$B$6:$B$2005,B461&amp;"")&gt;1,"مكرر","")))</f>
        <v/>
      </c>
    </row>
    <row r="462">
      <c r="A462" s="5" t="n"/>
      <c r="B462" s="5" t="n"/>
      <c r="C462" s="5" t="n"/>
      <c r="D462" s="5" t="n"/>
      <c r="E462" s="6">
        <f>IF(B462&amp;""="","",IFERROR(INDEX('الملاك'!$B$6:$B$205,MATCH(B462&amp;"",'الملاك'!$A$6:$A$205,0))&amp;"","كود غير موجود"))</f>
        <v/>
      </c>
      <c r="F462" s="19">
        <f>IF(B462&amp;""="","",IFERROR(INDEX('الملاك'!$E$6:$E$205,MATCH(B462&amp;"",'الملاك'!$A$6:$A$205,0)),""))</f>
        <v/>
      </c>
      <c r="G462" s="6">
        <f>IF(OR(A462&amp;""="",B462&amp;""=""),"",IF(COUNTIF('الاجتماعات'!$A$6:$A$205,A462&amp;"")=0,"اجتماع غير موجود",IF(COUNTIFS($A$6:$A$2005,A462&amp;"",$B$6:$B$2005,B462&amp;"")&gt;1,"مكرر","")))</f>
        <v/>
      </c>
    </row>
    <row r="463">
      <c r="A463" s="5" t="n"/>
      <c r="B463" s="5" t="n"/>
      <c r="C463" s="5" t="n"/>
      <c r="D463" s="5" t="n"/>
      <c r="E463" s="6">
        <f>IF(B463&amp;""="","",IFERROR(INDEX('الملاك'!$B$6:$B$205,MATCH(B463&amp;"",'الملاك'!$A$6:$A$205,0))&amp;"","كود غير موجود"))</f>
        <v/>
      </c>
      <c r="F463" s="19">
        <f>IF(B463&amp;""="","",IFERROR(INDEX('الملاك'!$E$6:$E$205,MATCH(B463&amp;"",'الملاك'!$A$6:$A$205,0)),""))</f>
        <v/>
      </c>
      <c r="G463" s="6">
        <f>IF(OR(A463&amp;""="",B463&amp;""=""),"",IF(COUNTIF('الاجتماعات'!$A$6:$A$205,A463&amp;"")=0,"اجتماع غير موجود",IF(COUNTIFS($A$6:$A$2005,A463&amp;"",$B$6:$B$2005,B463&amp;"")&gt;1,"مكرر","")))</f>
        <v/>
      </c>
    </row>
    <row r="464">
      <c r="A464" s="5" t="n"/>
      <c r="B464" s="5" t="n"/>
      <c r="C464" s="5" t="n"/>
      <c r="D464" s="5" t="n"/>
      <c r="E464" s="6">
        <f>IF(B464&amp;""="","",IFERROR(INDEX('الملاك'!$B$6:$B$205,MATCH(B464&amp;"",'الملاك'!$A$6:$A$205,0))&amp;"","كود غير موجود"))</f>
        <v/>
      </c>
      <c r="F464" s="19">
        <f>IF(B464&amp;""="","",IFERROR(INDEX('الملاك'!$E$6:$E$205,MATCH(B464&amp;"",'الملاك'!$A$6:$A$205,0)),""))</f>
        <v/>
      </c>
      <c r="G464" s="6">
        <f>IF(OR(A464&amp;""="",B464&amp;""=""),"",IF(COUNTIF('الاجتماعات'!$A$6:$A$205,A464&amp;"")=0,"اجتماع غير موجود",IF(COUNTIFS($A$6:$A$2005,A464&amp;"",$B$6:$B$2005,B464&amp;"")&gt;1,"مكرر","")))</f>
        <v/>
      </c>
    </row>
    <row r="465">
      <c r="A465" s="5" t="n"/>
      <c r="B465" s="5" t="n"/>
      <c r="C465" s="5" t="n"/>
      <c r="D465" s="5" t="n"/>
      <c r="E465" s="6">
        <f>IF(B465&amp;""="","",IFERROR(INDEX('الملاك'!$B$6:$B$205,MATCH(B465&amp;"",'الملاك'!$A$6:$A$205,0))&amp;"","كود غير موجود"))</f>
        <v/>
      </c>
      <c r="F465" s="19">
        <f>IF(B465&amp;""="","",IFERROR(INDEX('الملاك'!$E$6:$E$205,MATCH(B465&amp;"",'الملاك'!$A$6:$A$205,0)),""))</f>
        <v/>
      </c>
      <c r="G465" s="6">
        <f>IF(OR(A465&amp;""="",B465&amp;""=""),"",IF(COUNTIF('الاجتماعات'!$A$6:$A$205,A465&amp;"")=0,"اجتماع غير موجود",IF(COUNTIFS($A$6:$A$2005,A465&amp;"",$B$6:$B$2005,B465&amp;"")&gt;1,"مكرر","")))</f>
        <v/>
      </c>
    </row>
    <row r="466">
      <c r="A466" s="5" t="n"/>
      <c r="B466" s="5" t="n"/>
      <c r="C466" s="5" t="n"/>
      <c r="D466" s="5" t="n"/>
      <c r="E466" s="6">
        <f>IF(B466&amp;""="","",IFERROR(INDEX('الملاك'!$B$6:$B$205,MATCH(B466&amp;"",'الملاك'!$A$6:$A$205,0))&amp;"","كود غير موجود"))</f>
        <v/>
      </c>
      <c r="F466" s="19">
        <f>IF(B466&amp;""="","",IFERROR(INDEX('الملاك'!$E$6:$E$205,MATCH(B466&amp;"",'الملاك'!$A$6:$A$205,0)),""))</f>
        <v/>
      </c>
      <c r="G466" s="6">
        <f>IF(OR(A466&amp;""="",B466&amp;""=""),"",IF(COUNTIF('الاجتماعات'!$A$6:$A$205,A466&amp;"")=0,"اجتماع غير موجود",IF(COUNTIFS($A$6:$A$2005,A466&amp;"",$B$6:$B$2005,B466&amp;"")&gt;1,"مكرر","")))</f>
        <v/>
      </c>
    </row>
    <row r="467">
      <c r="A467" s="5" t="n"/>
      <c r="B467" s="5" t="n"/>
      <c r="C467" s="5" t="n"/>
      <c r="D467" s="5" t="n"/>
      <c r="E467" s="6">
        <f>IF(B467&amp;""="","",IFERROR(INDEX('الملاك'!$B$6:$B$205,MATCH(B467&amp;"",'الملاك'!$A$6:$A$205,0))&amp;"","كود غير موجود"))</f>
        <v/>
      </c>
      <c r="F467" s="19">
        <f>IF(B467&amp;""="","",IFERROR(INDEX('الملاك'!$E$6:$E$205,MATCH(B467&amp;"",'الملاك'!$A$6:$A$205,0)),""))</f>
        <v/>
      </c>
      <c r="G467" s="6">
        <f>IF(OR(A467&amp;""="",B467&amp;""=""),"",IF(COUNTIF('الاجتماعات'!$A$6:$A$205,A467&amp;"")=0,"اجتماع غير موجود",IF(COUNTIFS($A$6:$A$2005,A467&amp;"",$B$6:$B$2005,B467&amp;"")&gt;1,"مكرر","")))</f>
        <v/>
      </c>
    </row>
    <row r="468">
      <c r="A468" s="5" t="n"/>
      <c r="B468" s="5" t="n"/>
      <c r="C468" s="5" t="n"/>
      <c r="D468" s="5" t="n"/>
      <c r="E468" s="6">
        <f>IF(B468&amp;""="","",IFERROR(INDEX('الملاك'!$B$6:$B$205,MATCH(B468&amp;"",'الملاك'!$A$6:$A$205,0))&amp;"","كود غير موجود"))</f>
        <v/>
      </c>
      <c r="F468" s="19">
        <f>IF(B468&amp;""="","",IFERROR(INDEX('الملاك'!$E$6:$E$205,MATCH(B468&amp;"",'الملاك'!$A$6:$A$205,0)),""))</f>
        <v/>
      </c>
      <c r="G468" s="6">
        <f>IF(OR(A468&amp;""="",B468&amp;""=""),"",IF(COUNTIF('الاجتماعات'!$A$6:$A$205,A468&amp;"")=0,"اجتماع غير موجود",IF(COUNTIFS($A$6:$A$2005,A468&amp;"",$B$6:$B$2005,B468&amp;"")&gt;1,"مكرر","")))</f>
        <v/>
      </c>
    </row>
    <row r="469">
      <c r="A469" s="5" t="n"/>
      <c r="B469" s="5" t="n"/>
      <c r="C469" s="5" t="n"/>
      <c r="D469" s="5" t="n"/>
      <c r="E469" s="6">
        <f>IF(B469&amp;""="","",IFERROR(INDEX('الملاك'!$B$6:$B$205,MATCH(B469&amp;"",'الملاك'!$A$6:$A$205,0))&amp;"","كود غير موجود"))</f>
        <v/>
      </c>
      <c r="F469" s="19">
        <f>IF(B469&amp;""="","",IFERROR(INDEX('الملاك'!$E$6:$E$205,MATCH(B469&amp;"",'الملاك'!$A$6:$A$205,0)),""))</f>
        <v/>
      </c>
      <c r="G469" s="6">
        <f>IF(OR(A469&amp;""="",B469&amp;""=""),"",IF(COUNTIF('الاجتماعات'!$A$6:$A$205,A469&amp;"")=0,"اجتماع غير موجود",IF(COUNTIFS($A$6:$A$2005,A469&amp;"",$B$6:$B$2005,B469&amp;"")&gt;1,"مكرر","")))</f>
        <v/>
      </c>
    </row>
    <row r="470">
      <c r="A470" s="5" t="n"/>
      <c r="B470" s="5" t="n"/>
      <c r="C470" s="5" t="n"/>
      <c r="D470" s="5" t="n"/>
      <c r="E470" s="6">
        <f>IF(B470&amp;""="","",IFERROR(INDEX('الملاك'!$B$6:$B$205,MATCH(B470&amp;"",'الملاك'!$A$6:$A$205,0))&amp;"","كود غير موجود"))</f>
        <v/>
      </c>
      <c r="F470" s="19">
        <f>IF(B470&amp;""="","",IFERROR(INDEX('الملاك'!$E$6:$E$205,MATCH(B470&amp;"",'الملاك'!$A$6:$A$205,0)),""))</f>
        <v/>
      </c>
      <c r="G470" s="6">
        <f>IF(OR(A470&amp;""="",B470&amp;""=""),"",IF(COUNTIF('الاجتماعات'!$A$6:$A$205,A470&amp;"")=0,"اجتماع غير موجود",IF(COUNTIFS($A$6:$A$2005,A470&amp;"",$B$6:$B$2005,B470&amp;"")&gt;1,"مكرر","")))</f>
        <v/>
      </c>
    </row>
    <row r="471">
      <c r="A471" s="5" t="n"/>
      <c r="B471" s="5" t="n"/>
      <c r="C471" s="5" t="n"/>
      <c r="D471" s="5" t="n"/>
      <c r="E471" s="6">
        <f>IF(B471&amp;""="","",IFERROR(INDEX('الملاك'!$B$6:$B$205,MATCH(B471&amp;"",'الملاك'!$A$6:$A$205,0))&amp;"","كود غير موجود"))</f>
        <v/>
      </c>
      <c r="F471" s="19">
        <f>IF(B471&amp;""="","",IFERROR(INDEX('الملاك'!$E$6:$E$205,MATCH(B471&amp;"",'الملاك'!$A$6:$A$205,0)),""))</f>
        <v/>
      </c>
      <c r="G471" s="6">
        <f>IF(OR(A471&amp;""="",B471&amp;""=""),"",IF(COUNTIF('الاجتماعات'!$A$6:$A$205,A471&amp;"")=0,"اجتماع غير موجود",IF(COUNTIFS($A$6:$A$2005,A471&amp;"",$B$6:$B$2005,B471&amp;"")&gt;1,"مكرر","")))</f>
        <v/>
      </c>
    </row>
    <row r="472">
      <c r="A472" s="5" t="n"/>
      <c r="B472" s="5" t="n"/>
      <c r="C472" s="5" t="n"/>
      <c r="D472" s="5" t="n"/>
      <c r="E472" s="6">
        <f>IF(B472&amp;""="","",IFERROR(INDEX('الملاك'!$B$6:$B$205,MATCH(B472&amp;"",'الملاك'!$A$6:$A$205,0))&amp;"","كود غير موجود"))</f>
        <v/>
      </c>
      <c r="F472" s="19">
        <f>IF(B472&amp;""="","",IFERROR(INDEX('الملاك'!$E$6:$E$205,MATCH(B472&amp;"",'الملاك'!$A$6:$A$205,0)),""))</f>
        <v/>
      </c>
      <c r="G472" s="6">
        <f>IF(OR(A472&amp;""="",B472&amp;""=""),"",IF(COUNTIF('الاجتماعات'!$A$6:$A$205,A472&amp;"")=0,"اجتماع غير موجود",IF(COUNTIFS($A$6:$A$2005,A472&amp;"",$B$6:$B$2005,B472&amp;"")&gt;1,"مكرر","")))</f>
        <v/>
      </c>
    </row>
    <row r="473">
      <c r="A473" s="5" t="n"/>
      <c r="B473" s="5" t="n"/>
      <c r="C473" s="5" t="n"/>
      <c r="D473" s="5" t="n"/>
      <c r="E473" s="6">
        <f>IF(B473&amp;""="","",IFERROR(INDEX('الملاك'!$B$6:$B$205,MATCH(B473&amp;"",'الملاك'!$A$6:$A$205,0))&amp;"","كود غير موجود"))</f>
        <v/>
      </c>
      <c r="F473" s="19">
        <f>IF(B473&amp;""="","",IFERROR(INDEX('الملاك'!$E$6:$E$205,MATCH(B473&amp;"",'الملاك'!$A$6:$A$205,0)),""))</f>
        <v/>
      </c>
      <c r="G473" s="6">
        <f>IF(OR(A473&amp;""="",B473&amp;""=""),"",IF(COUNTIF('الاجتماعات'!$A$6:$A$205,A473&amp;"")=0,"اجتماع غير موجود",IF(COUNTIFS($A$6:$A$2005,A473&amp;"",$B$6:$B$2005,B473&amp;"")&gt;1,"مكرر","")))</f>
        <v/>
      </c>
    </row>
    <row r="474">
      <c r="A474" s="5" t="n"/>
      <c r="B474" s="5" t="n"/>
      <c r="C474" s="5" t="n"/>
      <c r="D474" s="5" t="n"/>
      <c r="E474" s="6">
        <f>IF(B474&amp;""="","",IFERROR(INDEX('الملاك'!$B$6:$B$205,MATCH(B474&amp;"",'الملاك'!$A$6:$A$205,0))&amp;"","كود غير موجود"))</f>
        <v/>
      </c>
      <c r="F474" s="19">
        <f>IF(B474&amp;""="","",IFERROR(INDEX('الملاك'!$E$6:$E$205,MATCH(B474&amp;"",'الملاك'!$A$6:$A$205,0)),""))</f>
        <v/>
      </c>
      <c r="G474" s="6">
        <f>IF(OR(A474&amp;""="",B474&amp;""=""),"",IF(COUNTIF('الاجتماعات'!$A$6:$A$205,A474&amp;"")=0,"اجتماع غير موجود",IF(COUNTIFS($A$6:$A$2005,A474&amp;"",$B$6:$B$2005,B474&amp;"")&gt;1,"مكرر","")))</f>
        <v/>
      </c>
    </row>
    <row r="475">
      <c r="A475" s="5" t="n"/>
      <c r="B475" s="5" t="n"/>
      <c r="C475" s="5" t="n"/>
      <c r="D475" s="5" t="n"/>
      <c r="E475" s="6">
        <f>IF(B475&amp;""="","",IFERROR(INDEX('الملاك'!$B$6:$B$205,MATCH(B475&amp;"",'الملاك'!$A$6:$A$205,0))&amp;"","كود غير موجود"))</f>
        <v/>
      </c>
      <c r="F475" s="19">
        <f>IF(B475&amp;""="","",IFERROR(INDEX('الملاك'!$E$6:$E$205,MATCH(B475&amp;"",'الملاك'!$A$6:$A$205,0)),""))</f>
        <v/>
      </c>
      <c r="G475" s="6">
        <f>IF(OR(A475&amp;""="",B475&amp;""=""),"",IF(COUNTIF('الاجتماعات'!$A$6:$A$205,A475&amp;"")=0,"اجتماع غير موجود",IF(COUNTIFS($A$6:$A$2005,A475&amp;"",$B$6:$B$2005,B475&amp;"")&gt;1,"مكرر","")))</f>
        <v/>
      </c>
    </row>
    <row r="476">
      <c r="A476" s="5" t="n"/>
      <c r="B476" s="5" t="n"/>
      <c r="C476" s="5" t="n"/>
      <c r="D476" s="5" t="n"/>
      <c r="E476" s="6">
        <f>IF(B476&amp;""="","",IFERROR(INDEX('الملاك'!$B$6:$B$205,MATCH(B476&amp;"",'الملاك'!$A$6:$A$205,0))&amp;"","كود غير موجود"))</f>
        <v/>
      </c>
      <c r="F476" s="19">
        <f>IF(B476&amp;""="","",IFERROR(INDEX('الملاك'!$E$6:$E$205,MATCH(B476&amp;"",'الملاك'!$A$6:$A$205,0)),""))</f>
        <v/>
      </c>
      <c r="G476" s="6">
        <f>IF(OR(A476&amp;""="",B476&amp;""=""),"",IF(COUNTIF('الاجتماعات'!$A$6:$A$205,A476&amp;"")=0,"اجتماع غير موجود",IF(COUNTIFS($A$6:$A$2005,A476&amp;"",$B$6:$B$2005,B476&amp;"")&gt;1,"مكرر","")))</f>
        <v/>
      </c>
    </row>
    <row r="477">
      <c r="A477" s="5" t="n"/>
      <c r="B477" s="5" t="n"/>
      <c r="C477" s="5" t="n"/>
      <c r="D477" s="5" t="n"/>
      <c r="E477" s="6">
        <f>IF(B477&amp;""="","",IFERROR(INDEX('الملاك'!$B$6:$B$205,MATCH(B477&amp;"",'الملاك'!$A$6:$A$205,0))&amp;"","كود غير موجود"))</f>
        <v/>
      </c>
      <c r="F477" s="19">
        <f>IF(B477&amp;""="","",IFERROR(INDEX('الملاك'!$E$6:$E$205,MATCH(B477&amp;"",'الملاك'!$A$6:$A$205,0)),""))</f>
        <v/>
      </c>
      <c r="G477" s="6">
        <f>IF(OR(A477&amp;""="",B477&amp;""=""),"",IF(COUNTIF('الاجتماعات'!$A$6:$A$205,A477&amp;"")=0,"اجتماع غير موجود",IF(COUNTIFS($A$6:$A$2005,A477&amp;"",$B$6:$B$2005,B477&amp;"")&gt;1,"مكرر","")))</f>
        <v/>
      </c>
    </row>
    <row r="478">
      <c r="A478" s="5" t="n"/>
      <c r="B478" s="5" t="n"/>
      <c r="C478" s="5" t="n"/>
      <c r="D478" s="5" t="n"/>
      <c r="E478" s="6">
        <f>IF(B478&amp;""="","",IFERROR(INDEX('الملاك'!$B$6:$B$205,MATCH(B478&amp;"",'الملاك'!$A$6:$A$205,0))&amp;"","كود غير موجود"))</f>
        <v/>
      </c>
      <c r="F478" s="19">
        <f>IF(B478&amp;""="","",IFERROR(INDEX('الملاك'!$E$6:$E$205,MATCH(B478&amp;"",'الملاك'!$A$6:$A$205,0)),""))</f>
        <v/>
      </c>
      <c r="G478" s="6">
        <f>IF(OR(A478&amp;""="",B478&amp;""=""),"",IF(COUNTIF('الاجتماعات'!$A$6:$A$205,A478&amp;"")=0,"اجتماع غير موجود",IF(COUNTIFS($A$6:$A$2005,A478&amp;"",$B$6:$B$2005,B478&amp;"")&gt;1,"مكرر","")))</f>
        <v/>
      </c>
    </row>
    <row r="479">
      <c r="A479" s="5" t="n"/>
      <c r="B479" s="5" t="n"/>
      <c r="C479" s="5" t="n"/>
      <c r="D479" s="5" t="n"/>
      <c r="E479" s="6">
        <f>IF(B479&amp;""="","",IFERROR(INDEX('الملاك'!$B$6:$B$205,MATCH(B479&amp;"",'الملاك'!$A$6:$A$205,0))&amp;"","كود غير موجود"))</f>
        <v/>
      </c>
      <c r="F479" s="19">
        <f>IF(B479&amp;""="","",IFERROR(INDEX('الملاك'!$E$6:$E$205,MATCH(B479&amp;"",'الملاك'!$A$6:$A$205,0)),""))</f>
        <v/>
      </c>
      <c r="G479" s="6">
        <f>IF(OR(A479&amp;""="",B479&amp;""=""),"",IF(COUNTIF('الاجتماعات'!$A$6:$A$205,A479&amp;"")=0,"اجتماع غير موجود",IF(COUNTIFS($A$6:$A$2005,A479&amp;"",$B$6:$B$2005,B479&amp;"")&gt;1,"مكرر","")))</f>
        <v/>
      </c>
    </row>
    <row r="480">
      <c r="A480" s="5" t="n"/>
      <c r="B480" s="5" t="n"/>
      <c r="C480" s="5" t="n"/>
      <c r="D480" s="5" t="n"/>
      <c r="E480" s="6">
        <f>IF(B480&amp;""="","",IFERROR(INDEX('الملاك'!$B$6:$B$205,MATCH(B480&amp;"",'الملاك'!$A$6:$A$205,0))&amp;"","كود غير موجود"))</f>
        <v/>
      </c>
      <c r="F480" s="19">
        <f>IF(B480&amp;""="","",IFERROR(INDEX('الملاك'!$E$6:$E$205,MATCH(B480&amp;"",'الملاك'!$A$6:$A$205,0)),""))</f>
        <v/>
      </c>
      <c r="G480" s="6">
        <f>IF(OR(A480&amp;""="",B480&amp;""=""),"",IF(COUNTIF('الاجتماعات'!$A$6:$A$205,A480&amp;"")=0,"اجتماع غير موجود",IF(COUNTIFS($A$6:$A$2005,A480&amp;"",$B$6:$B$2005,B480&amp;"")&gt;1,"مكرر","")))</f>
        <v/>
      </c>
    </row>
    <row r="481">
      <c r="A481" s="5" t="n"/>
      <c r="B481" s="5" t="n"/>
      <c r="C481" s="5" t="n"/>
      <c r="D481" s="5" t="n"/>
      <c r="E481" s="6">
        <f>IF(B481&amp;""="","",IFERROR(INDEX('الملاك'!$B$6:$B$205,MATCH(B481&amp;"",'الملاك'!$A$6:$A$205,0))&amp;"","كود غير موجود"))</f>
        <v/>
      </c>
      <c r="F481" s="19">
        <f>IF(B481&amp;""="","",IFERROR(INDEX('الملاك'!$E$6:$E$205,MATCH(B481&amp;"",'الملاك'!$A$6:$A$205,0)),""))</f>
        <v/>
      </c>
      <c r="G481" s="6">
        <f>IF(OR(A481&amp;""="",B481&amp;""=""),"",IF(COUNTIF('الاجتماعات'!$A$6:$A$205,A481&amp;"")=0,"اجتماع غير موجود",IF(COUNTIFS($A$6:$A$2005,A481&amp;"",$B$6:$B$2005,B481&amp;"")&gt;1,"مكرر","")))</f>
        <v/>
      </c>
    </row>
    <row r="482">
      <c r="A482" s="5" t="n"/>
      <c r="B482" s="5" t="n"/>
      <c r="C482" s="5" t="n"/>
      <c r="D482" s="5" t="n"/>
      <c r="E482" s="6">
        <f>IF(B482&amp;""="","",IFERROR(INDEX('الملاك'!$B$6:$B$205,MATCH(B482&amp;"",'الملاك'!$A$6:$A$205,0))&amp;"","كود غير موجود"))</f>
        <v/>
      </c>
      <c r="F482" s="19">
        <f>IF(B482&amp;""="","",IFERROR(INDEX('الملاك'!$E$6:$E$205,MATCH(B482&amp;"",'الملاك'!$A$6:$A$205,0)),""))</f>
        <v/>
      </c>
      <c r="G482" s="6">
        <f>IF(OR(A482&amp;""="",B482&amp;""=""),"",IF(COUNTIF('الاجتماعات'!$A$6:$A$205,A482&amp;"")=0,"اجتماع غير موجود",IF(COUNTIFS($A$6:$A$2005,A482&amp;"",$B$6:$B$2005,B482&amp;"")&gt;1,"مكرر","")))</f>
        <v/>
      </c>
    </row>
    <row r="483">
      <c r="A483" s="5" t="n"/>
      <c r="B483" s="5" t="n"/>
      <c r="C483" s="5" t="n"/>
      <c r="D483" s="5" t="n"/>
      <c r="E483" s="6">
        <f>IF(B483&amp;""="","",IFERROR(INDEX('الملاك'!$B$6:$B$205,MATCH(B483&amp;"",'الملاك'!$A$6:$A$205,0))&amp;"","كود غير موجود"))</f>
        <v/>
      </c>
      <c r="F483" s="19">
        <f>IF(B483&amp;""="","",IFERROR(INDEX('الملاك'!$E$6:$E$205,MATCH(B483&amp;"",'الملاك'!$A$6:$A$205,0)),""))</f>
        <v/>
      </c>
      <c r="G483" s="6">
        <f>IF(OR(A483&amp;""="",B483&amp;""=""),"",IF(COUNTIF('الاجتماعات'!$A$6:$A$205,A483&amp;"")=0,"اجتماع غير موجود",IF(COUNTIFS($A$6:$A$2005,A483&amp;"",$B$6:$B$2005,B483&amp;"")&gt;1,"مكرر","")))</f>
        <v/>
      </c>
    </row>
    <row r="484">
      <c r="A484" s="5" t="n"/>
      <c r="B484" s="5" t="n"/>
      <c r="C484" s="5" t="n"/>
      <c r="D484" s="5" t="n"/>
      <c r="E484" s="6">
        <f>IF(B484&amp;""="","",IFERROR(INDEX('الملاك'!$B$6:$B$205,MATCH(B484&amp;"",'الملاك'!$A$6:$A$205,0))&amp;"","كود غير موجود"))</f>
        <v/>
      </c>
      <c r="F484" s="19">
        <f>IF(B484&amp;""="","",IFERROR(INDEX('الملاك'!$E$6:$E$205,MATCH(B484&amp;"",'الملاك'!$A$6:$A$205,0)),""))</f>
        <v/>
      </c>
      <c r="G484" s="6">
        <f>IF(OR(A484&amp;""="",B484&amp;""=""),"",IF(COUNTIF('الاجتماعات'!$A$6:$A$205,A484&amp;"")=0,"اجتماع غير موجود",IF(COUNTIFS($A$6:$A$2005,A484&amp;"",$B$6:$B$2005,B484&amp;"")&gt;1,"مكرر","")))</f>
        <v/>
      </c>
    </row>
    <row r="485">
      <c r="A485" s="5" t="n"/>
      <c r="B485" s="5" t="n"/>
      <c r="C485" s="5" t="n"/>
      <c r="D485" s="5" t="n"/>
      <c r="E485" s="6">
        <f>IF(B485&amp;""="","",IFERROR(INDEX('الملاك'!$B$6:$B$205,MATCH(B485&amp;"",'الملاك'!$A$6:$A$205,0))&amp;"","كود غير موجود"))</f>
        <v/>
      </c>
      <c r="F485" s="19">
        <f>IF(B485&amp;""="","",IFERROR(INDEX('الملاك'!$E$6:$E$205,MATCH(B485&amp;"",'الملاك'!$A$6:$A$205,0)),""))</f>
        <v/>
      </c>
      <c r="G485" s="6">
        <f>IF(OR(A485&amp;""="",B485&amp;""=""),"",IF(COUNTIF('الاجتماعات'!$A$6:$A$205,A485&amp;"")=0,"اجتماع غير موجود",IF(COUNTIFS($A$6:$A$2005,A485&amp;"",$B$6:$B$2005,B485&amp;"")&gt;1,"مكرر","")))</f>
        <v/>
      </c>
    </row>
    <row r="486">
      <c r="A486" s="5" t="n"/>
      <c r="B486" s="5" t="n"/>
      <c r="C486" s="5" t="n"/>
      <c r="D486" s="5" t="n"/>
      <c r="E486" s="6">
        <f>IF(B486&amp;""="","",IFERROR(INDEX('الملاك'!$B$6:$B$205,MATCH(B486&amp;"",'الملاك'!$A$6:$A$205,0))&amp;"","كود غير موجود"))</f>
        <v/>
      </c>
      <c r="F486" s="19">
        <f>IF(B486&amp;""="","",IFERROR(INDEX('الملاك'!$E$6:$E$205,MATCH(B486&amp;"",'الملاك'!$A$6:$A$205,0)),""))</f>
        <v/>
      </c>
      <c r="G486" s="6">
        <f>IF(OR(A486&amp;""="",B486&amp;""=""),"",IF(COUNTIF('الاجتماعات'!$A$6:$A$205,A486&amp;"")=0,"اجتماع غير موجود",IF(COUNTIFS($A$6:$A$2005,A486&amp;"",$B$6:$B$2005,B486&amp;"")&gt;1,"مكرر","")))</f>
        <v/>
      </c>
    </row>
    <row r="487">
      <c r="A487" s="5" t="n"/>
      <c r="B487" s="5" t="n"/>
      <c r="C487" s="5" t="n"/>
      <c r="D487" s="5" t="n"/>
      <c r="E487" s="6">
        <f>IF(B487&amp;""="","",IFERROR(INDEX('الملاك'!$B$6:$B$205,MATCH(B487&amp;"",'الملاك'!$A$6:$A$205,0))&amp;"","كود غير موجود"))</f>
        <v/>
      </c>
      <c r="F487" s="19">
        <f>IF(B487&amp;""="","",IFERROR(INDEX('الملاك'!$E$6:$E$205,MATCH(B487&amp;"",'الملاك'!$A$6:$A$205,0)),""))</f>
        <v/>
      </c>
      <c r="G487" s="6">
        <f>IF(OR(A487&amp;""="",B487&amp;""=""),"",IF(COUNTIF('الاجتماعات'!$A$6:$A$205,A487&amp;"")=0,"اجتماع غير موجود",IF(COUNTIFS($A$6:$A$2005,A487&amp;"",$B$6:$B$2005,B487&amp;"")&gt;1,"مكرر","")))</f>
        <v/>
      </c>
    </row>
    <row r="488">
      <c r="A488" s="5" t="n"/>
      <c r="B488" s="5" t="n"/>
      <c r="C488" s="5" t="n"/>
      <c r="D488" s="5" t="n"/>
      <c r="E488" s="6">
        <f>IF(B488&amp;""="","",IFERROR(INDEX('الملاك'!$B$6:$B$205,MATCH(B488&amp;"",'الملاك'!$A$6:$A$205,0))&amp;"","كود غير موجود"))</f>
        <v/>
      </c>
      <c r="F488" s="19">
        <f>IF(B488&amp;""="","",IFERROR(INDEX('الملاك'!$E$6:$E$205,MATCH(B488&amp;"",'الملاك'!$A$6:$A$205,0)),""))</f>
        <v/>
      </c>
      <c r="G488" s="6">
        <f>IF(OR(A488&amp;""="",B488&amp;""=""),"",IF(COUNTIF('الاجتماعات'!$A$6:$A$205,A488&amp;"")=0,"اجتماع غير موجود",IF(COUNTIFS($A$6:$A$2005,A488&amp;"",$B$6:$B$2005,B488&amp;"")&gt;1,"مكرر","")))</f>
        <v/>
      </c>
    </row>
    <row r="489">
      <c r="A489" s="5" t="n"/>
      <c r="B489" s="5" t="n"/>
      <c r="C489" s="5" t="n"/>
      <c r="D489" s="5" t="n"/>
      <c r="E489" s="6">
        <f>IF(B489&amp;""="","",IFERROR(INDEX('الملاك'!$B$6:$B$205,MATCH(B489&amp;"",'الملاك'!$A$6:$A$205,0))&amp;"","كود غير موجود"))</f>
        <v/>
      </c>
      <c r="F489" s="19">
        <f>IF(B489&amp;""="","",IFERROR(INDEX('الملاك'!$E$6:$E$205,MATCH(B489&amp;"",'الملاك'!$A$6:$A$205,0)),""))</f>
        <v/>
      </c>
      <c r="G489" s="6">
        <f>IF(OR(A489&amp;""="",B489&amp;""=""),"",IF(COUNTIF('الاجتماعات'!$A$6:$A$205,A489&amp;"")=0,"اجتماع غير موجود",IF(COUNTIFS($A$6:$A$2005,A489&amp;"",$B$6:$B$2005,B489&amp;"")&gt;1,"مكرر","")))</f>
        <v/>
      </c>
    </row>
    <row r="490">
      <c r="A490" s="5" t="n"/>
      <c r="B490" s="5" t="n"/>
      <c r="C490" s="5" t="n"/>
      <c r="D490" s="5" t="n"/>
      <c r="E490" s="6">
        <f>IF(B490&amp;""="","",IFERROR(INDEX('الملاك'!$B$6:$B$205,MATCH(B490&amp;"",'الملاك'!$A$6:$A$205,0))&amp;"","كود غير موجود"))</f>
        <v/>
      </c>
      <c r="F490" s="19">
        <f>IF(B490&amp;""="","",IFERROR(INDEX('الملاك'!$E$6:$E$205,MATCH(B490&amp;"",'الملاك'!$A$6:$A$205,0)),""))</f>
        <v/>
      </c>
      <c r="G490" s="6">
        <f>IF(OR(A490&amp;""="",B490&amp;""=""),"",IF(COUNTIF('الاجتماعات'!$A$6:$A$205,A490&amp;"")=0,"اجتماع غير موجود",IF(COUNTIFS($A$6:$A$2005,A490&amp;"",$B$6:$B$2005,B490&amp;"")&gt;1,"مكرر","")))</f>
        <v/>
      </c>
    </row>
    <row r="491">
      <c r="A491" s="5" t="n"/>
      <c r="B491" s="5" t="n"/>
      <c r="C491" s="5" t="n"/>
      <c r="D491" s="5" t="n"/>
      <c r="E491" s="6">
        <f>IF(B491&amp;""="","",IFERROR(INDEX('الملاك'!$B$6:$B$205,MATCH(B491&amp;"",'الملاك'!$A$6:$A$205,0))&amp;"","كود غير موجود"))</f>
        <v/>
      </c>
      <c r="F491" s="19">
        <f>IF(B491&amp;""="","",IFERROR(INDEX('الملاك'!$E$6:$E$205,MATCH(B491&amp;"",'الملاك'!$A$6:$A$205,0)),""))</f>
        <v/>
      </c>
      <c r="G491" s="6">
        <f>IF(OR(A491&amp;""="",B491&amp;""=""),"",IF(COUNTIF('الاجتماعات'!$A$6:$A$205,A491&amp;"")=0,"اجتماع غير موجود",IF(COUNTIFS($A$6:$A$2005,A491&amp;"",$B$6:$B$2005,B491&amp;"")&gt;1,"مكرر","")))</f>
        <v/>
      </c>
    </row>
    <row r="492">
      <c r="A492" s="5" t="n"/>
      <c r="B492" s="5" t="n"/>
      <c r="C492" s="5" t="n"/>
      <c r="D492" s="5" t="n"/>
      <c r="E492" s="6">
        <f>IF(B492&amp;""="","",IFERROR(INDEX('الملاك'!$B$6:$B$205,MATCH(B492&amp;"",'الملاك'!$A$6:$A$205,0))&amp;"","كود غير موجود"))</f>
        <v/>
      </c>
      <c r="F492" s="19">
        <f>IF(B492&amp;""="","",IFERROR(INDEX('الملاك'!$E$6:$E$205,MATCH(B492&amp;"",'الملاك'!$A$6:$A$205,0)),""))</f>
        <v/>
      </c>
      <c r="G492" s="6">
        <f>IF(OR(A492&amp;""="",B492&amp;""=""),"",IF(COUNTIF('الاجتماعات'!$A$6:$A$205,A492&amp;"")=0,"اجتماع غير موجود",IF(COUNTIFS($A$6:$A$2005,A492&amp;"",$B$6:$B$2005,B492&amp;"")&gt;1,"مكرر","")))</f>
        <v/>
      </c>
    </row>
    <row r="493">
      <c r="A493" s="5" t="n"/>
      <c r="B493" s="5" t="n"/>
      <c r="C493" s="5" t="n"/>
      <c r="D493" s="5" t="n"/>
      <c r="E493" s="6">
        <f>IF(B493&amp;""="","",IFERROR(INDEX('الملاك'!$B$6:$B$205,MATCH(B493&amp;"",'الملاك'!$A$6:$A$205,0))&amp;"","كود غير موجود"))</f>
        <v/>
      </c>
      <c r="F493" s="19">
        <f>IF(B493&amp;""="","",IFERROR(INDEX('الملاك'!$E$6:$E$205,MATCH(B493&amp;"",'الملاك'!$A$6:$A$205,0)),""))</f>
        <v/>
      </c>
      <c r="G493" s="6">
        <f>IF(OR(A493&amp;""="",B493&amp;""=""),"",IF(COUNTIF('الاجتماعات'!$A$6:$A$205,A493&amp;"")=0,"اجتماع غير موجود",IF(COUNTIFS($A$6:$A$2005,A493&amp;"",$B$6:$B$2005,B493&amp;"")&gt;1,"مكرر","")))</f>
        <v/>
      </c>
    </row>
    <row r="494">
      <c r="A494" s="5" t="n"/>
      <c r="B494" s="5" t="n"/>
      <c r="C494" s="5" t="n"/>
      <c r="D494" s="5" t="n"/>
      <c r="E494" s="6">
        <f>IF(B494&amp;""="","",IFERROR(INDEX('الملاك'!$B$6:$B$205,MATCH(B494&amp;"",'الملاك'!$A$6:$A$205,0))&amp;"","كود غير موجود"))</f>
        <v/>
      </c>
      <c r="F494" s="19">
        <f>IF(B494&amp;""="","",IFERROR(INDEX('الملاك'!$E$6:$E$205,MATCH(B494&amp;"",'الملاك'!$A$6:$A$205,0)),""))</f>
        <v/>
      </c>
      <c r="G494" s="6">
        <f>IF(OR(A494&amp;""="",B494&amp;""=""),"",IF(COUNTIF('الاجتماعات'!$A$6:$A$205,A494&amp;"")=0,"اجتماع غير موجود",IF(COUNTIFS($A$6:$A$2005,A494&amp;"",$B$6:$B$2005,B494&amp;"")&gt;1,"مكرر","")))</f>
        <v/>
      </c>
    </row>
    <row r="495">
      <c r="A495" s="5" t="n"/>
      <c r="B495" s="5" t="n"/>
      <c r="C495" s="5" t="n"/>
      <c r="D495" s="5" t="n"/>
      <c r="E495" s="6">
        <f>IF(B495&amp;""="","",IFERROR(INDEX('الملاك'!$B$6:$B$205,MATCH(B495&amp;"",'الملاك'!$A$6:$A$205,0))&amp;"","كود غير موجود"))</f>
        <v/>
      </c>
      <c r="F495" s="19">
        <f>IF(B495&amp;""="","",IFERROR(INDEX('الملاك'!$E$6:$E$205,MATCH(B495&amp;"",'الملاك'!$A$6:$A$205,0)),""))</f>
        <v/>
      </c>
      <c r="G495" s="6">
        <f>IF(OR(A495&amp;""="",B495&amp;""=""),"",IF(COUNTIF('الاجتماعات'!$A$6:$A$205,A495&amp;"")=0,"اجتماع غير موجود",IF(COUNTIFS($A$6:$A$2005,A495&amp;"",$B$6:$B$2005,B495&amp;"")&gt;1,"مكرر","")))</f>
        <v/>
      </c>
    </row>
    <row r="496">
      <c r="A496" s="5" t="n"/>
      <c r="B496" s="5" t="n"/>
      <c r="C496" s="5" t="n"/>
      <c r="D496" s="5" t="n"/>
      <c r="E496" s="6">
        <f>IF(B496&amp;""="","",IFERROR(INDEX('الملاك'!$B$6:$B$205,MATCH(B496&amp;"",'الملاك'!$A$6:$A$205,0))&amp;"","كود غير موجود"))</f>
        <v/>
      </c>
      <c r="F496" s="19">
        <f>IF(B496&amp;""="","",IFERROR(INDEX('الملاك'!$E$6:$E$205,MATCH(B496&amp;"",'الملاك'!$A$6:$A$205,0)),""))</f>
        <v/>
      </c>
      <c r="G496" s="6">
        <f>IF(OR(A496&amp;""="",B496&amp;""=""),"",IF(COUNTIF('الاجتماعات'!$A$6:$A$205,A496&amp;"")=0,"اجتماع غير موجود",IF(COUNTIFS($A$6:$A$2005,A496&amp;"",$B$6:$B$2005,B496&amp;"")&gt;1,"مكرر","")))</f>
        <v/>
      </c>
    </row>
    <row r="497">
      <c r="A497" s="5" t="n"/>
      <c r="B497" s="5" t="n"/>
      <c r="C497" s="5" t="n"/>
      <c r="D497" s="5" t="n"/>
      <c r="E497" s="6">
        <f>IF(B497&amp;""="","",IFERROR(INDEX('الملاك'!$B$6:$B$205,MATCH(B497&amp;"",'الملاك'!$A$6:$A$205,0))&amp;"","كود غير موجود"))</f>
        <v/>
      </c>
      <c r="F497" s="19">
        <f>IF(B497&amp;""="","",IFERROR(INDEX('الملاك'!$E$6:$E$205,MATCH(B497&amp;"",'الملاك'!$A$6:$A$205,0)),""))</f>
        <v/>
      </c>
      <c r="G497" s="6">
        <f>IF(OR(A497&amp;""="",B497&amp;""=""),"",IF(COUNTIF('الاجتماعات'!$A$6:$A$205,A497&amp;"")=0,"اجتماع غير موجود",IF(COUNTIFS($A$6:$A$2005,A497&amp;"",$B$6:$B$2005,B497&amp;"")&gt;1,"مكرر","")))</f>
        <v/>
      </c>
    </row>
    <row r="498">
      <c r="A498" s="5" t="n"/>
      <c r="B498" s="5" t="n"/>
      <c r="C498" s="5" t="n"/>
      <c r="D498" s="5" t="n"/>
      <c r="E498" s="6">
        <f>IF(B498&amp;""="","",IFERROR(INDEX('الملاك'!$B$6:$B$205,MATCH(B498&amp;"",'الملاك'!$A$6:$A$205,0))&amp;"","كود غير موجود"))</f>
        <v/>
      </c>
      <c r="F498" s="19">
        <f>IF(B498&amp;""="","",IFERROR(INDEX('الملاك'!$E$6:$E$205,MATCH(B498&amp;"",'الملاك'!$A$6:$A$205,0)),""))</f>
        <v/>
      </c>
      <c r="G498" s="6">
        <f>IF(OR(A498&amp;""="",B498&amp;""=""),"",IF(COUNTIF('الاجتماعات'!$A$6:$A$205,A498&amp;"")=0,"اجتماع غير موجود",IF(COUNTIFS($A$6:$A$2005,A498&amp;"",$B$6:$B$2005,B498&amp;"")&gt;1,"مكرر","")))</f>
        <v/>
      </c>
    </row>
    <row r="499">
      <c r="A499" s="5" t="n"/>
      <c r="B499" s="5" t="n"/>
      <c r="C499" s="5" t="n"/>
      <c r="D499" s="5" t="n"/>
      <c r="E499" s="6">
        <f>IF(B499&amp;""="","",IFERROR(INDEX('الملاك'!$B$6:$B$205,MATCH(B499&amp;"",'الملاك'!$A$6:$A$205,0))&amp;"","كود غير موجود"))</f>
        <v/>
      </c>
      <c r="F499" s="19">
        <f>IF(B499&amp;""="","",IFERROR(INDEX('الملاك'!$E$6:$E$205,MATCH(B499&amp;"",'الملاك'!$A$6:$A$205,0)),""))</f>
        <v/>
      </c>
      <c r="G499" s="6">
        <f>IF(OR(A499&amp;""="",B499&amp;""=""),"",IF(COUNTIF('الاجتماعات'!$A$6:$A$205,A499&amp;"")=0,"اجتماع غير موجود",IF(COUNTIFS($A$6:$A$2005,A499&amp;"",$B$6:$B$2005,B499&amp;"")&gt;1,"مكرر","")))</f>
        <v/>
      </c>
    </row>
    <row r="500">
      <c r="A500" s="5" t="n"/>
      <c r="B500" s="5" t="n"/>
      <c r="C500" s="5" t="n"/>
      <c r="D500" s="5" t="n"/>
      <c r="E500" s="6">
        <f>IF(B500&amp;""="","",IFERROR(INDEX('الملاك'!$B$6:$B$205,MATCH(B500&amp;"",'الملاك'!$A$6:$A$205,0))&amp;"","كود غير موجود"))</f>
        <v/>
      </c>
      <c r="F500" s="19">
        <f>IF(B500&amp;""="","",IFERROR(INDEX('الملاك'!$E$6:$E$205,MATCH(B500&amp;"",'الملاك'!$A$6:$A$205,0)),""))</f>
        <v/>
      </c>
      <c r="G500" s="6">
        <f>IF(OR(A500&amp;""="",B500&amp;""=""),"",IF(COUNTIF('الاجتماعات'!$A$6:$A$205,A500&amp;"")=0,"اجتماع غير موجود",IF(COUNTIFS($A$6:$A$2005,A500&amp;"",$B$6:$B$2005,B500&amp;"")&gt;1,"مكرر","")))</f>
        <v/>
      </c>
    </row>
    <row r="501">
      <c r="A501" s="5" t="n"/>
      <c r="B501" s="5" t="n"/>
      <c r="C501" s="5" t="n"/>
      <c r="D501" s="5" t="n"/>
      <c r="E501" s="6">
        <f>IF(B501&amp;""="","",IFERROR(INDEX('الملاك'!$B$6:$B$205,MATCH(B501&amp;"",'الملاك'!$A$6:$A$205,0))&amp;"","كود غير موجود"))</f>
        <v/>
      </c>
      <c r="F501" s="19">
        <f>IF(B501&amp;""="","",IFERROR(INDEX('الملاك'!$E$6:$E$205,MATCH(B501&amp;"",'الملاك'!$A$6:$A$205,0)),""))</f>
        <v/>
      </c>
      <c r="G501" s="6">
        <f>IF(OR(A501&amp;""="",B501&amp;""=""),"",IF(COUNTIF('الاجتماعات'!$A$6:$A$205,A501&amp;"")=0,"اجتماع غير موجود",IF(COUNTIFS($A$6:$A$2005,A501&amp;"",$B$6:$B$2005,B501&amp;"")&gt;1,"مكرر","")))</f>
        <v/>
      </c>
    </row>
    <row r="502">
      <c r="A502" s="5" t="n"/>
      <c r="B502" s="5" t="n"/>
      <c r="C502" s="5" t="n"/>
      <c r="D502" s="5" t="n"/>
      <c r="E502" s="6">
        <f>IF(B502&amp;""="","",IFERROR(INDEX('الملاك'!$B$6:$B$205,MATCH(B502&amp;"",'الملاك'!$A$6:$A$205,0))&amp;"","كود غير موجود"))</f>
        <v/>
      </c>
      <c r="F502" s="19">
        <f>IF(B502&amp;""="","",IFERROR(INDEX('الملاك'!$E$6:$E$205,MATCH(B502&amp;"",'الملاك'!$A$6:$A$205,0)),""))</f>
        <v/>
      </c>
      <c r="G502" s="6">
        <f>IF(OR(A502&amp;""="",B502&amp;""=""),"",IF(COUNTIF('الاجتماعات'!$A$6:$A$205,A502&amp;"")=0,"اجتماع غير موجود",IF(COUNTIFS($A$6:$A$2005,A502&amp;"",$B$6:$B$2005,B502&amp;"")&gt;1,"مكرر","")))</f>
        <v/>
      </c>
    </row>
    <row r="503">
      <c r="A503" s="5" t="n"/>
      <c r="B503" s="5" t="n"/>
      <c r="C503" s="5" t="n"/>
      <c r="D503" s="5" t="n"/>
      <c r="E503" s="6">
        <f>IF(B503&amp;""="","",IFERROR(INDEX('الملاك'!$B$6:$B$205,MATCH(B503&amp;"",'الملاك'!$A$6:$A$205,0))&amp;"","كود غير موجود"))</f>
        <v/>
      </c>
      <c r="F503" s="19">
        <f>IF(B503&amp;""="","",IFERROR(INDEX('الملاك'!$E$6:$E$205,MATCH(B503&amp;"",'الملاك'!$A$6:$A$205,0)),""))</f>
        <v/>
      </c>
      <c r="G503" s="6">
        <f>IF(OR(A503&amp;""="",B503&amp;""=""),"",IF(COUNTIF('الاجتماعات'!$A$6:$A$205,A503&amp;"")=0,"اجتماع غير موجود",IF(COUNTIFS($A$6:$A$2005,A503&amp;"",$B$6:$B$2005,B503&amp;"")&gt;1,"مكرر","")))</f>
        <v/>
      </c>
    </row>
    <row r="504">
      <c r="A504" s="5" t="n"/>
      <c r="B504" s="5" t="n"/>
      <c r="C504" s="5" t="n"/>
      <c r="D504" s="5" t="n"/>
      <c r="E504" s="6">
        <f>IF(B504&amp;""="","",IFERROR(INDEX('الملاك'!$B$6:$B$205,MATCH(B504&amp;"",'الملاك'!$A$6:$A$205,0))&amp;"","كود غير موجود"))</f>
        <v/>
      </c>
      <c r="F504" s="19">
        <f>IF(B504&amp;""="","",IFERROR(INDEX('الملاك'!$E$6:$E$205,MATCH(B504&amp;"",'الملاك'!$A$6:$A$205,0)),""))</f>
        <v/>
      </c>
      <c r="G504" s="6">
        <f>IF(OR(A504&amp;""="",B504&amp;""=""),"",IF(COUNTIF('الاجتماعات'!$A$6:$A$205,A504&amp;"")=0,"اجتماع غير موجود",IF(COUNTIFS($A$6:$A$2005,A504&amp;"",$B$6:$B$2005,B504&amp;"")&gt;1,"مكرر","")))</f>
        <v/>
      </c>
    </row>
    <row r="505">
      <c r="A505" s="5" t="n"/>
      <c r="B505" s="5" t="n"/>
      <c r="C505" s="5" t="n"/>
      <c r="D505" s="5" t="n"/>
      <c r="E505" s="6">
        <f>IF(B505&amp;""="","",IFERROR(INDEX('الملاك'!$B$6:$B$205,MATCH(B505&amp;"",'الملاك'!$A$6:$A$205,0))&amp;"","كود غير موجود"))</f>
        <v/>
      </c>
      <c r="F505" s="19">
        <f>IF(B505&amp;""="","",IFERROR(INDEX('الملاك'!$E$6:$E$205,MATCH(B505&amp;"",'الملاك'!$A$6:$A$205,0)),""))</f>
        <v/>
      </c>
      <c r="G505" s="6">
        <f>IF(OR(A505&amp;""="",B505&amp;""=""),"",IF(COUNTIF('الاجتماعات'!$A$6:$A$205,A505&amp;"")=0,"اجتماع غير موجود",IF(COUNTIFS($A$6:$A$2005,A505&amp;"",$B$6:$B$2005,B505&amp;"")&gt;1,"مكرر","")))</f>
        <v/>
      </c>
    </row>
    <row r="506">
      <c r="A506" s="5" t="n"/>
      <c r="B506" s="5" t="n"/>
      <c r="C506" s="5" t="n"/>
      <c r="D506" s="5" t="n"/>
      <c r="E506" s="6">
        <f>IF(B506&amp;""="","",IFERROR(INDEX('الملاك'!$B$6:$B$205,MATCH(B506&amp;"",'الملاك'!$A$6:$A$205,0))&amp;"","كود غير موجود"))</f>
        <v/>
      </c>
      <c r="F506" s="19">
        <f>IF(B506&amp;""="","",IFERROR(INDEX('الملاك'!$E$6:$E$205,MATCH(B506&amp;"",'الملاك'!$A$6:$A$205,0)),""))</f>
        <v/>
      </c>
      <c r="G506" s="6">
        <f>IF(OR(A506&amp;""="",B506&amp;""=""),"",IF(COUNTIF('الاجتماعات'!$A$6:$A$205,A506&amp;"")=0,"اجتماع غير موجود",IF(COUNTIFS($A$6:$A$2005,A506&amp;"",$B$6:$B$2005,B506&amp;"")&gt;1,"مكرر","")))</f>
        <v/>
      </c>
    </row>
    <row r="507">
      <c r="A507" s="5" t="n"/>
      <c r="B507" s="5" t="n"/>
      <c r="C507" s="5" t="n"/>
      <c r="D507" s="5" t="n"/>
      <c r="E507" s="6">
        <f>IF(B507&amp;""="","",IFERROR(INDEX('الملاك'!$B$6:$B$205,MATCH(B507&amp;"",'الملاك'!$A$6:$A$205,0))&amp;"","كود غير موجود"))</f>
        <v/>
      </c>
      <c r="F507" s="19">
        <f>IF(B507&amp;""="","",IFERROR(INDEX('الملاك'!$E$6:$E$205,MATCH(B507&amp;"",'الملاك'!$A$6:$A$205,0)),""))</f>
        <v/>
      </c>
      <c r="G507" s="6">
        <f>IF(OR(A507&amp;""="",B507&amp;""=""),"",IF(COUNTIF('الاجتماعات'!$A$6:$A$205,A507&amp;"")=0,"اجتماع غير موجود",IF(COUNTIFS($A$6:$A$2005,A507&amp;"",$B$6:$B$2005,B507&amp;"")&gt;1,"مكرر","")))</f>
        <v/>
      </c>
    </row>
    <row r="508">
      <c r="A508" s="5" t="n"/>
      <c r="B508" s="5" t="n"/>
      <c r="C508" s="5" t="n"/>
      <c r="D508" s="5" t="n"/>
      <c r="E508" s="6">
        <f>IF(B508&amp;""="","",IFERROR(INDEX('الملاك'!$B$6:$B$205,MATCH(B508&amp;"",'الملاك'!$A$6:$A$205,0))&amp;"","كود غير موجود"))</f>
        <v/>
      </c>
      <c r="F508" s="19">
        <f>IF(B508&amp;""="","",IFERROR(INDEX('الملاك'!$E$6:$E$205,MATCH(B508&amp;"",'الملاك'!$A$6:$A$205,0)),""))</f>
        <v/>
      </c>
      <c r="G508" s="6">
        <f>IF(OR(A508&amp;""="",B508&amp;""=""),"",IF(COUNTIF('الاجتماعات'!$A$6:$A$205,A508&amp;"")=0,"اجتماع غير موجود",IF(COUNTIFS($A$6:$A$2005,A508&amp;"",$B$6:$B$2005,B508&amp;"")&gt;1,"مكرر","")))</f>
        <v/>
      </c>
    </row>
    <row r="509">
      <c r="A509" s="5" t="n"/>
      <c r="B509" s="5" t="n"/>
      <c r="C509" s="5" t="n"/>
      <c r="D509" s="5" t="n"/>
      <c r="E509" s="6">
        <f>IF(B509&amp;""="","",IFERROR(INDEX('الملاك'!$B$6:$B$205,MATCH(B509&amp;"",'الملاك'!$A$6:$A$205,0))&amp;"","كود غير موجود"))</f>
        <v/>
      </c>
      <c r="F509" s="19">
        <f>IF(B509&amp;""="","",IFERROR(INDEX('الملاك'!$E$6:$E$205,MATCH(B509&amp;"",'الملاك'!$A$6:$A$205,0)),""))</f>
        <v/>
      </c>
      <c r="G509" s="6">
        <f>IF(OR(A509&amp;""="",B509&amp;""=""),"",IF(COUNTIF('الاجتماعات'!$A$6:$A$205,A509&amp;"")=0,"اجتماع غير موجود",IF(COUNTIFS($A$6:$A$2005,A509&amp;"",$B$6:$B$2005,B509&amp;"")&gt;1,"مكرر","")))</f>
        <v/>
      </c>
    </row>
    <row r="510">
      <c r="A510" s="5" t="n"/>
      <c r="B510" s="5" t="n"/>
      <c r="C510" s="5" t="n"/>
      <c r="D510" s="5" t="n"/>
      <c r="E510" s="6">
        <f>IF(B510&amp;""="","",IFERROR(INDEX('الملاك'!$B$6:$B$205,MATCH(B510&amp;"",'الملاك'!$A$6:$A$205,0))&amp;"","كود غير موجود"))</f>
        <v/>
      </c>
      <c r="F510" s="19">
        <f>IF(B510&amp;""="","",IFERROR(INDEX('الملاك'!$E$6:$E$205,MATCH(B510&amp;"",'الملاك'!$A$6:$A$205,0)),""))</f>
        <v/>
      </c>
      <c r="G510" s="6">
        <f>IF(OR(A510&amp;""="",B510&amp;""=""),"",IF(COUNTIF('الاجتماعات'!$A$6:$A$205,A510&amp;"")=0,"اجتماع غير موجود",IF(COUNTIFS($A$6:$A$2005,A510&amp;"",$B$6:$B$2005,B510&amp;"")&gt;1,"مكرر","")))</f>
        <v/>
      </c>
    </row>
    <row r="511">
      <c r="A511" s="5" t="n"/>
      <c r="B511" s="5" t="n"/>
      <c r="C511" s="5" t="n"/>
      <c r="D511" s="5" t="n"/>
      <c r="E511" s="6">
        <f>IF(B511&amp;""="","",IFERROR(INDEX('الملاك'!$B$6:$B$205,MATCH(B511&amp;"",'الملاك'!$A$6:$A$205,0))&amp;"","كود غير موجود"))</f>
        <v/>
      </c>
      <c r="F511" s="19">
        <f>IF(B511&amp;""="","",IFERROR(INDEX('الملاك'!$E$6:$E$205,MATCH(B511&amp;"",'الملاك'!$A$6:$A$205,0)),""))</f>
        <v/>
      </c>
      <c r="G511" s="6">
        <f>IF(OR(A511&amp;""="",B511&amp;""=""),"",IF(COUNTIF('الاجتماعات'!$A$6:$A$205,A511&amp;"")=0,"اجتماع غير موجود",IF(COUNTIFS($A$6:$A$2005,A511&amp;"",$B$6:$B$2005,B511&amp;"")&gt;1,"مكرر","")))</f>
        <v/>
      </c>
    </row>
    <row r="512">
      <c r="A512" s="5" t="n"/>
      <c r="B512" s="5" t="n"/>
      <c r="C512" s="5" t="n"/>
      <c r="D512" s="5" t="n"/>
      <c r="E512" s="6">
        <f>IF(B512&amp;""="","",IFERROR(INDEX('الملاك'!$B$6:$B$205,MATCH(B512&amp;"",'الملاك'!$A$6:$A$205,0))&amp;"","كود غير موجود"))</f>
        <v/>
      </c>
      <c r="F512" s="19">
        <f>IF(B512&amp;""="","",IFERROR(INDEX('الملاك'!$E$6:$E$205,MATCH(B512&amp;"",'الملاك'!$A$6:$A$205,0)),""))</f>
        <v/>
      </c>
      <c r="G512" s="6">
        <f>IF(OR(A512&amp;""="",B512&amp;""=""),"",IF(COUNTIF('الاجتماعات'!$A$6:$A$205,A512&amp;"")=0,"اجتماع غير موجود",IF(COUNTIFS($A$6:$A$2005,A512&amp;"",$B$6:$B$2005,B512&amp;"")&gt;1,"مكرر","")))</f>
        <v/>
      </c>
    </row>
    <row r="513">
      <c r="A513" s="5" t="n"/>
      <c r="B513" s="5" t="n"/>
      <c r="C513" s="5" t="n"/>
      <c r="D513" s="5" t="n"/>
      <c r="E513" s="6">
        <f>IF(B513&amp;""="","",IFERROR(INDEX('الملاك'!$B$6:$B$205,MATCH(B513&amp;"",'الملاك'!$A$6:$A$205,0))&amp;"","كود غير موجود"))</f>
        <v/>
      </c>
      <c r="F513" s="19">
        <f>IF(B513&amp;""="","",IFERROR(INDEX('الملاك'!$E$6:$E$205,MATCH(B513&amp;"",'الملاك'!$A$6:$A$205,0)),""))</f>
        <v/>
      </c>
      <c r="G513" s="6">
        <f>IF(OR(A513&amp;""="",B513&amp;""=""),"",IF(COUNTIF('الاجتماعات'!$A$6:$A$205,A513&amp;"")=0,"اجتماع غير موجود",IF(COUNTIFS($A$6:$A$2005,A513&amp;"",$B$6:$B$2005,B513&amp;"")&gt;1,"مكرر","")))</f>
        <v/>
      </c>
    </row>
    <row r="514">
      <c r="A514" s="5" t="n"/>
      <c r="B514" s="5" t="n"/>
      <c r="C514" s="5" t="n"/>
      <c r="D514" s="5" t="n"/>
      <c r="E514" s="6">
        <f>IF(B514&amp;""="","",IFERROR(INDEX('الملاك'!$B$6:$B$205,MATCH(B514&amp;"",'الملاك'!$A$6:$A$205,0))&amp;"","كود غير موجود"))</f>
        <v/>
      </c>
      <c r="F514" s="19">
        <f>IF(B514&amp;""="","",IFERROR(INDEX('الملاك'!$E$6:$E$205,MATCH(B514&amp;"",'الملاك'!$A$6:$A$205,0)),""))</f>
        <v/>
      </c>
      <c r="G514" s="6">
        <f>IF(OR(A514&amp;""="",B514&amp;""=""),"",IF(COUNTIF('الاجتماعات'!$A$6:$A$205,A514&amp;"")=0,"اجتماع غير موجود",IF(COUNTIFS($A$6:$A$2005,A514&amp;"",$B$6:$B$2005,B514&amp;"")&gt;1,"مكرر","")))</f>
        <v/>
      </c>
    </row>
    <row r="515">
      <c r="A515" s="5" t="n"/>
      <c r="B515" s="5" t="n"/>
      <c r="C515" s="5" t="n"/>
      <c r="D515" s="5" t="n"/>
      <c r="E515" s="6">
        <f>IF(B515&amp;""="","",IFERROR(INDEX('الملاك'!$B$6:$B$205,MATCH(B515&amp;"",'الملاك'!$A$6:$A$205,0))&amp;"","كود غير موجود"))</f>
        <v/>
      </c>
      <c r="F515" s="19">
        <f>IF(B515&amp;""="","",IFERROR(INDEX('الملاك'!$E$6:$E$205,MATCH(B515&amp;"",'الملاك'!$A$6:$A$205,0)),""))</f>
        <v/>
      </c>
      <c r="G515" s="6">
        <f>IF(OR(A515&amp;""="",B515&amp;""=""),"",IF(COUNTIF('الاجتماعات'!$A$6:$A$205,A515&amp;"")=0,"اجتماع غير موجود",IF(COUNTIFS($A$6:$A$2005,A515&amp;"",$B$6:$B$2005,B515&amp;"")&gt;1,"مكرر","")))</f>
        <v/>
      </c>
    </row>
    <row r="516">
      <c r="A516" s="5" t="n"/>
      <c r="B516" s="5" t="n"/>
      <c r="C516" s="5" t="n"/>
      <c r="D516" s="5" t="n"/>
      <c r="E516" s="6">
        <f>IF(B516&amp;""="","",IFERROR(INDEX('الملاك'!$B$6:$B$205,MATCH(B516&amp;"",'الملاك'!$A$6:$A$205,0))&amp;"","كود غير موجود"))</f>
        <v/>
      </c>
      <c r="F516" s="19">
        <f>IF(B516&amp;""="","",IFERROR(INDEX('الملاك'!$E$6:$E$205,MATCH(B516&amp;"",'الملاك'!$A$6:$A$205,0)),""))</f>
        <v/>
      </c>
      <c r="G516" s="6">
        <f>IF(OR(A516&amp;""="",B516&amp;""=""),"",IF(COUNTIF('الاجتماعات'!$A$6:$A$205,A516&amp;"")=0,"اجتماع غير موجود",IF(COUNTIFS($A$6:$A$2005,A516&amp;"",$B$6:$B$2005,B516&amp;"")&gt;1,"مكرر","")))</f>
        <v/>
      </c>
    </row>
    <row r="517">
      <c r="A517" s="5" t="n"/>
      <c r="B517" s="5" t="n"/>
      <c r="C517" s="5" t="n"/>
      <c r="D517" s="5" t="n"/>
      <c r="E517" s="6">
        <f>IF(B517&amp;""="","",IFERROR(INDEX('الملاك'!$B$6:$B$205,MATCH(B517&amp;"",'الملاك'!$A$6:$A$205,0))&amp;"","كود غير موجود"))</f>
        <v/>
      </c>
      <c r="F517" s="19">
        <f>IF(B517&amp;""="","",IFERROR(INDEX('الملاك'!$E$6:$E$205,MATCH(B517&amp;"",'الملاك'!$A$6:$A$205,0)),""))</f>
        <v/>
      </c>
      <c r="G517" s="6">
        <f>IF(OR(A517&amp;""="",B517&amp;""=""),"",IF(COUNTIF('الاجتماعات'!$A$6:$A$205,A517&amp;"")=0,"اجتماع غير موجود",IF(COUNTIFS($A$6:$A$2005,A517&amp;"",$B$6:$B$2005,B517&amp;"")&gt;1,"مكرر","")))</f>
        <v/>
      </c>
    </row>
    <row r="518">
      <c r="A518" s="5" t="n"/>
      <c r="B518" s="5" t="n"/>
      <c r="C518" s="5" t="n"/>
      <c r="D518" s="5" t="n"/>
      <c r="E518" s="6">
        <f>IF(B518&amp;""="","",IFERROR(INDEX('الملاك'!$B$6:$B$205,MATCH(B518&amp;"",'الملاك'!$A$6:$A$205,0))&amp;"","كود غير موجود"))</f>
        <v/>
      </c>
      <c r="F518" s="19">
        <f>IF(B518&amp;""="","",IFERROR(INDEX('الملاك'!$E$6:$E$205,MATCH(B518&amp;"",'الملاك'!$A$6:$A$205,0)),""))</f>
        <v/>
      </c>
      <c r="G518" s="6">
        <f>IF(OR(A518&amp;""="",B518&amp;""=""),"",IF(COUNTIF('الاجتماعات'!$A$6:$A$205,A518&amp;"")=0,"اجتماع غير موجود",IF(COUNTIFS($A$6:$A$2005,A518&amp;"",$B$6:$B$2005,B518&amp;"")&gt;1,"مكرر","")))</f>
        <v/>
      </c>
    </row>
    <row r="519">
      <c r="A519" s="5" t="n"/>
      <c r="B519" s="5" t="n"/>
      <c r="C519" s="5" t="n"/>
      <c r="D519" s="5" t="n"/>
      <c r="E519" s="6">
        <f>IF(B519&amp;""="","",IFERROR(INDEX('الملاك'!$B$6:$B$205,MATCH(B519&amp;"",'الملاك'!$A$6:$A$205,0))&amp;"","كود غير موجود"))</f>
        <v/>
      </c>
      <c r="F519" s="19">
        <f>IF(B519&amp;""="","",IFERROR(INDEX('الملاك'!$E$6:$E$205,MATCH(B519&amp;"",'الملاك'!$A$6:$A$205,0)),""))</f>
        <v/>
      </c>
      <c r="G519" s="6">
        <f>IF(OR(A519&amp;""="",B519&amp;""=""),"",IF(COUNTIF('الاجتماعات'!$A$6:$A$205,A519&amp;"")=0,"اجتماع غير موجود",IF(COUNTIFS($A$6:$A$2005,A519&amp;"",$B$6:$B$2005,B519&amp;"")&gt;1,"مكرر","")))</f>
        <v/>
      </c>
    </row>
    <row r="520">
      <c r="A520" s="5" t="n"/>
      <c r="B520" s="5" t="n"/>
      <c r="C520" s="5" t="n"/>
      <c r="D520" s="5" t="n"/>
      <c r="E520" s="6">
        <f>IF(B520&amp;""="","",IFERROR(INDEX('الملاك'!$B$6:$B$205,MATCH(B520&amp;"",'الملاك'!$A$6:$A$205,0))&amp;"","كود غير موجود"))</f>
        <v/>
      </c>
      <c r="F520" s="19">
        <f>IF(B520&amp;""="","",IFERROR(INDEX('الملاك'!$E$6:$E$205,MATCH(B520&amp;"",'الملاك'!$A$6:$A$205,0)),""))</f>
        <v/>
      </c>
      <c r="G520" s="6">
        <f>IF(OR(A520&amp;""="",B520&amp;""=""),"",IF(COUNTIF('الاجتماعات'!$A$6:$A$205,A520&amp;"")=0,"اجتماع غير موجود",IF(COUNTIFS($A$6:$A$2005,A520&amp;"",$B$6:$B$2005,B520&amp;"")&gt;1,"مكرر","")))</f>
        <v/>
      </c>
    </row>
    <row r="521">
      <c r="A521" s="5" t="n"/>
      <c r="B521" s="5" t="n"/>
      <c r="C521" s="5" t="n"/>
      <c r="D521" s="5" t="n"/>
      <c r="E521" s="6">
        <f>IF(B521&amp;""="","",IFERROR(INDEX('الملاك'!$B$6:$B$205,MATCH(B521&amp;"",'الملاك'!$A$6:$A$205,0))&amp;"","كود غير موجود"))</f>
        <v/>
      </c>
      <c r="F521" s="19">
        <f>IF(B521&amp;""="","",IFERROR(INDEX('الملاك'!$E$6:$E$205,MATCH(B521&amp;"",'الملاك'!$A$6:$A$205,0)),""))</f>
        <v/>
      </c>
      <c r="G521" s="6">
        <f>IF(OR(A521&amp;""="",B521&amp;""=""),"",IF(COUNTIF('الاجتماعات'!$A$6:$A$205,A521&amp;"")=0,"اجتماع غير موجود",IF(COUNTIFS($A$6:$A$2005,A521&amp;"",$B$6:$B$2005,B521&amp;"")&gt;1,"مكرر","")))</f>
        <v/>
      </c>
    </row>
    <row r="522">
      <c r="A522" s="5" t="n"/>
      <c r="B522" s="5" t="n"/>
      <c r="C522" s="5" t="n"/>
      <c r="D522" s="5" t="n"/>
      <c r="E522" s="6">
        <f>IF(B522&amp;""="","",IFERROR(INDEX('الملاك'!$B$6:$B$205,MATCH(B522&amp;"",'الملاك'!$A$6:$A$205,0))&amp;"","كود غير موجود"))</f>
        <v/>
      </c>
      <c r="F522" s="19">
        <f>IF(B522&amp;""="","",IFERROR(INDEX('الملاك'!$E$6:$E$205,MATCH(B522&amp;"",'الملاك'!$A$6:$A$205,0)),""))</f>
        <v/>
      </c>
      <c r="G522" s="6">
        <f>IF(OR(A522&amp;""="",B522&amp;""=""),"",IF(COUNTIF('الاجتماعات'!$A$6:$A$205,A522&amp;"")=0,"اجتماع غير موجود",IF(COUNTIFS($A$6:$A$2005,A522&amp;"",$B$6:$B$2005,B522&amp;"")&gt;1,"مكرر","")))</f>
        <v/>
      </c>
    </row>
    <row r="523">
      <c r="A523" s="5" t="n"/>
      <c r="B523" s="5" t="n"/>
      <c r="C523" s="5" t="n"/>
      <c r="D523" s="5" t="n"/>
      <c r="E523" s="6">
        <f>IF(B523&amp;""="","",IFERROR(INDEX('الملاك'!$B$6:$B$205,MATCH(B523&amp;"",'الملاك'!$A$6:$A$205,0))&amp;"","كود غير موجود"))</f>
        <v/>
      </c>
      <c r="F523" s="19">
        <f>IF(B523&amp;""="","",IFERROR(INDEX('الملاك'!$E$6:$E$205,MATCH(B523&amp;"",'الملاك'!$A$6:$A$205,0)),""))</f>
        <v/>
      </c>
      <c r="G523" s="6">
        <f>IF(OR(A523&amp;""="",B523&amp;""=""),"",IF(COUNTIF('الاجتماعات'!$A$6:$A$205,A523&amp;"")=0,"اجتماع غير موجود",IF(COUNTIFS($A$6:$A$2005,A523&amp;"",$B$6:$B$2005,B523&amp;"")&gt;1,"مكرر","")))</f>
        <v/>
      </c>
    </row>
    <row r="524">
      <c r="A524" s="5" t="n"/>
      <c r="B524" s="5" t="n"/>
      <c r="C524" s="5" t="n"/>
      <c r="D524" s="5" t="n"/>
      <c r="E524" s="6">
        <f>IF(B524&amp;""="","",IFERROR(INDEX('الملاك'!$B$6:$B$205,MATCH(B524&amp;"",'الملاك'!$A$6:$A$205,0))&amp;"","كود غير موجود"))</f>
        <v/>
      </c>
      <c r="F524" s="19">
        <f>IF(B524&amp;""="","",IFERROR(INDEX('الملاك'!$E$6:$E$205,MATCH(B524&amp;"",'الملاك'!$A$6:$A$205,0)),""))</f>
        <v/>
      </c>
      <c r="G524" s="6">
        <f>IF(OR(A524&amp;""="",B524&amp;""=""),"",IF(COUNTIF('الاجتماعات'!$A$6:$A$205,A524&amp;"")=0,"اجتماع غير موجود",IF(COUNTIFS($A$6:$A$2005,A524&amp;"",$B$6:$B$2005,B524&amp;"")&gt;1,"مكرر","")))</f>
        <v/>
      </c>
    </row>
    <row r="525">
      <c r="A525" s="5" t="n"/>
      <c r="B525" s="5" t="n"/>
      <c r="C525" s="5" t="n"/>
      <c r="D525" s="5" t="n"/>
      <c r="E525" s="6">
        <f>IF(B525&amp;""="","",IFERROR(INDEX('الملاك'!$B$6:$B$205,MATCH(B525&amp;"",'الملاك'!$A$6:$A$205,0))&amp;"","كود غير موجود"))</f>
        <v/>
      </c>
      <c r="F525" s="19">
        <f>IF(B525&amp;""="","",IFERROR(INDEX('الملاك'!$E$6:$E$205,MATCH(B525&amp;"",'الملاك'!$A$6:$A$205,0)),""))</f>
        <v/>
      </c>
      <c r="G525" s="6">
        <f>IF(OR(A525&amp;""="",B525&amp;""=""),"",IF(COUNTIF('الاجتماعات'!$A$6:$A$205,A525&amp;"")=0,"اجتماع غير موجود",IF(COUNTIFS($A$6:$A$2005,A525&amp;"",$B$6:$B$2005,B525&amp;"")&gt;1,"مكرر","")))</f>
        <v/>
      </c>
    </row>
    <row r="526">
      <c r="A526" s="5" t="n"/>
      <c r="B526" s="5" t="n"/>
      <c r="C526" s="5" t="n"/>
      <c r="D526" s="5" t="n"/>
      <c r="E526" s="6">
        <f>IF(B526&amp;""="","",IFERROR(INDEX('الملاك'!$B$6:$B$205,MATCH(B526&amp;"",'الملاك'!$A$6:$A$205,0))&amp;"","كود غير موجود"))</f>
        <v/>
      </c>
      <c r="F526" s="19">
        <f>IF(B526&amp;""="","",IFERROR(INDEX('الملاك'!$E$6:$E$205,MATCH(B526&amp;"",'الملاك'!$A$6:$A$205,0)),""))</f>
        <v/>
      </c>
      <c r="G526" s="6">
        <f>IF(OR(A526&amp;""="",B526&amp;""=""),"",IF(COUNTIF('الاجتماعات'!$A$6:$A$205,A526&amp;"")=0,"اجتماع غير موجود",IF(COUNTIFS($A$6:$A$2005,A526&amp;"",$B$6:$B$2005,B526&amp;"")&gt;1,"مكرر","")))</f>
        <v/>
      </c>
    </row>
    <row r="527">
      <c r="A527" s="5" t="n"/>
      <c r="B527" s="5" t="n"/>
      <c r="C527" s="5" t="n"/>
      <c r="D527" s="5" t="n"/>
      <c r="E527" s="6">
        <f>IF(B527&amp;""="","",IFERROR(INDEX('الملاك'!$B$6:$B$205,MATCH(B527&amp;"",'الملاك'!$A$6:$A$205,0))&amp;"","كود غير موجود"))</f>
        <v/>
      </c>
      <c r="F527" s="19">
        <f>IF(B527&amp;""="","",IFERROR(INDEX('الملاك'!$E$6:$E$205,MATCH(B527&amp;"",'الملاك'!$A$6:$A$205,0)),""))</f>
        <v/>
      </c>
      <c r="G527" s="6">
        <f>IF(OR(A527&amp;""="",B527&amp;""=""),"",IF(COUNTIF('الاجتماعات'!$A$6:$A$205,A527&amp;"")=0,"اجتماع غير موجود",IF(COUNTIFS($A$6:$A$2005,A527&amp;"",$B$6:$B$2005,B527&amp;"")&gt;1,"مكرر","")))</f>
        <v/>
      </c>
    </row>
    <row r="528">
      <c r="A528" s="5" t="n"/>
      <c r="B528" s="5" t="n"/>
      <c r="C528" s="5" t="n"/>
      <c r="D528" s="5" t="n"/>
      <c r="E528" s="6">
        <f>IF(B528&amp;""="","",IFERROR(INDEX('الملاك'!$B$6:$B$205,MATCH(B528&amp;"",'الملاك'!$A$6:$A$205,0))&amp;"","كود غير موجود"))</f>
        <v/>
      </c>
      <c r="F528" s="19">
        <f>IF(B528&amp;""="","",IFERROR(INDEX('الملاك'!$E$6:$E$205,MATCH(B528&amp;"",'الملاك'!$A$6:$A$205,0)),""))</f>
        <v/>
      </c>
      <c r="G528" s="6">
        <f>IF(OR(A528&amp;""="",B528&amp;""=""),"",IF(COUNTIF('الاجتماعات'!$A$6:$A$205,A528&amp;"")=0,"اجتماع غير موجود",IF(COUNTIFS($A$6:$A$2005,A528&amp;"",$B$6:$B$2005,B528&amp;"")&gt;1,"مكرر","")))</f>
        <v/>
      </c>
    </row>
    <row r="529">
      <c r="A529" s="5" t="n"/>
      <c r="B529" s="5" t="n"/>
      <c r="C529" s="5" t="n"/>
      <c r="D529" s="5" t="n"/>
      <c r="E529" s="6">
        <f>IF(B529&amp;""="","",IFERROR(INDEX('الملاك'!$B$6:$B$205,MATCH(B529&amp;"",'الملاك'!$A$6:$A$205,0))&amp;"","كود غير موجود"))</f>
        <v/>
      </c>
      <c r="F529" s="19">
        <f>IF(B529&amp;""="","",IFERROR(INDEX('الملاك'!$E$6:$E$205,MATCH(B529&amp;"",'الملاك'!$A$6:$A$205,0)),""))</f>
        <v/>
      </c>
      <c r="G529" s="6">
        <f>IF(OR(A529&amp;""="",B529&amp;""=""),"",IF(COUNTIF('الاجتماعات'!$A$6:$A$205,A529&amp;"")=0,"اجتماع غير موجود",IF(COUNTIFS($A$6:$A$2005,A529&amp;"",$B$6:$B$2005,B529&amp;"")&gt;1,"مكرر","")))</f>
        <v/>
      </c>
    </row>
    <row r="530">
      <c r="A530" s="5" t="n"/>
      <c r="B530" s="5" t="n"/>
      <c r="C530" s="5" t="n"/>
      <c r="D530" s="5" t="n"/>
      <c r="E530" s="6">
        <f>IF(B530&amp;""="","",IFERROR(INDEX('الملاك'!$B$6:$B$205,MATCH(B530&amp;"",'الملاك'!$A$6:$A$205,0))&amp;"","كود غير موجود"))</f>
        <v/>
      </c>
      <c r="F530" s="19">
        <f>IF(B530&amp;""="","",IFERROR(INDEX('الملاك'!$E$6:$E$205,MATCH(B530&amp;"",'الملاك'!$A$6:$A$205,0)),""))</f>
        <v/>
      </c>
      <c r="G530" s="6">
        <f>IF(OR(A530&amp;""="",B530&amp;""=""),"",IF(COUNTIF('الاجتماعات'!$A$6:$A$205,A530&amp;"")=0,"اجتماع غير موجود",IF(COUNTIFS($A$6:$A$2005,A530&amp;"",$B$6:$B$2005,B530&amp;"")&gt;1,"مكرر","")))</f>
        <v/>
      </c>
    </row>
    <row r="531">
      <c r="A531" s="5" t="n"/>
      <c r="B531" s="5" t="n"/>
      <c r="C531" s="5" t="n"/>
      <c r="D531" s="5" t="n"/>
      <c r="E531" s="6">
        <f>IF(B531&amp;""="","",IFERROR(INDEX('الملاك'!$B$6:$B$205,MATCH(B531&amp;"",'الملاك'!$A$6:$A$205,0))&amp;"","كود غير موجود"))</f>
        <v/>
      </c>
      <c r="F531" s="19">
        <f>IF(B531&amp;""="","",IFERROR(INDEX('الملاك'!$E$6:$E$205,MATCH(B531&amp;"",'الملاك'!$A$6:$A$205,0)),""))</f>
        <v/>
      </c>
      <c r="G531" s="6">
        <f>IF(OR(A531&amp;""="",B531&amp;""=""),"",IF(COUNTIF('الاجتماعات'!$A$6:$A$205,A531&amp;"")=0,"اجتماع غير موجود",IF(COUNTIFS($A$6:$A$2005,A531&amp;"",$B$6:$B$2005,B531&amp;"")&gt;1,"مكرر","")))</f>
        <v/>
      </c>
    </row>
    <row r="532">
      <c r="A532" s="5" t="n"/>
      <c r="B532" s="5" t="n"/>
      <c r="C532" s="5" t="n"/>
      <c r="D532" s="5" t="n"/>
      <c r="E532" s="6">
        <f>IF(B532&amp;""="","",IFERROR(INDEX('الملاك'!$B$6:$B$205,MATCH(B532&amp;"",'الملاك'!$A$6:$A$205,0))&amp;"","كود غير موجود"))</f>
        <v/>
      </c>
      <c r="F532" s="19">
        <f>IF(B532&amp;""="","",IFERROR(INDEX('الملاك'!$E$6:$E$205,MATCH(B532&amp;"",'الملاك'!$A$6:$A$205,0)),""))</f>
        <v/>
      </c>
      <c r="G532" s="6">
        <f>IF(OR(A532&amp;""="",B532&amp;""=""),"",IF(COUNTIF('الاجتماعات'!$A$6:$A$205,A532&amp;"")=0,"اجتماع غير موجود",IF(COUNTIFS($A$6:$A$2005,A532&amp;"",$B$6:$B$2005,B532&amp;"")&gt;1,"مكرر","")))</f>
        <v/>
      </c>
    </row>
    <row r="533">
      <c r="A533" s="5" t="n"/>
      <c r="B533" s="5" t="n"/>
      <c r="C533" s="5" t="n"/>
      <c r="D533" s="5" t="n"/>
      <c r="E533" s="6">
        <f>IF(B533&amp;""="","",IFERROR(INDEX('الملاك'!$B$6:$B$205,MATCH(B533&amp;"",'الملاك'!$A$6:$A$205,0))&amp;"","كود غير موجود"))</f>
        <v/>
      </c>
      <c r="F533" s="19">
        <f>IF(B533&amp;""="","",IFERROR(INDEX('الملاك'!$E$6:$E$205,MATCH(B533&amp;"",'الملاك'!$A$6:$A$205,0)),""))</f>
        <v/>
      </c>
      <c r="G533" s="6">
        <f>IF(OR(A533&amp;""="",B533&amp;""=""),"",IF(COUNTIF('الاجتماعات'!$A$6:$A$205,A533&amp;"")=0,"اجتماع غير موجود",IF(COUNTIFS($A$6:$A$2005,A533&amp;"",$B$6:$B$2005,B533&amp;"")&gt;1,"مكرر","")))</f>
        <v/>
      </c>
    </row>
    <row r="534">
      <c r="A534" s="5" t="n"/>
      <c r="B534" s="5" t="n"/>
      <c r="C534" s="5" t="n"/>
      <c r="D534" s="5" t="n"/>
      <c r="E534" s="6">
        <f>IF(B534&amp;""="","",IFERROR(INDEX('الملاك'!$B$6:$B$205,MATCH(B534&amp;"",'الملاك'!$A$6:$A$205,0))&amp;"","كود غير موجود"))</f>
        <v/>
      </c>
      <c r="F534" s="19">
        <f>IF(B534&amp;""="","",IFERROR(INDEX('الملاك'!$E$6:$E$205,MATCH(B534&amp;"",'الملاك'!$A$6:$A$205,0)),""))</f>
        <v/>
      </c>
      <c r="G534" s="6">
        <f>IF(OR(A534&amp;""="",B534&amp;""=""),"",IF(COUNTIF('الاجتماعات'!$A$6:$A$205,A534&amp;"")=0,"اجتماع غير موجود",IF(COUNTIFS($A$6:$A$2005,A534&amp;"",$B$6:$B$2005,B534&amp;"")&gt;1,"مكرر","")))</f>
        <v/>
      </c>
    </row>
    <row r="535">
      <c r="A535" s="5" t="n"/>
      <c r="B535" s="5" t="n"/>
      <c r="C535" s="5" t="n"/>
      <c r="D535" s="5" t="n"/>
      <c r="E535" s="6">
        <f>IF(B535&amp;""="","",IFERROR(INDEX('الملاك'!$B$6:$B$205,MATCH(B535&amp;"",'الملاك'!$A$6:$A$205,0))&amp;"","كود غير موجود"))</f>
        <v/>
      </c>
      <c r="F535" s="19">
        <f>IF(B535&amp;""="","",IFERROR(INDEX('الملاك'!$E$6:$E$205,MATCH(B535&amp;"",'الملاك'!$A$6:$A$205,0)),""))</f>
        <v/>
      </c>
      <c r="G535" s="6">
        <f>IF(OR(A535&amp;""="",B535&amp;""=""),"",IF(COUNTIF('الاجتماعات'!$A$6:$A$205,A535&amp;"")=0,"اجتماع غير موجود",IF(COUNTIFS($A$6:$A$2005,A535&amp;"",$B$6:$B$2005,B535&amp;"")&gt;1,"مكرر","")))</f>
        <v/>
      </c>
    </row>
    <row r="536">
      <c r="A536" s="5" t="n"/>
      <c r="B536" s="5" t="n"/>
      <c r="C536" s="5" t="n"/>
      <c r="D536" s="5" t="n"/>
      <c r="E536" s="6">
        <f>IF(B536&amp;""="","",IFERROR(INDEX('الملاك'!$B$6:$B$205,MATCH(B536&amp;"",'الملاك'!$A$6:$A$205,0))&amp;"","كود غير موجود"))</f>
        <v/>
      </c>
      <c r="F536" s="19">
        <f>IF(B536&amp;""="","",IFERROR(INDEX('الملاك'!$E$6:$E$205,MATCH(B536&amp;"",'الملاك'!$A$6:$A$205,0)),""))</f>
        <v/>
      </c>
      <c r="G536" s="6">
        <f>IF(OR(A536&amp;""="",B536&amp;""=""),"",IF(COUNTIF('الاجتماعات'!$A$6:$A$205,A536&amp;"")=0,"اجتماع غير موجود",IF(COUNTIFS($A$6:$A$2005,A536&amp;"",$B$6:$B$2005,B536&amp;"")&gt;1,"مكرر","")))</f>
        <v/>
      </c>
    </row>
    <row r="537">
      <c r="A537" s="5" t="n"/>
      <c r="B537" s="5" t="n"/>
      <c r="C537" s="5" t="n"/>
      <c r="D537" s="5" t="n"/>
      <c r="E537" s="6">
        <f>IF(B537&amp;""="","",IFERROR(INDEX('الملاك'!$B$6:$B$205,MATCH(B537&amp;"",'الملاك'!$A$6:$A$205,0))&amp;"","كود غير موجود"))</f>
        <v/>
      </c>
      <c r="F537" s="19">
        <f>IF(B537&amp;""="","",IFERROR(INDEX('الملاك'!$E$6:$E$205,MATCH(B537&amp;"",'الملاك'!$A$6:$A$205,0)),""))</f>
        <v/>
      </c>
      <c r="G537" s="6">
        <f>IF(OR(A537&amp;""="",B537&amp;""=""),"",IF(COUNTIF('الاجتماعات'!$A$6:$A$205,A537&amp;"")=0,"اجتماع غير موجود",IF(COUNTIFS($A$6:$A$2005,A537&amp;"",$B$6:$B$2005,B537&amp;"")&gt;1,"مكرر","")))</f>
        <v/>
      </c>
    </row>
    <row r="538">
      <c r="A538" s="5" t="n"/>
      <c r="B538" s="5" t="n"/>
      <c r="C538" s="5" t="n"/>
      <c r="D538" s="5" t="n"/>
      <c r="E538" s="6">
        <f>IF(B538&amp;""="","",IFERROR(INDEX('الملاك'!$B$6:$B$205,MATCH(B538&amp;"",'الملاك'!$A$6:$A$205,0))&amp;"","كود غير موجود"))</f>
        <v/>
      </c>
      <c r="F538" s="19">
        <f>IF(B538&amp;""="","",IFERROR(INDEX('الملاك'!$E$6:$E$205,MATCH(B538&amp;"",'الملاك'!$A$6:$A$205,0)),""))</f>
        <v/>
      </c>
      <c r="G538" s="6">
        <f>IF(OR(A538&amp;""="",B538&amp;""=""),"",IF(COUNTIF('الاجتماعات'!$A$6:$A$205,A538&amp;"")=0,"اجتماع غير موجود",IF(COUNTIFS($A$6:$A$2005,A538&amp;"",$B$6:$B$2005,B538&amp;"")&gt;1,"مكرر","")))</f>
        <v/>
      </c>
    </row>
    <row r="539">
      <c r="A539" s="5" t="n"/>
      <c r="B539" s="5" t="n"/>
      <c r="C539" s="5" t="n"/>
      <c r="D539" s="5" t="n"/>
      <c r="E539" s="6">
        <f>IF(B539&amp;""="","",IFERROR(INDEX('الملاك'!$B$6:$B$205,MATCH(B539&amp;"",'الملاك'!$A$6:$A$205,0))&amp;"","كود غير موجود"))</f>
        <v/>
      </c>
      <c r="F539" s="19">
        <f>IF(B539&amp;""="","",IFERROR(INDEX('الملاك'!$E$6:$E$205,MATCH(B539&amp;"",'الملاك'!$A$6:$A$205,0)),""))</f>
        <v/>
      </c>
      <c r="G539" s="6">
        <f>IF(OR(A539&amp;""="",B539&amp;""=""),"",IF(COUNTIF('الاجتماعات'!$A$6:$A$205,A539&amp;"")=0,"اجتماع غير موجود",IF(COUNTIFS($A$6:$A$2005,A539&amp;"",$B$6:$B$2005,B539&amp;"")&gt;1,"مكرر","")))</f>
        <v/>
      </c>
    </row>
    <row r="540">
      <c r="A540" s="5" t="n"/>
      <c r="B540" s="5" t="n"/>
      <c r="C540" s="5" t="n"/>
      <c r="D540" s="5" t="n"/>
      <c r="E540" s="6">
        <f>IF(B540&amp;""="","",IFERROR(INDEX('الملاك'!$B$6:$B$205,MATCH(B540&amp;"",'الملاك'!$A$6:$A$205,0))&amp;"","كود غير موجود"))</f>
        <v/>
      </c>
      <c r="F540" s="19">
        <f>IF(B540&amp;""="","",IFERROR(INDEX('الملاك'!$E$6:$E$205,MATCH(B540&amp;"",'الملاك'!$A$6:$A$205,0)),""))</f>
        <v/>
      </c>
      <c r="G540" s="6">
        <f>IF(OR(A540&amp;""="",B540&amp;""=""),"",IF(COUNTIF('الاجتماعات'!$A$6:$A$205,A540&amp;"")=0,"اجتماع غير موجود",IF(COUNTIFS($A$6:$A$2005,A540&amp;"",$B$6:$B$2005,B540&amp;"")&gt;1,"مكرر","")))</f>
        <v/>
      </c>
    </row>
    <row r="541">
      <c r="A541" s="5" t="n"/>
      <c r="B541" s="5" t="n"/>
      <c r="C541" s="5" t="n"/>
      <c r="D541" s="5" t="n"/>
      <c r="E541" s="6">
        <f>IF(B541&amp;""="","",IFERROR(INDEX('الملاك'!$B$6:$B$205,MATCH(B541&amp;"",'الملاك'!$A$6:$A$205,0))&amp;"","كود غير موجود"))</f>
        <v/>
      </c>
      <c r="F541" s="19">
        <f>IF(B541&amp;""="","",IFERROR(INDEX('الملاك'!$E$6:$E$205,MATCH(B541&amp;"",'الملاك'!$A$6:$A$205,0)),""))</f>
        <v/>
      </c>
      <c r="G541" s="6">
        <f>IF(OR(A541&amp;""="",B541&amp;""=""),"",IF(COUNTIF('الاجتماعات'!$A$6:$A$205,A541&amp;"")=0,"اجتماع غير موجود",IF(COUNTIFS($A$6:$A$2005,A541&amp;"",$B$6:$B$2005,B541&amp;"")&gt;1,"مكرر","")))</f>
        <v/>
      </c>
    </row>
    <row r="542">
      <c r="A542" s="5" t="n"/>
      <c r="B542" s="5" t="n"/>
      <c r="C542" s="5" t="n"/>
      <c r="D542" s="5" t="n"/>
      <c r="E542" s="6">
        <f>IF(B542&amp;""="","",IFERROR(INDEX('الملاك'!$B$6:$B$205,MATCH(B542&amp;"",'الملاك'!$A$6:$A$205,0))&amp;"","كود غير موجود"))</f>
        <v/>
      </c>
      <c r="F542" s="19">
        <f>IF(B542&amp;""="","",IFERROR(INDEX('الملاك'!$E$6:$E$205,MATCH(B542&amp;"",'الملاك'!$A$6:$A$205,0)),""))</f>
        <v/>
      </c>
      <c r="G542" s="6">
        <f>IF(OR(A542&amp;""="",B542&amp;""=""),"",IF(COUNTIF('الاجتماعات'!$A$6:$A$205,A542&amp;"")=0,"اجتماع غير موجود",IF(COUNTIFS($A$6:$A$2005,A542&amp;"",$B$6:$B$2005,B542&amp;"")&gt;1,"مكرر","")))</f>
        <v/>
      </c>
    </row>
    <row r="543">
      <c r="A543" s="5" t="n"/>
      <c r="B543" s="5" t="n"/>
      <c r="C543" s="5" t="n"/>
      <c r="D543" s="5" t="n"/>
      <c r="E543" s="6">
        <f>IF(B543&amp;""="","",IFERROR(INDEX('الملاك'!$B$6:$B$205,MATCH(B543&amp;"",'الملاك'!$A$6:$A$205,0))&amp;"","كود غير موجود"))</f>
        <v/>
      </c>
      <c r="F543" s="19">
        <f>IF(B543&amp;""="","",IFERROR(INDEX('الملاك'!$E$6:$E$205,MATCH(B543&amp;"",'الملاك'!$A$6:$A$205,0)),""))</f>
        <v/>
      </c>
      <c r="G543" s="6">
        <f>IF(OR(A543&amp;""="",B543&amp;""=""),"",IF(COUNTIF('الاجتماعات'!$A$6:$A$205,A543&amp;"")=0,"اجتماع غير موجود",IF(COUNTIFS($A$6:$A$2005,A543&amp;"",$B$6:$B$2005,B543&amp;"")&gt;1,"مكرر","")))</f>
        <v/>
      </c>
    </row>
    <row r="544">
      <c r="A544" s="5" t="n"/>
      <c r="B544" s="5" t="n"/>
      <c r="C544" s="5" t="n"/>
      <c r="D544" s="5" t="n"/>
      <c r="E544" s="6">
        <f>IF(B544&amp;""="","",IFERROR(INDEX('الملاك'!$B$6:$B$205,MATCH(B544&amp;"",'الملاك'!$A$6:$A$205,0))&amp;"","كود غير موجود"))</f>
        <v/>
      </c>
      <c r="F544" s="19">
        <f>IF(B544&amp;""="","",IFERROR(INDEX('الملاك'!$E$6:$E$205,MATCH(B544&amp;"",'الملاك'!$A$6:$A$205,0)),""))</f>
        <v/>
      </c>
      <c r="G544" s="6">
        <f>IF(OR(A544&amp;""="",B544&amp;""=""),"",IF(COUNTIF('الاجتماعات'!$A$6:$A$205,A544&amp;"")=0,"اجتماع غير موجود",IF(COUNTIFS($A$6:$A$2005,A544&amp;"",$B$6:$B$2005,B544&amp;"")&gt;1,"مكرر","")))</f>
        <v/>
      </c>
    </row>
    <row r="545">
      <c r="A545" s="5" t="n"/>
      <c r="B545" s="5" t="n"/>
      <c r="C545" s="5" t="n"/>
      <c r="D545" s="5" t="n"/>
      <c r="E545" s="6">
        <f>IF(B545&amp;""="","",IFERROR(INDEX('الملاك'!$B$6:$B$205,MATCH(B545&amp;"",'الملاك'!$A$6:$A$205,0))&amp;"","كود غير موجود"))</f>
        <v/>
      </c>
      <c r="F545" s="19">
        <f>IF(B545&amp;""="","",IFERROR(INDEX('الملاك'!$E$6:$E$205,MATCH(B545&amp;"",'الملاك'!$A$6:$A$205,0)),""))</f>
        <v/>
      </c>
      <c r="G545" s="6">
        <f>IF(OR(A545&amp;""="",B545&amp;""=""),"",IF(COUNTIF('الاجتماعات'!$A$6:$A$205,A545&amp;"")=0,"اجتماع غير موجود",IF(COUNTIFS($A$6:$A$2005,A545&amp;"",$B$6:$B$2005,B545&amp;"")&gt;1,"مكرر","")))</f>
        <v/>
      </c>
    </row>
    <row r="546">
      <c r="A546" s="5" t="n"/>
      <c r="B546" s="5" t="n"/>
      <c r="C546" s="5" t="n"/>
      <c r="D546" s="5" t="n"/>
      <c r="E546" s="6">
        <f>IF(B546&amp;""="","",IFERROR(INDEX('الملاك'!$B$6:$B$205,MATCH(B546&amp;"",'الملاك'!$A$6:$A$205,0))&amp;"","كود غير موجود"))</f>
        <v/>
      </c>
      <c r="F546" s="19">
        <f>IF(B546&amp;""="","",IFERROR(INDEX('الملاك'!$E$6:$E$205,MATCH(B546&amp;"",'الملاك'!$A$6:$A$205,0)),""))</f>
        <v/>
      </c>
      <c r="G546" s="6">
        <f>IF(OR(A546&amp;""="",B546&amp;""=""),"",IF(COUNTIF('الاجتماعات'!$A$6:$A$205,A546&amp;"")=0,"اجتماع غير موجود",IF(COUNTIFS($A$6:$A$2005,A546&amp;"",$B$6:$B$2005,B546&amp;"")&gt;1,"مكرر","")))</f>
        <v/>
      </c>
    </row>
    <row r="547">
      <c r="A547" s="5" t="n"/>
      <c r="B547" s="5" t="n"/>
      <c r="C547" s="5" t="n"/>
      <c r="D547" s="5" t="n"/>
      <c r="E547" s="6">
        <f>IF(B547&amp;""="","",IFERROR(INDEX('الملاك'!$B$6:$B$205,MATCH(B547&amp;"",'الملاك'!$A$6:$A$205,0))&amp;"","كود غير موجود"))</f>
        <v/>
      </c>
      <c r="F547" s="19">
        <f>IF(B547&amp;""="","",IFERROR(INDEX('الملاك'!$E$6:$E$205,MATCH(B547&amp;"",'الملاك'!$A$6:$A$205,0)),""))</f>
        <v/>
      </c>
      <c r="G547" s="6">
        <f>IF(OR(A547&amp;""="",B547&amp;""=""),"",IF(COUNTIF('الاجتماعات'!$A$6:$A$205,A547&amp;"")=0,"اجتماع غير موجود",IF(COUNTIFS($A$6:$A$2005,A547&amp;"",$B$6:$B$2005,B547&amp;"")&gt;1,"مكرر","")))</f>
        <v/>
      </c>
    </row>
    <row r="548">
      <c r="A548" s="5" t="n"/>
      <c r="B548" s="5" t="n"/>
      <c r="C548" s="5" t="n"/>
      <c r="D548" s="5" t="n"/>
      <c r="E548" s="6">
        <f>IF(B548&amp;""="","",IFERROR(INDEX('الملاك'!$B$6:$B$205,MATCH(B548&amp;"",'الملاك'!$A$6:$A$205,0))&amp;"","كود غير موجود"))</f>
        <v/>
      </c>
      <c r="F548" s="19">
        <f>IF(B548&amp;""="","",IFERROR(INDEX('الملاك'!$E$6:$E$205,MATCH(B548&amp;"",'الملاك'!$A$6:$A$205,0)),""))</f>
        <v/>
      </c>
      <c r="G548" s="6">
        <f>IF(OR(A548&amp;""="",B548&amp;""=""),"",IF(COUNTIF('الاجتماعات'!$A$6:$A$205,A548&amp;"")=0,"اجتماع غير موجود",IF(COUNTIFS($A$6:$A$2005,A548&amp;"",$B$6:$B$2005,B548&amp;"")&gt;1,"مكرر","")))</f>
        <v/>
      </c>
    </row>
    <row r="549">
      <c r="A549" s="5" t="n"/>
      <c r="B549" s="5" t="n"/>
      <c r="C549" s="5" t="n"/>
      <c r="D549" s="5" t="n"/>
      <c r="E549" s="6">
        <f>IF(B549&amp;""="","",IFERROR(INDEX('الملاك'!$B$6:$B$205,MATCH(B549&amp;"",'الملاك'!$A$6:$A$205,0))&amp;"","كود غير موجود"))</f>
        <v/>
      </c>
      <c r="F549" s="19">
        <f>IF(B549&amp;""="","",IFERROR(INDEX('الملاك'!$E$6:$E$205,MATCH(B549&amp;"",'الملاك'!$A$6:$A$205,0)),""))</f>
        <v/>
      </c>
      <c r="G549" s="6">
        <f>IF(OR(A549&amp;""="",B549&amp;""=""),"",IF(COUNTIF('الاجتماعات'!$A$6:$A$205,A549&amp;"")=0,"اجتماع غير موجود",IF(COUNTIFS($A$6:$A$2005,A549&amp;"",$B$6:$B$2005,B549&amp;"")&gt;1,"مكرر","")))</f>
        <v/>
      </c>
    </row>
    <row r="550">
      <c r="A550" s="5" t="n"/>
      <c r="B550" s="5" t="n"/>
      <c r="C550" s="5" t="n"/>
      <c r="D550" s="5" t="n"/>
      <c r="E550" s="6">
        <f>IF(B550&amp;""="","",IFERROR(INDEX('الملاك'!$B$6:$B$205,MATCH(B550&amp;"",'الملاك'!$A$6:$A$205,0))&amp;"","كود غير موجود"))</f>
        <v/>
      </c>
      <c r="F550" s="19">
        <f>IF(B550&amp;""="","",IFERROR(INDEX('الملاك'!$E$6:$E$205,MATCH(B550&amp;"",'الملاك'!$A$6:$A$205,0)),""))</f>
        <v/>
      </c>
      <c r="G550" s="6">
        <f>IF(OR(A550&amp;""="",B550&amp;""=""),"",IF(COUNTIF('الاجتماعات'!$A$6:$A$205,A550&amp;"")=0,"اجتماع غير موجود",IF(COUNTIFS($A$6:$A$2005,A550&amp;"",$B$6:$B$2005,B550&amp;"")&gt;1,"مكرر","")))</f>
        <v/>
      </c>
    </row>
    <row r="551">
      <c r="A551" s="5" t="n"/>
      <c r="B551" s="5" t="n"/>
      <c r="C551" s="5" t="n"/>
      <c r="D551" s="5" t="n"/>
      <c r="E551" s="6">
        <f>IF(B551&amp;""="","",IFERROR(INDEX('الملاك'!$B$6:$B$205,MATCH(B551&amp;"",'الملاك'!$A$6:$A$205,0))&amp;"","كود غير موجود"))</f>
        <v/>
      </c>
      <c r="F551" s="19">
        <f>IF(B551&amp;""="","",IFERROR(INDEX('الملاك'!$E$6:$E$205,MATCH(B551&amp;"",'الملاك'!$A$6:$A$205,0)),""))</f>
        <v/>
      </c>
      <c r="G551" s="6">
        <f>IF(OR(A551&amp;""="",B551&amp;""=""),"",IF(COUNTIF('الاجتماعات'!$A$6:$A$205,A551&amp;"")=0,"اجتماع غير موجود",IF(COUNTIFS($A$6:$A$2005,A551&amp;"",$B$6:$B$2005,B551&amp;"")&gt;1,"مكرر","")))</f>
        <v/>
      </c>
    </row>
    <row r="552">
      <c r="A552" s="5" t="n"/>
      <c r="B552" s="5" t="n"/>
      <c r="C552" s="5" t="n"/>
      <c r="D552" s="5" t="n"/>
      <c r="E552" s="6">
        <f>IF(B552&amp;""="","",IFERROR(INDEX('الملاك'!$B$6:$B$205,MATCH(B552&amp;"",'الملاك'!$A$6:$A$205,0))&amp;"","كود غير موجود"))</f>
        <v/>
      </c>
      <c r="F552" s="19">
        <f>IF(B552&amp;""="","",IFERROR(INDEX('الملاك'!$E$6:$E$205,MATCH(B552&amp;"",'الملاك'!$A$6:$A$205,0)),""))</f>
        <v/>
      </c>
      <c r="G552" s="6">
        <f>IF(OR(A552&amp;""="",B552&amp;""=""),"",IF(COUNTIF('الاجتماعات'!$A$6:$A$205,A552&amp;"")=0,"اجتماع غير موجود",IF(COUNTIFS($A$6:$A$2005,A552&amp;"",$B$6:$B$2005,B552&amp;"")&gt;1,"مكرر","")))</f>
        <v/>
      </c>
    </row>
    <row r="553">
      <c r="A553" s="5" t="n"/>
      <c r="B553" s="5" t="n"/>
      <c r="C553" s="5" t="n"/>
      <c r="D553" s="5" t="n"/>
      <c r="E553" s="6">
        <f>IF(B553&amp;""="","",IFERROR(INDEX('الملاك'!$B$6:$B$205,MATCH(B553&amp;"",'الملاك'!$A$6:$A$205,0))&amp;"","كود غير موجود"))</f>
        <v/>
      </c>
      <c r="F553" s="19">
        <f>IF(B553&amp;""="","",IFERROR(INDEX('الملاك'!$E$6:$E$205,MATCH(B553&amp;"",'الملاك'!$A$6:$A$205,0)),""))</f>
        <v/>
      </c>
      <c r="G553" s="6">
        <f>IF(OR(A553&amp;""="",B553&amp;""=""),"",IF(COUNTIF('الاجتماعات'!$A$6:$A$205,A553&amp;"")=0,"اجتماع غير موجود",IF(COUNTIFS($A$6:$A$2005,A553&amp;"",$B$6:$B$2005,B553&amp;"")&gt;1,"مكرر","")))</f>
        <v/>
      </c>
    </row>
    <row r="554">
      <c r="A554" s="5" t="n"/>
      <c r="B554" s="5" t="n"/>
      <c r="C554" s="5" t="n"/>
      <c r="D554" s="5" t="n"/>
      <c r="E554" s="6">
        <f>IF(B554&amp;""="","",IFERROR(INDEX('الملاك'!$B$6:$B$205,MATCH(B554&amp;"",'الملاك'!$A$6:$A$205,0))&amp;"","كود غير موجود"))</f>
        <v/>
      </c>
      <c r="F554" s="19">
        <f>IF(B554&amp;""="","",IFERROR(INDEX('الملاك'!$E$6:$E$205,MATCH(B554&amp;"",'الملاك'!$A$6:$A$205,0)),""))</f>
        <v/>
      </c>
      <c r="G554" s="6">
        <f>IF(OR(A554&amp;""="",B554&amp;""=""),"",IF(COUNTIF('الاجتماعات'!$A$6:$A$205,A554&amp;"")=0,"اجتماع غير موجود",IF(COUNTIFS($A$6:$A$2005,A554&amp;"",$B$6:$B$2005,B554&amp;"")&gt;1,"مكرر","")))</f>
        <v/>
      </c>
    </row>
    <row r="555">
      <c r="A555" s="5" t="n"/>
      <c r="B555" s="5" t="n"/>
      <c r="C555" s="5" t="n"/>
      <c r="D555" s="5" t="n"/>
      <c r="E555" s="6">
        <f>IF(B555&amp;""="","",IFERROR(INDEX('الملاك'!$B$6:$B$205,MATCH(B555&amp;"",'الملاك'!$A$6:$A$205,0))&amp;"","كود غير موجود"))</f>
        <v/>
      </c>
      <c r="F555" s="19">
        <f>IF(B555&amp;""="","",IFERROR(INDEX('الملاك'!$E$6:$E$205,MATCH(B555&amp;"",'الملاك'!$A$6:$A$205,0)),""))</f>
        <v/>
      </c>
      <c r="G555" s="6">
        <f>IF(OR(A555&amp;""="",B555&amp;""=""),"",IF(COUNTIF('الاجتماعات'!$A$6:$A$205,A555&amp;"")=0,"اجتماع غير موجود",IF(COUNTIFS($A$6:$A$2005,A555&amp;"",$B$6:$B$2005,B555&amp;"")&gt;1,"مكرر","")))</f>
        <v/>
      </c>
    </row>
    <row r="556">
      <c r="A556" s="5" t="n"/>
      <c r="B556" s="5" t="n"/>
      <c r="C556" s="5" t="n"/>
      <c r="D556" s="5" t="n"/>
      <c r="E556" s="6">
        <f>IF(B556&amp;""="","",IFERROR(INDEX('الملاك'!$B$6:$B$205,MATCH(B556&amp;"",'الملاك'!$A$6:$A$205,0))&amp;"","كود غير موجود"))</f>
        <v/>
      </c>
      <c r="F556" s="19">
        <f>IF(B556&amp;""="","",IFERROR(INDEX('الملاك'!$E$6:$E$205,MATCH(B556&amp;"",'الملاك'!$A$6:$A$205,0)),""))</f>
        <v/>
      </c>
      <c r="G556" s="6">
        <f>IF(OR(A556&amp;""="",B556&amp;""=""),"",IF(COUNTIF('الاجتماعات'!$A$6:$A$205,A556&amp;"")=0,"اجتماع غير موجود",IF(COUNTIFS($A$6:$A$2005,A556&amp;"",$B$6:$B$2005,B556&amp;"")&gt;1,"مكرر","")))</f>
        <v/>
      </c>
    </row>
    <row r="557">
      <c r="A557" s="5" t="n"/>
      <c r="B557" s="5" t="n"/>
      <c r="C557" s="5" t="n"/>
      <c r="D557" s="5" t="n"/>
      <c r="E557" s="6">
        <f>IF(B557&amp;""="","",IFERROR(INDEX('الملاك'!$B$6:$B$205,MATCH(B557&amp;"",'الملاك'!$A$6:$A$205,0))&amp;"","كود غير موجود"))</f>
        <v/>
      </c>
      <c r="F557" s="19">
        <f>IF(B557&amp;""="","",IFERROR(INDEX('الملاك'!$E$6:$E$205,MATCH(B557&amp;"",'الملاك'!$A$6:$A$205,0)),""))</f>
        <v/>
      </c>
      <c r="G557" s="6">
        <f>IF(OR(A557&amp;""="",B557&amp;""=""),"",IF(COUNTIF('الاجتماعات'!$A$6:$A$205,A557&amp;"")=0,"اجتماع غير موجود",IF(COUNTIFS($A$6:$A$2005,A557&amp;"",$B$6:$B$2005,B557&amp;"")&gt;1,"مكرر","")))</f>
        <v/>
      </c>
    </row>
    <row r="558">
      <c r="A558" s="5" t="n"/>
      <c r="B558" s="5" t="n"/>
      <c r="C558" s="5" t="n"/>
      <c r="D558" s="5" t="n"/>
      <c r="E558" s="6">
        <f>IF(B558&amp;""="","",IFERROR(INDEX('الملاك'!$B$6:$B$205,MATCH(B558&amp;"",'الملاك'!$A$6:$A$205,0))&amp;"","كود غير موجود"))</f>
        <v/>
      </c>
      <c r="F558" s="19">
        <f>IF(B558&amp;""="","",IFERROR(INDEX('الملاك'!$E$6:$E$205,MATCH(B558&amp;"",'الملاك'!$A$6:$A$205,0)),""))</f>
        <v/>
      </c>
      <c r="G558" s="6">
        <f>IF(OR(A558&amp;""="",B558&amp;""=""),"",IF(COUNTIF('الاجتماعات'!$A$6:$A$205,A558&amp;"")=0,"اجتماع غير موجود",IF(COUNTIFS($A$6:$A$2005,A558&amp;"",$B$6:$B$2005,B558&amp;"")&gt;1,"مكرر","")))</f>
        <v/>
      </c>
    </row>
    <row r="559">
      <c r="A559" s="5" t="n"/>
      <c r="B559" s="5" t="n"/>
      <c r="C559" s="5" t="n"/>
      <c r="D559" s="5" t="n"/>
      <c r="E559" s="6">
        <f>IF(B559&amp;""="","",IFERROR(INDEX('الملاك'!$B$6:$B$205,MATCH(B559&amp;"",'الملاك'!$A$6:$A$205,0))&amp;"","كود غير موجود"))</f>
        <v/>
      </c>
      <c r="F559" s="19">
        <f>IF(B559&amp;""="","",IFERROR(INDEX('الملاك'!$E$6:$E$205,MATCH(B559&amp;"",'الملاك'!$A$6:$A$205,0)),""))</f>
        <v/>
      </c>
      <c r="G559" s="6">
        <f>IF(OR(A559&amp;""="",B559&amp;""=""),"",IF(COUNTIF('الاجتماعات'!$A$6:$A$205,A559&amp;"")=0,"اجتماع غير موجود",IF(COUNTIFS($A$6:$A$2005,A559&amp;"",$B$6:$B$2005,B559&amp;"")&gt;1,"مكرر","")))</f>
        <v/>
      </c>
    </row>
    <row r="560">
      <c r="A560" s="5" t="n"/>
      <c r="B560" s="5" t="n"/>
      <c r="C560" s="5" t="n"/>
      <c r="D560" s="5" t="n"/>
      <c r="E560" s="6">
        <f>IF(B560&amp;""="","",IFERROR(INDEX('الملاك'!$B$6:$B$205,MATCH(B560&amp;"",'الملاك'!$A$6:$A$205,0))&amp;"","كود غير موجود"))</f>
        <v/>
      </c>
      <c r="F560" s="19">
        <f>IF(B560&amp;""="","",IFERROR(INDEX('الملاك'!$E$6:$E$205,MATCH(B560&amp;"",'الملاك'!$A$6:$A$205,0)),""))</f>
        <v/>
      </c>
      <c r="G560" s="6">
        <f>IF(OR(A560&amp;""="",B560&amp;""=""),"",IF(COUNTIF('الاجتماعات'!$A$6:$A$205,A560&amp;"")=0,"اجتماع غير موجود",IF(COUNTIFS($A$6:$A$2005,A560&amp;"",$B$6:$B$2005,B560&amp;"")&gt;1,"مكرر","")))</f>
        <v/>
      </c>
    </row>
    <row r="561">
      <c r="A561" s="5" t="n"/>
      <c r="B561" s="5" t="n"/>
      <c r="C561" s="5" t="n"/>
      <c r="D561" s="5" t="n"/>
      <c r="E561" s="6">
        <f>IF(B561&amp;""="","",IFERROR(INDEX('الملاك'!$B$6:$B$205,MATCH(B561&amp;"",'الملاك'!$A$6:$A$205,0))&amp;"","كود غير موجود"))</f>
        <v/>
      </c>
      <c r="F561" s="19">
        <f>IF(B561&amp;""="","",IFERROR(INDEX('الملاك'!$E$6:$E$205,MATCH(B561&amp;"",'الملاك'!$A$6:$A$205,0)),""))</f>
        <v/>
      </c>
      <c r="G561" s="6">
        <f>IF(OR(A561&amp;""="",B561&amp;""=""),"",IF(COUNTIF('الاجتماعات'!$A$6:$A$205,A561&amp;"")=0,"اجتماع غير موجود",IF(COUNTIFS($A$6:$A$2005,A561&amp;"",$B$6:$B$2005,B561&amp;"")&gt;1,"مكرر","")))</f>
        <v/>
      </c>
    </row>
    <row r="562">
      <c r="A562" s="5" t="n"/>
      <c r="B562" s="5" t="n"/>
      <c r="C562" s="5" t="n"/>
      <c r="D562" s="5" t="n"/>
      <c r="E562" s="6">
        <f>IF(B562&amp;""="","",IFERROR(INDEX('الملاك'!$B$6:$B$205,MATCH(B562&amp;"",'الملاك'!$A$6:$A$205,0))&amp;"","كود غير موجود"))</f>
        <v/>
      </c>
      <c r="F562" s="19">
        <f>IF(B562&amp;""="","",IFERROR(INDEX('الملاك'!$E$6:$E$205,MATCH(B562&amp;"",'الملاك'!$A$6:$A$205,0)),""))</f>
        <v/>
      </c>
      <c r="G562" s="6">
        <f>IF(OR(A562&amp;""="",B562&amp;""=""),"",IF(COUNTIF('الاجتماعات'!$A$6:$A$205,A562&amp;"")=0,"اجتماع غير موجود",IF(COUNTIFS($A$6:$A$2005,A562&amp;"",$B$6:$B$2005,B562&amp;"")&gt;1,"مكرر","")))</f>
        <v/>
      </c>
    </row>
    <row r="563">
      <c r="A563" s="5" t="n"/>
      <c r="B563" s="5" t="n"/>
      <c r="C563" s="5" t="n"/>
      <c r="D563" s="5" t="n"/>
      <c r="E563" s="6">
        <f>IF(B563&amp;""="","",IFERROR(INDEX('الملاك'!$B$6:$B$205,MATCH(B563&amp;"",'الملاك'!$A$6:$A$205,0))&amp;"","كود غير موجود"))</f>
        <v/>
      </c>
      <c r="F563" s="19">
        <f>IF(B563&amp;""="","",IFERROR(INDEX('الملاك'!$E$6:$E$205,MATCH(B563&amp;"",'الملاك'!$A$6:$A$205,0)),""))</f>
        <v/>
      </c>
      <c r="G563" s="6">
        <f>IF(OR(A563&amp;""="",B563&amp;""=""),"",IF(COUNTIF('الاجتماعات'!$A$6:$A$205,A563&amp;"")=0,"اجتماع غير موجود",IF(COUNTIFS($A$6:$A$2005,A563&amp;"",$B$6:$B$2005,B563&amp;"")&gt;1,"مكرر","")))</f>
        <v/>
      </c>
    </row>
    <row r="564">
      <c r="A564" s="5" t="n"/>
      <c r="B564" s="5" t="n"/>
      <c r="C564" s="5" t="n"/>
      <c r="D564" s="5" t="n"/>
      <c r="E564" s="6">
        <f>IF(B564&amp;""="","",IFERROR(INDEX('الملاك'!$B$6:$B$205,MATCH(B564&amp;"",'الملاك'!$A$6:$A$205,0))&amp;"","كود غير موجود"))</f>
        <v/>
      </c>
      <c r="F564" s="19">
        <f>IF(B564&amp;""="","",IFERROR(INDEX('الملاك'!$E$6:$E$205,MATCH(B564&amp;"",'الملاك'!$A$6:$A$205,0)),""))</f>
        <v/>
      </c>
      <c r="G564" s="6">
        <f>IF(OR(A564&amp;""="",B564&amp;""=""),"",IF(COUNTIF('الاجتماعات'!$A$6:$A$205,A564&amp;"")=0,"اجتماع غير موجود",IF(COUNTIFS($A$6:$A$2005,A564&amp;"",$B$6:$B$2005,B564&amp;"")&gt;1,"مكرر","")))</f>
        <v/>
      </c>
    </row>
    <row r="565">
      <c r="A565" s="5" t="n"/>
      <c r="B565" s="5" t="n"/>
      <c r="C565" s="5" t="n"/>
      <c r="D565" s="5" t="n"/>
      <c r="E565" s="6">
        <f>IF(B565&amp;""="","",IFERROR(INDEX('الملاك'!$B$6:$B$205,MATCH(B565&amp;"",'الملاك'!$A$6:$A$205,0))&amp;"","كود غير موجود"))</f>
        <v/>
      </c>
      <c r="F565" s="19">
        <f>IF(B565&amp;""="","",IFERROR(INDEX('الملاك'!$E$6:$E$205,MATCH(B565&amp;"",'الملاك'!$A$6:$A$205,0)),""))</f>
        <v/>
      </c>
      <c r="G565" s="6">
        <f>IF(OR(A565&amp;""="",B565&amp;""=""),"",IF(COUNTIF('الاجتماعات'!$A$6:$A$205,A565&amp;"")=0,"اجتماع غير موجود",IF(COUNTIFS($A$6:$A$2005,A565&amp;"",$B$6:$B$2005,B565&amp;"")&gt;1,"مكرر","")))</f>
        <v/>
      </c>
    </row>
    <row r="566">
      <c r="A566" s="5" t="n"/>
      <c r="B566" s="5" t="n"/>
      <c r="C566" s="5" t="n"/>
      <c r="D566" s="5" t="n"/>
      <c r="E566" s="6">
        <f>IF(B566&amp;""="","",IFERROR(INDEX('الملاك'!$B$6:$B$205,MATCH(B566&amp;"",'الملاك'!$A$6:$A$205,0))&amp;"","كود غير موجود"))</f>
        <v/>
      </c>
      <c r="F566" s="19">
        <f>IF(B566&amp;""="","",IFERROR(INDEX('الملاك'!$E$6:$E$205,MATCH(B566&amp;"",'الملاك'!$A$6:$A$205,0)),""))</f>
        <v/>
      </c>
      <c r="G566" s="6">
        <f>IF(OR(A566&amp;""="",B566&amp;""=""),"",IF(COUNTIF('الاجتماعات'!$A$6:$A$205,A566&amp;"")=0,"اجتماع غير موجود",IF(COUNTIFS($A$6:$A$2005,A566&amp;"",$B$6:$B$2005,B566&amp;"")&gt;1,"مكرر","")))</f>
        <v/>
      </c>
    </row>
    <row r="567">
      <c r="A567" s="5" t="n"/>
      <c r="B567" s="5" t="n"/>
      <c r="C567" s="5" t="n"/>
      <c r="D567" s="5" t="n"/>
      <c r="E567" s="6">
        <f>IF(B567&amp;""="","",IFERROR(INDEX('الملاك'!$B$6:$B$205,MATCH(B567&amp;"",'الملاك'!$A$6:$A$205,0))&amp;"","كود غير موجود"))</f>
        <v/>
      </c>
      <c r="F567" s="19">
        <f>IF(B567&amp;""="","",IFERROR(INDEX('الملاك'!$E$6:$E$205,MATCH(B567&amp;"",'الملاك'!$A$6:$A$205,0)),""))</f>
        <v/>
      </c>
      <c r="G567" s="6">
        <f>IF(OR(A567&amp;""="",B567&amp;""=""),"",IF(COUNTIF('الاجتماعات'!$A$6:$A$205,A567&amp;"")=0,"اجتماع غير موجود",IF(COUNTIFS($A$6:$A$2005,A567&amp;"",$B$6:$B$2005,B567&amp;"")&gt;1,"مكرر","")))</f>
        <v/>
      </c>
    </row>
    <row r="568">
      <c r="A568" s="5" t="n"/>
      <c r="B568" s="5" t="n"/>
      <c r="C568" s="5" t="n"/>
      <c r="D568" s="5" t="n"/>
      <c r="E568" s="6">
        <f>IF(B568&amp;""="","",IFERROR(INDEX('الملاك'!$B$6:$B$205,MATCH(B568&amp;"",'الملاك'!$A$6:$A$205,0))&amp;"","كود غير موجود"))</f>
        <v/>
      </c>
      <c r="F568" s="19">
        <f>IF(B568&amp;""="","",IFERROR(INDEX('الملاك'!$E$6:$E$205,MATCH(B568&amp;"",'الملاك'!$A$6:$A$205,0)),""))</f>
        <v/>
      </c>
      <c r="G568" s="6">
        <f>IF(OR(A568&amp;""="",B568&amp;""=""),"",IF(COUNTIF('الاجتماعات'!$A$6:$A$205,A568&amp;"")=0,"اجتماع غير موجود",IF(COUNTIFS($A$6:$A$2005,A568&amp;"",$B$6:$B$2005,B568&amp;"")&gt;1,"مكرر","")))</f>
        <v/>
      </c>
    </row>
    <row r="569">
      <c r="A569" s="5" t="n"/>
      <c r="B569" s="5" t="n"/>
      <c r="C569" s="5" t="n"/>
      <c r="D569" s="5" t="n"/>
      <c r="E569" s="6">
        <f>IF(B569&amp;""="","",IFERROR(INDEX('الملاك'!$B$6:$B$205,MATCH(B569&amp;"",'الملاك'!$A$6:$A$205,0))&amp;"","كود غير موجود"))</f>
        <v/>
      </c>
      <c r="F569" s="19">
        <f>IF(B569&amp;""="","",IFERROR(INDEX('الملاك'!$E$6:$E$205,MATCH(B569&amp;"",'الملاك'!$A$6:$A$205,0)),""))</f>
        <v/>
      </c>
      <c r="G569" s="6">
        <f>IF(OR(A569&amp;""="",B569&amp;""=""),"",IF(COUNTIF('الاجتماعات'!$A$6:$A$205,A569&amp;"")=0,"اجتماع غير موجود",IF(COUNTIFS($A$6:$A$2005,A569&amp;"",$B$6:$B$2005,B569&amp;"")&gt;1,"مكرر","")))</f>
        <v/>
      </c>
    </row>
    <row r="570">
      <c r="A570" s="5" t="n"/>
      <c r="B570" s="5" t="n"/>
      <c r="C570" s="5" t="n"/>
      <c r="D570" s="5" t="n"/>
      <c r="E570" s="6">
        <f>IF(B570&amp;""="","",IFERROR(INDEX('الملاك'!$B$6:$B$205,MATCH(B570&amp;"",'الملاك'!$A$6:$A$205,0))&amp;"","كود غير موجود"))</f>
        <v/>
      </c>
      <c r="F570" s="19">
        <f>IF(B570&amp;""="","",IFERROR(INDEX('الملاك'!$E$6:$E$205,MATCH(B570&amp;"",'الملاك'!$A$6:$A$205,0)),""))</f>
        <v/>
      </c>
      <c r="G570" s="6">
        <f>IF(OR(A570&amp;""="",B570&amp;""=""),"",IF(COUNTIF('الاجتماعات'!$A$6:$A$205,A570&amp;"")=0,"اجتماع غير موجود",IF(COUNTIFS($A$6:$A$2005,A570&amp;"",$B$6:$B$2005,B570&amp;"")&gt;1,"مكرر","")))</f>
        <v/>
      </c>
    </row>
    <row r="571">
      <c r="A571" s="5" t="n"/>
      <c r="B571" s="5" t="n"/>
      <c r="C571" s="5" t="n"/>
      <c r="D571" s="5" t="n"/>
      <c r="E571" s="6">
        <f>IF(B571&amp;""="","",IFERROR(INDEX('الملاك'!$B$6:$B$205,MATCH(B571&amp;"",'الملاك'!$A$6:$A$205,0))&amp;"","كود غير موجود"))</f>
        <v/>
      </c>
      <c r="F571" s="19">
        <f>IF(B571&amp;""="","",IFERROR(INDEX('الملاك'!$E$6:$E$205,MATCH(B571&amp;"",'الملاك'!$A$6:$A$205,0)),""))</f>
        <v/>
      </c>
      <c r="G571" s="6">
        <f>IF(OR(A571&amp;""="",B571&amp;""=""),"",IF(COUNTIF('الاجتماعات'!$A$6:$A$205,A571&amp;"")=0,"اجتماع غير موجود",IF(COUNTIFS($A$6:$A$2005,A571&amp;"",$B$6:$B$2005,B571&amp;"")&gt;1,"مكرر","")))</f>
        <v/>
      </c>
    </row>
    <row r="572">
      <c r="A572" s="5" t="n"/>
      <c r="B572" s="5" t="n"/>
      <c r="C572" s="5" t="n"/>
      <c r="D572" s="5" t="n"/>
      <c r="E572" s="6">
        <f>IF(B572&amp;""="","",IFERROR(INDEX('الملاك'!$B$6:$B$205,MATCH(B572&amp;"",'الملاك'!$A$6:$A$205,0))&amp;"","كود غير موجود"))</f>
        <v/>
      </c>
      <c r="F572" s="19">
        <f>IF(B572&amp;""="","",IFERROR(INDEX('الملاك'!$E$6:$E$205,MATCH(B572&amp;"",'الملاك'!$A$6:$A$205,0)),""))</f>
        <v/>
      </c>
      <c r="G572" s="6">
        <f>IF(OR(A572&amp;""="",B572&amp;""=""),"",IF(COUNTIF('الاجتماعات'!$A$6:$A$205,A572&amp;"")=0,"اجتماع غير موجود",IF(COUNTIFS($A$6:$A$2005,A572&amp;"",$B$6:$B$2005,B572&amp;"")&gt;1,"مكرر","")))</f>
        <v/>
      </c>
    </row>
    <row r="573">
      <c r="A573" s="5" t="n"/>
      <c r="B573" s="5" t="n"/>
      <c r="C573" s="5" t="n"/>
      <c r="D573" s="5" t="n"/>
      <c r="E573" s="6">
        <f>IF(B573&amp;""="","",IFERROR(INDEX('الملاك'!$B$6:$B$205,MATCH(B573&amp;"",'الملاك'!$A$6:$A$205,0))&amp;"","كود غير موجود"))</f>
        <v/>
      </c>
      <c r="F573" s="19">
        <f>IF(B573&amp;""="","",IFERROR(INDEX('الملاك'!$E$6:$E$205,MATCH(B573&amp;"",'الملاك'!$A$6:$A$205,0)),""))</f>
        <v/>
      </c>
      <c r="G573" s="6">
        <f>IF(OR(A573&amp;""="",B573&amp;""=""),"",IF(COUNTIF('الاجتماعات'!$A$6:$A$205,A573&amp;"")=0,"اجتماع غير موجود",IF(COUNTIFS($A$6:$A$2005,A573&amp;"",$B$6:$B$2005,B573&amp;"")&gt;1,"مكرر","")))</f>
        <v/>
      </c>
    </row>
    <row r="574">
      <c r="A574" s="5" t="n"/>
      <c r="B574" s="5" t="n"/>
      <c r="C574" s="5" t="n"/>
      <c r="D574" s="5" t="n"/>
      <c r="E574" s="6">
        <f>IF(B574&amp;""="","",IFERROR(INDEX('الملاك'!$B$6:$B$205,MATCH(B574&amp;"",'الملاك'!$A$6:$A$205,0))&amp;"","كود غير موجود"))</f>
        <v/>
      </c>
      <c r="F574" s="19">
        <f>IF(B574&amp;""="","",IFERROR(INDEX('الملاك'!$E$6:$E$205,MATCH(B574&amp;"",'الملاك'!$A$6:$A$205,0)),""))</f>
        <v/>
      </c>
      <c r="G574" s="6">
        <f>IF(OR(A574&amp;""="",B574&amp;""=""),"",IF(COUNTIF('الاجتماعات'!$A$6:$A$205,A574&amp;"")=0,"اجتماع غير موجود",IF(COUNTIFS($A$6:$A$2005,A574&amp;"",$B$6:$B$2005,B574&amp;"")&gt;1,"مكرر","")))</f>
        <v/>
      </c>
    </row>
    <row r="575">
      <c r="A575" s="5" t="n"/>
      <c r="B575" s="5" t="n"/>
      <c r="C575" s="5" t="n"/>
      <c r="D575" s="5" t="n"/>
      <c r="E575" s="6">
        <f>IF(B575&amp;""="","",IFERROR(INDEX('الملاك'!$B$6:$B$205,MATCH(B575&amp;"",'الملاك'!$A$6:$A$205,0))&amp;"","كود غير موجود"))</f>
        <v/>
      </c>
      <c r="F575" s="19">
        <f>IF(B575&amp;""="","",IFERROR(INDEX('الملاك'!$E$6:$E$205,MATCH(B575&amp;"",'الملاك'!$A$6:$A$205,0)),""))</f>
        <v/>
      </c>
      <c r="G575" s="6">
        <f>IF(OR(A575&amp;""="",B575&amp;""=""),"",IF(COUNTIF('الاجتماعات'!$A$6:$A$205,A575&amp;"")=0,"اجتماع غير موجود",IF(COUNTIFS($A$6:$A$2005,A575&amp;"",$B$6:$B$2005,B575&amp;"")&gt;1,"مكرر","")))</f>
        <v/>
      </c>
    </row>
    <row r="576">
      <c r="A576" s="5" t="n"/>
      <c r="B576" s="5" t="n"/>
      <c r="C576" s="5" t="n"/>
      <c r="D576" s="5" t="n"/>
      <c r="E576" s="6">
        <f>IF(B576&amp;""="","",IFERROR(INDEX('الملاك'!$B$6:$B$205,MATCH(B576&amp;"",'الملاك'!$A$6:$A$205,0))&amp;"","كود غير موجود"))</f>
        <v/>
      </c>
      <c r="F576" s="19">
        <f>IF(B576&amp;""="","",IFERROR(INDEX('الملاك'!$E$6:$E$205,MATCH(B576&amp;"",'الملاك'!$A$6:$A$205,0)),""))</f>
        <v/>
      </c>
      <c r="G576" s="6">
        <f>IF(OR(A576&amp;""="",B576&amp;""=""),"",IF(COUNTIF('الاجتماعات'!$A$6:$A$205,A576&amp;"")=0,"اجتماع غير موجود",IF(COUNTIFS($A$6:$A$2005,A576&amp;"",$B$6:$B$2005,B576&amp;"")&gt;1,"مكرر","")))</f>
        <v/>
      </c>
    </row>
    <row r="577">
      <c r="A577" s="5" t="n"/>
      <c r="B577" s="5" t="n"/>
      <c r="C577" s="5" t="n"/>
      <c r="D577" s="5" t="n"/>
      <c r="E577" s="6">
        <f>IF(B577&amp;""="","",IFERROR(INDEX('الملاك'!$B$6:$B$205,MATCH(B577&amp;"",'الملاك'!$A$6:$A$205,0))&amp;"","كود غير موجود"))</f>
        <v/>
      </c>
      <c r="F577" s="19">
        <f>IF(B577&amp;""="","",IFERROR(INDEX('الملاك'!$E$6:$E$205,MATCH(B577&amp;"",'الملاك'!$A$6:$A$205,0)),""))</f>
        <v/>
      </c>
      <c r="G577" s="6">
        <f>IF(OR(A577&amp;""="",B577&amp;""=""),"",IF(COUNTIF('الاجتماعات'!$A$6:$A$205,A577&amp;"")=0,"اجتماع غير موجود",IF(COUNTIFS($A$6:$A$2005,A577&amp;"",$B$6:$B$2005,B577&amp;"")&gt;1,"مكرر","")))</f>
        <v/>
      </c>
    </row>
    <row r="578">
      <c r="A578" s="5" t="n"/>
      <c r="B578" s="5" t="n"/>
      <c r="C578" s="5" t="n"/>
      <c r="D578" s="5" t="n"/>
      <c r="E578" s="6">
        <f>IF(B578&amp;""="","",IFERROR(INDEX('الملاك'!$B$6:$B$205,MATCH(B578&amp;"",'الملاك'!$A$6:$A$205,0))&amp;"","كود غير موجود"))</f>
        <v/>
      </c>
      <c r="F578" s="19">
        <f>IF(B578&amp;""="","",IFERROR(INDEX('الملاك'!$E$6:$E$205,MATCH(B578&amp;"",'الملاك'!$A$6:$A$205,0)),""))</f>
        <v/>
      </c>
      <c r="G578" s="6">
        <f>IF(OR(A578&amp;""="",B578&amp;""=""),"",IF(COUNTIF('الاجتماعات'!$A$6:$A$205,A578&amp;"")=0,"اجتماع غير موجود",IF(COUNTIFS($A$6:$A$2005,A578&amp;"",$B$6:$B$2005,B578&amp;"")&gt;1,"مكرر","")))</f>
        <v/>
      </c>
    </row>
    <row r="579">
      <c r="A579" s="5" t="n"/>
      <c r="B579" s="5" t="n"/>
      <c r="C579" s="5" t="n"/>
      <c r="D579" s="5" t="n"/>
      <c r="E579" s="6">
        <f>IF(B579&amp;""="","",IFERROR(INDEX('الملاك'!$B$6:$B$205,MATCH(B579&amp;"",'الملاك'!$A$6:$A$205,0))&amp;"","كود غير موجود"))</f>
        <v/>
      </c>
      <c r="F579" s="19">
        <f>IF(B579&amp;""="","",IFERROR(INDEX('الملاك'!$E$6:$E$205,MATCH(B579&amp;"",'الملاك'!$A$6:$A$205,0)),""))</f>
        <v/>
      </c>
      <c r="G579" s="6">
        <f>IF(OR(A579&amp;""="",B579&amp;""=""),"",IF(COUNTIF('الاجتماعات'!$A$6:$A$205,A579&amp;"")=0,"اجتماع غير موجود",IF(COUNTIFS($A$6:$A$2005,A579&amp;"",$B$6:$B$2005,B579&amp;"")&gt;1,"مكرر","")))</f>
        <v/>
      </c>
    </row>
    <row r="580">
      <c r="A580" s="5" t="n"/>
      <c r="B580" s="5" t="n"/>
      <c r="C580" s="5" t="n"/>
      <c r="D580" s="5" t="n"/>
      <c r="E580" s="6">
        <f>IF(B580&amp;""="","",IFERROR(INDEX('الملاك'!$B$6:$B$205,MATCH(B580&amp;"",'الملاك'!$A$6:$A$205,0))&amp;"","كود غير موجود"))</f>
        <v/>
      </c>
      <c r="F580" s="19">
        <f>IF(B580&amp;""="","",IFERROR(INDEX('الملاك'!$E$6:$E$205,MATCH(B580&amp;"",'الملاك'!$A$6:$A$205,0)),""))</f>
        <v/>
      </c>
      <c r="G580" s="6">
        <f>IF(OR(A580&amp;""="",B580&amp;""=""),"",IF(COUNTIF('الاجتماعات'!$A$6:$A$205,A580&amp;"")=0,"اجتماع غير موجود",IF(COUNTIFS($A$6:$A$2005,A580&amp;"",$B$6:$B$2005,B580&amp;"")&gt;1,"مكرر","")))</f>
        <v/>
      </c>
    </row>
    <row r="581">
      <c r="A581" s="5" t="n"/>
      <c r="B581" s="5" t="n"/>
      <c r="C581" s="5" t="n"/>
      <c r="D581" s="5" t="n"/>
      <c r="E581" s="6">
        <f>IF(B581&amp;""="","",IFERROR(INDEX('الملاك'!$B$6:$B$205,MATCH(B581&amp;"",'الملاك'!$A$6:$A$205,0))&amp;"","كود غير موجود"))</f>
        <v/>
      </c>
      <c r="F581" s="19">
        <f>IF(B581&amp;""="","",IFERROR(INDEX('الملاك'!$E$6:$E$205,MATCH(B581&amp;"",'الملاك'!$A$6:$A$205,0)),""))</f>
        <v/>
      </c>
      <c r="G581" s="6">
        <f>IF(OR(A581&amp;""="",B581&amp;""=""),"",IF(COUNTIF('الاجتماعات'!$A$6:$A$205,A581&amp;"")=0,"اجتماع غير موجود",IF(COUNTIFS($A$6:$A$2005,A581&amp;"",$B$6:$B$2005,B581&amp;"")&gt;1,"مكرر","")))</f>
        <v/>
      </c>
    </row>
    <row r="582">
      <c r="A582" s="5" t="n"/>
      <c r="B582" s="5" t="n"/>
      <c r="C582" s="5" t="n"/>
      <c r="D582" s="5" t="n"/>
      <c r="E582" s="6">
        <f>IF(B582&amp;""="","",IFERROR(INDEX('الملاك'!$B$6:$B$205,MATCH(B582&amp;"",'الملاك'!$A$6:$A$205,0))&amp;"","كود غير موجود"))</f>
        <v/>
      </c>
      <c r="F582" s="19">
        <f>IF(B582&amp;""="","",IFERROR(INDEX('الملاك'!$E$6:$E$205,MATCH(B582&amp;"",'الملاك'!$A$6:$A$205,0)),""))</f>
        <v/>
      </c>
      <c r="G582" s="6">
        <f>IF(OR(A582&amp;""="",B582&amp;""=""),"",IF(COUNTIF('الاجتماعات'!$A$6:$A$205,A582&amp;"")=0,"اجتماع غير موجود",IF(COUNTIFS($A$6:$A$2005,A582&amp;"",$B$6:$B$2005,B582&amp;"")&gt;1,"مكرر","")))</f>
        <v/>
      </c>
    </row>
    <row r="583">
      <c r="A583" s="5" t="n"/>
      <c r="B583" s="5" t="n"/>
      <c r="C583" s="5" t="n"/>
      <c r="D583" s="5" t="n"/>
      <c r="E583" s="6">
        <f>IF(B583&amp;""="","",IFERROR(INDEX('الملاك'!$B$6:$B$205,MATCH(B583&amp;"",'الملاك'!$A$6:$A$205,0))&amp;"","كود غير موجود"))</f>
        <v/>
      </c>
      <c r="F583" s="19">
        <f>IF(B583&amp;""="","",IFERROR(INDEX('الملاك'!$E$6:$E$205,MATCH(B583&amp;"",'الملاك'!$A$6:$A$205,0)),""))</f>
        <v/>
      </c>
      <c r="G583" s="6">
        <f>IF(OR(A583&amp;""="",B583&amp;""=""),"",IF(COUNTIF('الاجتماعات'!$A$6:$A$205,A583&amp;"")=0,"اجتماع غير موجود",IF(COUNTIFS($A$6:$A$2005,A583&amp;"",$B$6:$B$2005,B583&amp;"")&gt;1,"مكرر","")))</f>
        <v/>
      </c>
    </row>
    <row r="584">
      <c r="A584" s="5" t="n"/>
      <c r="B584" s="5" t="n"/>
      <c r="C584" s="5" t="n"/>
      <c r="D584" s="5" t="n"/>
      <c r="E584" s="6">
        <f>IF(B584&amp;""="","",IFERROR(INDEX('الملاك'!$B$6:$B$205,MATCH(B584&amp;"",'الملاك'!$A$6:$A$205,0))&amp;"","كود غير موجود"))</f>
        <v/>
      </c>
      <c r="F584" s="19">
        <f>IF(B584&amp;""="","",IFERROR(INDEX('الملاك'!$E$6:$E$205,MATCH(B584&amp;"",'الملاك'!$A$6:$A$205,0)),""))</f>
        <v/>
      </c>
      <c r="G584" s="6">
        <f>IF(OR(A584&amp;""="",B584&amp;""=""),"",IF(COUNTIF('الاجتماعات'!$A$6:$A$205,A584&amp;"")=0,"اجتماع غير موجود",IF(COUNTIFS($A$6:$A$2005,A584&amp;"",$B$6:$B$2005,B584&amp;"")&gt;1,"مكرر","")))</f>
        <v/>
      </c>
    </row>
    <row r="585">
      <c r="A585" s="5" t="n"/>
      <c r="B585" s="5" t="n"/>
      <c r="C585" s="5" t="n"/>
      <c r="D585" s="5" t="n"/>
      <c r="E585" s="6">
        <f>IF(B585&amp;""="","",IFERROR(INDEX('الملاك'!$B$6:$B$205,MATCH(B585&amp;"",'الملاك'!$A$6:$A$205,0))&amp;"","كود غير موجود"))</f>
        <v/>
      </c>
      <c r="F585" s="19">
        <f>IF(B585&amp;""="","",IFERROR(INDEX('الملاك'!$E$6:$E$205,MATCH(B585&amp;"",'الملاك'!$A$6:$A$205,0)),""))</f>
        <v/>
      </c>
      <c r="G585" s="6">
        <f>IF(OR(A585&amp;""="",B585&amp;""=""),"",IF(COUNTIF('الاجتماعات'!$A$6:$A$205,A585&amp;"")=0,"اجتماع غير موجود",IF(COUNTIFS($A$6:$A$2005,A585&amp;"",$B$6:$B$2005,B585&amp;"")&gt;1,"مكرر","")))</f>
        <v/>
      </c>
    </row>
    <row r="586">
      <c r="A586" s="5" t="n"/>
      <c r="B586" s="5" t="n"/>
      <c r="C586" s="5" t="n"/>
      <c r="D586" s="5" t="n"/>
      <c r="E586" s="6">
        <f>IF(B586&amp;""="","",IFERROR(INDEX('الملاك'!$B$6:$B$205,MATCH(B586&amp;"",'الملاك'!$A$6:$A$205,0))&amp;"","كود غير موجود"))</f>
        <v/>
      </c>
      <c r="F586" s="19">
        <f>IF(B586&amp;""="","",IFERROR(INDEX('الملاك'!$E$6:$E$205,MATCH(B586&amp;"",'الملاك'!$A$6:$A$205,0)),""))</f>
        <v/>
      </c>
      <c r="G586" s="6">
        <f>IF(OR(A586&amp;""="",B586&amp;""=""),"",IF(COUNTIF('الاجتماعات'!$A$6:$A$205,A586&amp;"")=0,"اجتماع غير موجود",IF(COUNTIFS($A$6:$A$2005,A586&amp;"",$B$6:$B$2005,B586&amp;"")&gt;1,"مكرر","")))</f>
        <v/>
      </c>
    </row>
    <row r="587">
      <c r="A587" s="5" t="n"/>
      <c r="B587" s="5" t="n"/>
      <c r="C587" s="5" t="n"/>
      <c r="D587" s="5" t="n"/>
      <c r="E587" s="6">
        <f>IF(B587&amp;""="","",IFERROR(INDEX('الملاك'!$B$6:$B$205,MATCH(B587&amp;"",'الملاك'!$A$6:$A$205,0))&amp;"","كود غير موجود"))</f>
        <v/>
      </c>
      <c r="F587" s="19">
        <f>IF(B587&amp;""="","",IFERROR(INDEX('الملاك'!$E$6:$E$205,MATCH(B587&amp;"",'الملاك'!$A$6:$A$205,0)),""))</f>
        <v/>
      </c>
      <c r="G587" s="6">
        <f>IF(OR(A587&amp;""="",B587&amp;""=""),"",IF(COUNTIF('الاجتماعات'!$A$6:$A$205,A587&amp;"")=0,"اجتماع غير موجود",IF(COUNTIFS($A$6:$A$2005,A587&amp;"",$B$6:$B$2005,B587&amp;"")&gt;1,"مكرر","")))</f>
        <v/>
      </c>
    </row>
    <row r="588">
      <c r="A588" s="5" t="n"/>
      <c r="B588" s="5" t="n"/>
      <c r="C588" s="5" t="n"/>
      <c r="D588" s="5" t="n"/>
      <c r="E588" s="6">
        <f>IF(B588&amp;""="","",IFERROR(INDEX('الملاك'!$B$6:$B$205,MATCH(B588&amp;"",'الملاك'!$A$6:$A$205,0))&amp;"","كود غير موجود"))</f>
        <v/>
      </c>
      <c r="F588" s="19">
        <f>IF(B588&amp;""="","",IFERROR(INDEX('الملاك'!$E$6:$E$205,MATCH(B588&amp;"",'الملاك'!$A$6:$A$205,0)),""))</f>
        <v/>
      </c>
      <c r="G588" s="6">
        <f>IF(OR(A588&amp;""="",B588&amp;""=""),"",IF(COUNTIF('الاجتماعات'!$A$6:$A$205,A588&amp;"")=0,"اجتماع غير موجود",IF(COUNTIFS($A$6:$A$2005,A588&amp;"",$B$6:$B$2005,B588&amp;"")&gt;1,"مكرر","")))</f>
        <v/>
      </c>
    </row>
    <row r="589">
      <c r="A589" s="5" t="n"/>
      <c r="B589" s="5" t="n"/>
      <c r="C589" s="5" t="n"/>
      <c r="D589" s="5" t="n"/>
      <c r="E589" s="6">
        <f>IF(B589&amp;""="","",IFERROR(INDEX('الملاك'!$B$6:$B$205,MATCH(B589&amp;"",'الملاك'!$A$6:$A$205,0))&amp;"","كود غير موجود"))</f>
        <v/>
      </c>
      <c r="F589" s="19">
        <f>IF(B589&amp;""="","",IFERROR(INDEX('الملاك'!$E$6:$E$205,MATCH(B589&amp;"",'الملاك'!$A$6:$A$205,0)),""))</f>
        <v/>
      </c>
      <c r="G589" s="6">
        <f>IF(OR(A589&amp;""="",B589&amp;""=""),"",IF(COUNTIF('الاجتماعات'!$A$6:$A$205,A589&amp;"")=0,"اجتماع غير موجود",IF(COUNTIFS($A$6:$A$2005,A589&amp;"",$B$6:$B$2005,B589&amp;"")&gt;1,"مكرر","")))</f>
        <v/>
      </c>
    </row>
    <row r="590">
      <c r="A590" s="5" t="n"/>
      <c r="B590" s="5" t="n"/>
      <c r="C590" s="5" t="n"/>
      <c r="D590" s="5" t="n"/>
      <c r="E590" s="6">
        <f>IF(B590&amp;""="","",IFERROR(INDEX('الملاك'!$B$6:$B$205,MATCH(B590&amp;"",'الملاك'!$A$6:$A$205,0))&amp;"","كود غير موجود"))</f>
        <v/>
      </c>
      <c r="F590" s="19">
        <f>IF(B590&amp;""="","",IFERROR(INDEX('الملاك'!$E$6:$E$205,MATCH(B590&amp;"",'الملاك'!$A$6:$A$205,0)),""))</f>
        <v/>
      </c>
      <c r="G590" s="6">
        <f>IF(OR(A590&amp;""="",B590&amp;""=""),"",IF(COUNTIF('الاجتماعات'!$A$6:$A$205,A590&amp;"")=0,"اجتماع غير موجود",IF(COUNTIFS($A$6:$A$2005,A590&amp;"",$B$6:$B$2005,B590&amp;"")&gt;1,"مكرر","")))</f>
        <v/>
      </c>
    </row>
    <row r="591">
      <c r="A591" s="5" t="n"/>
      <c r="B591" s="5" t="n"/>
      <c r="C591" s="5" t="n"/>
      <c r="D591" s="5" t="n"/>
      <c r="E591" s="6">
        <f>IF(B591&amp;""="","",IFERROR(INDEX('الملاك'!$B$6:$B$205,MATCH(B591&amp;"",'الملاك'!$A$6:$A$205,0))&amp;"","كود غير موجود"))</f>
        <v/>
      </c>
      <c r="F591" s="19">
        <f>IF(B591&amp;""="","",IFERROR(INDEX('الملاك'!$E$6:$E$205,MATCH(B591&amp;"",'الملاك'!$A$6:$A$205,0)),""))</f>
        <v/>
      </c>
      <c r="G591" s="6">
        <f>IF(OR(A591&amp;""="",B591&amp;""=""),"",IF(COUNTIF('الاجتماعات'!$A$6:$A$205,A591&amp;"")=0,"اجتماع غير موجود",IF(COUNTIFS($A$6:$A$2005,A591&amp;"",$B$6:$B$2005,B591&amp;"")&gt;1,"مكرر","")))</f>
        <v/>
      </c>
    </row>
    <row r="592">
      <c r="A592" s="5" t="n"/>
      <c r="B592" s="5" t="n"/>
      <c r="C592" s="5" t="n"/>
      <c r="D592" s="5" t="n"/>
      <c r="E592" s="6">
        <f>IF(B592&amp;""="","",IFERROR(INDEX('الملاك'!$B$6:$B$205,MATCH(B592&amp;"",'الملاك'!$A$6:$A$205,0))&amp;"","كود غير موجود"))</f>
        <v/>
      </c>
      <c r="F592" s="19">
        <f>IF(B592&amp;""="","",IFERROR(INDEX('الملاك'!$E$6:$E$205,MATCH(B592&amp;"",'الملاك'!$A$6:$A$205,0)),""))</f>
        <v/>
      </c>
      <c r="G592" s="6">
        <f>IF(OR(A592&amp;""="",B592&amp;""=""),"",IF(COUNTIF('الاجتماعات'!$A$6:$A$205,A592&amp;"")=0,"اجتماع غير موجود",IF(COUNTIFS($A$6:$A$2005,A592&amp;"",$B$6:$B$2005,B592&amp;"")&gt;1,"مكرر","")))</f>
        <v/>
      </c>
    </row>
    <row r="593">
      <c r="A593" s="5" t="n"/>
      <c r="B593" s="5" t="n"/>
      <c r="C593" s="5" t="n"/>
      <c r="D593" s="5" t="n"/>
      <c r="E593" s="6">
        <f>IF(B593&amp;""="","",IFERROR(INDEX('الملاك'!$B$6:$B$205,MATCH(B593&amp;"",'الملاك'!$A$6:$A$205,0))&amp;"","كود غير موجود"))</f>
        <v/>
      </c>
      <c r="F593" s="19">
        <f>IF(B593&amp;""="","",IFERROR(INDEX('الملاك'!$E$6:$E$205,MATCH(B593&amp;"",'الملاك'!$A$6:$A$205,0)),""))</f>
        <v/>
      </c>
      <c r="G593" s="6">
        <f>IF(OR(A593&amp;""="",B593&amp;""=""),"",IF(COUNTIF('الاجتماعات'!$A$6:$A$205,A593&amp;"")=0,"اجتماع غير موجود",IF(COUNTIFS($A$6:$A$2005,A593&amp;"",$B$6:$B$2005,B593&amp;"")&gt;1,"مكرر","")))</f>
        <v/>
      </c>
    </row>
    <row r="594">
      <c r="A594" s="5" t="n"/>
      <c r="B594" s="5" t="n"/>
      <c r="C594" s="5" t="n"/>
      <c r="D594" s="5" t="n"/>
      <c r="E594" s="6">
        <f>IF(B594&amp;""="","",IFERROR(INDEX('الملاك'!$B$6:$B$205,MATCH(B594&amp;"",'الملاك'!$A$6:$A$205,0))&amp;"","كود غير موجود"))</f>
        <v/>
      </c>
      <c r="F594" s="19">
        <f>IF(B594&amp;""="","",IFERROR(INDEX('الملاك'!$E$6:$E$205,MATCH(B594&amp;"",'الملاك'!$A$6:$A$205,0)),""))</f>
        <v/>
      </c>
      <c r="G594" s="6">
        <f>IF(OR(A594&amp;""="",B594&amp;""=""),"",IF(COUNTIF('الاجتماعات'!$A$6:$A$205,A594&amp;"")=0,"اجتماع غير موجود",IF(COUNTIFS($A$6:$A$2005,A594&amp;"",$B$6:$B$2005,B594&amp;"")&gt;1,"مكرر","")))</f>
        <v/>
      </c>
    </row>
    <row r="595">
      <c r="A595" s="5" t="n"/>
      <c r="B595" s="5" t="n"/>
      <c r="C595" s="5" t="n"/>
      <c r="D595" s="5" t="n"/>
      <c r="E595" s="6">
        <f>IF(B595&amp;""="","",IFERROR(INDEX('الملاك'!$B$6:$B$205,MATCH(B595&amp;"",'الملاك'!$A$6:$A$205,0))&amp;"","كود غير موجود"))</f>
        <v/>
      </c>
      <c r="F595" s="19">
        <f>IF(B595&amp;""="","",IFERROR(INDEX('الملاك'!$E$6:$E$205,MATCH(B595&amp;"",'الملاك'!$A$6:$A$205,0)),""))</f>
        <v/>
      </c>
      <c r="G595" s="6">
        <f>IF(OR(A595&amp;""="",B595&amp;""=""),"",IF(COUNTIF('الاجتماعات'!$A$6:$A$205,A595&amp;"")=0,"اجتماع غير موجود",IF(COUNTIFS($A$6:$A$2005,A595&amp;"",$B$6:$B$2005,B595&amp;"")&gt;1,"مكرر","")))</f>
        <v/>
      </c>
    </row>
    <row r="596">
      <c r="A596" s="5" t="n"/>
      <c r="B596" s="5" t="n"/>
      <c r="C596" s="5" t="n"/>
      <c r="D596" s="5" t="n"/>
      <c r="E596" s="6">
        <f>IF(B596&amp;""="","",IFERROR(INDEX('الملاك'!$B$6:$B$205,MATCH(B596&amp;"",'الملاك'!$A$6:$A$205,0))&amp;"","كود غير موجود"))</f>
        <v/>
      </c>
      <c r="F596" s="19">
        <f>IF(B596&amp;""="","",IFERROR(INDEX('الملاك'!$E$6:$E$205,MATCH(B596&amp;"",'الملاك'!$A$6:$A$205,0)),""))</f>
        <v/>
      </c>
      <c r="G596" s="6">
        <f>IF(OR(A596&amp;""="",B596&amp;""=""),"",IF(COUNTIF('الاجتماعات'!$A$6:$A$205,A596&amp;"")=0,"اجتماع غير موجود",IF(COUNTIFS($A$6:$A$2005,A596&amp;"",$B$6:$B$2005,B596&amp;"")&gt;1,"مكرر","")))</f>
        <v/>
      </c>
    </row>
    <row r="597">
      <c r="A597" s="5" t="n"/>
      <c r="B597" s="5" t="n"/>
      <c r="C597" s="5" t="n"/>
      <c r="D597" s="5" t="n"/>
      <c r="E597" s="6">
        <f>IF(B597&amp;""="","",IFERROR(INDEX('الملاك'!$B$6:$B$205,MATCH(B597&amp;"",'الملاك'!$A$6:$A$205,0))&amp;"","كود غير موجود"))</f>
        <v/>
      </c>
      <c r="F597" s="19">
        <f>IF(B597&amp;""="","",IFERROR(INDEX('الملاك'!$E$6:$E$205,MATCH(B597&amp;"",'الملاك'!$A$6:$A$205,0)),""))</f>
        <v/>
      </c>
      <c r="G597" s="6">
        <f>IF(OR(A597&amp;""="",B597&amp;""=""),"",IF(COUNTIF('الاجتماعات'!$A$6:$A$205,A597&amp;"")=0,"اجتماع غير موجود",IF(COUNTIFS($A$6:$A$2005,A597&amp;"",$B$6:$B$2005,B597&amp;"")&gt;1,"مكرر","")))</f>
        <v/>
      </c>
    </row>
    <row r="598">
      <c r="A598" s="5" t="n"/>
      <c r="B598" s="5" t="n"/>
      <c r="C598" s="5" t="n"/>
      <c r="D598" s="5" t="n"/>
      <c r="E598" s="6">
        <f>IF(B598&amp;""="","",IFERROR(INDEX('الملاك'!$B$6:$B$205,MATCH(B598&amp;"",'الملاك'!$A$6:$A$205,0))&amp;"","كود غير موجود"))</f>
        <v/>
      </c>
      <c r="F598" s="19">
        <f>IF(B598&amp;""="","",IFERROR(INDEX('الملاك'!$E$6:$E$205,MATCH(B598&amp;"",'الملاك'!$A$6:$A$205,0)),""))</f>
        <v/>
      </c>
      <c r="G598" s="6">
        <f>IF(OR(A598&amp;""="",B598&amp;""=""),"",IF(COUNTIF('الاجتماعات'!$A$6:$A$205,A598&amp;"")=0,"اجتماع غير موجود",IF(COUNTIFS($A$6:$A$2005,A598&amp;"",$B$6:$B$2005,B598&amp;"")&gt;1,"مكرر","")))</f>
        <v/>
      </c>
    </row>
    <row r="599">
      <c r="A599" s="5" t="n"/>
      <c r="B599" s="5" t="n"/>
      <c r="C599" s="5" t="n"/>
      <c r="D599" s="5" t="n"/>
      <c r="E599" s="6">
        <f>IF(B599&amp;""="","",IFERROR(INDEX('الملاك'!$B$6:$B$205,MATCH(B599&amp;"",'الملاك'!$A$6:$A$205,0))&amp;"","كود غير موجود"))</f>
        <v/>
      </c>
      <c r="F599" s="19">
        <f>IF(B599&amp;""="","",IFERROR(INDEX('الملاك'!$E$6:$E$205,MATCH(B599&amp;"",'الملاك'!$A$6:$A$205,0)),""))</f>
        <v/>
      </c>
      <c r="G599" s="6">
        <f>IF(OR(A599&amp;""="",B599&amp;""=""),"",IF(COUNTIF('الاجتماعات'!$A$6:$A$205,A599&amp;"")=0,"اجتماع غير موجود",IF(COUNTIFS($A$6:$A$2005,A599&amp;"",$B$6:$B$2005,B599&amp;"")&gt;1,"مكرر","")))</f>
        <v/>
      </c>
    </row>
    <row r="600">
      <c r="A600" s="5" t="n"/>
      <c r="B600" s="5" t="n"/>
      <c r="C600" s="5" t="n"/>
      <c r="D600" s="5" t="n"/>
      <c r="E600" s="6">
        <f>IF(B600&amp;""="","",IFERROR(INDEX('الملاك'!$B$6:$B$205,MATCH(B600&amp;"",'الملاك'!$A$6:$A$205,0))&amp;"","كود غير موجود"))</f>
        <v/>
      </c>
      <c r="F600" s="19">
        <f>IF(B600&amp;""="","",IFERROR(INDEX('الملاك'!$E$6:$E$205,MATCH(B600&amp;"",'الملاك'!$A$6:$A$205,0)),""))</f>
        <v/>
      </c>
      <c r="G600" s="6">
        <f>IF(OR(A600&amp;""="",B600&amp;""=""),"",IF(COUNTIF('الاجتماعات'!$A$6:$A$205,A600&amp;"")=0,"اجتماع غير موجود",IF(COUNTIFS($A$6:$A$2005,A600&amp;"",$B$6:$B$2005,B600&amp;"")&gt;1,"مكرر","")))</f>
        <v/>
      </c>
    </row>
    <row r="601">
      <c r="A601" s="5" t="n"/>
      <c r="B601" s="5" t="n"/>
      <c r="C601" s="5" t="n"/>
      <c r="D601" s="5" t="n"/>
      <c r="E601" s="6">
        <f>IF(B601&amp;""="","",IFERROR(INDEX('الملاك'!$B$6:$B$205,MATCH(B601&amp;"",'الملاك'!$A$6:$A$205,0))&amp;"","كود غير موجود"))</f>
        <v/>
      </c>
      <c r="F601" s="19">
        <f>IF(B601&amp;""="","",IFERROR(INDEX('الملاك'!$E$6:$E$205,MATCH(B601&amp;"",'الملاك'!$A$6:$A$205,0)),""))</f>
        <v/>
      </c>
      <c r="G601" s="6">
        <f>IF(OR(A601&amp;""="",B601&amp;""=""),"",IF(COUNTIF('الاجتماعات'!$A$6:$A$205,A601&amp;"")=0,"اجتماع غير موجود",IF(COUNTIFS($A$6:$A$2005,A601&amp;"",$B$6:$B$2005,B601&amp;"")&gt;1,"مكرر","")))</f>
        <v/>
      </c>
    </row>
    <row r="602">
      <c r="A602" s="5" t="n"/>
      <c r="B602" s="5" t="n"/>
      <c r="C602" s="5" t="n"/>
      <c r="D602" s="5" t="n"/>
      <c r="E602" s="6">
        <f>IF(B602&amp;""="","",IFERROR(INDEX('الملاك'!$B$6:$B$205,MATCH(B602&amp;"",'الملاك'!$A$6:$A$205,0))&amp;"","كود غير موجود"))</f>
        <v/>
      </c>
      <c r="F602" s="19">
        <f>IF(B602&amp;""="","",IFERROR(INDEX('الملاك'!$E$6:$E$205,MATCH(B602&amp;"",'الملاك'!$A$6:$A$205,0)),""))</f>
        <v/>
      </c>
      <c r="G602" s="6">
        <f>IF(OR(A602&amp;""="",B602&amp;""=""),"",IF(COUNTIF('الاجتماعات'!$A$6:$A$205,A602&amp;"")=0,"اجتماع غير موجود",IF(COUNTIFS($A$6:$A$2005,A602&amp;"",$B$6:$B$2005,B602&amp;"")&gt;1,"مكرر","")))</f>
        <v/>
      </c>
    </row>
    <row r="603">
      <c r="A603" s="5" t="n"/>
      <c r="B603" s="5" t="n"/>
      <c r="C603" s="5" t="n"/>
      <c r="D603" s="5" t="n"/>
      <c r="E603" s="6">
        <f>IF(B603&amp;""="","",IFERROR(INDEX('الملاك'!$B$6:$B$205,MATCH(B603&amp;"",'الملاك'!$A$6:$A$205,0))&amp;"","كود غير موجود"))</f>
        <v/>
      </c>
      <c r="F603" s="19">
        <f>IF(B603&amp;""="","",IFERROR(INDEX('الملاك'!$E$6:$E$205,MATCH(B603&amp;"",'الملاك'!$A$6:$A$205,0)),""))</f>
        <v/>
      </c>
      <c r="G603" s="6">
        <f>IF(OR(A603&amp;""="",B603&amp;""=""),"",IF(COUNTIF('الاجتماعات'!$A$6:$A$205,A603&amp;"")=0,"اجتماع غير موجود",IF(COUNTIFS($A$6:$A$2005,A603&amp;"",$B$6:$B$2005,B603&amp;"")&gt;1,"مكرر","")))</f>
        <v/>
      </c>
    </row>
    <row r="604">
      <c r="A604" s="5" t="n"/>
      <c r="B604" s="5" t="n"/>
      <c r="C604" s="5" t="n"/>
      <c r="D604" s="5" t="n"/>
      <c r="E604" s="6">
        <f>IF(B604&amp;""="","",IFERROR(INDEX('الملاك'!$B$6:$B$205,MATCH(B604&amp;"",'الملاك'!$A$6:$A$205,0))&amp;"","كود غير موجود"))</f>
        <v/>
      </c>
      <c r="F604" s="19">
        <f>IF(B604&amp;""="","",IFERROR(INDEX('الملاك'!$E$6:$E$205,MATCH(B604&amp;"",'الملاك'!$A$6:$A$205,0)),""))</f>
        <v/>
      </c>
      <c r="G604" s="6">
        <f>IF(OR(A604&amp;""="",B604&amp;""=""),"",IF(COUNTIF('الاجتماعات'!$A$6:$A$205,A604&amp;"")=0,"اجتماع غير موجود",IF(COUNTIFS($A$6:$A$2005,A604&amp;"",$B$6:$B$2005,B604&amp;"")&gt;1,"مكرر","")))</f>
        <v/>
      </c>
    </row>
    <row r="605">
      <c r="A605" s="5" t="n"/>
      <c r="B605" s="5" t="n"/>
      <c r="C605" s="5" t="n"/>
      <c r="D605" s="5" t="n"/>
      <c r="E605" s="6">
        <f>IF(B605&amp;""="","",IFERROR(INDEX('الملاك'!$B$6:$B$205,MATCH(B605&amp;"",'الملاك'!$A$6:$A$205,0))&amp;"","كود غير موجود"))</f>
        <v/>
      </c>
      <c r="F605" s="19">
        <f>IF(B605&amp;""="","",IFERROR(INDEX('الملاك'!$E$6:$E$205,MATCH(B605&amp;"",'الملاك'!$A$6:$A$205,0)),""))</f>
        <v/>
      </c>
      <c r="G605" s="6">
        <f>IF(OR(A605&amp;""="",B605&amp;""=""),"",IF(COUNTIF('الاجتماعات'!$A$6:$A$205,A605&amp;"")=0,"اجتماع غير موجود",IF(COUNTIFS($A$6:$A$2005,A605&amp;"",$B$6:$B$2005,B605&amp;"")&gt;1,"مكرر","")))</f>
        <v/>
      </c>
    </row>
    <row r="606">
      <c r="A606" s="5" t="n"/>
      <c r="B606" s="5" t="n"/>
      <c r="C606" s="5" t="n"/>
      <c r="D606" s="5" t="n"/>
      <c r="E606" s="6">
        <f>IF(B606&amp;""="","",IFERROR(INDEX('الملاك'!$B$6:$B$205,MATCH(B606&amp;"",'الملاك'!$A$6:$A$205,0))&amp;"","كود غير موجود"))</f>
        <v/>
      </c>
      <c r="F606" s="19">
        <f>IF(B606&amp;""="","",IFERROR(INDEX('الملاك'!$E$6:$E$205,MATCH(B606&amp;"",'الملاك'!$A$6:$A$205,0)),""))</f>
        <v/>
      </c>
      <c r="G606" s="6">
        <f>IF(OR(A606&amp;""="",B606&amp;""=""),"",IF(COUNTIF('الاجتماعات'!$A$6:$A$205,A606&amp;"")=0,"اجتماع غير موجود",IF(COUNTIFS($A$6:$A$2005,A606&amp;"",$B$6:$B$2005,B606&amp;"")&gt;1,"مكرر","")))</f>
        <v/>
      </c>
    </row>
    <row r="607">
      <c r="A607" s="5" t="n"/>
      <c r="B607" s="5" t="n"/>
      <c r="C607" s="5" t="n"/>
      <c r="D607" s="5" t="n"/>
      <c r="E607" s="6">
        <f>IF(B607&amp;""="","",IFERROR(INDEX('الملاك'!$B$6:$B$205,MATCH(B607&amp;"",'الملاك'!$A$6:$A$205,0))&amp;"","كود غير موجود"))</f>
        <v/>
      </c>
      <c r="F607" s="19">
        <f>IF(B607&amp;""="","",IFERROR(INDEX('الملاك'!$E$6:$E$205,MATCH(B607&amp;"",'الملاك'!$A$6:$A$205,0)),""))</f>
        <v/>
      </c>
      <c r="G607" s="6">
        <f>IF(OR(A607&amp;""="",B607&amp;""=""),"",IF(COUNTIF('الاجتماعات'!$A$6:$A$205,A607&amp;"")=0,"اجتماع غير موجود",IF(COUNTIFS($A$6:$A$2005,A607&amp;"",$B$6:$B$2005,B607&amp;"")&gt;1,"مكرر","")))</f>
        <v/>
      </c>
    </row>
    <row r="608">
      <c r="A608" s="5" t="n"/>
      <c r="B608" s="5" t="n"/>
      <c r="C608" s="5" t="n"/>
      <c r="D608" s="5" t="n"/>
      <c r="E608" s="6">
        <f>IF(B608&amp;""="","",IFERROR(INDEX('الملاك'!$B$6:$B$205,MATCH(B608&amp;"",'الملاك'!$A$6:$A$205,0))&amp;"","كود غير موجود"))</f>
        <v/>
      </c>
      <c r="F608" s="19">
        <f>IF(B608&amp;""="","",IFERROR(INDEX('الملاك'!$E$6:$E$205,MATCH(B608&amp;"",'الملاك'!$A$6:$A$205,0)),""))</f>
        <v/>
      </c>
      <c r="G608" s="6">
        <f>IF(OR(A608&amp;""="",B608&amp;""=""),"",IF(COUNTIF('الاجتماعات'!$A$6:$A$205,A608&amp;"")=0,"اجتماع غير موجود",IF(COUNTIFS($A$6:$A$2005,A608&amp;"",$B$6:$B$2005,B608&amp;"")&gt;1,"مكرر","")))</f>
        <v/>
      </c>
    </row>
    <row r="609">
      <c r="A609" s="5" t="n"/>
      <c r="B609" s="5" t="n"/>
      <c r="C609" s="5" t="n"/>
      <c r="D609" s="5" t="n"/>
      <c r="E609" s="6">
        <f>IF(B609&amp;""="","",IFERROR(INDEX('الملاك'!$B$6:$B$205,MATCH(B609&amp;"",'الملاك'!$A$6:$A$205,0))&amp;"","كود غير موجود"))</f>
        <v/>
      </c>
      <c r="F609" s="19">
        <f>IF(B609&amp;""="","",IFERROR(INDEX('الملاك'!$E$6:$E$205,MATCH(B609&amp;"",'الملاك'!$A$6:$A$205,0)),""))</f>
        <v/>
      </c>
      <c r="G609" s="6">
        <f>IF(OR(A609&amp;""="",B609&amp;""=""),"",IF(COUNTIF('الاجتماعات'!$A$6:$A$205,A609&amp;"")=0,"اجتماع غير موجود",IF(COUNTIFS($A$6:$A$2005,A609&amp;"",$B$6:$B$2005,B609&amp;"")&gt;1,"مكرر","")))</f>
        <v/>
      </c>
    </row>
    <row r="610">
      <c r="A610" s="5" t="n"/>
      <c r="B610" s="5" t="n"/>
      <c r="C610" s="5" t="n"/>
      <c r="D610" s="5" t="n"/>
      <c r="E610" s="6">
        <f>IF(B610&amp;""="","",IFERROR(INDEX('الملاك'!$B$6:$B$205,MATCH(B610&amp;"",'الملاك'!$A$6:$A$205,0))&amp;"","كود غير موجود"))</f>
        <v/>
      </c>
      <c r="F610" s="19">
        <f>IF(B610&amp;""="","",IFERROR(INDEX('الملاك'!$E$6:$E$205,MATCH(B610&amp;"",'الملاك'!$A$6:$A$205,0)),""))</f>
        <v/>
      </c>
      <c r="G610" s="6">
        <f>IF(OR(A610&amp;""="",B610&amp;""=""),"",IF(COUNTIF('الاجتماعات'!$A$6:$A$205,A610&amp;"")=0,"اجتماع غير موجود",IF(COUNTIFS($A$6:$A$2005,A610&amp;"",$B$6:$B$2005,B610&amp;"")&gt;1,"مكرر","")))</f>
        <v/>
      </c>
    </row>
    <row r="611">
      <c r="A611" s="5" t="n"/>
      <c r="B611" s="5" t="n"/>
      <c r="C611" s="5" t="n"/>
      <c r="D611" s="5" t="n"/>
      <c r="E611" s="6">
        <f>IF(B611&amp;""="","",IFERROR(INDEX('الملاك'!$B$6:$B$205,MATCH(B611&amp;"",'الملاك'!$A$6:$A$205,0))&amp;"","كود غير موجود"))</f>
        <v/>
      </c>
      <c r="F611" s="19">
        <f>IF(B611&amp;""="","",IFERROR(INDEX('الملاك'!$E$6:$E$205,MATCH(B611&amp;"",'الملاك'!$A$6:$A$205,0)),""))</f>
        <v/>
      </c>
      <c r="G611" s="6">
        <f>IF(OR(A611&amp;""="",B611&amp;""=""),"",IF(COUNTIF('الاجتماعات'!$A$6:$A$205,A611&amp;"")=0,"اجتماع غير موجود",IF(COUNTIFS($A$6:$A$2005,A611&amp;"",$B$6:$B$2005,B611&amp;"")&gt;1,"مكرر","")))</f>
        <v/>
      </c>
    </row>
    <row r="612">
      <c r="A612" s="5" t="n"/>
      <c r="B612" s="5" t="n"/>
      <c r="C612" s="5" t="n"/>
      <c r="D612" s="5" t="n"/>
      <c r="E612" s="6">
        <f>IF(B612&amp;""="","",IFERROR(INDEX('الملاك'!$B$6:$B$205,MATCH(B612&amp;"",'الملاك'!$A$6:$A$205,0))&amp;"","كود غير موجود"))</f>
        <v/>
      </c>
      <c r="F612" s="19">
        <f>IF(B612&amp;""="","",IFERROR(INDEX('الملاك'!$E$6:$E$205,MATCH(B612&amp;"",'الملاك'!$A$6:$A$205,0)),""))</f>
        <v/>
      </c>
      <c r="G612" s="6">
        <f>IF(OR(A612&amp;""="",B612&amp;""=""),"",IF(COUNTIF('الاجتماعات'!$A$6:$A$205,A612&amp;"")=0,"اجتماع غير موجود",IF(COUNTIFS($A$6:$A$2005,A612&amp;"",$B$6:$B$2005,B612&amp;"")&gt;1,"مكرر","")))</f>
        <v/>
      </c>
    </row>
    <row r="613">
      <c r="A613" s="5" t="n"/>
      <c r="B613" s="5" t="n"/>
      <c r="C613" s="5" t="n"/>
      <c r="D613" s="5" t="n"/>
      <c r="E613" s="6">
        <f>IF(B613&amp;""="","",IFERROR(INDEX('الملاك'!$B$6:$B$205,MATCH(B613&amp;"",'الملاك'!$A$6:$A$205,0))&amp;"","كود غير موجود"))</f>
        <v/>
      </c>
      <c r="F613" s="19">
        <f>IF(B613&amp;""="","",IFERROR(INDEX('الملاك'!$E$6:$E$205,MATCH(B613&amp;"",'الملاك'!$A$6:$A$205,0)),""))</f>
        <v/>
      </c>
      <c r="G613" s="6">
        <f>IF(OR(A613&amp;""="",B613&amp;""=""),"",IF(COUNTIF('الاجتماعات'!$A$6:$A$205,A613&amp;"")=0,"اجتماع غير موجود",IF(COUNTIFS($A$6:$A$2005,A613&amp;"",$B$6:$B$2005,B613&amp;"")&gt;1,"مكرر","")))</f>
        <v/>
      </c>
    </row>
    <row r="614">
      <c r="A614" s="5" t="n"/>
      <c r="B614" s="5" t="n"/>
      <c r="C614" s="5" t="n"/>
      <c r="D614" s="5" t="n"/>
      <c r="E614" s="6">
        <f>IF(B614&amp;""="","",IFERROR(INDEX('الملاك'!$B$6:$B$205,MATCH(B614&amp;"",'الملاك'!$A$6:$A$205,0))&amp;"","كود غير موجود"))</f>
        <v/>
      </c>
      <c r="F614" s="19">
        <f>IF(B614&amp;""="","",IFERROR(INDEX('الملاك'!$E$6:$E$205,MATCH(B614&amp;"",'الملاك'!$A$6:$A$205,0)),""))</f>
        <v/>
      </c>
      <c r="G614" s="6">
        <f>IF(OR(A614&amp;""="",B614&amp;""=""),"",IF(COUNTIF('الاجتماعات'!$A$6:$A$205,A614&amp;"")=0,"اجتماع غير موجود",IF(COUNTIFS($A$6:$A$2005,A614&amp;"",$B$6:$B$2005,B614&amp;"")&gt;1,"مكرر","")))</f>
        <v/>
      </c>
    </row>
    <row r="615">
      <c r="A615" s="5" t="n"/>
      <c r="B615" s="5" t="n"/>
      <c r="C615" s="5" t="n"/>
      <c r="D615" s="5" t="n"/>
      <c r="E615" s="6">
        <f>IF(B615&amp;""="","",IFERROR(INDEX('الملاك'!$B$6:$B$205,MATCH(B615&amp;"",'الملاك'!$A$6:$A$205,0))&amp;"","كود غير موجود"))</f>
        <v/>
      </c>
      <c r="F615" s="19">
        <f>IF(B615&amp;""="","",IFERROR(INDEX('الملاك'!$E$6:$E$205,MATCH(B615&amp;"",'الملاك'!$A$6:$A$205,0)),""))</f>
        <v/>
      </c>
      <c r="G615" s="6">
        <f>IF(OR(A615&amp;""="",B615&amp;""=""),"",IF(COUNTIF('الاجتماعات'!$A$6:$A$205,A615&amp;"")=0,"اجتماع غير موجود",IF(COUNTIFS($A$6:$A$2005,A615&amp;"",$B$6:$B$2005,B615&amp;"")&gt;1,"مكرر","")))</f>
        <v/>
      </c>
    </row>
    <row r="616">
      <c r="A616" s="5" t="n"/>
      <c r="B616" s="5" t="n"/>
      <c r="C616" s="5" t="n"/>
      <c r="D616" s="5" t="n"/>
      <c r="E616" s="6">
        <f>IF(B616&amp;""="","",IFERROR(INDEX('الملاك'!$B$6:$B$205,MATCH(B616&amp;"",'الملاك'!$A$6:$A$205,0))&amp;"","كود غير موجود"))</f>
        <v/>
      </c>
      <c r="F616" s="19">
        <f>IF(B616&amp;""="","",IFERROR(INDEX('الملاك'!$E$6:$E$205,MATCH(B616&amp;"",'الملاك'!$A$6:$A$205,0)),""))</f>
        <v/>
      </c>
      <c r="G616" s="6">
        <f>IF(OR(A616&amp;""="",B616&amp;""=""),"",IF(COUNTIF('الاجتماعات'!$A$6:$A$205,A616&amp;"")=0,"اجتماع غير موجود",IF(COUNTIFS($A$6:$A$2005,A616&amp;"",$B$6:$B$2005,B616&amp;"")&gt;1,"مكرر","")))</f>
        <v/>
      </c>
    </row>
    <row r="617">
      <c r="A617" s="5" t="n"/>
      <c r="B617" s="5" t="n"/>
      <c r="C617" s="5" t="n"/>
      <c r="D617" s="5" t="n"/>
      <c r="E617" s="6">
        <f>IF(B617&amp;""="","",IFERROR(INDEX('الملاك'!$B$6:$B$205,MATCH(B617&amp;"",'الملاك'!$A$6:$A$205,0))&amp;"","كود غير موجود"))</f>
        <v/>
      </c>
      <c r="F617" s="19">
        <f>IF(B617&amp;""="","",IFERROR(INDEX('الملاك'!$E$6:$E$205,MATCH(B617&amp;"",'الملاك'!$A$6:$A$205,0)),""))</f>
        <v/>
      </c>
      <c r="G617" s="6">
        <f>IF(OR(A617&amp;""="",B617&amp;""=""),"",IF(COUNTIF('الاجتماعات'!$A$6:$A$205,A617&amp;"")=0,"اجتماع غير موجود",IF(COUNTIFS($A$6:$A$2005,A617&amp;"",$B$6:$B$2005,B617&amp;"")&gt;1,"مكرر","")))</f>
        <v/>
      </c>
    </row>
    <row r="618">
      <c r="A618" s="5" t="n"/>
      <c r="B618" s="5" t="n"/>
      <c r="C618" s="5" t="n"/>
      <c r="D618" s="5" t="n"/>
      <c r="E618" s="6">
        <f>IF(B618&amp;""="","",IFERROR(INDEX('الملاك'!$B$6:$B$205,MATCH(B618&amp;"",'الملاك'!$A$6:$A$205,0))&amp;"","كود غير موجود"))</f>
        <v/>
      </c>
      <c r="F618" s="19">
        <f>IF(B618&amp;""="","",IFERROR(INDEX('الملاك'!$E$6:$E$205,MATCH(B618&amp;"",'الملاك'!$A$6:$A$205,0)),""))</f>
        <v/>
      </c>
      <c r="G618" s="6">
        <f>IF(OR(A618&amp;""="",B618&amp;""=""),"",IF(COUNTIF('الاجتماعات'!$A$6:$A$205,A618&amp;"")=0,"اجتماع غير موجود",IF(COUNTIFS($A$6:$A$2005,A618&amp;"",$B$6:$B$2005,B618&amp;"")&gt;1,"مكرر","")))</f>
        <v/>
      </c>
    </row>
    <row r="619">
      <c r="A619" s="5" t="n"/>
      <c r="B619" s="5" t="n"/>
      <c r="C619" s="5" t="n"/>
      <c r="D619" s="5" t="n"/>
      <c r="E619" s="6">
        <f>IF(B619&amp;""="","",IFERROR(INDEX('الملاك'!$B$6:$B$205,MATCH(B619&amp;"",'الملاك'!$A$6:$A$205,0))&amp;"","كود غير موجود"))</f>
        <v/>
      </c>
      <c r="F619" s="19">
        <f>IF(B619&amp;""="","",IFERROR(INDEX('الملاك'!$E$6:$E$205,MATCH(B619&amp;"",'الملاك'!$A$6:$A$205,0)),""))</f>
        <v/>
      </c>
      <c r="G619" s="6">
        <f>IF(OR(A619&amp;""="",B619&amp;""=""),"",IF(COUNTIF('الاجتماعات'!$A$6:$A$205,A619&amp;"")=0,"اجتماع غير موجود",IF(COUNTIFS($A$6:$A$2005,A619&amp;"",$B$6:$B$2005,B619&amp;"")&gt;1,"مكرر","")))</f>
        <v/>
      </c>
    </row>
    <row r="620">
      <c r="A620" s="5" t="n"/>
      <c r="B620" s="5" t="n"/>
      <c r="C620" s="5" t="n"/>
      <c r="D620" s="5" t="n"/>
      <c r="E620" s="6">
        <f>IF(B620&amp;""="","",IFERROR(INDEX('الملاك'!$B$6:$B$205,MATCH(B620&amp;"",'الملاك'!$A$6:$A$205,0))&amp;"","كود غير موجود"))</f>
        <v/>
      </c>
      <c r="F620" s="19">
        <f>IF(B620&amp;""="","",IFERROR(INDEX('الملاك'!$E$6:$E$205,MATCH(B620&amp;"",'الملاك'!$A$6:$A$205,0)),""))</f>
        <v/>
      </c>
      <c r="G620" s="6">
        <f>IF(OR(A620&amp;""="",B620&amp;""=""),"",IF(COUNTIF('الاجتماعات'!$A$6:$A$205,A620&amp;"")=0,"اجتماع غير موجود",IF(COUNTIFS($A$6:$A$2005,A620&amp;"",$B$6:$B$2005,B620&amp;"")&gt;1,"مكرر","")))</f>
        <v/>
      </c>
    </row>
    <row r="621">
      <c r="A621" s="5" t="n"/>
      <c r="B621" s="5" t="n"/>
      <c r="C621" s="5" t="n"/>
      <c r="D621" s="5" t="n"/>
      <c r="E621" s="6">
        <f>IF(B621&amp;""="","",IFERROR(INDEX('الملاك'!$B$6:$B$205,MATCH(B621&amp;"",'الملاك'!$A$6:$A$205,0))&amp;"","كود غير موجود"))</f>
        <v/>
      </c>
      <c r="F621" s="19">
        <f>IF(B621&amp;""="","",IFERROR(INDEX('الملاك'!$E$6:$E$205,MATCH(B621&amp;"",'الملاك'!$A$6:$A$205,0)),""))</f>
        <v/>
      </c>
      <c r="G621" s="6">
        <f>IF(OR(A621&amp;""="",B621&amp;""=""),"",IF(COUNTIF('الاجتماعات'!$A$6:$A$205,A621&amp;"")=0,"اجتماع غير موجود",IF(COUNTIFS($A$6:$A$2005,A621&amp;"",$B$6:$B$2005,B621&amp;"")&gt;1,"مكرر","")))</f>
        <v/>
      </c>
    </row>
    <row r="622">
      <c r="A622" s="5" t="n"/>
      <c r="B622" s="5" t="n"/>
      <c r="C622" s="5" t="n"/>
      <c r="D622" s="5" t="n"/>
      <c r="E622" s="6">
        <f>IF(B622&amp;""="","",IFERROR(INDEX('الملاك'!$B$6:$B$205,MATCH(B622&amp;"",'الملاك'!$A$6:$A$205,0))&amp;"","كود غير موجود"))</f>
        <v/>
      </c>
      <c r="F622" s="19">
        <f>IF(B622&amp;""="","",IFERROR(INDEX('الملاك'!$E$6:$E$205,MATCH(B622&amp;"",'الملاك'!$A$6:$A$205,0)),""))</f>
        <v/>
      </c>
      <c r="G622" s="6">
        <f>IF(OR(A622&amp;""="",B622&amp;""=""),"",IF(COUNTIF('الاجتماعات'!$A$6:$A$205,A622&amp;"")=0,"اجتماع غير موجود",IF(COUNTIFS($A$6:$A$2005,A622&amp;"",$B$6:$B$2005,B622&amp;"")&gt;1,"مكرر","")))</f>
        <v/>
      </c>
    </row>
    <row r="623">
      <c r="A623" s="5" t="n"/>
      <c r="B623" s="5" t="n"/>
      <c r="C623" s="5" t="n"/>
      <c r="D623" s="5" t="n"/>
      <c r="E623" s="6">
        <f>IF(B623&amp;""="","",IFERROR(INDEX('الملاك'!$B$6:$B$205,MATCH(B623&amp;"",'الملاك'!$A$6:$A$205,0))&amp;"","كود غير موجود"))</f>
        <v/>
      </c>
      <c r="F623" s="19">
        <f>IF(B623&amp;""="","",IFERROR(INDEX('الملاك'!$E$6:$E$205,MATCH(B623&amp;"",'الملاك'!$A$6:$A$205,0)),""))</f>
        <v/>
      </c>
      <c r="G623" s="6">
        <f>IF(OR(A623&amp;""="",B623&amp;""=""),"",IF(COUNTIF('الاجتماعات'!$A$6:$A$205,A623&amp;"")=0,"اجتماع غير موجود",IF(COUNTIFS($A$6:$A$2005,A623&amp;"",$B$6:$B$2005,B623&amp;"")&gt;1,"مكرر","")))</f>
        <v/>
      </c>
    </row>
    <row r="624">
      <c r="A624" s="5" t="n"/>
      <c r="B624" s="5" t="n"/>
      <c r="C624" s="5" t="n"/>
      <c r="D624" s="5" t="n"/>
      <c r="E624" s="6">
        <f>IF(B624&amp;""="","",IFERROR(INDEX('الملاك'!$B$6:$B$205,MATCH(B624&amp;"",'الملاك'!$A$6:$A$205,0))&amp;"","كود غير موجود"))</f>
        <v/>
      </c>
      <c r="F624" s="19">
        <f>IF(B624&amp;""="","",IFERROR(INDEX('الملاك'!$E$6:$E$205,MATCH(B624&amp;"",'الملاك'!$A$6:$A$205,0)),""))</f>
        <v/>
      </c>
      <c r="G624" s="6">
        <f>IF(OR(A624&amp;""="",B624&amp;""=""),"",IF(COUNTIF('الاجتماعات'!$A$6:$A$205,A624&amp;"")=0,"اجتماع غير موجود",IF(COUNTIFS($A$6:$A$2005,A624&amp;"",$B$6:$B$2005,B624&amp;"")&gt;1,"مكرر","")))</f>
        <v/>
      </c>
    </row>
    <row r="625">
      <c r="A625" s="5" t="n"/>
      <c r="B625" s="5" t="n"/>
      <c r="C625" s="5" t="n"/>
      <c r="D625" s="5" t="n"/>
      <c r="E625" s="6">
        <f>IF(B625&amp;""="","",IFERROR(INDEX('الملاك'!$B$6:$B$205,MATCH(B625&amp;"",'الملاك'!$A$6:$A$205,0))&amp;"","كود غير موجود"))</f>
        <v/>
      </c>
      <c r="F625" s="19">
        <f>IF(B625&amp;""="","",IFERROR(INDEX('الملاك'!$E$6:$E$205,MATCH(B625&amp;"",'الملاك'!$A$6:$A$205,0)),""))</f>
        <v/>
      </c>
      <c r="G625" s="6">
        <f>IF(OR(A625&amp;""="",B625&amp;""=""),"",IF(COUNTIF('الاجتماعات'!$A$6:$A$205,A625&amp;"")=0,"اجتماع غير موجود",IF(COUNTIFS($A$6:$A$2005,A625&amp;"",$B$6:$B$2005,B625&amp;"")&gt;1,"مكرر","")))</f>
        <v/>
      </c>
    </row>
    <row r="626">
      <c r="A626" s="5" t="n"/>
      <c r="B626" s="5" t="n"/>
      <c r="C626" s="5" t="n"/>
      <c r="D626" s="5" t="n"/>
      <c r="E626" s="6">
        <f>IF(B626&amp;""="","",IFERROR(INDEX('الملاك'!$B$6:$B$205,MATCH(B626&amp;"",'الملاك'!$A$6:$A$205,0))&amp;"","كود غير موجود"))</f>
        <v/>
      </c>
      <c r="F626" s="19">
        <f>IF(B626&amp;""="","",IFERROR(INDEX('الملاك'!$E$6:$E$205,MATCH(B626&amp;"",'الملاك'!$A$6:$A$205,0)),""))</f>
        <v/>
      </c>
      <c r="G626" s="6">
        <f>IF(OR(A626&amp;""="",B626&amp;""=""),"",IF(COUNTIF('الاجتماعات'!$A$6:$A$205,A626&amp;"")=0,"اجتماع غير موجود",IF(COUNTIFS($A$6:$A$2005,A626&amp;"",$B$6:$B$2005,B626&amp;"")&gt;1,"مكرر","")))</f>
        <v/>
      </c>
    </row>
    <row r="627">
      <c r="A627" s="5" t="n"/>
      <c r="B627" s="5" t="n"/>
      <c r="C627" s="5" t="n"/>
      <c r="D627" s="5" t="n"/>
      <c r="E627" s="6">
        <f>IF(B627&amp;""="","",IFERROR(INDEX('الملاك'!$B$6:$B$205,MATCH(B627&amp;"",'الملاك'!$A$6:$A$205,0))&amp;"","كود غير موجود"))</f>
        <v/>
      </c>
      <c r="F627" s="19">
        <f>IF(B627&amp;""="","",IFERROR(INDEX('الملاك'!$E$6:$E$205,MATCH(B627&amp;"",'الملاك'!$A$6:$A$205,0)),""))</f>
        <v/>
      </c>
      <c r="G627" s="6">
        <f>IF(OR(A627&amp;""="",B627&amp;""=""),"",IF(COUNTIF('الاجتماعات'!$A$6:$A$205,A627&amp;"")=0,"اجتماع غير موجود",IF(COUNTIFS($A$6:$A$2005,A627&amp;"",$B$6:$B$2005,B627&amp;"")&gt;1,"مكرر","")))</f>
        <v/>
      </c>
    </row>
    <row r="628">
      <c r="A628" s="5" t="n"/>
      <c r="B628" s="5" t="n"/>
      <c r="C628" s="5" t="n"/>
      <c r="D628" s="5" t="n"/>
      <c r="E628" s="6">
        <f>IF(B628&amp;""="","",IFERROR(INDEX('الملاك'!$B$6:$B$205,MATCH(B628&amp;"",'الملاك'!$A$6:$A$205,0))&amp;"","كود غير موجود"))</f>
        <v/>
      </c>
      <c r="F628" s="19">
        <f>IF(B628&amp;""="","",IFERROR(INDEX('الملاك'!$E$6:$E$205,MATCH(B628&amp;"",'الملاك'!$A$6:$A$205,0)),""))</f>
        <v/>
      </c>
      <c r="G628" s="6">
        <f>IF(OR(A628&amp;""="",B628&amp;""=""),"",IF(COUNTIF('الاجتماعات'!$A$6:$A$205,A628&amp;"")=0,"اجتماع غير موجود",IF(COUNTIFS($A$6:$A$2005,A628&amp;"",$B$6:$B$2005,B628&amp;"")&gt;1,"مكرر","")))</f>
        <v/>
      </c>
    </row>
    <row r="629">
      <c r="A629" s="5" t="n"/>
      <c r="B629" s="5" t="n"/>
      <c r="C629" s="5" t="n"/>
      <c r="D629" s="5" t="n"/>
      <c r="E629" s="6">
        <f>IF(B629&amp;""="","",IFERROR(INDEX('الملاك'!$B$6:$B$205,MATCH(B629&amp;"",'الملاك'!$A$6:$A$205,0))&amp;"","كود غير موجود"))</f>
        <v/>
      </c>
      <c r="F629" s="19">
        <f>IF(B629&amp;""="","",IFERROR(INDEX('الملاك'!$E$6:$E$205,MATCH(B629&amp;"",'الملاك'!$A$6:$A$205,0)),""))</f>
        <v/>
      </c>
      <c r="G629" s="6">
        <f>IF(OR(A629&amp;""="",B629&amp;""=""),"",IF(COUNTIF('الاجتماعات'!$A$6:$A$205,A629&amp;"")=0,"اجتماع غير موجود",IF(COUNTIFS($A$6:$A$2005,A629&amp;"",$B$6:$B$2005,B629&amp;"")&gt;1,"مكرر","")))</f>
        <v/>
      </c>
    </row>
    <row r="630">
      <c r="A630" s="5" t="n"/>
      <c r="B630" s="5" t="n"/>
      <c r="C630" s="5" t="n"/>
      <c r="D630" s="5" t="n"/>
      <c r="E630" s="6">
        <f>IF(B630&amp;""="","",IFERROR(INDEX('الملاك'!$B$6:$B$205,MATCH(B630&amp;"",'الملاك'!$A$6:$A$205,0))&amp;"","كود غير موجود"))</f>
        <v/>
      </c>
      <c r="F630" s="19">
        <f>IF(B630&amp;""="","",IFERROR(INDEX('الملاك'!$E$6:$E$205,MATCH(B630&amp;"",'الملاك'!$A$6:$A$205,0)),""))</f>
        <v/>
      </c>
      <c r="G630" s="6">
        <f>IF(OR(A630&amp;""="",B630&amp;""=""),"",IF(COUNTIF('الاجتماعات'!$A$6:$A$205,A630&amp;"")=0,"اجتماع غير موجود",IF(COUNTIFS($A$6:$A$2005,A630&amp;"",$B$6:$B$2005,B630&amp;"")&gt;1,"مكرر","")))</f>
        <v/>
      </c>
    </row>
    <row r="631">
      <c r="A631" s="5" t="n"/>
      <c r="B631" s="5" t="n"/>
      <c r="C631" s="5" t="n"/>
      <c r="D631" s="5" t="n"/>
      <c r="E631" s="6">
        <f>IF(B631&amp;""="","",IFERROR(INDEX('الملاك'!$B$6:$B$205,MATCH(B631&amp;"",'الملاك'!$A$6:$A$205,0))&amp;"","كود غير موجود"))</f>
        <v/>
      </c>
      <c r="F631" s="19">
        <f>IF(B631&amp;""="","",IFERROR(INDEX('الملاك'!$E$6:$E$205,MATCH(B631&amp;"",'الملاك'!$A$6:$A$205,0)),""))</f>
        <v/>
      </c>
      <c r="G631" s="6">
        <f>IF(OR(A631&amp;""="",B631&amp;""=""),"",IF(COUNTIF('الاجتماعات'!$A$6:$A$205,A631&amp;"")=0,"اجتماع غير موجود",IF(COUNTIFS($A$6:$A$2005,A631&amp;"",$B$6:$B$2005,B631&amp;"")&gt;1,"مكرر","")))</f>
        <v/>
      </c>
    </row>
    <row r="632">
      <c r="A632" s="5" t="n"/>
      <c r="B632" s="5" t="n"/>
      <c r="C632" s="5" t="n"/>
      <c r="D632" s="5" t="n"/>
      <c r="E632" s="6">
        <f>IF(B632&amp;""="","",IFERROR(INDEX('الملاك'!$B$6:$B$205,MATCH(B632&amp;"",'الملاك'!$A$6:$A$205,0))&amp;"","كود غير موجود"))</f>
        <v/>
      </c>
      <c r="F632" s="19">
        <f>IF(B632&amp;""="","",IFERROR(INDEX('الملاك'!$E$6:$E$205,MATCH(B632&amp;"",'الملاك'!$A$6:$A$205,0)),""))</f>
        <v/>
      </c>
      <c r="G632" s="6">
        <f>IF(OR(A632&amp;""="",B632&amp;""=""),"",IF(COUNTIF('الاجتماعات'!$A$6:$A$205,A632&amp;"")=0,"اجتماع غير موجود",IF(COUNTIFS($A$6:$A$2005,A632&amp;"",$B$6:$B$2005,B632&amp;"")&gt;1,"مكرر","")))</f>
        <v/>
      </c>
    </row>
    <row r="633">
      <c r="A633" s="5" t="n"/>
      <c r="B633" s="5" t="n"/>
      <c r="C633" s="5" t="n"/>
      <c r="D633" s="5" t="n"/>
      <c r="E633" s="6">
        <f>IF(B633&amp;""="","",IFERROR(INDEX('الملاك'!$B$6:$B$205,MATCH(B633&amp;"",'الملاك'!$A$6:$A$205,0))&amp;"","كود غير موجود"))</f>
        <v/>
      </c>
      <c r="F633" s="19">
        <f>IF(B633&amp;""="","",IFERROR(INDEX('الملاك'!$E$6:$E$205,MATCH(B633&amp;"",'الملاك'!$A$6:$A$205,0)),""))</f>
        <v/>
      </c>
      <c r="G633" s="6">
        <f>IF(OR(A633&amp;""="",B633&amp;""=""),"",IF(COUNTIF('الاجتماعات'!$A$6:$A$205,A633&amp;"")=0,"اجتماع غير موجود",IF(COUNTIFS($A$6:$A$2005,A633&amp;"",$B$6:$B$2005,B633&amp;"")&gt;1,"مكرر","")))</f>
        <v/>
      </c>
    </row>
    <row r="634">
      <c r="A634" s="5" t="n"/>
      <c r="B634" s="5" t="n"/>
      <c r="C634" s="5" t="n"/>
      <c r="D634" s="5" t="n"/>
      <c r="E634" s="6">
        <f>IF(B634&amp;""="","",IFERROR(INDEX('الملاك'!$B$6:$B$205,MATCH(B634&amp;"",'الملاك'!$A$6:$A$205,0))&amp;"","كود غير موجود"))</f>
        <v/>
      </c>
      <c r="F634" s="19">
        <f>IF(B634&amp;""="","",IFERROR(INDEX('الملاك'!$E$6:$E$205,MATCH(B634&amp;"",'الملاك'!$A$6:$A$205,0)),""))</f>
        <v/>
      </c>
      <c r="G634" s="6">
        <f>IF(OR(A634&amp;""="",B634&amp;""=""),"",IF(COUNTIF('الاجتماعات'!$A$6:$A$205,A634&amp;"")=0,"اجتماع غير موجود",IF(COUNTIFS($A$6:$A$2005,A634&amp;"",$B$6:$B$2005,B634&amp;"")&gt;1,"مكرر","")))</f>
        <v/>
      </c>
    </row>
    <row r="635">
      <c r="A635" s="5" t="n"/>
      <c r="B635" s="5" t="n"/>
      <c r="C635" s="5" t="n"/>
      <c r="D635" s="5" t="n"/>
      <c r="E635" s="6">
        <f>IF(B635&amp;""="","",IFERROR(INDEX('الملاك'!$B$6:$B$205,MATCH(B635&amp;"",'الملاك'!$A$6:$A$205,0))&amp;"","كود غير موجود"))</f>
        <v/>
      </c>
      <c r="F635" s="19">
        <f>IF(B635&amp;""="","",IFERROR(INDEX('الملاك'!$E$6:$E$205,MATCH(B635&amp;"",'الملاك'!$A$6:$A$205,0)),""))</f>
        <v/>
      </c>
      <c r="G635" s="6">
        <f>IF(OR(A635&amp;""="",B635&amp;""=""),"",IF(COUNTIF('الاجتماعات'!$A$6:$A$205,A635&amp;"")=0,"اجتماع غير موجود",IF(COUNTIFS($A$6:$A$2005,A635&amp;"",$B$6:$B$2005,B635&amp;"")&gt;1,"مكرر","")))</f>
        <v/>
      </c>
    </row>
    <row r="636">
      <c r="A636" s="5" t="n"/>
      <c r="B636" s="5" t="n"/>
      <c r="C636" s="5" t="n"/>
      <c r="D636" s="5" t="n"/>
      <c r="E636" s="6">
        <f>IF(B636&amp;""="","",IFERROR(INDEX('الملاك'!$B$6:$B$205,MATCH(B636&amp;"",'الملاك'!$A$6:$A$205,0))&amp;"","كود غير موجود"))</f>
        <v/>
      </c>
      <c r="F636" s="19">
        <f>IF(B636&amp;""="","",IFERROR(INDEX('الملاك'!$E$6:$E$205,MATCH(B636&amp;"",'الملاك'!$A$6:$A$205,0)),""))</f>
        <v/>
      </c>
      <c r="G636" s="6">
        <f>IF(OR(A636&amp;""="",B636&amp;""=""),"",IF(COUNTIF('الاجتماعات'!$A$6:$A$205,A636&amp;"")=0,"اجتماع غير موجود",IF(COUNTIFS($A$6:$A$2005,A636&amp;"",$B$6:$B$2005,B636&amp;"")&gt;1,"مكرر","")))</f>
        <v/>
      </c>
    </row>
    <row r="637">
      <c r="A637" s="5" t="n"/>
      <c r="B637" s="5" t="n"/>
      <c r="C637" s="5" t="n"/>
      <c r="D637" s="5" t="n"/>
      <c r="E637" s="6">
        <f>IF(B637&amp;""="","",IFERROR(INDEX('الملاك'!$B$6:$B$205,MATCH(B637&amp;"",'الملاك'!$A$6:$A$205,0))&amp;"","كود غير موجود"))</f>
        <v/>
      </c>
      <c r="F637" s="19">
        <f>IF(B637&amp;""="","",IFERROR(INDEX('الملاك'!$E$6:$E$205,MATCH(B637&amp;"",'الملاك'!$A$6:$A$205,0)),""))</f>
        <v/>
      </c>
      <c r="G637" s="6">
        <f>IF(OR(A637&amp;""="",B637&amp;""=""),"",IF(COUNTIF('الاجتماعات'!$A$6:$A$205,A637&amp;"")=0,"اجتماع غير موجود",IF(COUNTIFS($A$6:$A$2005,A637&amp;"",$B$6:$B$2005,B637&amp;"")&gt;1,"مكرر","")))</f>
        <v/>
      </c>
    </row>
    <row r="638">
      <c r="A638" s="5" t="n"/>
      <c r="B638" s="5" t="n"/>
      <c r="C638" s="5" t="n"/>
      <c r="D638" s="5" t="n"/>
      <c r="E638" s="6">
        <f>IF(B638&amp;""="","",IFERROR(INDEX('الملاك'!$B$6:$B$205,MATCH(B638&amp;"",'الملاك'!$A$6:$A$205,0))&amp;"","كود غير موجود"))</f>
        <v/>
      </c>
      <c r="F638" s="19">
        <f>IF(B638&amp;""="","",IFERROR(INDEX('الملاك'!$E$6:$E$205,MATCH(B638&amp;"",'الملاك'!$A$6:$A$205,0)),""))</f>
        <v/>
      </c>
      <c r="G638" s="6">
        <f>IF(OR(A638&amp;""="",B638&amp;""=""),"",IF(COUNTIF('الاجتماعات'!$A$6:$A$205,A638&amp;"")=0,"اجتماع غير موجود",IF(COUNTIFS($A$6:$A$2005,A638&amp;"",$B$6:$B$2005,B638&amp;"")&gt;1,"مكرر","")))</f>
        <v/>
      </c>
    </row>
    <row r="639">
      <c r="A639" s="5" t="n"/>
      <c r="B639" s="5" t="n"/>
      <c r="C639" s="5" t="n"/>
      <c r="D639" s="5" t="n"/>
      <c r="E639" s="6">
        <f>IF(B639&amp;""="","",IFERROR(INDEX('الملاك'!$B$6:$B$205,MATCH(B639&amp;"",'الملاك'!$A$6:$A$205,0))&amp;"","كود غير موجود"))</f>
        <v/>
      </c>
      <c r="F639" s="19">
        <f>IF(B639&amp;""="","",IFERROR(INDEX('الملاك'!$E$6:$E$205,MATCH(B639&amp;"",'الملاك'!$A$6:$A$205,0)),""))</f>
        <v/>
      </c>
      <c r="G639" s="6">
        <f>IF(OR(A639&amp;""="",B639&amp;""=""),"",IF(COUNTIF('الاجتماعات'!$A$6:$A$205,A639&amp;"")=0,"اجتماع غير موجود",IF(COUNTIFS($A$6:$A$2005,A639&amp;"",$B$6:$B$2005,B639&amp;"")&gt;1,"مكرر","")))</f>
        <v/>
      </c>
    </row>
    <row r="640">
      <c r="A640" s="5" t="n"/>
      <c r="B640" s="5" t="n"/>
      <c r="C640" s="5" t="n"/>
      <c r="D640" s="5" t="n"/>
      <c r="E640" s="6">
        <f>IF(B640&amp;""="","",IFERROR(INDEX('الملاك'!$B$6:$B$205,MATCH(B640&amp;"",'الملاك'!$A$6:$A$205,0))&amp;"","كود غير موجود"))</f>
        <v/>
      </c>
      <c r="F640" s="19">
        <f>IF(B640&amp;""="","",IFERROR(INDEX('الملاك'!$E$6:$E$205,MATCH(B640&amp;"",'الملاك'!$A$6:$A$205,0)),""))</f>
        <v/>
      </c>
      <c r="G640" s="6">
        <f>IF(OR(A640&amp;""="",B640&amp;""=""),"",IF(COUNTIF('الاجتماعات'!$A$6:$A$205,A640&amp;"")=0,"اجتماع غير موجود",IF(COUNTIFS($A$6:$A$2005,A640&amp;"",$B$6:$B$2005,B640&amp;"")&gt;1,"مكرر","")))</f>
        <v/>
      </c>
    </row>
    <row r="641">
      <c r="A641" s="5" t="n"/>
      <c r="B641" s="5" t="n"/>
      <c r="C641" s="5" t="n"/>
      <c r="D641" s="5" t="n"/>
      <c r="E641" s="6">
        <f>IF(B641&amp;""="","",IFERROR(INDEX('الملاك'!$B$6:$B$205,MATCH(B641&amp;"",'الملاك'!$A$6:$A$205,0))&amp;"","كود غير موجود"))</f>
        <v/>
      </c>
      <c r="F641" s="19">
        <f>IF(B641&amp;""="","",IFERROR(INDEX('الملاك'!$E$6:$E$205,MATCH(B641&amp;"",'الملاك'!$A$6:$A$205,0)),""))</f>
        <v/>
      </c>
      <c r="G641" s="6">
        <f>IF(OR(A641&amp;""="",B641&amp;""=""),"",IF(COUNTIF('الاجتماعات'!$A$6:$A$205,A641&amp;"")=0,"اجتماع غير موجود",IF(COUNTIFS($A$6:$A$2005,A641&amp;"",$B$6:$B$2005,B641&amp;"")&gt;1,"مكرر","")))</f>
        <v/>
      </c>
    </row>
    <row r="642">
      <c r="A642" s="5" t="n"/>
      <c r="B642" s="5" t="n"/>
      <c r="C642" s="5" t="n"/>
      <c r="D642" s="5" t="n"/>
      <c r="E642" s="6">
        <f>IF(B642&amp;""="","",IFERROR(INDEX('الملاك'!$B$6:$B$205,MATCH(B642&amp;"",'الملاك'!$A$6:$A$205,0))&amp;"","كود غير موجود"))</f>
        <v/>
      </c>
      <c r="F642" s="19">
        <f>IF(B642&amp;""="","",IFERROR(INDEX('الملاك'!$E$6:$E$205,MATCH(B642&amp;"",'الملاك'!$A$6:$A$205,0)),""))</f>
        <v/>
      </c>
      <c r="G642" s="6">
        <f>IF(OR(A642&amp;""="",B642&amp;""=""),"",IF(COUNTIF('الاجتماعات'!$A$6:$A$205,A642&amp;"")=0,"اجتماع غير موجود",IF(COUNTIFS($A$6:$A$2005,A642&amp;"",$B$6:$B$2005,B642&amp;"")&gt;1,"مكرر","")))</f>
        <v/>
      </c>
    </row>
    <row r="643">
      <c r="A643" s="5" t="n"/>
      <c r="B643" s="5" t="n"/>
      <c r="C643" s="5" t="n"/>
      <c r="D643" s="5" t="n"/>
      <c r="E643" s="6">
        <f>IF(B643&amp;""="","",IFERROR(INDEX('الملاك'!$B$6:$B$205,MATCH(B643&amp;"",'الملاك'!$A$6:$A$205,0))&amp;"","كود غير موجود"))</f>
        <v/>
      </c>
      <c r="F643" s="19">
        <f>IF(B643&amp;""="","",IFERROR(INDEX('الملاك'!$E$6:$E$205,MATCH(B643&amp;"",'الملاك'!$A$6:$A$205,0)),""))</f>
        <v/>
      </c>
      <c r="G643" s="6">
        <f>IF(OR(A643&amp;""="",B643&amp;""=""),"",IF(COUNTIF('الاجتماعات'!$A$6:$A$205,A643&amp;"")=0,"اجتماع غير موجود",IF(COUNTIFS($A$6:$A$2005,A643&amp;"",$B$6:$B$2005,B643&amp;"")&gt;1,"مكرر","")))</f>
        <v/>
      </c>
    </row>
    <row r="644">
      <c r="A644" s="5" t="n"/>
      <c r="B644" s="5" t="n"/>
      <c r="C644" s="5" t="n"/>
      <c r="D644" s="5" t="n"/>
      <c r="E644" s="6">
        <f>IF(B644&amp;""="","",IFERROR(INDEX('الملاك'!$B$6:$B$205,MATCH(B644&amp;"",'الملاك'!$A$6:$A$205,0))&amp;"","كود غير موجود"))</f>
        <v/>
      </c>
      <c r="F644" s="19">
        <f>IF(B644&amp;""="","",IFERROR(INDEX('الملاك'!$E$6:$E$205,MATCH(B644&amp;"",'الملاك'!$A$6:$A$205,0)),""))</f>
        <v/>
      </c>
      <c r="G644" s="6">
        <f>IF(OR(A644&amp;""="",B644&amp;""=""),"",IF(COUNTIF('الاجتماعات'!$A$6:$A$205,A644&amp;"")=0,"اجتماع غير موجود",IF(COUNTIFS($A$6:$A$2005,A644&amp;"",$B$6:$B$2005,B644&amp;"")&gt;1,"مكرر","")))</f>
        <v/>
      </c>
    </row>
    <row r="645">
      <c r="A645" s="5" t="n"/>
      <c r="B645" s="5" t="n"/>
      <c r="C645" s="5" t="n"/>
      <c r="D645" s="5" t="n"/>
      <c r="E645" s="6">
        <f>IF(B645&amp;""="","",IFERROR(INDEX('الملاك'!$B$6:$B$205,MATCH(B645&amp;"",'الملاك'!$A$6:$A$205,0))&amp;"","كود غير موجود"))</f>
        <v/>
      </c>
      <c r="F645" s="19">
        <f>IF(B645&amp;""="","",IFERROR(INDEX('الملاك'!$E$6:$E$205,MATCH(B645&amp;"",'الملاك'!$A$6:$A$205,0)),""))</f>
        <v/>
      </c>
      <c r="G645" s="6">
        <f>IF(OR(A645&amp;""="",B645&amp;""=""),"",IF(COUNTIF('الاجتماعات'!$A$6:$A$205,A645&amp;"")=0,"اجتماع غير موجود",IF(COUNTIFS($A$6:$A$2005,A645&amp;"",$B$6:$B$2005,B645&amp;"")&gt;1,"مكرر","")))</f>
        <v/>
      </c>
    </row>
    <row r="646">
      <c r="A646" s="5" t="n"/>
      <c r="B646" s="5" t="n"/>
      <c r="C646" s="5" t="n"/>
      <c r="D646" s="5" t="n"/>
      <c r="E646" s="6">
        <f>IF(B646&amp;""="","",IFERROR(INDEX('الملاك'!$B$6:$B$205,MATCH(B646&amp;"",'الملاك'!$A$6:$A$205,0))&amp;"","كود غير موجود"))</f>
        <v/>
      </c>
      <c r="F646" s="19">
        <f>IF(B646&amp;""="","",IFERROR(INDEX('الملاك'!$E$6:$E$205,MATCH(B646&amp;"",'الملاك'!$A$6:$A$205,0)),""))</f>
        <v/>
      </c>
      <c r="G646" s="6">
        <f>IF(OR(A646&amp;""="",B646&amp;""=""),"",IF(COUNTIF('الاجتماعات'!$A$6:$A$205,A646&amp;"")=0,"اجتماع غير موجود",IF(COUNTIFS($A$6:$A$2005,A646&amp;"",$B$6:$B$2005,B646&amp;"")&gt;1,"مكرر","")))</f>
        <v/>
      </c>
    </row>
    <row r="647">
      <c r="A647" s="5" t="n"/>
      <c r="B647" s="5" t="n"/>
      <c r="C647" s="5" t="n"/>
      <c r="D647" s="5" t="n"/>
      <c r="E647" s="6">
        <f>IF(B647&amp;""="","",IFERROR(INDEX('الملاك'!$B$6:$B$205,MATCH(B647&amp;"",'الملاك'!$A$6:$A$205,0))&amp;"","كود غير موجود"))</f>
        <v/>
      </c>
      <c r="F647" s="19">
        <f>IF(B647&amp;""="","",IFERROR(INDEX('الملاك'!$E$6:$E$205,MATCH(B647&amp;"",'الملاك'!$A$6:$A$205,0)),""))</f>
        <v/>
      </c>
      <c r="G647" s="6">
        <f>IF(OR(A647&amp;""="",B647&amp;""=""),"",IF(COUNTIF('الاجتماعات'!$A$6:$A$205,A647&amp;"")=0,"اجتماع غير موجود",IF(COUNTIFS($A$6:$A$2005,A647&amp;"",$B$6:$B$2005,B647&amp;"")&gt;1,"مكرر","")))</f>
        <v/>
      </c>
    </row>
    <row r="648">
      <c r="A648" s="5" t="n"/>
      <c r="B648" s="5" t="n"/>
      <c r="C648" s="5" t="n"/>
      <c r="D648" s="5" t="n"/>
      <c r="E648" s="6">
        <f>IF(B648&amp;""="","",IFERROR(INDEX('الملاك'!$B$6:$B$205,MATCH(B648&amp;"",'الملاك'!$A$6:$A$205,0))&amp;"","كود غير موجود"))</f>
        <v/>
      </c>
      <c r="F648" s="19">
        <f>IF(B648&amp;""="","",IFERROR(INDEX('الملاك'!$E$6:$E$205,MATCH(B648&amp;"",'الملاك'!$A$6:$A$205,0)),""))</f>
        <v/>
      </c>
      <c r="G648" s="6">
        <f>IF(OR(A648&amp;""="",B648&amp;""=""),"",IF(COUNTIF('الاجتماعات'!$A$6:$A$205,A648&amp;"")=0,"اجتماع غير موجود",IF(COUNTIFS($A$6:$A$2005,A648&amp;"",$B$6:$B$2005,B648&amp;"")&gt;1,"مكرر","")))</f>
        <v/>
      </c>
    </row>
    <row r="649">
      <c r="A649" s="5" t="n"/>
      <c r="B649" s="5" t="n"/>
      <c r="C649" s="5" t="n"/>
      <c r="D649" s="5" t="n"/>
      <c r="E649" s="6">
        <f>IF(B649&amp;""="","",IFERROR(INDEX('الملاك'!$B$6:$B$205,MATCH(B649&amp;"",'الملاك'!$A$6:$A$205,0))&amp;"","كود غير موجود"))</f>
        <v/>
      </c>
      <c r="F649" s="19">
        <f>IF(B649&amp;""="","",IFERROR(INDEX('الملاك'!$E$6:$E$205,MATCH(B649&amp;"",'الملاك'!$A$6:$A$205,0)),""))</f>
        <v/>
      </c>
      <c r="G649" s="6">
        <f>IF(OR(A649&amp;""="",B649&amp;""=""),"",IF(COUNTIF('الاجتماعات'!$A$6:$A$205,A649&amp;"")=0,"اجتماع غير موجود",IF(COUNTIFS($A$6:$A$2005,A649&amp;"",$B$6:$B$2005,B649&amp;"")&gt;1,"مكرر","")))</f>
        <v/>
      </c>
    </row>
    <row r="650">
      <c r="A650" s="5" t="n"/>
      <c r="B650" s="5" t="n"/>
      <c r="C650" s="5" t="n"/>
      <c r="D650" s="5" t="n"/>
      <c r="E650" s="6">
        <f>IF(B650&amp;""="","",IFERROR(INDEX('الملاك'!$B$6:$B$205,MATCH(B650&amp;"",'الملاك'!$A$6:$A$205,0))&amp;"","كود غير موجود"))</f>
        <v/>
      </c>
      <c r="F650" s="19">
        <f>IF(B650&amp;""="","",IFERROR(INDEX('الملاك'!$E$6:$E$205,MATCH(B650&amp;"",'الملاك'!$A$6:$A$205,0)),""))</f>
        <v/>
      </c>
      <c r="G650" s="6">
        <f>IF(OR(A650&amp;""="",B650&amp;""=""),"",IF(COUNTIF('الاجتماعات'!$A$6:$A$205,A650&amp;"")=0,"اجتماع غير موجود",IF(COUNTIFS($A$6:$A$2005,A650&amp;"",$B$6:$B$2005,B650&amp;"")&gt;1,"مكرر","")))</f>
        <v/>
      </c>
    </row>
    <row r="651">
      <c r="A651" s="5" t="n"/>
      <c r="B651" s="5" t="n"/>
      <c r="C651" s="5" t="n"/>
      <c r="D651" s="5" t="n"/>
      <c r="E651" s="6">
        <f>IF(B651&amp;""="","",IFERROR(INDEX('الملاك'!$B$6:$B$205,MATCH(B651&amp;"",'الملاك'!$A$6:$A$205,0))&amp;"","كود غير موجود"))</f>
        <v/>
      </c>
      <c r="F651" s="19">
        <f>IF(B651&amp;""="","",IFERROR(INDEX('الملاك'!$E$6:$E$205,MATCH(B651&amp;"",'الملاك'!$A$6:$A$205,0)),""))</f>
        <v/>
      </c>
      <c r="G651" s="6">
        <f>IF(OR(A651&amp;""="",B651&amp;""=""),"",IF(COUNTIF('الاجتماعات'!$A$6:$A$205,A651&amp;"")=0,"اجتماع غير موجود",IF(COUNTIFS($A$6:$A$2005,A651&amp;"",$B$6:$B$2005,B651&amp;"")&gt;1,"مكرر","")))</f>
        <v/>
      </c>
    </row>
    <row r="652">
      <c r="A652" s="5" t="n"/>
      <c r="B652" s="5" t="n"/>
      <c r="C652" s="5" t="n"/>
      <c r="D652" s="5" t="n"/>
      <c r="E652" s="6">
        <f>IF(B652&amp;""="","",IFERROR(INDEX('الملاك'!$B$6:$B$205,MATCH(B652&amp;"",'الملاك'!$A$6:$A$205,0))&amp;"","كود غير موجود"))</f>
        <v/>
      </c>
      <c r="F652" s="19">
        <f>IF(B652&amp;""="","",IFERROR(INDEX('الملاك'!$E$6:$E$205,MATCH(B652&amp;"",'الملاك'!$A$6:$A$205,0)),""))</f>
        <v/>
      </c>
      <c r="G652" s="6">
        <f>IF(OR(A652&amp;""="",B652&amp;""=""),"",IF(COUNTIF('الاجتماعات'!$A$6:$A$205,A652&amp;"")=0,"اجتماع غير موجود",IF(COUNTIFS($A$6:$A$2005,A652&amp;"",$B$6:$B$2005,B652&amp;"")&gt;1,"مكرر","")))</f>
        <v/>
      </c>
    </row>
    <row r="653">
      <c r="A653" s="5" t="n"/>
      <c r="B653" s="5" t="n"/>
      <c r="C653" s="5" t="n"/>
      <c r="D653" s="5" t="n"/>
      <c r="E653" s="6">
        <f>IF(B653&amp;""="","",IFERROR(INDEX('الملاك'!$B$6:$B$205,MATCH(B653&amp;"",'الملاك'!$A$6:$A$205,0))&amp;"","كود غير موجود"))</f>
        <v/>
      </c>
      <c r="F653" s="19">
        <f>IF(B653&amp;""="","",IFERROR(INDEX('الملاك'!$E$6:$E$205,MATCH(B653&amp;"",'الملاك'!$A$6:$A$205,0)),""))</f>
        <v/>
      </c>
      <c r="G653" s="6">
        <f>IF(OR(A653&amp;""="",B653&amp;""=""),"",IF(COUNTIF('الاجتماعات'!$A$6:$A$205,A653&amp;"")=0,"اجتماع غير موجود",IF(COUNTIFS($A$6:$A$2005,A653&amp;"",$B$6:$B$2005,B653&amp;"")&gt;1,"مكرر","")))</f>
        <v/>
      </c>
    </row>
    <row r="654">
      <c r="A654" s="5" t="n"/>
      <c r="B654" s="5" t="n"/>
      <c r="C654" s="5" t="n"/>
      <c r="D654" s="5" t="n"/>
      <c r="E654" s="6">
        <f>IF(B654&amp;""="","",IFERROR(INDEX('الملاك'!$B$6:$B$205,MATCH(B654&amp;"",'الملاك'!$A$6:$A$205,0))&amp;"","كود غير موجود"))</f>
        <v/>
      </c>
      <c r="F654" s="19">
        <f>IF(B654&amp;""="","",IFERROR(INDEX('الملاك'!$E$6:$E$205,MATCH(B654&amp;"",'الملاك'!$A$6:$A$205,0)),""))</f>
        <v/>
      </c>
      <c r="G654" s="6">
        <f>IF(OR(A654&amp;""="",B654&amp;""=""),"",IF(COUNTIF('الاجتماعات'!$A$6:$A$205,A654&amp;"")=0,"اجتماع غير موجود",IF(COUNTIFS($A$6:$A$2005,A654&amp;"",$B$6:$B$2005,B654&amp;"")&gt;1,"مكرر","")))</f>
        <v/>
      </c>
    </row>
    <row r="655">
      <c r="A655" s="5" t="n"/>
      <c r="B655" s="5" t="n"/>
      <c r="C655" s="5" t="n"/>
      <c r="D655" s="5" t="n"/>
      <c r="E655" s="6">
        <f>IF(B655&amp;""="","",IFERROR(INDEX('الملاك'!$B$6:$B$205,MATCH(B655&amp;"",'الملاك'!$A$6:$A$205,0))&amp;"","كود غير موجود"))</f>
        <v/>
      </c>
      <c r="F655" s="19">
        <f>IF(B655&amp;""="","",IFERROR(INDEX('الملاك'!$E$6:$E$205,MATCH(B655&amp;"",'الملاك'!$A$6:$A$205,0)),""))</f>
        <v/>
      </c>
      <c r="G655" s="6">
        <f>IF(OR(A655&amp;""="",B655&amp;""=""),"",IF(COUNTIF('الاجتماعات'!$A$6:$A$205,A655&amp;"")=0,"اجتماع غير موجود",IF(COUNTIFS($A$6:$A$2005,A655&amp;"",$B$6:$B$2005,B655&amp;"")&gt;1,"مكرر","")))</f>
        <v/>
      </c>
    </row>
    <row r="656">
      <c r="A656" s="5" t="n"/>
      <c r="B656" s="5" t="n"/>
      <c r="C656" s="5" t="n"/>
      <c r="D656" s="5" t="n"/>
      <c r="E656" s="6">
        <f>IF(B656&amp;""="","",IFERROR(INDEX('الملاك'!$B$6:$B$205,MATCH(B656&amp;"",'الملاك'!$A$6:$A$205,0))&amp;"","كود غير موجود"))</f>
        <v/>
      </c>
      <c r="F656" s="19">
        <f>IF(B656&amp;""="","",IFERROR(INDEX('الملاك'!$E$6:$E$205,MATCH(B656&amp;"",'الملاك'!$A$6:$A$205,0)),""))</f>
        <v/>
      </c>
      <c r="G656" s="6">
        <f>IF(OR(A656&amp;""="",B656&amp;""=""),"",IF(COUNTIF('الاجتماعات'!$A$6:$A$205,A656&amp;"")=0,"اجتماع غير موجود",IF(COUNTIFS($A$6:$A$2005,A656&amp;"",$B$6:$B$2005,B656&amp;"")&gt;1,"مكرر","")))</f>
        <v/>
      </c>
    </row>
    <row r="657">
      <c r="A657" s="5" t="n"/>
      <c r="B657" s="5" t="n"/>
      <c r="C657" s="5" t="n"/>
      <c r="D657" s="5" t="n"/>
      <c r="E657" s="6">
        <f>IF(B657&amp;""="","",IFERROR(INDEX('الملاك'!$B$6:$B$205,MATCH(B657&amp;"",'الملاك'!$A$6:$A$205,0))&amp;"","كود غير موجود"))</f>
        <v/>
      </c>
      <c r="F657" s="19">
        <f>IF(B657&amp;""="","",IFERROR(INDEX('الملاك'!$E$6:$E$205,MATCH(B657&amp;"",'الملاك'!$A$6:$A$205,0)),""))</f>
        <v/>
      </c>
      <c r="G657" s="6">
        <f>IF(OR(A657&amp;""="",B657&amp;""=""),"",IF(COUNTIF('الاجتماعات'!$A$6:$A$205,A657&amp;"")=0,"اجتماع غير موجود",IF(COUNTIFS($A$6:$A$2005,A657&amp;"",$B$6:$B$2005,B657&amp;"")&gt;1,"مكرر","")))</f>
        <v/>
      </c>
    </row>
    <row r="658">
      <c r="A658" s="5" t="n"/>
      <c r="B658" s="5" t="n"/>
      <c r="C658" s="5" t="n"/>
      <c r="D658" s="5" t="n"/>
      <c r="E658" s="6">
        <f>IF(B658&amp;""="","",IFERROR(INDEX('الملاك'!$B$6:$B$205,MATCH(B658&amp;"",'الملاك'!$A$6:$A$205,0))&amp;"","كود غير موجود"))</f>
        <v/>
      </c>
      <c r="F658" s="19">
        <f>IF(B658&amp;""="","",IFERROR(INDEX('الملاك'!$E$6:$E$205,MATCH(B658&amp;"",'الملاك'!$A$6:$A$205,0)),""))</f>
        <v/>
      </c>
      <c r="G658" s="6">
        <f>IF(OR(A658&amp;""="",B658&amp;""=""),"",IF(COUNTIF('الاجتماعات'!$A$6:$A$205,A658&amp;"")=0,"اجتماع غير موجود",IF(COUNTIFS($A$6:$A$2005,A658&amp;"",$B$6:$B$2005,B658&amp;"")&gt;1,"مكرر","")))</f>
        <v/>
      </c>
    </row>
    <row r="659">
      <c r="A659" s="5" t="n"/>
      <c r="B659" s="5" t="n"/>
      <c r="C659" s="5" t="n"/>
      <c r="D659" s="5" t="n"/>
      <c r="E659" s="6">
        <f>IF(B659&amp;""="","",IFERROR(INDEX('الملاك'!$B$6:$B$205,MATCH(B659&amp;"",'الملاك'!$A$6:$A$205,0))&amp;"","كود غير موجود"))</f>
        <v/>
      </c>
      <c r="F659" s="19">
        <f>IF(B659&amp;""="","",IFERROR(INDEX('الملاك'!$E$6:$E$205,MATCH(B659&amp;"",'الملاك'!$A$6:$A$205,0)),""))</f>
        <v/>
      </c>
      <c r="G659" s="6">
        <f>IF(OR(A659&amp;""="",B659&amp;""=""),"",IF(COUNTIF('الاجتماعات'!$A$6:$A$205,A659&amp;"")=0,"اجتماع غير موجود",IF(COUNTIFS($A$6:$A$2005,A659&amp;"",$B$6:$B$2005,B659&amp;"")&gt;1,"مكرر","")))</f>
        <v/>
      </c>
    </row>
    <row r="660">
      <c r="A660" s="5" t="n"/>
      <c r="B660" s="5" t="n"/>
      <c r="C660" s="5" t="n"/>
      <c r="D660" s="5" t="n"/>
      <c r="E660" s="6">
        <f>IF(B660&amp;""="","",IFERROR(INDEX('الملاك'!$B$6:$B$205,MATCH(B660&amp;"",'الملاك'!$A$6:$A$205,0))&amp;"","كود غير موجود"))</f>
        <v/>
      </c>
      <c r="F660" s="19">
        <f>IF(B660&amp;""="","",IFERROR(INDEX('الملاك'!$E$6:$E$205,MATCH(B660&amp;"",'الملاك'!$A$6:$A$205,0)),""))</f>
        <v/>
      </c>
      <c r="G660" s="6">
        <f>IF(OR(A660&amp;""="",B660&amp;""=""),"",IF(COUNTIF('الاجتماعات'!$A$6:$A$205,A660&amp;"")=0,"اجتماع غير موجود",IF(COUNTIFS($A$6:$A$2005,A660&amp;"",$B$6:$B$2005,B660&amp;"")&gt;1,"مكرر","")))</f>
        <v/>
      </c>
    </row>
    <row r="661">
      <c r="A661" s="5" t="n"/>
      <c r="B661" s="5" t="n"/>
      <c r="C661" s="5" t="n"/>
      <c r="D661" s="5" t="n"/>
      <c r="E661" s="6">
        <f>IF(B661&amp;""="","",IFERROR(INDEX('الملاك'!$B$6:$B$205,MATCH(B661&amp;"",'الملاك'!$A$6:$A$205,0))&amp;"","كود غير موجود"))</f>
        <v/>
      </c>
      <c r="F661" s="19">
        <f>IF(B661&amp;""="","",IFERROR(INDEX('الملاك'!$E$6:$E$205,MATCH(B661&amp;"",'الملاك'!$A$6:$A$205,0)),""))</f>
        <v/>
      </c>
      <c r="G661" s="6">
        <f>IF(OR(A661&amp;""="",B661&amp;""=""),"",IF(COUNTIF('الاجتماعات'!$A$6:$A$205,A661&amp;"")=0,"اجتماع غير موجود",IF(COUNTIFS($A$6:$A$2005,A661&amp;"",$B$6:$B$2005,B661&amp;"")&gt;1,"مكرر","")))</f>
        <v/>
      </c>
    </row>
    <row r="662">
      <c r="A662" s="5" t="n"/>
      <c r="B662" s="5" t="n"/>
      <c r="C662" s="5" t="n"/>
      <c r="D662" s="5" t="n"/>
      <c r="E662" s="6">
        <f>IF(B662&amp;""="","",IFERROR(INDEX('الملاك'!$B$6:$B$205,MATCH(B662&amp;"",'الملاك'!$A$6:$A$205,0))&amp;"","كود غير موجود"))</f>
        <v/>
      </c>
      <c r="F662" s="19">
        <f>IF(B662&amp;""="","",IFERROR(INDEX('الملاك'!$E$6:$E$205,MATCH(B662&amp;"",'الملاك'!$A$6:$A$205,0)),""))</f>
        <v/>
      </c>
      <c r="G662" s="6">
        <f>IF(OR(A662&amp;""="",B662&amp;""=""),"",IF(COUNTIF('الاجتماعات'!$A$6:$A$205,A662&amp;"")=0,"اجتماع غير موجود",IF(COUNTIFS($A$6:$A$2005,A662&amp;"",$B$6:$B$2005,B662&amp;"")&gt;1,"مكرر","")))</f>
        <v/>
      </c>
    </row>
    <row r="663">
      <c r="A663" s="5" t="n"/>
      <c r="B663" s="5" t="n"/>
      <c r="C663" s="5" t="n"/>
      <c r="D663" s="5" t="n"/>
      <c r="E663" s="6">
        <f>IF(B663&amp;""="","",IFERROR(INDEX('الملاك'!$B$6:$B$205,MATCH(B663&amp;"",'الملاك'!$A$6:$A$205,0))&amp;"","كود غير موجود"))</f>
        <v/>
      </c>
      <c r="F663" s="19">
        <f>IF(B663&amp;""="","",IFERROR(INDEX('الملاك'!$E$6:$E$205,MATCH(B663&amp;"",'الملاك'!$A$6:$A$205,0)),""))</f>
        <v/>
      </c>
      <c r="G663" s="6">
        <f>IF(OR(A663&amp;""="",B663&amp;""=""),"",IF(COUNTIF('الاجتماعات'!$A$6:$A$205,A663&amp;"")=0,"اجتماع غير موجود",IF(COUNTIFS($A$6:$A$2005,A663&amp;"",$B$6:$B$2005,B663&amp;"")&gt;1,"مكرر","")))</f>
        <v/>
      </c>
    </row>
    <row r="664">
      <c r="A664" s="5" t="n"/>
      <c r="B664" s="5" t="n"/>
      <c r="C664" s="5" t="n"/>
      <c r="D664" s="5" t="n"/>
      <c r="E664" s="6">
        <f>IF(B664&amp;""="","",IFERROR(INDEX('الملاك'!$B$6:$B$205,MATCH(B664&amp;"",'الملاك'!$A$6:$A$205,0))&amp;"","كود غير موجود"))</f>
        <v/>
      </c>
      <c r="F664" s="19">
        <f>IF(B664&amp;""="","",IFERROR(INDEX('الملاك'!$E$6:$E$205,MATCH(B664&amp;"",'الملاك'!$A$6:$A$205,0)),""))</f>
        <v/>
      </c>
      <c r="G664" s="6">
        <f>IF(OR(A664&amp;""="",B664&amp;""=""),"",IF(COUNTIF('الاجتماعات'!$A$6:$A$205,A664&amp;"")=0,"اجتماع غير موجود",IF(COUNTIFS($A$6:$A$2005,A664&amp;"",$B$6:$B$2005,B664&amp;"")&gt;1,"مكرر","")))</f>
        <v/>
      </c>
    </row>
    <row r="665">
      <c r="A665" s="5" t="n"/>
      <c r="B665" s="5" t="n"/>
      <c r="C665" s="5" t="n"/>
      <c r="D665" s="5" t="n"/>
      <c r="E665" s="6">
        <f>IF(B665&amp;""="","",IFERROR(INDEX('الملاك'!$B$6:$B$205,MATCH(B665&amp;"",'الملاك'!$A$6:$A$205,0))&amp;"","كود غير موجود"))</f>
        <v/>
      </c>
      <c r="F665" s="19">
        <f>IF(B665&amp;""="","",IFERROR(INDEX('الملاك'!$E$6:$E$205,MATCH(B665&amp;"",'الملاك'!$A$6:$A$205,0)),""))</f>
        <v/>
      </c>
      <c r="G665" s="6">
        <f>IF(OR(A665&amp;""="",B665&amp;""=""),"",IF(COUNTIF('الاجتماعات'!$A$6:$A$205,A665&amp;"")=0,"اجتماع غير موجود",IF(COUNTIFS($A$6:$A$2005,A665&amp;"",$B$6:$B$2005,B665&amp;"")&gt;1,"مكرر","")))</f>
        <v/>
      </c>
    </row>
    <row r="666">
      <c r="A666" s="5" t="n"/>
      <c r="B666" s="5" t="n"/>
      <c r="C666" s="5" t="n"/>
      <c r="D666" s="5" t="n"/>
      <c r="E666" s="6">
        <f>IF(B666&amp;""="","",IFERROR(INDEX('الملاك'!$B$6:$B$205,MATCH(B666&amp;"",'الملاك'!$A$6:$A$205,0))&amp;"","كود غير موجود"))</f>
        <v/>
      </c>
      <c r="F666" s="19">
        <f>IF(B666&amp;""="","",IFERROR(INDEX('الملاك'!$E$6:$E$205,MATCH(B666&amp;"",'الملاك'!$A$6:$A$205,0)),""))</f>
        <v/>
      </c>
      <c r="G666" s="6">
        <f>IF(OR(A666&amp;""="",B666&amp;""=""),"",IF(COUNTIF('الاجتماعات'!$A$6:$A$205,A666&amp;"")=0,"اجتماع غير موجود",IF(COUNTIFS($A$6:$A$2005,A666&amp;"",$B$6:$B$2005,B666&amp;"")&gt;1,"مكرر","")))</f>
        <v/>
      </c>
    </row>
    <row r="667">
      <c r="A667" s="5" t="n"/>
      <c r="B667" s="5" t="n"/>
      <c r="C667" s="5" t="n"/>
      <c r="D667" s="5" t="n"/>
      <c r="E667" s="6">
        <f>IF(B667&amp;""="","",IFERROR(INDEX('الملاك'!$B$6:$B$205,MATCH(B667&amp;"",'الملاك'!$A$6:$A$205,0))&amp;"","كود غير موجود"))</f>
        <v/>
      </c>
      <c r="F667" s="19">
        <f>IF(B667&amp;""="","",IFERROR(INDEX('الملاك'!$E$6:$E$205,MATCH(B667&amp;"",'الملاك'!$A$6:$A$205,0)),""))</f>
        <v/>
      </c>
      <c r="G667" s="6">
        <f>IF(OR(A667&amp;""="",B667&amp;""=""),"",IF(COUNTIF('الاجتماعات'!$A$6:$A$205,A667&amp;"")=0,"اجتماع غير موجود",IF(COUNTIFS($A$6:$A$2005,A667&amp;"",$B$6:$B$2005,B667&amp;"")&gt;1,"مكرر","")))</f>
        <v/>
      </c>
    </row>
    <row r="668">
      <c r="A668" s="5" t="n"/>
      <c r="B668" s="5" t="n"/>
      <c r="C668" s="5" t="n"/>
      <c r="D668" s="5" t="n"/>
      <c r="E668" s="6">
        <f>IF(B668&amp;""="","",IFERROR(INDEX('الملاك'!$B$6:$B$205,MATCH(B668&amp;"",'الملاك'!$A$6:$A$205,0))&amp;"","كود غير موجود"))</f>
        <v/>
      </c>
      <c r="F668" s="19">
        <f>IF(B668&amp;""="","",IFERROR(INDEX('الملاك'!$E$6:$E$205,MATCH(B668&amp;"",'الملاك'!$A$6:$A$205,0)),""))</f>
        <v/>
      </c>
      <c r="G668" s="6">
        <f>IF(OR(A668&amp;""="",B668&amp;""=""),"",IF(COUNTIF('الاجتماعات'!$A$6:$A$205,A668&amp;"")=0,"اجتماع غير موجود",IF(COUNTIFS($A$6:$A$2005,A668&amp;"",$B$6:$B$2005,B668&amp;"")&gt;1,"مكرر","")))</f>
        <v/>
      </c>
    </row>
    <row r="669">
      <c r="A669" s="5" t="n"/>
      <c r="B669" s="5" t="n"/>
      <c r="C669" s="5" t="n"/>
      <c r="D669" s="5" t="n"/>
      <c r="E669" s="6">
        <f>IF(B669&amp;""="","",IFERROR(INDEX('الملاك'!$B$6:$B$205,MATCH(B669&amp;"",'الملاك'!$A$6:$A$205,0))&amp;"","كود غير موجود"))</f>
        <v/>
      </c>
      <c r="F669" s="19">
        <f>IF(B669&amp;""="","",IFERROR(INDEX('الملاك'!$E$6:$E$205,MATCH(B669&amp;"",'الملاك'!$A$6:$A$205,0)),""))</f>
        <v/>
      </c>
      <c r="G669" s="6">
        <f>IF(OR(A669&amp;""="",B669&amp;""=""),"",IF(COUNTIF('الاجتماعات'!$A$6:$A$205,A669&amp;"")=0,"اجتماع غير موجود",IF(COUNTIFS($A$6:$A$2005,A669&amp;"",$B$6:$B$2005,B669&amp;"")&gt;1,"مكرر","")))</f>
        <v/>
      </c>
    </row>
    <row r="670">
      <c r="A670" s="5" t="n"/>
      <c r="B670" s="5" t="n"/>
      <c r="C670" s="5" t="n"/>
      <c r="D670" s="5" t="n"/>
      <c r="E670" s="6">
        <f>IF(B670&amp;""="","",IFERROR(INDEX('الملاك'!$B$6:$B$205,MATCH(B670&amp;"",'الملاك'!$A$6:$A$205,0))&amp;"","كود غير موجود"))</f>
        <v/>
      </c>
      <c r="F670" s="19">
        <f>IF(B670&amp;""="","",IFERROR(INDEX('الملاك'!$E$6:$E$205,MATCH(B670&amp;"",'الملاك'!$A$6:$A$205,0)),""))</f>
        <v/>
      </c>
      <c r="G670" s="6">
        <f>IF(OR(A670&amp;""="",B670&amp;""=""),"",IF(COUNTIF('الاجتماعات'!$A$6:$A$205,A670&amp;"")=0,"اجتماع غير موجود",IF(COUNTIFS($A$6:$A$2005,A670&amp;"",$B$6:$B$2005,B670&amp;"")&gt;1,"مكرر","")))</f>
        <v/>
      </c>
    </row>
    <row r="671">
      <c r="A671" s="5" t="n"/>
      <c r="B671" s="5" t="n"/>
      <c r="C671" s="5" t="n"/>
      <c r="D671" s="5" t="n"/>
      <c r="E671" s="6">
        <f>IF(B671&amp;""="","",IFERROR(INDEX('الملاك'!$B$6:$B$205,MATCH(B671&amp;"",'الملاك'!$A$6:$A$205,0))&amp;"","كود غير موجود"))</f>
        <v/>
      </c>
      <c r="F671" s="19">
        <f>IF(B671&amp;""="","",IFERROR(INDEX('الملاك'!$E$6:$E$205,MATCH(B671&amp;"",'الملاك'!$A$6:$A$205,0)),""))</f>
        <v/>
      </c>
      <c r="G671" s="6">
        <f>IF(OR(A671&amp;""="",B671&amp;""=""),"",IF(COUNTIF('الاجتماعات'!$A$6:$A$205,A671&amp;"")=0,"اجتماع غير موجود",IF(COUNTIFS($A$6:$A$2005,A671&amp;"",$B$6:$B$2005,B671&amp;"")&gt;1,"مكرر","")))</f>
        <v/>
      </c>
    </row>
    <row r="672">
      <c r="A672" s="5" t="n"/>
      <c r="B672" s="5" t="n"/>
      <c r="C672" s="5" t="n"/>
      <c r="D672" s="5" t="n"/>
      <c r="E672" s="6">
        <f>IF(B672&amp;""="","",IFERROR(INDEX('الملاك'!$B$6:$B$205,MATCH(B672&amp;"",'الملاك'!$A$6:$A$205,0))&amp;"","كود غير موجود"))</f>
        <v/>
      </c>
      <c r="F672" s="19">
        <f>IF(B672&amp;""="","",IFERROR(INDEX('الملاك'!$E$6:$E$205,MATCH(B672&amp;"",'الملاك'!$A$6:$A$205,0)),""))</f>
        <v/>
      </c>
      <c r="G672" s="6">
        <f>IF(OR(A672&amp;""="",B672&amp;""=""),"",IF(COUNTIF('الاجتماعات'!$A$6:$A$205,A672&amp;"")=0,"اجتماع غير موجود",IF(COUNTIFS($A$6:$A$2005,A672&amp;"",$B$6:$B$2005,B672&amp;"")&gt;1,"مكرر","")))</f>
        <v/>
      </c>
    </row>
    <row r="673">
      <c r="A673" s="5" t="n"/>
      <c r="B673" s="5" t="n"/>
      <c r="C673" s="5" t="n"/>
      <c r="D673" s="5" t="n"/>
      <c r="E673" s="6">
        <f>IF(B673&amp;""="","",IFERROR(INDEX('الملاك'!$B$6:$B$205,MATCH(B673&amp;"",'الملاك'!$A$6:$A$205,0))&amp;"","كود غير موجود"))</f>
        <v/>
      </c>
      <c r="F673" s="19">
        <f>IF(B673&amp;""="","",IFERROR(INDEX('الملاك'!$E$6:$E$205,MATCH(B673&amp;"",'الملاك'!$A$6:$A$205,0)),""))</f>
        <v/>
      </c>
      <c r="G673" s="6">
        <f>IF(OR(A673&amp;""="",B673&amp;""=""),"",IF(COUNTIF('الاجتماعات'!$A$6:$A$205,A673&amp;"")=0,"اجتماع غير موجود",IF(COUNTIFS($A$6:$A$2005,A673&amp;"",$B$6:$B$2005,B673&amp;"")&gt;1,"مكرر","")))</f>
        <v/>
      </c>
    </row>
    <row r="674">
      <c r="A674" s="5" t="n"/>
      <c r="B674" s="5" t="n"/>
      <c r="C674" s="5" t="n"/>
      <c r="D674" s="5" t="n"/>
      <c r="E674" s="6">
        <f>IF(B674&amp;""="","",IFERROR(INDEX('الملاك'!$B$6:$B$205,MATCH(B674&amp;"",'الملاك'!$A$6:$A$205,0))&amp;"","كود غير موجود"))</f>
        <v/>
      </c>
      <c r="F674" s="19">
        <f>IF(B674&amp;""="","",IFERROR(INDEX('الملاك'!$E$6:$E$205,MATCH(B674&amp;"",'الملاك'!$A$6:$A$205,0)),""))</f>
        <v/>
      </c>
      <c r="G674" s="6">
        <f>IF(OR(A674&amp;""="",B674&amp;""=""),"",IF(COUNTIF('الاجتماعات'!$A$6:$A$205,A674&amp;"")=0,"اجتماع غير موجود",IF(COUNTIFS($A$6:$A$2005,A674&amp;"",$B$6:$B$2005,B674&amp;"")&gt;1,"مكرر","")))</f>
        <v/>
      </c>
    </row>
    <row r="675">
      <c r="A675" s="5" t="n"/>
      <c r="B675" s="5" t="n"/>
      <c r="C675" s="5" t="n"/>
      <c r="D675" s="5" t="n"/>
      <c r="E675" s="6">
        <f>IF(B675&amp;""="","",IFERROR(INDEX('الملاك'!$B$6:$B$205,MATCH(B675&amp;"",'الملاك'!$A$6:$A$205,0))&amp;"","كود غير موجود"))</f>
        <v/>
      </c>
      <c r="F675" s="19">
        <f>IF(B675&amp;""="","",IFERROR(INDEX('الملاك'!$E$6:$E$205,MATCH(B675&amp;"",'الملاك'!$A$6:$A$205,0)),""))</f>
        <v/>
      </c>
      <c r="G675" s="6">
        <f>IF(OR(A675&amp;""="",B675&amp;""=""),"",IF(COUNTIF('الاجتماعات'!$A$6:$A$205,A675&amp;"")=0,"اجتماع غير موجود",IF(COUNTIFS($A$6:$A$2005,A675&amp;"",$B$6:$B$2005,B675&amp;"")&gt;1,"مكرر","")))</f>
        <v/>
      </c>
    </row>
    <row r="676">
      <c r="A676" s="5" t="n"/>
      <c r="B676" s="5" t="n"/>
      <c r="C676" s="5" t="n"/>
      <c r="D676" s="5" t="n"/>
      <c r="E676" s="6">
        <f>IF(B676&amp;""="","",IFERROR(INDEX('الملاك'!$B$6:$B$205,MATCH(B676&amp;"",'الملاك'!$A$6:$A$205,0))&amp;"","كود غير موجود"))</f>
        <v/>
      </c>
      <c r="F676" s="19">
        <f>IF(B676&amp;""="","",IFERROR(INDEX('الملاك'!$E$6:$E$205,MATCH(B676&amp;"",'الملاك'!$A$6:$A$205,0)),""))</f>
        <v/>
      </c>
      <c r="G676" s="6">
        <f>IF(OR(A676&amp;""="",B676&amp;""=""),"",IF(COUNTIF('الاجتماعات'!$A$6:$A$205,A676&amp;"")=0,"اجتماع غير موجود",IF(COUNTIFS($A$6:$A$2005,A676&amp;"",$B$6:$B$2005,B676&amp;"")&gt;1,"مكرر","")))</f>
        <v/>
      </c>
    </row>
    <row r="677">
      <c r="A677" s="5" t="n"/>
      <c r="B677" s="5" t="n"/>
      <c r="C677" s="5" t="n"/>
      <c r="D677" s="5" t="n"/>
      <c r="E677" s="6">
        <f>IF(B677&amp;""="","",IFERROR(INDEX('الملاك'!$B$6:$B$205,MATCH(B677&amp;"",'الملاك'!$A$6:$A$205,0))&amp;"","كود غير موجود"))</f>
        <v/>
      </c>
      <c r="F677" s="19">
        <f>IF(B677&amp;""="","",IFERROR(INDEX('الملاك'!$E$6:$E$205,MATCH(B677&amp;"",'الملاك'!$A$6:$A$205,0)),""))</f>
        <v/>
      </c>
      <c r="G677" s="6">
        <f>IF(OR(A677&amp;""="",B677&amp;""=""),"",IF(COUNTIF('الاجتماعات'!$A$6:$A$205,A677&amp;"")=0,"اجتماع غير موجود",IF(COUNTIFS($A$6:$A$2005,A677&amp;"",$B$6:$B$2005,B677&amp;"")&gt;1,"مكرر","")))</f>
        <v/>
      </c>
    </row>
    <row r="678">
      <c r="A678" s="5" t="n"/>
      <c r="B678" s="5" t="n"/>
      <c r="C678" s="5" t="n"/>
      <c r="D678" s="5" t="n"/>
      <c r="E678" s="6">
        <f>IF(B678&amp;""="","",IFERROR(INDEX('الملاك'!$B$6:$B$205,MATCH(B678&amp;"",'الملاك'!$A$6:$A$205,0))&amp;"","كود غير موجود"))</f>
        <v/>
      </c>
      <c r="F678" s="19">
        <f>IF(B678&amp;""="","",IFERROR(INDEX('الملاك'!$E$6:$E$205,MATCH(B678&amp;"",'الملاك'!$A$6:$A$205,0)),""))</f>
        <v/>
      </c>
      <c r="G678" s="6">
        <f>IF(OR(A678&amp;""="",B678&amp;""=""),"",IF(COUNTIF('الاجتماعات'!$A$6:$A$205,A678&amp;"")=0,"اجتماع غير موجود",IF(COUNTIFS($A$6:$A$2005,A678&amp;"",$B$6:$B$2005,B678&amp;"")&gt;1,"مكرر","")))</f>
        <v/>
      </c>
    </row>
    <row r="679">
      <c r="A679" s="5" t="n"/>
      <c r="B679" s="5" t="n"/>
      <c r="C679" s="5" t="n"/>
      <c r="D679" s="5" t="n"/>
      <c r="E679" s="6">
        <f>IF(B679&amp;""="","",IFERROR(INDEX('الملاك'!$B$6:$B$205,MATCH(B679&amp;"",'الملاك'!$A$6:$A$205,0))&amp;"","كود غير موجود"))</f>
        <v/>
      </c>
      <c r="F679" s="19">
        <f>IF(B679&amp;""="","",IFERROR(INDEX('الملاك'!$E$6:$E$205,MATCH(B679&amp;"",'الملاك'!$A$6:$A$205,0)),""))</f>
        <v/>
      </c>
      <c r="G679" s="6">
        <f>IF(OR(A679&amp;""="",B679&amp;""=""),"",IF(COUNTIF('الاجتماعات'!$A$6:$A$205,A679&amp;"")=0,"اجتماع غير موجود",IF(COUNTIFS($A$6:$A$2005,A679&amp;"",$B$6:$B$2005,B679&amp;"")&gt;1,"مكرر","")))</f>
        <v/>
      </c>
    </row>
    <row r="680">
      <c r="A680" s="5" t="n"/>
      <c r="B680" s="5" t="n"/>
      <c r="C680" s="5" t="n"/>
      <c r="D680" s="5" t="n"/>
      <c r="E680" s="6">
        <f>IF(B680&amp;""="","",IFERROR(INDEX('الملاك'!$B$6:$B$205,MATCH(B680&amp;"",'الملاك'!$A$6:$A$205,0))&amp;"","كود غير موجود"))</f>
        <v/>
      </c>
      <c r="F680" s="19">
        <f>IF(B680&amp;""="","",IFERROR(INDEX('الملاك'!$E$6:$E$205,MATCH(B680&amp;"",'الملاك'!$A$6:$A$205,0)),""))</f>
        <v/>
      </c>
      <c r="G680" s="6">
        <f>IF(OR(A680&amp;""="",B680&amp;""=""),"",IF(COUNTIF('الاجتماعات'!$A$6:$A$205,A680&amp;"")=0,"اجتماع غير موجود",IF(COUNTIFS($A$6:$A$2005,A680&amp;"",$B$6:$B$2005,B680&amp;"")&gt;1,"مكرر","")))</f>
        <v/>
      </c>
    </row>
    <row r="681">
      <c r="A681" s="5" t="n"/>
      <c r="B681" s="5" t="n"/>
      <c r="C681" s="5" t="n"/>
      <c r="D681" s="5" t="n"/>
      <c r="E681" s="6">
        <f>IF(B681&amp;""="","",IFERROR(INDEX('الملاك'!$B$6:$B$205,MATCH(B681&amp;"",'الملاك'!$A$6:$A$205,0))&amp;"","كود غير موجود"))</f>
        <v/>
      </c>
      <c r="F681" s="19">
        <f>IF(B681&amp;""="","",IFERROR(INDEX('الملاك'!$E$6:$E$205,MATCH(B681&amp;"",'الملاك'!$A$6:$A$205,0)),""))</f>
        <v/>
      </c>
      <c r="G681" s="6">
        <f>IF(OR(A681&amp;""="",B681&amp;""=""),"",IF(COUNTIF('الاجتماعات'!$A$6:$A$205,A681&amp;"")=0,"اجتماع غير موجود",IF(COUNTIFS($A$6:$A$2005,A681&amp;"",$B$6:$B$2005,B681&amp;"")&gt;1,"مكرر","")))</f>
        <v/>
      </c>
    </row>
    <row r="682">
      <c r="A682" s="5" t="n"/>
      <c r="B682" s="5" t="n"/>
      <c r="C682" s="5" t="n"/>
      <c r="D682" s="5" t="n"/>
      <c r="E682" s="6">
        <f>IF(B682&amp;""="","",IFERROR(INDEX('الملاك'!$B$6:$B$205,MATCH(B682&amp;"",'الملاك'!$A$6:$A$205,0))&amp;"","كود غير موجود"))</f>
        <v/>
      </c>
      <c r="F682" s="19">
        <f>IF(B682&amp;""="","",IFERROR(INDEX('الملاك'!$E$6:$E$205,MATCH(B682&amp;"",'الملاك'!$A$6:$A$205,0)),""))</f>
        <v/>
      </c>
      <c r="G682" s="6">
        <f>IF(OR(A682&amp;""="",B682&amp;""=""),"",IF(COUNTIF('الاجتماعات'!$A$6:$A$205,A682&amp;"")=0,"اجتماع غير موجود",IF(COUNTIFS($A$6:$A$2005,A682&amp;"",$B$6:$B$2005,B682&amp;"")&gt;1,"مكرر","")))</f>
        <v/>
      </c>
    </row>
    <row r="683">
      <c r="A683" s="5" t="n"/>
      <c r="B683" s="5" t="n"/>
      <c r="C683" s="5" t="n"/>
      <c r="D683" s="5" t="n"/>
      <c r="E683" s="6">
        <f>IF(B683&amp;""="","",IFERROR(INDEX('الملاك'!$B$6:$B$205,MATCH(B683&amp;"",'الملاك'!$A$6:$A$205,0))&amp;"","كود غير موجود"))</f>
        <v/>
      </c>
      <c r="F683" s="19">
        <f>IF(B683&amp;""="","",IFERROR(INDEX('الملاك'!$E$6:$E$205,MATCH(B683&amp;"",'الملاك'!$A$6:$A$205,0)),""))</f>
        <v/>
      </c>
      <c r="G683" s="6">
        <f>IF(OR(A683&amp;""="",B683&amp;""=""),"",IF(COUNTIF('الاجتماعات'!$A$6:$A$205,A683&amp;"")=0,"اجتماع غير موجود",IF(COUNTIFS($A$6:$A$2005,A683&amp;"",$B$6:$B$2005,B683&amp;"")&gt;1,"مكرر","")))</f>
        <v/>
      </c>
    </row>
    <row r="684">
      <c r="A684" s="5" t="n"/>
      <c r="B684" s="5" t="n"/>
      <c r="C684" s="5" t="n"/>
      <c r="D684" s="5" t="n"/>
      <c r="E684" s="6">
        <f>IF(B684&amp;""="","",IFERROR(INDEX('الملاك'!$B$6:$B$205,MATCH(B684&amp;"",'الملاك'!$A$6:$A$205,0))&amp;"","كود غير موجود"))</f>
        <v/>
      </c>
      <c r="F684" s="19">
        <f>IF(B684&amp;""="","",IFERROR(INDEX('الملاك'!$E$6:$E$205,MATCH(B684&amp;"",'الملاك'!$A$6:$A$205,0)),""))</f>
        <v/>
      </c>
      <c r="G684" s="6">
        <f>IF(OR(A684&amp;""="",B684&amp;""=""),"",IF(COUNTIF('الاجتماعات'!$A$6:$A$205,A684&amp;"")=0,"اجتماع غير موجود",IF(COUNTIFS($A$6:$A$2005,A684&amp;"",$B$6:$B$2005,B684&amp;"")&gt;1,"مكرر","")))</f>
        <v/>
      </c>
    </row>
    <row r="685">
      <c r="A685" s="5" t="n"/>
      <c r="B685" s="5" t="n"/>
      <c r="C685" s="5" t="n"/>
      <c r="D685" s="5" t="n"/>
      <c r="E685" s="6">
        <f>IF(B685&amp;""="","",IFERROR(INDEX('الملاك'!$B$6:$B$205,MATCH(B685&amp;"",'الملاك'!$A$6:$A$205,0))&amp;"","كود غير موجود"))</f>
        <v/>
      </c>
      <c r="F685" s="19">
        <f>IF(B685&amp;""="","",IFERROR(INDEX('الملاك'!$E$6:$E$205,MATCH(B685&amp;"",'الملاك'!$A$6:$A$205,0)),""))</f>
        <v/>
      </c>
      <c r="G685" s="6">
        <f>IF(OR(A685&amp;""="",B685&amp;""=""),"",IF(COUNTIF('الاجتماعات'!$A$6:$A$205,A685&amp;"")=0,"اجتماع غير موجود",IF(COUNTIFS($A$6:$A$2005,A685&amp;"",$B$6:$B$2005,B685&amp;"")&gt;1,"مكرر","")))</f>
        <v/>
      </c>
    </row>
    <row r="686">
      <c r="A686" s="5" t="n"/>
      <c r="B686" s="5" t="n"/>
      <c r="C686" s="5" t="n"/>
      <c r="D686" s="5" t="n"/>
      <c r="E686" s="6">
        <f>IF(B686&amp;""="","",IFERROR(INDEX('الملاك'!$B$6:$B$205,MATCH(B686&amp;"",'الملاك'!$A$6:$A$205,0))&amp;"","كود غير موجود"))</f>
        <v/>
      </c>
      <c r="F686" s="19">
        <f>IF(B686&amp;""="","",IFERROR(INDEX('الملاك'!$E$6:$E$205,MATCH(B686&amp;"",'الملاك'!$A$6:$A$205,0)),""))</f>
        <v/>
      </c>
      <c r="G686" s="6">
        <f>IF(OR(A686&amp;""="",B686&amp;""=""),"",IF(COUNTIF('الاجتماعات'!$A$6:$A$205,A686&amp;"")=0,"اجتماع غير موجود",IF(COUNTIFS($A$6:$A$2005,A686&amp;"",$B$6:$B$2005,B686&amp;"")&gt;1,"مكرر","")))</f>
        <v/>
      </c>
    </row>
    <row r="687">
      <c r="A687" s="5" t="n"/>
      <c r="B687" s="5" t="n"/>
      <c r="C687" s="5" t="n"/>
      <c r="D687" s="5" t="n"/>
      <c r="E687" s="6">
        <f>IF(B687&amp;""="","",IFERROR(INDEX('الملاك'!$B$6:$B$205,MATCH(B687&amp;"",'الملاك'!$A$6:$A$205,0))&amp;"","كود غير موجود"))</f>
        <v/>
      </c>
      <c r="F687" s="19">
        <f>IF(B687&amp;""="","",IFERROR(INDEX('الملاك'!$E$6:$E$205,MATCH(B687&amp;"",'الملاك'!$A$6:$A$205,0)),""))</f>
        <v/>
      </c>
      <c r="G687" s="6">
        <f>IF(OR(A687&amp;""="",B687&amp;""=""),"",IF(COUNTIF('الاجتماعات'!$A$6:$A$205,A687&amp;"")=0,"اجتماع غير موجود",IF(COUNTIFS($A$6:$A$2005,A687&amp;"",$B$6:$B$2005,B687&amp;"")&gt;1,"مكرر","")))</f>
        <v/>
      </c>
    </row>
    <row r="688">
      <c r="A688" s="5" t="n"/>
      <c r="B688" s="5" t="n"/>
      <c r="C688" s="5" t="n"/>
      <c r="D688" s="5" t="n"/>
      <c r="E688" s="6">
        <f>IF(B688&amp;""="","",IFERROR(INDEX('الملاك'!$B$6:$B$205,MATCH(B688&amp;"",'الملاك'!$A$6:$A$205,0))&amp;"","كود غير موجود"))</f>
        <v/>
      </c>
      <c r="F688" s="19">
        <f>IF(B688&amp;""="","",IFERROR(INDEX('الملاك'!$E$6:$E$205,MATCH(B688&amp;"",'الملاك'!$A$6:$A$205,0)),""))</f>
        <v/>
      </c>
      <c r="G688" s="6">
        <f>IF(OR(A688&amp;""="",B688&amp;""=""),"",IF(COUNTIF('الاجتماعات'!$A$6:$A$205,A688&amp;"")=0,"اجتماع غير موجود",IF(COUNTIFS($A$6:$A$2005,A688&amp;"",$B$6:$B$2005,B688&amp;"")&gt;1,"مكرر","")))</f>
        <v/>
      </c>
    </row>
    <row r="689">
      <c r="A689" s="5" t="n"/>
      <c r="B689" s="5" t="n"/>
      <c r="C689" s="5" t="n"/>
      <c r="D689" s="5" t="n"/>
      <c r="E689" s="6">
        <f>IF(B689&amp;""="","",IFERROR(INDEX('الملاك'!$B$6:$B$205,MATCH(B689&amp;"",'الملاك'!$A$6:$A$205,0))&amp;"","كود غير موجود"))</f>
        <v/>
      </c>
      <c r="F689" s="19">
        <f>IF(B689&amp;""="","",IFERROR(INDEX('الملاك'!$E$6:$E$205,MATCH(B689&amp;"",'الملاك'!$A$6:$A$205,0)),""))</f>
        <v/>
      </c>
      <c r="G689" s="6">
        <f>IF(OR(A689&amp;""="",B689&amp;""=""),"",IF(COUNTIF('الاجتماعات'!$A$6:$A$205,A689&amp;"")=0,"اجتماع غير موجود",IF(COUNTIFS($A$6:$A$2005,A689&amp;"",$B$6:$B$2005,B689&amp;"")&gt;1,"مكرر","")))</f>
        <v/>
      </c>
    </row>
    <row r="690">
      <c r="A690" s="5" t="n"/>
      <c r="B690" s="5" t="n"/>
      <c r="C690" s="5" t="n"/>
      <c r="D690" s="5" t="n"/>
      <c r="E690" s="6">
        <f>IF(B690&amp;""="","",IFERROR(INDEX('الملاك'!$B$6:$B$205,MATCH(B690&amp;"",'الملاك'!$A$6:$A$205,0))&amp;"","كود غير موجود"))</f>
        <v/>
      </c>
      <c r="F690" s="19">
        <f>IF(B690&amp;""="","",IFERROR(INDEX('الملاك'!$E$6:$E$205,MATCH(B690&amp;"",'الملاك'!$A$6:$A$205,0)),""))</f>
        <v/>
      </c>
      <c r="G690" s="6">
        <f>IF(OR(A690&amp;""="",B690&amp;""=""),"",IF(COUNTIF('الاجتماعات'!$A$6:$A$205,A690&amp;"")=0,"اجتماع غير موجود",IF(COUNTIFS($A$6:$A$2005,A690&amp;"",$B$6:$B$2005,B690&amp;"")&gt;1,"مكرر","")))</f>
        <v/>
      </c>
    </row>
    <row r="691">
      <c r="A691" s="5" t="n"/>
      <c r="B691" s="5" t="n"/>
      <c r="C691" s="5" t="n"/>
      <c r="D691" s="5" t="n"/>
      <c r="E691" s="6">
        <f>IF(B691&amp;""="","",IFERROR(INDEX('الملاك'!$B$6:$B$205,MATCH(B691&amp;"",'الملاك'!$A$6:$A$205,0))&amp;"","كود غير موجود"))</f>
        <v/>
      </c>
      <c r="F691" s="19">
        <f>IF(B691&amp;""="","",IFERROR(INDEX('الملاك'!$E$6:$E$205,MATCH(B691&amp;"",'الملاك'!$A$6:$A$205,0)),""))</f>
        <v/>
      </c>
      <c r="G691" s="6">
        <f>IF(OR(A691&amp;""="",B691&amp;""=""),"",IF(COUNTIF('الاجتماعات'!$A$6:$A$205,A691&amp;"")=0,"اجتماع غير موجود",IF(COUNTIFS($A$6:$A$2005,A691&amp;"",$B$6:$B$2005,B691&amp;"")&gt;1,"مكرر","")))</f>
        <v/>
      </c>
    </row>
    <row r="692">
      <c r="A692" s="5" t="n"/>
      <c r="B692" s="5" t="n"/>
      <c r="C692" s="5" t="n"/>
      <c r="D692" s="5" t="n"/>
      <c r="E692" s="6">
        <f>IF(B692&amp;""="","",IFERROR(INDEX('الملاك'!$B$6:$B$205,MATCH(B692&amp;"",'الملاك'!$A$6:$A$205,0))&amp;"","كود غير موجود"))</f>
        <v/>
      </c>
      <c r="F692" s="19">
        <f>IF(B692&amp;""="","",IFERROR(INDEX('الملاك'!$E$6:$E$205,MATCH(B692&amp;"",'الملاك'!$A$6:$A$205,0)),""))</f>
        <v/>
      </c>
      <c r="G692" s="6">
        <f>IF(OR(A692&amp;""="",B692&amp;""=""),"",IF(COUNTIF('الاجتماعات'!$A$6:$A$205,A692&amp;"")=0,"اجتماع غير موجود",IF(COUNTIFS($A$6:$A$2005,A692&amp;"",$B$6:$B$2005,B692&amp;"")&gt;1,"مكرر","")))</f>
        <v/>
      </c>
    </row>
    <row r="693">
      <c r="A693" s="5" t="n"/>
      <c r="B693" s="5" t="n"/>
      <c r="C693" s="5" t="n"/>
      <c r="D693" s="5" t="n"/>
      <c r="E693" s="6">
        <f>IF(B693&amp;""="","",IFERROR(INDEX('الملاك'!$B$6:$B$205,MATCH(B693&amp;"",'الملاك'!$A$6:$A$205,0))&amp;"","كود غير موجود"))</f>
        <v/>
      </c>
      <c r="F693" s="19">
        <f>IF(B693&amp;""="","",IFERROR(INDEX('الملاك'!$E$6:$E$205,MATCH(B693&amp;"",'الملاك'!$A$6:$A$205,0)),""))</f>
        <v/>
      </c>
      <c r="G693" s="6">
        <f>IF(OR(A693&amp;""="",B693&amp;""=""),"",IF(COUNTIF('الاجتماعات'!$A$6:$A$205,A693&amp;"")=0,"اجتماع غير موجود",IF(COUNTIFS($A$6:$A$2005,A693&amp;"",$B$6:$B$2005,B693&amp;"")&gt;1,"مكرر","")))</f>
        <v/>
      </c>
    </row>
    <row r="694">
      <c r="A694" s="5" t="n"/>
      <c r="B694" s="5" t="n"/>
      <c r="C694" s="5" t="n"/>
      <c r="D694" s="5" t="n"/>
      <c r="E694" s="6">
        <f>IF(B694&amp;""="","",IFERROR(INDEX('الملاك'!$B$6:$B$205,MATCH(B694&amp;"",'الملاك'!$A$6:$A$205,0))&amp;"","كود غير موجود"))</f>
        <v/>
      </c>
      <c r="F694" s="19">
        <f>IF(B694&amp;""="","",IFERROR(INDEX('الملاك'!$E$6:$E$205,MATCH(B694&amp;"",'الملاك'!$A$6:$A$205,0)),""))</f>
        <v/>
      </c>
      <c r="G694" s="6">
        <f>IF(OR(A694&amp;""="",B694&amp;""=""),"",IF(COUNTIF('الاجتماعات'!$A$6:$A$205,A694&amp;"")=0,"اجتماع غير موجود",IF(COUNTIFS($A$6:$A$2005,A694&amp;"",$B$6:$B$2005,B694&amp;"")&gt;1,"مكرر","")))</f>
        <v/>
      </c>
    </row>
    <row r="695">
      <c r="A695" s="5" t="n"/>
      <c r="B695" s="5" t="n"/>
      <c r="C695" s="5" t="n"/>
      <c r="D695" s="5" t="n"/>
      <c r="E695" s="6">
        <f>IF(B695&amp;""="","",IFERROR(INDEX('الملاك'!$B$6:$B$205,MATCH(B695&amp;"",'الملاك'!$A$6:$A$205,0))&amp;"","كود غير موجود"))</f>
        <v/>
      </c>
      <c r="F695" s="19">
        <f>IF(B695&amp;""="","",IFERROR(INDEX('الملاك'!$E$6:$E$205,MATCH(B695&amp;"",'الملاك'!$A$6:$A$205,0)),""))</f>
        <v/>
      </c>
      <c r="G695" s="6">
        <f>IF(OR(A695&amp;""="",B695&amp;""=""),"",IF(COUNTIF('الاجتماعات'!$A$6:$A$205,A695&amp;"")=0,"اجتماع غير موجود",IF(COUNTIFS($A$6:$A$2005,A695&amp;"",$B$6:$B$2005,B695&amp;"")&gt;1,"مكرر","")))</f>
        <v/>
      </c>
    </row>
    <row r="696">
      <c r="A696" s="5" t="n"/>
      <c r="B696" s="5" t="n"/>
      <c r="C696" s="5" t="n"/>
      <c r="D696" s="5" t="n"/>
      <c r="E696" s="6">
        <f>IF(B696&amp;""="","",IFERROR(INDEX('الملاك'!$B$6:$B$205,MATCH(B696&amp;"",'الملاك'!$A$6:$A$205,0))&amp;"","كود غير موجود"))</f>
        <v/>
      </c>
      <c r="F696" s="19">
        <f>IF(B696&amp;""="","",IFERROR(INDEX('الملاك'!$E$6:$E$205,MATCH(B696&amp;"",'الملاك'!$A$6:$A$205,0)),""))</f>
        <v/>
      </c>
      <c r="G696" s="6">
        <f>IF(OR(A696&amp;""="",B696&amp;""=""),"",IF(COUNTIF('الاجتماعات'!$A$6:$A$205,A696&amp;"")=0,"اجتماع غير موجود",IF(COUNTIFS($A$6:$A$2005,A696&amp;"",$B$6:$B$2005,B696&amp;"")&gt;1,"مكرر","")))</f>
        <v/>
      </c>
    </row>
    <row r="697">
      <c r="A697" s="5" t="n"/>
      <c r="B697" s="5" t="n"/>
      <c r="C697" s="5" t="n"/>
      <c r="D697" s="5" t="n"/>
      <c r="E697" s="6">
        <f>IF(B697&amp;""="","",IFERROR(INDEX('الملاك'!$B$6:$B$205,MATCH(B697&amp;"",'الملاك'!$A$6:$A$205,0))&amp;"","كود غير موجود"))</f>
        <v/>
      </c>
      <c r="F697" s="19">
        <f>IF(B697&amp;""="","",IFERROR(INDEX('الملاك'!$E$6:$E$205,MATCH(B697&amp;"",'الملاك'!$A$6:$A$205,0)),""))</f>
        <v/>
      </c>
      <c r="G697" s="6">
        <f>IF(OR(A697&amp;""="",B697&amp;""=""),"",IF(COUNTIF('الاجتماعات'!$A$6:$A$205,A697&amp;"")=0,"اجتماع غير موجود",IF(COUNTIFS($A$6:$A$2005,A697&amp;"",$B$6:$B$2005,B697&amp;"")&gt;1,"مكرر","")))</f>
        <v/>
      </c>
    </row>
    <row r="698">
      <c r="A698" s="5" t="n"/>
      <c r="B698" s="5" t="n"/>
      <c r="C698" s="5" t="n"/>
      <c r="D698" s="5" t="n"/>
      <c r="E698" s="6">
        <f>IF(B698&amp;""="","",IFERROR(INDEX('الملاك'!$B$6:$B$205,MATCH(B698&amp;"",'الملاك'!$A$6:$A$205,0))&amp;"","كود غير موجود"))</f>
        <v/>
      </c>
      <c r="F698" s="19">
        <f>IF(B698&amp;""="","",IFERROR(INDEX('الملاك'!$E$6:$E$205,MATCH(B698&amp;"",'الملاك'!$A$6:$A$205,0)),""))</f>
        <v/>
      </c>
      <c r="G698" s="6">
        <f>IF(OR(A698&amp;""="",B698&amp;""=""),"",IF(COUNTIF('الاجتماعات'!$A$6:$A$205,A698&amp;"")=0,"اجتماع غير موجود",IF(COUNTIFS($A$6:$A$2005,A698&amp;"",$B$6:$B$2005,B698&amp;"")&gt;1,"مكرر","")))</f>
        <v/>
      </c>
    </row>
    <row r="699">
      <c r="A699" s="5" t="n"/>
      <c r="B699" s="5" t="n"/>
      <c r="C699" s="5" t="n"/>
      <c r="D699" s="5" t="n"/>
      <c r="E699" s="6">
        <f>IF(B699&amp;""="","",IFERROR(INDEX('الملاك'!$B$6:$B$205,MATCH(B699&amp;"",'الملاك'!$A$6:$A$205,0))&amp;"","كود غير موجود"))</f>
        <v/>
      </c>
      <c r="F699" s="19">
        <f>IF(B699&amp;""="","",IFERROR(INDEX('الملاك'!$E$6:$E$205,MATCH(B699&amp;"",'الملاك'!$A$6:$A$205,0)),""))</f>
        <v/>
      </c>
      <c r="G699" s="6">
        <f>IF(OR(A699&amp;""="",B699&amp;""=""),"",IF(COUNTIF('الاجتماعات'!$A$6:$A$205,A699&amp;"")=0,"اجتماع غير موجود",IF(COUNTIFS($A$6:$A$2005,A699&amp;"",$B$6:$B$2005,B699&amp;"")&gt;1,"مكرر","")))</f>
        <v/>
      </c>
    </row>
    <row r="700">
      <c r="A700" s="5" t="n"/>
      <c r="B700" s="5" t="n"/>
      <c r="C700" s="5" t="n"/>
      <c r="D700" s="5" t="n"/>
      <c r="E700" s="6">
        <f>IF(B700&amp;""="","",IFERROR(INDEX('الملاك'!$B$6:$B$205,MATCH(B700&amp;"",'الملاك'!$A$6:$A$205,0))&amp;"","كود غير موجود"))</f>
        <v/>
      </c>
      <c r="F700" s="19">
        <f>IF(B700&amp;""="","",IFERROR(INDEX('الملاك'!$E$6:$E$205,MATCH(B700&amp;"",'الملاك'!$A$6:$A$205,0)),""))</f>
        <v/>
      </c>
      <c r="G700" s="6">
        <f>IF(OR(A700&amp;""="",B700&amp;""=""),"",IF(COUNTIF('الاجتماعات'!$A$6:$A$205,A700&amp;"")=0,"اجتماع غير موجود",IF(COUNTIFS($A$6:$A$2005,A700&amp;"",$B$6:$B$2005,B700&amp;"")&gt;1,"مكرر","")))</f>
        <v/>
      </c>
    </row>
    <row r="701">
      <c r="A701" s="5" t="n"/>
      <c r="B701" s="5" t="n"/>
      <c r="C701" s="5" t="n"/>
      <c r="D701" s="5" t="n"/>
      <c r="E701" s="6">
        <f>IF(B701&amp;""="","",IFERROR(INDEX('الملاك'!$B$6:$B$205,MATCH(B701&amp;"",'الملاك'!$A$6:$A$205,0))&amp;"","كود غير موجود"))</f>
        <v/>
      </c>
      <c r="F701" s="19">
        <f>IF(B701&amp;""="","",IFERROR(INDEX('الملاك'!$E$6:$E$205,MATCH(B701&amp;"",'الملاك'!$A$6:$A$205,0)),""))</f>
        <v/>
      </c>
      <c r="G701" s="6">
        <f>IF(OR(A701&amp;""="",B701&amp;""=""),"",IF(COUNTIF('الاجتماعات'!$A$6:$A$205,A701&amp;"")=0,"اجتماع غير موجود",IF(COUNTIFS($A$6:$A$2005,A701&amp;"",$B$6:$B$2005,B701&amp;"")&gt;1,"مكرر","")))</f>
        <v/>
      </c>
    </row>
    <row r="702">
      <c r="A702" s="5" t="n"/>
      <c r="B702" s="5" t="n"/>
      <c r="C702" s="5" t="n"/>
      <c r="D702" s="5" t="n"/>
      <c r="E702" s="6">
        <f>IF(B702&amp;""="","",IFERROR(INDEX('الملاك'!$B$6:$B$205,MATCH(B702&amp;"",'الملاك'!$A$6:$A$205,0))&amp;"","كود غير موجود"))</f>
        <v/>
      </c>
      <c r="F702" s="19">
        <f>IF(B702&amp;""="","",IFERROR(INDEX('الملاك'!$E$6:$E$205,MATCH(B702&amp;"",'الملاك'!$A$6:$A$205,0)),""))</f>
        <v/>
      </c>
      <c r="G702" s="6">
        <f>IF(OR(A702&amp;""="",B702&amp;""=""),"",IF(COUNTIF('الاجتماعات'!$A$6:$A$205,A702&amp;"")=0,"اجتماع غير موجود",IF(COUNTIFS($A$6:$A$2005,A702&amp;"",$B$6:$B$2005,B702&amp;"")&gt;1,"مكرر","")))</f>
        <v/>
      </c>
    </row>
    <row r="703">
      <c r="A703" s="5" t="n"/>
      <c r="B703" s="5" t="n"/>
      <c r="C703" s="5" t="n"/>
      <c r="D703" s="5" t="n"/>
      <c r="E703" s="6">
        <f>IF(B703&amp;""="","",IFERROR(INDEX('الملاك'!$B$6:$B$205,MATCH(B703&amp;"",'الملاك'!$A$6:$A$205,0))&amp;"","كود غير موجود"))</f>
        <v/>
      </c>
      <c r="F703" s="19">
        <f>IF(B703&amp;""="","",IFERROR(INDEX('الملاك'!$E$6:$E$205,MATCH(B703&amp;"",'الملاك'!$A$6:$A$205,0)),""))</f>
        <v/>
      </c>
      <c r="G703" s="6">
        <f>IF(OR(A703&amp;""="",B703&amp;""=""),"",IF(COUNTIF('الاجتماعات'!$A$6:$A$205,A703&amp;"")=0,"اجتماع غير موجود",IF(COUNTIFS($A$6:$A$2005,A703&amp;"",$B$6:$B$2005,B703&amp;"")&gt;1,"مكرر","")))</f>
        <v/>
      </c>
    </row>
    <row r="704">
      <c r="A704" s="5" t="n"/>
      <c r="B704" s="5" t="n"/>
      <c r="C704" s="5" t="n"/>
      <c r="D704" s="5" t="n"/>
      <c r="E704" s="6">
        <f>IF(B704&amp;""="","",IFERROR(INDEX('الملاك'!$B$6:$B$205,MATCH(B704&amp;"",'الملاك'!$A$6:$A$205,0))&amp;"","كود غير موجود"))</f>
        <v/>
      </c>
      <c r="F704" s="19">
        <f>IF(B704&amp;""="","",IFERROR(INDEX('الملاك'!$E$6:$E$205,MATCH(B704&amp;"",'الملاك'!$A$6:$A$205,0)),""))</f>
        <v/>
      </c>
      <c r="G704" s="6">
        <f>IF(OR(A704&amp;""="",B704&amp;""=""),"",IF(COUNTIF('الاجتماعات'!$A$6:$A$205,A704&amp;"")=0,"اجتماع غير موجود",IF(COUNTIFS($A$6:$A$2005,A704&amp;"",$B$6:$B$2005,B704&amp;"")&gt;1,"مكرر","")))</f>
        <v/>
      </c>
    </row>
    <row r="705">
      <c r="A705" s="5" t="n"/>
      <c r="B705" s="5" t="n"/>
      <c r="C705" s="5" t="n"/>
      <c r="D705" s="5" t="n"/>
      <c r="E705" s="6">
        <f>IF(B705&amp;""="","",IFERROR(INDEX('الملاك'!$B$6:$B$205,MATCH(B705&amp;"",'الملاك'!$A$6:$A$205,0))&amp;"","كود غير موجود"))</f>
        <v/>
      </c>
      <c r="F705" s="19">
        <f>IF(B705&amp;""="","",IFERROR(INDEX('الملاك'!$E$6:$E$205,MATCH(B705&amp;"",'الملاك'!$A$6:$A$205,0)),""))</f>
        <v/>
      </c>
      <c r="G705" s="6">
        <f>IF(OR(A705&amp;""="",B705&amp;""=""),"",IF(COUNTIF('الاجتماعات'!$A$6:$A$205,A705&amp;"")=0,"اجتماع غير موجود",IF(COUNTIFS($A$6:$A$2005,A705&amp;"",$B$6:$B$2005,B705&amp;"")&gt;1,"مكرر","")))</f>
        <v/>
      </c>
    </row>
    <row r="706">
      <c r="A706" s="5" t="n"/>
      <c r="B706" s="5" t="n"/>
      <c r="C706" s="5" t="n"/>
      <c r="D706" s="5" t="n"/>
      <c r="E706" s="6">
        <f>IF(B706&amp;""="","",IFERROR(INDEX('الملاك'!$B$6:$B$205,MATCH(B706&amp;"",'الملاك'!$A$6:$A$205,0))&amp;"","كود غير موجود"))</f>
        <v/>
      </c>
      <c r="F706" s="19">
        <f>IF(B706&amp;""="","",IFERROR(INDEX('الملاك'!$E$6:$E$205,MATCH(B706&amp;"",'الملاك'!$A$6:$A$205,0)),""))</f>
        <v/>
      </c>
      <c r="G706" s="6">
        <f>IF(OR(A706&amp;""="",B706&amp;""=""),"",IF(COUNTIF('الاجتماعات'!$A$6:$A$205,A706&amp;"")=0,"اجتماع غير موجود",IF(COUNTIFS($A$6:$A$2005,A706&amp;"",$B$6:$B$2005,B706&amp;"")&gt;1,"مكرر","")))</f>
        <v/>
      </c>
    </row>
    <row r="707">
      <c r="A707" s="5" t="n"/>
      <c r="B707" s="5" t="n"/>
      <c r="C707" s="5" t="n"/>
      <c r="D707" s="5" t="n"/>
      <c r="E707" s="6">
        <f>IF(B707&amp;""="","",IFERROR(INDEX('الملاك'!$B$6:$B$205,MATCH(B707&amp;"",'الملاك'!$A$6:$A$205,0))&amp;"","كود غير موجود"))</f>
        <v/>
      </c>
      <c r="F707" s="19">
        <f>IF(B707&amp;""="","",IFERROR(INDEX('الملاك'!$E$6:$E$205,MATCH(B707&amp;"",'الملاك'!$A$6:$A$205,0)),""))</f>
        <v/>
      </c>
      <c r="G707" s="6">
        <f>IF(OR(A707&amp;""="",B707&amp;""=""),"",IF(COUNTIF('الاجتماعات'!$A$6:$A$205,A707&amp;"")=0,"اجتماع غير موجود",IF(COUNTIFS($A$6:$A$2005,A707&amp;"",$B$6:$B$2005,B707&amp;"")&gt;1,"مكرر","")))</f>
        <v/>
      </c>
    </row>
    <row r="708">
      <c r="A708" s="5" t="n"/>
      <c r="B708" s="5" t="n"/>
      <c r="C708" s="5" t="n"/>
      <c r="D708" s="5" t="n"/>
      <c r="E708" s="6">
        <f>IF(B708&amp;""="","",IFERROR(INDEX('الملاك'!$B$6:$B$205,MATCH(B708&amp;"",'الملاك'!$A$6:$A$205,0))&amp;"","كود غير موجود"))</f>
        <v/>
      </c>
      <c r="F708" s="19">
        <f>IF(B708&amp;""="","",IFERROR(INDEX('الملاك'!$E$6:$E$205,MATCH(B708&amp;"",'الملاك'!$A$6:$A$205,0)),""))</f>
        <v/>
      </c>
      <c r="G708" s="6">
        <f>IF(OR(A708&amp;""="",B708&amp;""=""),"",IF(COUNTIF('الاجتماعات'!$A$6:$A$205,A708&amp;"")=0,"اجتماع غير موجود",IF(COUNTIFS($A$6:$A$2005,A708&amp;"",$B$6:$B$2005,B708&amp;"")&gt;1,"مكرر","")))</f>
        <v/>
      </c>
    </row>
    <row r="709">
      <c r="A709" s="5" t="n"/>
      <c r="B709" s="5" t="n"/>
      <c r="C709" s="5" t="n"/>
      <c r="D709" s="5" t="n"/>
      <c r="E709" s="6">
        <f>IF(B709&amp;""="","",IFERROR(INDEX('الملاك'!$B$6:$B$205,MATCH(B709&amp;"",'الملاك'!$A$6:$A$205,0))&amp;"","كود غير موجود"))</f>
        <v/>
      </c>
      <c r="F709" s="19">
        <f>IF(B709&amp;""="","",IFERROR(INDEX('الملاك'!$E$6:$E$205,MATCH(B709&amp;"",'الملاك'!$A$6:$A$205,0)),""))</f>
        <v/>
      </c>
      <c r="G709" s="6">
        <f>IF(OR(A709&amp;""="",B709&amp;""=""),"",IF(COUNTIF('الاجتماعات'!$A$6:$A$205,A709&amp;"")=0,"اجتماع غير موجود",IF(COUNTIFS($A$6:$A$2005,A709&amp;"",$B$6:$B$2005,B709&amp;"")&gt;1,"مكرر","")))</f>
        <v/>
      </c>
    </row>
    <row r="710">
      <c r="A710" s="5" t="n"/>
      <c r="B710" s="5" t="n"/>
      <c r="C710" s="5" t="n"/>
      <c r="D710" s="5" t="n"/>
      <c r="E710" s="6">
        <f>IF(B710&amp;""="","",IFERROR(INDEX('الملاك'!$B$6:$B$205,MATCH(B710&amp;"",'الملاك'!$A$6:$A$205,0))&amp;"","كود غير موجود"))</f>
        <v/>
      </c>
      <c r="F710" s="19">
        <f>IF(B710&amp;""="","",IFERROR(INDEX('الملاك'!$E$6:$E$205,MATCH(B710&amp;"",'الملاك'!$A$6:$A$205,0)),""))</f>
        <v/>
      </c>
      <c r="G710" s="6">
        <f>IF(OR(A710&amp;""="",B710&amp;""=""),"",IF(COUNTIF('الاجتماعات'!$A$6:$A$205,A710&amp;"")=0,"اجتماع غير موجود",IF(COUNTIFS($A$6:$A$2005,A710&amp;"",$B$6:$B$2005,B710&amp;"")&gt;1,"مكرر","")))</f>
        <v/>
      </c>
    </row>
    <row r="711">
      <c r="A711" s="5" t="n"/>
      <c r="B711" s="5" t="n"/>
      <c r="C711" s="5" t="n"/>
      <c r="D711" s="5" t="n"/>
      <c r="E711" s="6">
        <f>IF(B711&amp;""="","",IFERROR(INDEX('الملاك'!$B$6:$B$205,MATCH(B711&amp;"",'الملاك'!$A$6:$A$205,0))&amp;"","كود غير موجود"))</f>
        <v/>
      </c>
      <c r="F711" s="19">
        <f>IF(B711&amp;""="","",IFERROR(INDEX('الملاك'!$E$6:$E$205,MATCH(B711&amp;"",'الملاك'!$A$6:$A$205,0)),""))</f>
        <v/>
      </c>
      <c r="G711" s="6">
        <f>IF(OR(A711&amp;""="",B711&amp;""=""),"",IF(COUNTIF('الاجتماعات'!$A$6:$A$205,A711&amp;"")=0,"اجتماع غير موجود",IF(COUNTIFS($A$6:$A$2005,A711&amp;"",$B$6:$B$2005,B711&amp;"")&gt;1,"مكرر","")))</f>
        <v/>
      </c>
    </row>
    <row r="712">
      <c r="A712" s="5" t="n"/>
      <c r="B712" s="5" t="n"/>
      <c r="C712" s="5" t="n"/>
      <c r="D712" s="5" t="n"/>
      <c r="E712" s="6">
        <f>IF(B712&amp;""="","",IFERROR(INDEX('الملاك'!$B$6:$B$205,MATCH(B712&amp;"",'الملاك'!$A$6:$A$205,0))&amp;"","كود غير موجود"))</f>
        <v/>
      </c>
      <c r="F712" s="19">
        <f>IF(B712&amp;""="","",IFERROR(INDEX('الملاك'!$E$6:$E$205,MATCH(B712&amp;"",'الملاك'!$A$6:$A$205,0)),""))</f>
        <v/>
      </c>
      <c r="G712" s="6">
        <f>IF(OR(A712&amp;""="",B712&amp;""=""),"",IF(COUNTIF('الاجتماعات'!$A$6:$A$205,A712&amp;"")=0,"اجتماع غير موجود",IF(COUNTIFS($A$6:$A$2005,A712&amp;"",$B$6:$B$2005,B712&amp;"")&gt;1,"مكرر","")))</f>
        <v/>
      </c>
    </row>
    <row r="713">
      <c r="A713" s="5" t="n"/>
      <c r="B713" s="5" t="n"/>
      <c r="C713" s="5" t="n"/>
      <c r="D713" s="5" t="n"/>
      <c r="E713" s="6">
        <f>IF(B713&amp;""="","",IFERROR(INDEX('الملاك'!$B$6:$B$205,MATCH(B713&amp;"",'الملاك'!$A$6:$A$205,0))&amp;"","كود غير موجود"))</f>
        <v/>
      </c>
      <c r="F713" s="19">
        <f>IF(B713&amp;""="","",IFERROR(INDEX('الملاك'!$E$6:$E$205,MATCH(B713&amp;"",'الملاك'!$A$6:$A$205,0)),""))</f>
        <v/>
      </c>
      <c r="G713" s="6">
        <f>IF(OR(A713&amp;""="",B713&amp;""=""),"",IF(COUNTIF('الاجتماعات'!$A$6:$A$205,A713&amp;"")=0,"اجتماع غير موجود",IF(COUNTIFS($A$6:$A$2005,A713&amp;"",$B$6:$B$2005,B713&amp;"")&gt;1,"مكرر","")))</f>
        <v/>
      </c>
    </row>
    <row r="714">
      <c r="A714" s="5" t="n"/>
      <c r="B714" s="5" t="n"/>
      <c r="C714" s="5" t="n"/>
      <c r="D714" s="5" t="n"/>
      <c r="E714" s="6">
        <f>IF(B714&amp;""="","",IFERROR(INDEX('الملاك'!$B$6:$B$205,MATCH(B714&amp;"",'الملاك'!$A$6:$A$205,0))&amp;"","كود غير موجود"))</f>
        <v/>
      </c>
      <c r="F714" s="19">
        <f>IF(B714&amp;""="","",IFERROR(INDEX('الملاك'!$E$6:$E$205,MATCH(B714&amp;"",'الملاك'!$A$6:$A$205,0)),""))</f>
        <v/>
      </c>
      <c r="G714" s="6">
        <f>IF(OR(A714&amp;""="",B714&amp;""=""),"",IF(COUNTIF('الاجتماعات'!$A$6:$A$205,A714&amp;"")=0,"اجتماع غير موجود",IF(COUNTIFS($A$6:$A$2005,A714&amp;"",$B$6:$B$2005,B714&amp;"")&gt;1,"مكرر","")))</f>
        <v/>
      </c>
    </row>
    <row r="715">
      <c r="A715" s="5" t="n"/>
      <c r="B715" s="5" t="n"/>
      <c r="C715" s="5" t="n"/>
      <c r="D715" s="5" t="n"/>
      <c r="E715" s="6">
        <f>IF(B715&amp;""="","",IFERROR(INDEX('الملاك'!$B$6:$B$205,MATCH(B715&amp;"",'الملاك'!$A$6:$A$205,0))&amp;"","كود غير موجود"))</f>
        <v/>
      </c>
      <c r="F715" s="19">
        <f>IF(B715&amp;""="","",IFERROR(INDEX('الملاك'!$E$6:$E$205,MATCH(B715&amp;"",'الملاك'!$A$6:$A$205,0)),""))</f>
        <v/>
      </c>
      <c r="G715" s="6">
        <f>IF(OR(A715&amp;""="",B715&amp;""=""),"",IF(COUNTIF('الاجتماعات'!$A$6:$A$205,A715&amp;"")=0,"اجتماع غير موجود",IF(COUNTIFS($A$6:$A$2005,A715&amp;"",$B$6:$B$2005,B715&amp;"")&gt;1,"مكرر","")))</f>
        <v/>
      </c>
    </row>
    <row r="716">
      <c r="A716" s="5" t="n"/>
      <c r="B716" s="5" t="n"/>
      <c r="C716" s="5" t="n"/>
      <c r="D716" s="5" t="n"/>
      <c r="E716" s="6">
        <f>IF(B716&amp;""="","",IFERROR(INDEX('الملاك'!$B$6:$B$205,MATCH(B716&amp;"",'الملاك'!$A$6:$A$205,0))&amp;"","كود غير موجود"))</f>
        <v/>
      </c>
      <c r="F716" s="19">
        <f>IF(B716&amp;""="","",IFERROR(INDEX('الملاك'!$E$6:$E$205,MATCH(B716&amp;"",'الملاك'!$A$6:$A$205,0)),""))</f>
        <v/>
      </c>
      <c r="G716" s="6">
        <f>IF(OR(A716&amp;""="",B716&amp;""=""),"",IF(COUNTIF('الاجتماعات'!$A$6:$A$205,A716&amp;"")=0,"اجتماع غير موجود",IF(COUNTIFS($A$6:$A$2005,A716&amp;"",$B$6:$B$2005,B716&amp;"")&gt;1,"مكرر","")))</f>
        <v/>
      </c>
    </row>
    <row r="717">
      <c r="A717" s="5" t="n"/>
      <c r="B717" s="5" t="n"/>
      <c r="C717" s="5" t="n"/>
      <c r="D717" s="5" t="n"/>
      <c r="E717" s="6">
        <f>IF(B717&amp;""="","",IFERROR(INDEX('الملاك'!$B$6:$B$205,MATCH(B717&amp;"",'الملاك'!$A$6:$A$205,0))&amp;"","كود غير موجود"))</f>
        <v/>
      </c>
      <c r="F717" s="19">
        <f>IF(B717&amp;""="","",IFERROR(INDEX('الملاك'!$E$6:$E$205,MATCH(B717&amp;"",'الملاك'!$A$6:$A$205,0)),""))</f>
        <v/>
      </c>
      <c r="G717" s="6">
        <f>IF(OR(A717&amp;""="",B717&amp;""=""),"",IF(COUNTIF('الاجتماعات'!$A$6:$A$205,A717&amp;"")=0,"اجتماع غير موجود",IF(COUNTIFS($A$6:$A$2005,A717&amp;"",$B$6:$B$2005,B717&amp;"")&gt;1,"مكرر","")))</f>
        <v/>
      </c>
    </row>
    <row r="718">
      <c r="A718" s="5" t="n"/>
      <c r="B718" s="5" t="n"/>
      <c r="C718" s="5" t="n"/>
      <c r="D718" s="5" t="n"/>
      <c r="E718" s="6">
        <f>IF(B718&amp;""="","",IFERROR(INDEX('الملاك'!$B$6:$B$205,MATCH(B718&amp;"",'الملاك'!$A$6:$A$205,0))&amp;"","كود غير موجود"))</f>
        <v/>
      </c>
      <c r="F718" s="19">
        <f>IF(B718&amp;""="","",IFERROR(INDEX('الملاك'!$E$6:$E$205,MATCH(B718&amp;"",'الملاك'!$A$6:$A$205,0)),""))</f>
        <v/>
      </c>
      <c r="G718" s="6">
        <f>IF(OR(A718&amp;""="",B718&amp;""=""),"",IF(COUNTIF('الاجتماعات'!$A$6:$A$205,A718&amp;"")=0,"اجتماع غير موجود",IF(COUNTIFS($A$6:$A$2005,A718&amp;"",$B$6:$B$2005,B718&amp;"")&gt;1,"مكرر","")))</f>
        <v/>
      </c>
    </row>
    <row r="719">
      <c r="A719" s="5" t="n"/>
      <c r="B719" s="5" t="n"/>
      <c r="C719" s="5" t="n"/>
      <c r="D719" s="5" t="n"/>
      <c r="E719" s="6">
        <f>IF(B719&amp;""="","",IFERROR(INDEX('الملاك'!$B$6:$B$205,MATCH(B719&amp;"",'الملاك'!$A$6:$A$205,0))&amp;"","كود غير موجود"))</f>
        <v/>
      </c>
      <c r="F719" s="19">
        <f>IF(B719&amp;""="","",IFERROR(INDEX('الملاك'!$E$6:$E$205,MATCH(B719&amp;"",'الملاك'!$A$6:$A$205,0)),""))</f>
        <v/>
      </c>
      <c r="G719" s="6">
        <f>IF(OR(A719&amp;""="",B719&amp;""=""),"",IF(COUNTIF('الاجتماعات'!$A$6:$A$205,A719&amp;"")=0,"اجتماع غير موجود",IF(COUNTIFS($A$6:$A$2005,A719&amp;"",$B$6:$B$2005,B719&amp;"")&gt;1,"مكرر","")))</f>
        <v/>
      </c>
    </row>
    <row r="720">
      <c r="A720" s="5" t="n"/>
      <c r="B720" s="5" t="n"/>
      <c r="C720" s="5" t="n"/>
      <c r="D720" s="5" t="n"/>
      <c r="E720" s="6">
        <f>IF(B720&amp;""="","",IFERROR(INDEX('الملاك'!$B$6:$B$205,MATCH(B720&amp;"",'الملاك'!$A$6:$A$205,0))&amp;"","كود غير موجود"))</f>
        <v/>
      </c>
      <c r="F720" s="19">
        <f>IF(B720&amp;""="","",IFERROR(INDEX('الملاك'!$E$6:$E$205,MATCH(B720&amp;"",'الملاك'!$A$6:$A$205,0)),""))</f>
        <v/>
      </c>
      <c r="G720" s="6">
        <f>IF(OR(A720&amp;""="",B720&amp;""=""),"",IF(COUNTIF('الاجتماعات'!$A$6:$A$205,A720&amp;"")=0,"اجتماع غير موجود",IF(COUNTIFS($A$6:$A$2005,A720&amp;"",$B$6:$B$2005,B720&amp;"")&gt;1,"مكرر","")))</f>
        <v/>
      </c>
    </row>
    <row r="721">
      <c r="A721" s="5" t="n"/>
      <c r="B721" s="5" t="n"/>
      <c r="C721" s="5" t="n"/>
      <c r="D721" s="5" t="n"/>
      <c r="E721" s="6">
        <f>IF(B721&amp;""="","",IFERROR(INDEX('الملاك'!$B$6:$B$205,MATCH(B721&amp;"",'الملاك'!$A$6:$A$205,0))&amp;"","كود غير موجود"))</f>
        <v/>
      </c>
      <c r="F721" s="19">
        <f>IF(B721&amp;""="","",IFERROR(INDEX('الملاك'!$E$6:$E$205,MATCH(B721&amp;"",'الملاك'!$A$6:$A$205,0)),""))</f>
        <v/>
      </c>
      <c r="G721" s="6">
        <f>IF(OR(A721&amp;""="",B721&amp;""=""),"",IF(COUNTIF('الاجتماعات'!$A$6:$A$205,A721&amp;"")=0,"اجتماع غير موجود",IF(COUNTIFS($A$6:$A$2005,A721&amp;"",$B$6:$B$2005,B721&amp;"")&gt;1,"مكرر","")))</f>
        <v/>
      </c>
    </row>
    <row r="722">
      <c r="A722" s="5" t="n"/>
      <c r="B722" s="5" t="n"/>
      <c r="C722" s="5" t="n"/>
      <c r="D722" s="5" t="n"/>
      <c r="E722" s="6">
        <f>IF(B722&amp;""="","",IFERROR(INDEX('الملاك'!$B$6:$B$205,MATCH(B722&amp;"",'الملاك'!$A$6:$A$205,0))&amp;"","كود غير موجود"))</f>
        <v/>
      </c>
      <c r="F722" s="19">
        <f>IF(B722&amp;""="","",IFERROR(INDEX('الملاك'!$E$6:$E$205,MATCH(B722&amp;"",'الملاك'!$A$6:$A$205,0)),""))</f>
        <v/>
      </c>
      <c r="G722" s="6">
        <f>IF(OR(A722&amp;""="",B722&amp;""=""),"",IF(COUNTIF('الاجتماعات'!$A$6:$A$205,A722&amp;"")=0,"اجتماع غير موجود",IF(COUNTIFS($A$6:$A$2005,A722&amp;"",$B$6:$B$2005,B722&amp;"")&gt;1,"مكرر","")))</f>
        <v/>
      </c>
    </row>
    <row r="723">
      <c r="A723" s="5" t="n"/>
      <c r="B723" s="5" t="n"/>
      <c r="C723" s="5" t="n"/>
      <c r="D723" s="5" t="n"/>
      <c r="E723" s="6">
        <f>IF(B723&amp;""="","",IFERROR(INDEX('الملاك'!$B$6:$B$205,MATCH(B723&amp;"",'الملاك'!$A$6:$A$205,0))&amp;"","كود غير موجود"))</f>
        <v/>
      </c>
      <c r="F723" s="19">
        <f>IF(B723&amp;""="","",IFERROR(INDEX('الملاك'!$E$6:$E$205,MATCH(B723&amp;"",'الملاك'!$A$6:$A$205,0)),""))</f>
        <v/>
      </c>
      <c r="G723" s="6">
        <f>IF(OR(A723&amp;""="",B723&amp;""=""),"",IF(COUNTIF('الاجتماعات'!$A$6:$A$205,A723&amp;"")=0,"اجتماع غير موجود",IF(COUNTIFS($A$6:$A$2005,A723&amp;"",$B$6:$B$2005,B723&amp;"")&gt;1,"مكرر","")))</f>
        <v/>
      </c>
    </row>
    <row r="724">
      <c r="A724" s="5" t="n"/>
      <c r="B724" s="5" t="n"/>
      <c r="C724" s="5" t="n"/>
      <c r="D724" s="5" t="n"/>
      <c r="E724" s="6">
        <f>IF(B724&amp;""="","",IFERROR(INDEX('الملاك'!$B$6:$B$205,MATCH(B724&amp;"",'الملاك'!$A$6:$A$205,0))&amp;"","كود غير موجود"))</f>
        <v/>
      </c>
      <c r="F724" s="19">
        <f>IF(B724&amp;""="","",IFERROR(INDEX('الملاك'!$E$6:$E$205,MATCH(B724&amp;"",'الملاك'!$A$6:$A$205,0)),""))</f>
        <v/>
      </c>
      <c r="G724" s="6">
        <f>IF(OR(A724&amp;""="",B724&amp;""=""),"",IF(COUNTIF('الاجتماعات'!$A$6:$A$205,A724&amp;"")=0,"اجتماع غير موجود",IF(COUNTIFS($A$6:$A$2005,A724&amp;"",$B$6:$B$2005,B724&amp;"")&gt;1,"مكرر","")))</f>
        <v/>
      </c>
    </row>
    <row r="725">
      <c r="A725" s="5" t="n"/>
      <c r="B725" s="5" t="n"/>
      <c r="C725" s="5" t="n"/>
      <c r="D725" s="5" t="n"/>
      <c r="E725" s="6">
        <f>IF(B725&amp;""="","",IFERROR(INDEX('الملاك'!$B$6:$B$205,MATCH(B725&amp;"",'الملاك'!$A$6:$A$205,0))&amp;"","كود غير موجود"))</f>
        <v/>
      </c>
      <c r="F725" s="19">
        <f>IF(B725&amp;""="","",IFERROR(INDEX('الملاك'!$E$6:$E$205,MATCH(B725&amp;"",'الملاك'!$A$6:$A$205,0)),""))</f>
        <v/>
      </c>
      <c r="G725" s="6">
        <f>IF(OR(A725&amp;""="",B725&amp;""=""),"",IF(COUNTIF('الاجتماعات'!$A$6:$A$205,A725&amp;"")=0,"اجتماع غير موجود",IF(COUNTIFS($A$6:$A$2005,A725&amp;"",$B$6:$B$2005,B725&amp;"")&gt;1,"مكرر","")))</f>
        <v/>
      </c>
    </row>
    <row r="726">
      <c r="A726" s="5" t="n"/>
      <c r="B726" s="5" t="n"/>
      <c r="C726" s="5" t="n"/>
      <c r="D726" s="5" t="n"/>
      <c r="E726" s="6">
        <f>IF(B726&amp;""="","",IFERROR(INDEX('الملاك'!$B$6:$B$205,MATCH(B726&amp;"",'الملاك'!$A$6:$A$205,0))&amp;"","كود غير موجود"))</f>
        <v/>
      </c>
      <c r="F726" s="19">
        <f>IF(B726&amp;""="","",IFERROR(INDEX('الملاك'!$E$6:$E$205,MATCH(B726&amp;"",'الملاك'!$A$6:$A$205,0)),""))</f>
        <v/>
      </c>
      <c r="G726" s="6">
        <f>IF(OR(A726&amp;""="",B726&amp;""=""),"",IF(COUNTIF('الاجتماعات'!$A$6:$A$205,A726&amp;"")=0,"اجتماع غير موجود",IF(COUNTIFS($A$6:$A$2005,A726&amp;"",$B$6:$B$2005,B726&amp;"")&gt;1,"مكرر","")))</f>
        <v/>
      </c>
    </row>
    <row r="727">
      <c r="A727" s="5" t="n"/>
      <c r="B727" s="5" t="n"/>
      <c r="C727" s="5" t="n"/>
      <c r="D727" s="5" t="n"/>
      <c r="E727" s="6">
        <f>IF(B727&amp;""="","",IFERROR(INDEX('الملاك'!$B$6:$B$205,MATCH(B727&amp;"",'الملاك'!$A$6:$A$205,0))&amp;"","كود غير موجود"))</f>
        <v/>
      </c>
      <c r="F727" s="19">
        <f>IF(B727&amp;""="","",IFERROR(INDEX('الملاك'!$E$6:$E$205,MATCH(B727&amp;"",'الملاك'!$A$6:$A$205,0)),""))</f>
        <v/>
      </c>
      <c r="G727" s="6">
        <f>IF(OR(A727&amp;""="",B727&amp;""=""),"",IF(COUNTIF('الاجتماعات'!$A$6:$A$205,A727&amp;"")=0,"اجتماع غير موجود",IF(COUNTIFS($A$6:$A$2005,A727&amp;"",$B$6:$B$2005,B727&amp;"")&gt;1,"مكرر","")))</f>
        <v/>
      </c>
    </row>
    <row r="728">
      <c r="A728" s="5" t="n"/>
      <c r="B728" s="5" t="n"/>
      <c r="C728" s="5" t="n"/>
      <c r="D728" s="5" t="n"/>
      <c r="E728" s="6">
        <f>IF(B728&amp;""="","",IFERROR(INDEX('الملاك'!$B$6:$B$205,MATCH(B728&amp;"",'الملاك'!$A$6:$A$205,0))&amp;"","كود غير موجود"))</f>
        <v/>
      </c>
      <c r="F728" s="19">
        <f>IF(B728&amp;""="","",IFERROR(INDEX('الملاك'!$E$6:$E$205,MATCH(B728&amp;"",'الملاك'!$A$6:$A$205,0)),""))</f>
        <v/>
      </c>
      <c r="G728" s="6">
        <f>IF(OR(A728&amp;""="",B728&amp;""=""),"",IF(COUNTIF('الاجتماعات'!$A$6:$A$205,A728&amp;"")=0,"اجتماع غير موجود",IF(COUNTIFS($A$6:$A$2005,A728&amp;"",$B$6:$B$2005,B728&amp;"")&gt;1,"مكرر","")))</f>
        <v/>
      </c>
    </row>
    <row r="729">
      <c r="A729" s="5" t="n"/>
      <c r="B729" s="5" t="n"/>
      <c r="C729" s="5" t="n"/>
      <c r="D729" s="5" t="n"/>
      <c r="E729" s="6">
        <f>IF(B729&amp;""="","",IFERROR(INDEX('الملاك'!$B$6:$B$205,MATCH(B729&amp;"",'الملاك'!$A$6:$A$205,0))&amp;"","كود غير موجود"))</f>
        <v/>
      </c>
      <c r="F729" s="19">
        <f>IF(B729&amp;""="","",IFERROR(INDEX('الملاك'!$E$6:$E$205,MATCH(B729&amp;"",'الملاك'!$A$6:$A$205,0)),""))</f>
        <v/>
      </c>
      <c r="G729" s="6">
        <f>IF(OR(A729&amp;""="",B729&amp;""=""),"",IF(COUNTIF('الاجتماعات'!$A$6:$A$205,A729&amp;"")=0,"اجتماع غير موجود",IF(COUNTIFS($A$6:$A$2005,A729&amp;"",$B$6:$B$2005,B729&amp;"")&gt;1,"مكرر","")))</f>
        <v/>
      </c>
    </row>
    <row r="730">
      <c r="A730" s="5" t="n"/>
      <c r="B730" s="5" t="n"/>
      <c r="C730" s="5" t="n"/>
      <c r="D730" s="5" t="n"/>
      <c r="E730" s="6">
        <f>IF(B730&amp;""="","",IFERROR(INDEX('الملاك'!$B$6:$B$205,MATCH(B730&amp;"",'الملاك'!$A$6:$A$205,0))&amp;"","كود غير موجود"))</f>
        <v/>
      </c>
      <c r="F730" s="19">
        <f>IF(B730&amp;""="","",IFERROR(INDEX('الملاك'!$E$6:$E$205,MATCH(B730&amp;"",'الملاك'!$A$6:$A$205,0)),""))</f>
        <v/>
      </c>
      <c r="G730" s="6">
        <f>IF(OR(A730&amp;""="",B730&amp;""=""),"",IF(COUNTIF('الاجتماعات'!$A$6:$A$205,A730&amp;"")=0,"اجتماع غير موجود",IF(COUNTIFS($A$6:$A$2005,A730&amp;"",$B$6:$B$2005,B730&amp;"")&gt;1,"مكرر","")))</f>
        <v/>
      </c>
    </row>
    <row r="731">
      <c r="A731" s="5" t="n"/>
      <c r="B731" s="5" t="n"/>
      <c r="C731" s="5" t="n"/>
      <c r="D731" s="5" t="n"/>
      <c r="E731" s="6">
        <f>IF(B731&amp;""="","",IFERROR(INDEX('الملاك'!$B$6:$B$205,MATCH(B731&amp;"",'الملاك'!$A$6:$A$205,0))&amp;"","كود غير موجود"))</f>
        <v/>
      </c>
      <c r="F731" s="19">
        <f>IF(B731&amp;""="","",IFERROR(INDEX('الملاك'!$E$6:$E$205,MATCH(B731&amp;"",'الملاك'!$A$6:$A$205,0)),""))</f>
        <v/>
      </c>
      <c r="G731" s="6">
        <f>IF(OR(A731&amp;""="",B731&amp;""=""),"",IF(COUNTIF('الاجتماعات'!$A$6:$A$205,A731&amp;"")=0,"اجتماع غير موجود",IF(COUNTIFS($A$6:$A$2005,A731&amp;"",$B$6:$B$2005,B731&amp;"")&gt;1,"مكرر","")))</f>
        <v/>
      </c>
    </row>
    <row r="732">
      <c r="A732" s="5" t="n"/>
      <c r="B732" s="5" t="n"/>
      <c r="C732" s="5" t="n"/>
      <c r="D732" s="5" t="n"/>
      <c r="E732" s="6">
        <f>IF(B732&amp;""="","",IFERROR(INDEX('الملاك'!$B$6:$B$205,MATCH(B732&amp;"",'الملاك'!$A$6:$A$205,0))&amp;"","كود غير موجود"))</f>
        <v/>
      </c>
      <c r="F732" s="19">
        <f>IF(B732&amp;""="","",IFERROR(INDEX('الملاك'!$E$6:$E$205,MATCH(B732&amp;"",'الملاك'!$A$6:$A$205,0)),""))</f>
        <v/>
      </c>
      <c r="G732" s="6">
        <f>IF(OR(A732&amp;""="",B732&amp;""=""),"",IF(COUNTIF('الاجتماعات'!$A$6:$A$205,A732&amp;"")=0,"اجتماع غير موجود",IF(COUNTIFS($A$6:$A$2005,A732&amp;"",$B$6:$B$2005,B732&amp;"")&gt;1,"مكرر","")))</f>
        <v/>
      </c>
    </row>
    <row r="733">
      <c r="A733" s="5" t="n"/>
      <c r="B733" s="5" t="n"/>
      <c r="C733" s="5" t="n"/>
      <c r="D733" s="5" t="n"/>
      <c r="E733" s="6">
        <f>IF(B733&amp;""="","",IFERROR(INDEX('الملاك'!$B$6:$B$205,MATCH(B733&amp;"",'الملاك'!$A$6:$A$205,0))&amp;"","كود غير موجود"))</f>
        <v/>
      </c>
      <c r="F733" s="19">
        <f>IF(B733&amp;""="","",IFERROR(INDEX('الملاك'!$E$6:$E$205,MATCH(B733&amp;"",'الملاك'!$A$6:$A$205,0)),""))</f>
        <v/>
      </c>
      <c r="G733" s="6">
        <f>IF(OR(A733&amp;""="",B733&amp;""=""),"",IF(COUNTIF('الاجتماعات'!$A$6:$A$205,A733&amp;"")=0,"اجتماع غير موجود",IF(COUNTIFS($A$6:$A$2005,A733&amp;"",$B$6:$B$2005,B733&amp;"")&gt;1,"مكرر","")))</f>
        <v/>
      </c>
    </row>
    <row r="734">
      <c r="A734" s="5" t="n"/>
      <c r="B734" s="5" t="n"/>
      <c r="C734" s="5" t="n"/>
      <c r="D734" s="5" t="n"/>
      <c r="E734" s="6">
        <f>IF(B734&amp;""="","",IFERROR(INDEX('الملاك'!$B$6:$B$205,MATCH(B734&amp;"",'الملاك'!$A$6:$A$205,0))&amp;"","كود غير موجود"))</f>
        <v/>
      </c>
      <c r="F734" s="19">
        <f>IF(B734&amp;""="","",IFERROR(INDEX('الملاك'!$E$6:$E$205,MATCH(B734&amp;"",'الملاك'!$A$6:$A$205,0)),""))</f>
        <v/>
      </c>
      <c r="G734" s="6">
        <f>IF(OR(A734&amp;""="",B734&amp;""=""),"",IF(COUNTIF('الاجتماعات'!$A$6:$A$205,A734&amp;"")=0,"اجتماع غير موجود",IF(COUNTIFS($A$6:$A$2005,A734&amp;"",$B$6:$B$2005,B734&amp;"")&gt;1,"مكرر","")))</f>
        <v/>
      </c>
    </row>
    <row r="735">
      <c r="A735" s="5" t="n"/>
      <c r="B735" s="5" t="n"/>
      <c r="C735" s="5" t="n"/>
      <c r="D735" s="5" t="n"/>
      <c r="E735" s="6">
        <f>IF(B735&amp;""="","",IFERROR(INDEX('الملاك'!$B$6:$B$205,MATCH(B735&amp;"",'الملاك'!$A$6:$A$205,0))&amp;"","كود غير موجود"))</f>
        <v/>
      </c>
      <c r="F735" s="19">
        <f>IF(B735&amp;""="","",IFERROR(INDEX('الملاك'!$E$6:$E$205,MATCH(B735&amp;"",'الملاك'!$A$6:$A$205,0)),""))</f>
        <v/>
      </c>
      <c r="G735" s="6">
        <f>IF(OR(A735&amp;""="",B735&amp;""=""),"",IF(COUNTIF('الاجتماعات'!$A$6:$A$205,A735&amp;"")=0,"اجتماع غير موجود",IF(COUNTIFS($A$6:$A$2005,A735&amp;"",$B$6:$B$2005,B735&amp;"")&gt;1,"مكرر","")))</f>
        <v/>
      </c>
    </row>
    <row r="736">
      <c r="A736" s="5" t="n"/>
      <c r="B736" s="5" t="n"/>
      <c r="C736" s="5" t="n"/>
      <c r="D736" s="5" t="n"/>
      <c r="E736" s="6">
        <f>IF(B736&amp;""="","",IFERROR(INDEX('الملاك'!$B$6:$B$205,MATCH(B736&amp;"",'الملاك'!$A$6:$A$205,0))&amp;"","كود غير موجود"))</f>
        <v/>
      </c>
      <c r="F736" s="19">
        <f>IF(B736&amp;""="","",IFERROR(INDEX('الملاك'!$E$6:$E$205,MATCH(B736&amp;"",'الملاك'!$A$6:$A$205,0)),""))</f>
        <v/>
      </c>
      <c r="G736" s="6">
        <f>IF(OR(A736&amp;""="",B736&amp;""=""),"",IF(COUNTIF('الاجتماعات'!$A$6:$A$205,A736&amp;"")=0,"اجتماع غير موجود",IF(COUNTIFS($A$6:$A$2005,A736&amp;"",$B$6:$B$2005,B736&amp;"")&gt;1,"مكرر","")))</f>
        <v/>
      </c>
    </row>
    <row r="737">
      <c r="A737" s="5" t="n"/>
      <c r="B737" s="5" t="n"/>
      <c r="C737" s="5" t="n"/>
      <c r="D737" s="5" t="n"/>
      <c r="E737" s="6">
        <f>IF(B737&amp;""="","",IFERROR(INDEX('الملاك'!$B$6:$B$205,MATCH(B737&amp;"",'الملاك'!$A$6:$A$205,0))&amp;"","كود غير موجود"))</f>
        <v/>
      </c>
      <c r="F737" s="19">
        <f>IF(B737&amp;""="","",IFERROR(INDEX('الملاك'!$E$6:$E$205,MATCH(B737&amp;"",'الملاك'!$A$6:$A$205,0)),""))</f>
        <v/>
      </c>
      <c r="G737" s="6">
        <f>IF(OR(A737&amp;""="",B737&amp;""=""),"",IF(COUNTIF('الاجتماعات'!$A$6:$A$205,A737&amp;"")=0,"اجتماع غير موجود",IF(COUNTIFS($A$6:$A$2005,A737&amp;"",$B$6:$B$2005,B737&amp;"")&gt;1,"مكرر","")))</f>
        <v/>
      </c>
    </row>
    <row r="738">
      <c r="A738" s="5" t="n"/>
      <c r="B738" s="5" t="n"/>
      <c r="C738" s="5" t="n"/>
      <c r="D738" s="5" t="n"/>
      <c r="E738" s="6">
        <f>IF(B738&amp;""="","",IFERROR(INDEX('الملاك'!$B$6:$B$205,MATCH(B738&amp;"",'الملاك'!$A$6:$A$205,0))&amp;"","كود غير موجود"))</f>
        <v/>
      </c>
      <c r="F738" s="19">
        <f>IF(B738&amp;""="","",IFERROR(INDEX('الملاك'!$E$6:$E$205,MATCH(B738&amp;"",'الملاك'!$A$6:$A$205,0)),""))</f>
        <v/>
      </c>
      <c r="G738" s="6">
        <f>IF(OR(A738&amp;""="",B738&amp;""=""),"",IF(COUNTIF('الاجتماعات'!$A$6:$A$205,A738&amp;"")=0,"اجتماع غير موجود",IF(COUNTIFS($A$6:$A$2005,A738&amp;"",$B$6:$B$2005,B738&amp;"")&gt;1,"مكرر","")))</f>
        <v/>
      </c>
    </row>
    <row r="739">
      <c r="A739" s="5" t="n"/>
      <c r="B739" s="5" t="n"/>
      <c r="C739" s="5" t="n"/>
      <c r="D739" s="5" t="n"/>
      <c r="E739" s="6">
        <f>IF(B739&amp;""="","",IFERROR(INDEX('الملاك'!$B$6:$B$205,MATCH(B739&amp;"",'الملاك'!$A$6:$A$205,0))&amp;"","كود غير موجود"))</f>
        <v/>
      </c>
      <c r="F739" s="19">
        <f>IF(B739&amp;""="","",IFERROR(INDEX('الملاك'!$E$6:$E$205,MATCH(B739&amp;"",'الملاك'!$A$6:$A$205,0)),""))</f>
        <v/>
      </c>
      <c r="G739" s="6">
        <f>IF(OR(A739&amp;""="",B739&amp;""=""),"",IF(COUNTIF('الاجتماعات'!$A$6:$A$205,A739&amp;"")=0,"اجتماع غير موجود",IF(COUNTIFS($A$6:$A$2005,A739&amp;"",$B$6:$B$2005,B739&amp;"")&gt;1,"مكرر","")))</f>
        <v/>
      </c>
    </row>
    <row r="740">
      <c r="A740" s="5" t="n"/>
      <c r="B740" s="5" t="n"/>
      <c r="C740" s="5" t="n"/>
      <c r="D740" s="5" t="n"/>
      <c r="E740" s="6">
        <f>IF(B740&amp;""="","",IFERROR(INDEX('الملاك'!$B$6:$B$205,MATCH(B740&amp;"",'الملاك'!$A$6:$A$205,0))&amp;"","كود غير موجود"))</f>
        <v/>
      </c>
      <c r="F740" s="19">
        <f>IF(B740&amp;""="","",IFERROR(INDEX('الملاك'!$E$6:$E$205,MATCH(B740&amp;"",'الملاك'!$A$6:$A$205,0)),""))</f>
        <v/>
      </c>
      <c r="G740" s="6">
        <f>IF(OR(A740&amp;""="",B740&amp;""=""),"",IF(COUNTIF('الاجتماعات'!$A$6:$A$205,A740&amp;"")=0,"اجتماع غير موجود",IF(COUNTIFS($A$6:$A$2005,A740&amp;"",$B$6:$B$2005,B740&amp;"")&gt;1,"مكرر","")))</f>
        <v/>
      </c>
    </row>
    <row r="741">
      <c r="A741" s="5" t="n"/>
      <c r="B741" s="5" t="n"/>
      <c r="C741" s="5" t="n"/>
      <c r="D741" s="5" t="n"/>
      <c r="E741" s="6">
        <f>IF(B741&amp;""="","",IFERROR(INDEX('الملاك'!$B$6:$B$205,MATCH(B741&amp;"",'الملاك'!$A$6:$A$205,0))&amp;"","كود غير موجود"))</f>
        <v/>
      </c>
      <c r="F741" s="19">
        <f>IF(B741&amp;""="","",IFERROR(INDEX('الملاك'!$E$6:$E$205,MATCH(B741&amp;"",'الملاك'!$A$6:$A$205,0)),""))</f>
        <v/>
      </c>
      <c r="G741" s="6">
        <f>IF(OR(A741&amp;""="",B741&amp;""=""),"",IF(COUNTIF('الاجتماعات'!$A$6:$A$205,A741&amp;"")=0,"اجتماع غير موجود",IF(COUNTIFS($A$6:$A$2005,A741&amp;"",$B$6:$B$2005,B741&amp;"")&gt;1,"مكرر","")))</f>
        <v/>
      </c>
    </row>
    <row r="742">
      <c r="A742" s="5" t="n"/>
      <c r="B742" s="5" t="n"/>
      <c r="C742" s="5" t="n"/>
      <c r="D742" s="5" t="n"/>
      <c r="E742" s="6">
        <f>IF(B742&amp;""="","",IFERROR(INDEX('الملاك'!$B$6:$B$205,MATCH(B742&amp;"",'الملاك'!$A$6:$A$205,0))&amp;"","كود غير موجود"))</f>
        <v/>
      </c>
      <c r="F742" s="19">
        <f>IF(B742&amp;""="","",IFERROR(INDEX('الملاك'!$E$6:$E$205,MATCH(B742&amp;"",'الملاك'!$A$6:$A$205,0)),""))</f>
        <v/>
      </c>
      <c r="G742" s="6">
        <f>IF(OR(A742&amp;""="",B742&amp;""=""),"",IF(COUNTIF('الاجتماعات'!$A$6:$A$205,A742&amp;"")=0,"اجتماع غير موجود",IF(COUNTIFS($A$6:$A$2005,A742&amp;"",$B$6:$B$2005,B742&amp;"")&gt;1,"مكرر","")))</f>
        <v/>
      </c>
    </row>
    <row r="743">
      <c r="A743" s="5" t="n"/>
      <c r="B743" s="5" t="n"/>
      <c r="C743" s="5" t="n"/>
      <c r="D743" s="5" t="n"/>
      <c r="E743" s="6">
        <f>IF(B743&amp;""="","",IFERROR(INDEX('الملاك'!$B$6:$B$205,MATCH(B743&amp;"",'الملاك'!$A$6:$A$205,0))&amp;"","كود غير موجود"))</f>
        <v/>
      </c>
      <c r="F743" s="19">
        <f>IF(B743&amp;""="","",IFERROR(INDEX('الملاك'!$E$6:$E$205,MATCH(B743&amp;"",'الملاك'!$A$6:$A$205,0)),""))</f>
        <v/>
      </c>
      <c r="G743" s="6">
        <f>IF(OR(A743&amp;""="",B743&amp;""=""),"",IF(COUNTIF('الاجتماعات'!$A$6:$A$205,A743&amp;"")=0,"اجتماع غير موجود",IF(COUNTIFS($A$6:$A$2005,A743&amp;"",$B$6:$B$2005,B743&amp;"")&gt;1,"مكرر","")))</f>
        <v/>
      </c>
    </row>
    <row r="744">
      <c r="A744" s="5" t="n"/>
      <c r="B744" s="5" t="n"/>
      <c r="C744" s="5" t="n"/>
      <c r="D744" s="5" t="n"/>
      <c r="E744" s="6">
        <f>IF(B744&amp;""="","",IFERROR(INDEX('الملاك'!$B$6:$B$205,MATCH(B744&amp;"",'الملاك'!$A$6:$A$205,0))&amp;"","كود غير موجود"))</f>
        <v/>
      </c>
      <c r="F744" s="19">
        <f>IF(B744&amp;""="","",IFERROR(INDEX('الملاك'!$E$6:$E$205,MATCH(B744&amp;"",'الملاك'!$A$6:$A$205,0)),""))</f>
        <v/>
      </c>
      <c r="G744" s="6">
        <f>IF(OR(A744&amp;""="",B744&amp;""=""),"",IF(COUNTIF('الاجتماعات'!$A$6:$A$205,A744&amp;"")=0,"اجتماع غير موجود",IF(COUNTIFS($A$6:$A$2005,A744&amp;"",$B$6:$B$2005,B744&amp;"")&gt;1,"مكرر","")))</f>
        <v/>
      </c>
    </row>
    <row r="745">
      <c r="A745" s="5" t="n"/>
      <c r="B745" s="5" t="n"/>
      <c r="C745" s="5" t="n"/>
      <c r="D745" s="5" t="n"/>
      <c r="E745" s="6">
        <f>IF(B745&amp;""="","",IFERROR(INDEX('الملاك'!$B$6:$B$205,MATCH(B745&amp;"",'الملاك'!$A$6:$A$205,0))&amp;"","كود غير موجود"))</f>
        <v/>
      </c>
      <c r="F745" s="19">
        <f>IF(B745&amp;""="","",IFERROR(INDEX('الملاك'!$E$6:$E$205,MATCH(B745&amp;"",'الملاك'!$A$6:$A$205,0)),""))</f>
        <v/>
      </c>
      <c r="G745" s="6">
        <f>IF(OR(A745&amp;""="",B745&amp;""=""),"",IF(COUNTIF('الاجتماعات'!$A$6:$A$205,A745&amp;"")=0,"اجتماع غير موجود",IF(COUNTIFS($A$6:$A$2005,A745&amp;"",$B$6:$B$2005,B745&amp;"")&gt;1,"مكرر","")))</f>
        <v/>
      </c>
    </row>
    <row r="746">
      <c r="A746" s="5" t="n"/>
      <c r="B746" s="5" t="n"/>
      <c r="C746" s="5" t="n"/>
      <c r="D746" s="5" t="n"/>
      <c r="E746" s="6">
        <f>IF(B746&amp;""="","",IFERROR(INDEX('الملاك'!$B$6:$B$205,MATCH(B746&amp;"",'الملاك'!$A$6:$A$205,0))&amp;"","كود غير موجود"))</f>
        <v/>
      </c>
      <c r="F746" s="19">
        <f>IF(B746&amp;""="","",IFERROR(INDEX('الملاك'!$E$6:$E$205,MATCH(B746&amp;"",'الملاك'!$A$6:$A$205,0)),""))</f>
        <v/>
      </c>
      <c r="G746" s="6">
        <f>IF(OR(A746&amp;""="",B746&amp;""=""),"",IF(COUNTIF('الاجتماعات'!$A$6:$A$205,A746&amp;"")=0,"اجتماع غير موجود",IF(COUNTIFS($A$6:$A$2005,A746&amp;"",$B$6:$B$2005,B746&amp;"")&gt;1,"مكرر","")))</f>
        <v/>
      </c>
    </row>
    <row r="747">
      <c r="A747" s="5" t="n"/>
      <c r="B747" s="5" t="n"/>
      <c r="C747" s="5" t="n"/>
      <c r="D747" s="5" t="n"/>
      <c r="E747" s="6">
        <f>IF(B747&amp;""="","",IFERROR(INDEX('الملاك'!$B$6:$B$205,MATCH(B747&amp;"",'الملاك'!$A$6:$A$205,0))&amp;"","كود غير موجود"))</f>
        <v/>
      </c>
      <c r="F747" s="19">
        <f>IF(B747&amp;""="","",IFERROR(INDEX('الملاك'!$E$6:$E$205,MATCH(B747&amp;"",'الملاك'!$A$6:$A$205,0)),""))</f>
        <v/>
      </c>
      <c r="G747" s="6">
        <f>IF(OR(A747&amp;""="",B747&amp;""=""),"",IF(COUNTIF('الاجتماعات'!$A$6:$A$205,A747&amp;"")=0,"اجتماع غير موجود",IF(COUNTIFS($A$6:$A$2005,A747&amp;"",$B$6:$B$2005,B747&amp;"")&gt;1,"مكرر","")))</f>
        <v/>
      </c>
    </row>
    <row r="748">
      <c r="A748" s="5" t="n"/>
      <c r="B748" s="5" t="n"/>
      <c r="C748" s="5" t="n"/>
      <c r="D748" s="5" t="n"/>
      <c r="E748" s="6">
        <f>IF(B748&amp;""="","",IFERROR(INDEX('الملاك'!$B$6:$B$205,MATCH(B748&amp;"",'الملاك'!$A$6:$A$205,0))&amp;"","كود غير موجود"))</f>
        <v/>
      </c>
      <c r="F748" s="19">
        <f>IF(B748&amp;""="","",IFERROR(INDEX('الملاك'!$E$6:$E$205,MATCH(B748&amp;"",'الملاك'!$A$6:$A$205,0)),""))</f>
        <v/>
      </c>
      <c r="G748" s="6">
        <f>IF(OR(A748&amp;""="",B748&amp;""=""),"",IF(COUNTIF('الاجتماعات'!$A$6:$A$205,A748&amp;"")=0,"اجتماع غير موجود",IF(COUNTIFS($A$6:$A$2005,A748&amp;"",$B$6:$B$2005,B748&amp;"")&gt;1,"مكرر","")))</f>
        <v/>
      </c>
    </row>
    <row r="749">
      <c r="A749" s="5" t="n"/>
      <c r="B749" s="5" t="n"/>
      <c r="C749" s="5" t="n"/>
      <c r="D749" s="5" t="n"/>
      <c r="E749" s="6">
        <f>IF(B749&amp;""="","",IFERROR(INDEX('الملاك'!$B$6:$B$205,MATCH(B749&amp;"",'الملاك'!$A$6:$A$205,0))&amp;"","كود غير موجود"))</f>
        <v/>
      </c>
      <c r="F749" s="19">
        <f>IF(B749&amp;""="","",IFERROR(INDEX('الملاك'!$E$6:$E$205,MATCH(B749&amp;"",'الملاك'!$A$6:$A$205,0)),""))</f>
        <v/>
      </c>
      <c r="G749" s="6">
        <f>IF(OR(A749&amp;""="",B749&amp;""=""),"",IF(COUNTIF('الاجتماعات'!$A$6:$A$205,A749&amp;"")=0,"اجتماع غير موجود",IF(COUNTIFS($A$6:$A$2005,A749&amp;"",$B$6:$B$2005,B749&amp;"")&gt;1,"مكرر","")))</f>
        <v/>
      </c>
    </row>
    <row r="750">
      <c r="A750" s="5" t="n"/>
      <c r="B750" s="5" t="n"/>
      <c r="C750" s="5" t="n"/>
      <c r="D750" s="5" t="n"/>
      <c r="E750" s="6">
        <f>IF(B750&amp;""="","",IFERROR(INDEX('الملاك'!$B$6:$B$205,MATCH(B750&amp;"",'الملاك'!$A$6:$A$205,0))&amp;"","كود غير موجود"))</f>
        <v/>
      </c>
      <c r="F750" s="19">
        <f>IF(B750&amp;""="","",IFERROR(INDEX('الملاك'!$E$6:$E$205,MATCH(B750&amp;"",'الملاك'!$A$6:$A$205,0)),""))</f>
        <v/>
      </c>
      <c r="G750" s="6">
        <f>IF(OR(A750&amp;""="",B750&amp;""=""),"",IF(COUNTIF('الاجتماعات'!$A$6:$A$205,A750&amp;"")=0,"اجتماع غير موجود",IF(COUNTIFS($A$6:$A$2005,A750&amp;"",$B$6:$B$2005,B750&amp;"")&gt;1,"مكرر","")))</f>
        <v/>
      </c>
    </row>
    <row r="751">
      <c r="A751" s="5" t="n"/>
      <c r="B751" s="5" t="n"/>
      <c r="C751" s="5" t="n"/>
      <c r="D751" s="5" t="n"/>
      <c r="E751" s="6">
        <f>IF(B751&amp;""="","",IFERROR(INDEX('الملاك'!$B$6:$B$205,MATCH(B751&amp;"",'الملاك'!$A$6:$A$205,0))&amp;"","كود غير موجود"))</f>
        <v/>
      </c>
      <c r="F751" s="19">
        <f>IF(B751&amp;""="","",IFERROR(INDEX('الملاك'!$E$6:$E$205,MATCH(B751&amp;"",'الملاك'!$A$6:$A$205,0)),""))</f>
        <v/>
      </c>
      <c r="G751" s="6">
        <f>IF(OR(A751&amp;""="",B751&amp;""=""),"",IF(COUNTIF('الاجتماعات'!$A$6:$A$205,A751&amp;"")=0,"اجتماع غير موجود",IF(COUNTIFS($A$6:$A$2005,A751&amp;"",$B$6:$B$2005,B751&amp;"")&gt;1,"مكرر","")))</f>
        <v/>
      </c>
    </row>
    <row r="752">
      <c r="A752" s="5" t="n"/>
      <c r="B752" s="5" t="n"/>
      <c r="C752" s="5" t="n"/>
      <c r="D752" s="5" t="n"/>
      <c r="E752" s="6">
        <f>IF(B752&amp;""="","",IFERROR(INDEX('الملاك'!$B$6:$B$205,MATCH(B752&amp;"",'الملاك'!$A$6:$A$205,0))&amp;"","كود غير موجود"))</f>
        <v/>
      </c>
      <c r="F752" s="19">
        <f>IF(B752&amp;""="","",IFERROR(INDEX('الملاك'!$E$6:$E$205,MATCH(B752&amp;"",'الملاك'!$A$6:$A$205,0)),""))</f>
        <v/>
      </c>
      <c r="G752" s="6">
        <f>IF(OR(A752&amp;""="",B752&amp;""=""),"",IF(COUNTIF('الاجتماعات'!$A$6:$A$205,A752&amp;"")=0,"اجتماع غير موجود",IF(COUNTIFS($A$6:$A$2005,A752&amp;"",$B$6:$B$2005,B752&amp;"")&gt;1,"مكرر","")))</f>
        <v/>
      </c>
    </row>
    <row r="753">
      <c r="A753" s="5" t="n"/>
      <c r="B753" s="5" t="n"/>
      <c r="C753" s="5" t="n"/>
      <c r="D753" s="5" t="n"/>
      <c r="E753" s="6">
        <f>IF(B753&amp;""="","",IFERROR(INDEX('الملاك'!$B$6:$B$205,MATCH(B753&amp;"",'الملاك'!$A$6:$A$205,0))&amp;"","كود غير موجود"))</f>
        <v/>
      </c>
      <c r="F753" s="19">
        <f>IF(B753&amp;""="","",IFERROR(INDEX('الملاك'!$E$6:$E$205,MATCH(B753&amp;"",'الملاك'!$A$6:$A$205,0)),""))</f>
        <v/>
      </c>
      <c r="G753" s="6">
        <f>IF(OR(A753&amp;""="",B753&amp;""=""),"",IF(COUNTIF('الاجتماعات'!$A$6:$A$205,A753&amp;"")=0,"اجتماع غير موجود",IF(COUNTIFS($A$6:$A$2005,A753&amp;"",$B$6:$B$2005,B753&amp;"")&gt;1,"مكرر","")))</f>
        <v/>
      </c>
    </row>
    <row r="754">
      <c r="A754" s="5" t="n"/>
      <c r="B754" s="5" t="n"/>
      <c r="C754" s="5" t="n"/>
      <c r="D754" s="5" t="n"/>
      <c r="E754" s="6">
        <f>IF(B754&amp;""="","",IFERROR(INDEX('الملاك'!$B$6:$B$205,MATCH(B754&amp;"",'الملاك'!$A$6:$A$205,0))&amp;"","كود غير موجود"))</f>
        <v/>
      </c>
      <c r="F754" s="19">
        <f>IF(B754&amp;""="","",IFERROR(INDEX('الملاك'!$E$6:$E$205,MATCH(B754&amp;"",'الملاك'!$A$6:$A$205,0)),""))</f>
        <v/>
      </c>
      <c r="G754" s="6">
        <f>IF(OR(A754&amp;""="",B754&amp;""=""),"",IF(COUNTIF('الاجتماعات'!$A$6:$A$205,A754&amp;"")=0,"اجتماع غير موجود",IF(COUNTIFS($A$6:$A$2005,A754&amp;"",$B$6:$B$2005,B754&amp;"")&gt;1,"مكرر","")))</f>
        <v/>
      </c>
    </row>
    <row r="755">
      <c r="A755" s="5" t="n"/>
      <c r="B755" s="5" t="n"/>
      <c r="C755" s="5" t="n"/>
      <c r="D755" s="5" t="n"/>
      <c r="E755" s="6">
        <f>IF(B755&amp;""="","",IFERROR(INDEX('الملاك'!$B$6:$B$205,MATCH(B755&amp;"",'الملاك'!$A$6:$A$205,0))&amp;"","كود غير موجود"))</f>
        <v/>
      </c>
      <c r="F755" s="19">
        <f>IF(B755&amp;""="","",IFERROR(INDEX('الملاك'!$E$6:$E$205,MATCH(B755&amp;"",'الملاك'!$A$6:$A$205,0)),""))</f>
        <v/>
      </c>
      <c r="G755" s="6">
        <f>IF(OR(A755&amp;""="",B755&amp;""=""),"",IF(COUNTIF('الاجتماعات'!$A$6:$A$205,A755&amp;"")=0,"اجتماع غير موجود",IF(COUNTIFS($A$6:$A$2005,A755&amp;"",$B$6:$B$2005,B755&amp;"")&gt;1,"مكرر","")))</f>
        <v/>
      </c>
    </row>
    <row r="756">
      <c r="A756" s="5" t="n"/>
      <c r="B756" s="5" t="n"/>
      <c r="C756" s="5" t="n"/>
      <c r="D756" s="5" t="n"/>
      <c r="E756" s="6">
        <f>IF(B756&amp;""="","",IFERROR(INDEX('الملاك'!$B$6:$B$205,MATCH(B756&amp;"",'الملاك'!$A$6:$A$205,0))&amp;"","كود غير موجود"))</f>
        <v/>
      </c>
      <c r="F756" s="19">
        <f>IF(B756&amp;""="","",IFERROR(INDEX('الملاك'!$E$6:$E$205,MATCH(B756&amp;"",'الملاك'!$A$6:$A$205,0)),""))</f>
        <v/>
      </c>
      <c r="G756" s="6">
        <f>IF(OR(A756&amp;""="",B756&amp;""=""),"",IF(COUNTIF('الاجتماعات'!$A$6:$A$205,A756&amp;"")=0,"اجتماع غير موجود",IF(COUNTIFS($A$6:$A$2005,A756&amp;"",$B$6:$B$2005,B756&amp;"")&gt;1,"مكرر","")))</f>
        <v/>
      </c>
    </row>
    <row r="757">
      <c r="A757" s="5" t="n"/>
      <c r="B757" s="5" t="n"/>
      <c r="C757" s="5" t="n"/>
      <c r="D757" s="5" t="n"/>
      <c r="E757" s="6">
        <f>IF(B757&amp;""="","",IFERROR(INDEX('الملاك'!$B$6:$B$205,MATCH(B757&amp;"",'الملاك'!$A$6:$A$205,0))&amp;"","كود غير موجود"))</f>
        <v/>
      </c>
      <c r="F757" s="19">
        <f>IF(B757&amp;""="","",IFERROR(INDEX('الملاك'!$E$6:$E$205,MATCH(B757&amp;"",'الملاك'!$A$6:$A$205,0)),""))</f>
        <v/>
      </c>
      <c r="G757" s="6">
        <f>IF(OR(A757&amp;""="",B757&amp;""=""),"",IF(COUNTIF('الاجتماعات'!$A$6:$A$205,A757&amp;"")=0,"اجتماع غير موجود",IF(COUNTIFS($A$6:$A$2005,A757&amp;"",$B$6:$B$2005,B757&amp;"")&gt;1,"مكرر","")))</f>
        <v/>
      </c>
    </row>
    <row r="758">
      <c r="A758" s="5" t="n"/>
      <c r="B758" s="5" t="n"/>
      <c r="C758" s="5" t="n"/>
      <c r="D758" s="5" t="n"/>
      <c r="E758" s="6">
        <f>IF(B758&amp;""="","",IFERROR(INDEX('الملاك'!$B$6:$B$205,MATCH(B758&amp;"",'الملاك'!$A$6:$A$205,0))&amp;"","كود غير موجود"))</f>
        <v/>
      </c>
      <c r="F758" s="19">
        <f>IF(B758&amp;""="","",IFERROR(INDEX('الملاك'!$E$6:$E$205,MATCH(B758&amp;"",'الملاك'!$A$6:$A$205,0)),""))</f>
        <v/>
      </c>
      <c r="G758" s="6">
        <f>IF(OR(A758&amp;""="",B758&amp;""=""),"",IF(COUNTIF('الاجتماعات'!$A$6:$A$205,A758&amp;"")=0,"اجتماع غير موجود",IF(COUNTIFS($A$6:$A$2005,A758&amp;"",$B$6:$B$2005,B758&amp;"")&gt;1,"مكرر","")))</f>
        <v/>
      </c>
    </row>
    <row r="759">
      <c r="A759" s="5" t="n"/>
      <c r="B759" s="5" t="n"/>
      <c r="C759" s="5" t="n"/>
      <c r="D759" s="5" t="n"/>
      <c r="E759" s="6">
        <f>IF(B759&amp;""="","",IFERROR(INDEX('الملاك'!$B$6:$B$205,MATCH(B759&amp;"",'الملاك'!$A$6:$A$205,0))&amp;"","كود غير موجود"))</f>
        <v/>
      </c>
      <c r="F759" s="19">
        <f>IF(B759&amp;""="","",IFERROR(INDEX('الملاك'!$E$6:$E$205,MATCH(B759&amp;"",'الملاك'!$A$6:$A$205,0)),""))</f>
        <v/>
      </c>
      <c r="G759" s="6">
        <f>IF(OR(A759&amp;""="",B759&amp;""=""),"",IF(COUNTIF('الاجتماعات'!$A$6:$A$205,A759&amp;"")=0,"اجتماع غير موجود",IF(COUNTIFS($A$6:$A$2005,A759&amp;"",$B$6:$B$2005,B759&amp;"")&gt;1,"مكرر","")))</f>
        <v/>
      </c>
    </row>
    <row r="760">
      <c r="A760" s="5" t="n"/>
      <c r="B760" s="5" t="n"/>
      <c r="C760" s="5" t="n"/>
      <c r="D760" s="5" t="n"/>
      <c r="E760" s="6">
        <f>IF(B760&amp;""="","",IFERROR(INDEX('الملاك'!$B$6:$B$205,MATCH(B760&amp;"",'الملاك'!$A$6:$A$205,0))&amp;"","كود غير موجود"))</f>
        <v/>
      </c>
      <c r="F760" s="19">
        <f>IF(B760&amp;""="","",IFERROR(INDEX('الملاك'!$E$6:$E$205,MATCH(B760&amp;"",'الملاك'!$A$6:$A$205,0)),""))</f>
        <v/>
      </c>
      <c r="G760" s="6">
        <f>IF(OR(A760&amp;""="",B760&amp;""=""),"",IF(COUNTIF('الاجتماعات'!$A$6:$A$205,A760&amp;"")=0,"اجتماع غير موجود",IF(COUNTIFS($A$6:$A$2005,A760&amp;"",$B$6:$B$2005,B760&amp;"")&gt;1,"مكرر","")))</f>
        <v/>
      </c>
    </row>
    <row r="761">
      <c r="A761" s="5" t="n"/>
      <c r="B761" s="5" t="n"/>
      <c r="C761" s="5" t="n"/>
      <c r="D761" s="5" t="n"/>
      <c r="E761" s="6">
        <f>IF(B761&amp;""="","",IFERROR(INDEX('الملاك'!$B$6:$B$205,MATCH(B761&amp;"",'الملاك'!$A$6:$A$205,0))&amp;"","كود غير موجود"))</f>
        <v/>
      </c>
      <c r="F761" s="19">
        <f>IF(B761&amp;""="","",IFERROR(INDEX('الملاك'!$E$6:$E$205,MATCH(B761&amp;"",'الملاك'!$A$6:$A$205,0)),""))</f>
        <v/>
      </c>
      <c r="G761" s="6">
        <f>IF(OR(A761&amp;""="",B761&amp;""=""),"",IF(COUNTIF('الاجتماعات'!$A$6:$A$205,A761&amp;"")=0,"اجتماع غير موجود",IF(COUNTIFS($A$6:$A$2005,A761&amp;"",$B$6:$B$2005,B761&amp;"")&gt;1,"مكرر","")))</f>
        <v/>
      </c>
    </row>
    <row r="762">
      <c r="A762" s="5" t="n"/>
      <c r="B762" s="5" t="n"/>
      <c r="C762" s="5" t="n"/>
      <c r="D762" s="5" t="n"/>
      <c r="E762" s="6">
        <f>IF(B762&amp;""="","",IFERROR(INDEX('الملاك'!$B$6:$B$205,MATCH(B762&amp;"",'الملاك'!$A$6:$A$205,0))&amp;"","كود غير موجود"))</f>
        <v/>
      </c>
      <c r="F762" s="19">
        <f>IF(B762&amp;""="","",IFERROR(INDEX('الملاك'!$E$6:$E$205,MATCH(B762&amp;"",'الملاك'!$A$6:$A$205,0)),""))</f>
        <v/>
      </c>
      <c r="G762" s="6">
        <f>IF(OR(A762&amp;""="",B762&amp;""=""),"",IF(COUNTIF('الاجتماعات'!$A$6:$A$205,A762&amp;"")=0,"اجتماع غير موجود",IF(COUNTIFS($A$6:$A$2005,A762&amp;"",$B$6:$B$2005,B762&amp;"")&gt;1,"مكرر","")))</f>
        <v/>
      </c>
    </row>
    <row r="763">
      <c r="A763" s="5" t="n"/>
      <c r="B763" s="5" t="n"/>
      <c r="C763" s="5" t="n"/>
      <c r="D763" s="5" t="n"/>
      <c r="E763" s="6">
        <f>IF(B763&amp;""="","",IFERROR(INDEX('الملاك'!$B$6:$B$205,MATCH(B763&amp;"",'الملاك'!$A$6:$A$205,0))&amp;"","كود غير موجود"))</f>
        <v/>
      </c>
      <c r="F763" s="19">
        <f>IF(B763&amp;""="","",IFERROR(INDEX('الملاك'!$E$6:$E$205,MATCH(B763&amp;"",'الملاك'!$A$6:$A$205,0)),""))</f>
        <v/>
      </c>
      <c r="G763" s="6">
        <f>IF(OR(A763&amp;""="",B763&amp;""=""),"",IF(COUNTIF('الاجتماعات'!$A$6:$A$205,A763&amp;"")=0,"اجتماع غير موجود",IF(COUNTIFS($A$6:$A$2005,A763&amp;"",$B$6:$B$2005,B763&amp;"")&gt;1,"مكرر","")))</f>
        <v/>
      </c>
    </row>
    <row r="764">
      <c r="A764" s="5" t="n"/>
      <c r="B764" s="5" t="n"/>
      <c r="C764" s="5" t="n"/>
      <c r="D764" s="5" t="n"/>
      <c r="E764" s="6">
        <f>IF(B764&amp;""="","",IFERROR(INDEX('الملاك'!$B$6:$B$205,MATCH(B764&amp;"",'الملاك'!$A$6:$A$205,0))&amp;"","كود غير موجود"))</f>
        <v/>
      </c>
      <c r="F764" s="19">
        <f>IF(B764&amp;""="","",IFERROR(INDEX('الملاك'!$E$6:$E$205,MATCH(B764&amp;"",'الملاك'!$A$6:$A$205,0)),""))</f>
        <v/>
      </c>
      <c r="G764" s="6">
        <f>IF(OR(A764&amp;""="",B764&amp;""=""),"",IF(COUNTIF('الاجتماعات'!$A$6:$A$205,A764&amp;"")=0,"اجتماع غير موجود",IF(COUNTIFS($A$6:$A$2005,A764&amp;"",$B$6:$B$2005,B764&amp;"")&gt;1,"مكرر","")))</f>
        <v/>
      </c>
    </row>
    <row r="765">
      <c r="A765" s="5" t="n"/>
      <c r="B765" s="5" t="n"/>
      <c r="C765" s="5" t="n"/>
      <c r="D765" s="5" t="n"/>
      <c r="E765" s="6">
        <f>IF(B765&amp;""="","",IFERROR(INDEX('الملاك'!$B$6:$B$205,MATCH(B765&amp;"",'الملاك'!$A$6:$A$205,0))&amp;"","كود غير موجود"))</f>
        <v/>
      </c>
      <c r="F765" s="19">
        <f>IF(B765&amp;""="","",IFERROR(INDEX('الملاك'!$E$6:$E$205,MATCH(B765&amp;"",'الملاك'!$A$6:$A$205,0)),""))</f>
        <v/>
      </c>
      <c r="G765" s="6">
        <f>IF(OR(A765&amp;""="",B765&amp;""=""),"",IF(COUNTIF('الاجتماعات'!$A$6:$A$205,A765&amp;"")=0,"اجتماع غير موجود",IF(COUNTIFS($A$6:$A$2005,A765&amp;"",$B$6:$B$2005,B765&amp;"")&gt;1,"مكرر","")))</f>
        <v/>
      </c>
    </row>
    <row r="766">
      <c r="A766" s="5" t="n"/>
      <c r="B766" s="5" t="n"/>
      <c r="C766" s="5" t="n"/>
      <c r="D766" s="5" t="n"/>
      <c r="E766" s="6">
        <f>IF(B766&amp;""="","",IFERROR(INDEX('الملاك'!$B$6:$B$205,MATCH(B766&amp;"",'الملاك'!$A$6:$A$205,0))&amp;"","كود غير موجود"))</f>
        <v/>
      </c>
      <c r="F766" s="19">
        <f>IF(B766&amp;""="","",IFERROR(INDEX('الملاك'!$E$6:$E$205,MATCH(B766&amp;"",'الملاك'!$A$6:$A$205,0)),""))</f>
        <v/>
      </c>
      <c r="G766" s="6">
        <f>IF(OR(A766&amp;""="",B766&amp;""=""),"",IF(COUNTIF('الاجتماعات'!$A$6:$A$205,A766&amp;"")=0,"اجتماع غير موجود",IF(COUNTIFS($A$6:$A$2005,A766&amp;"",$B$6:$B$2005,B766&amp;"")&gt;1,"مكرر","")))</f>
        <v/>
      </c>
    </row>
    <row r="767">
      <c r="A767" s="5" t="n"/>
      <c r="B767" s="5" t="n"/>
      <c r="C767" s="5" t="n"/>
      <c r="D767" s="5" t="n"/>
      <c r="E767" s="6">
        <f>IF(B767&amp;""="","",IFERROR(INDEX('الملاك'!$B$6:$B$205,MATCH(B767&amp;"",'الملاك'!$A$6:$A$205,0))&amp;"","كود غير موجود"))</f>
        <v/>
      </c>
      <c r="F767" s="19">
        <f>IF(B767&amp;""="","",IFERROR(INDEX('الملاك'!$E$6:$E$205,MATCH(B767&amp;"",'الملاك'!$A$6:$A$205,0)),""))</f>
        <v/>
      </c>
      <c r="G767" s="6">
        <f>IF(OR(A767&amp;""="",B767&amp;""=""),"",IF(COUNTIF('الاجتماعات'!$A$6:$A$205,A767&amp;"")=0,"اجتماع غير موجود",IF(COUNTIFS($A$6:$A$2005,A767&amp;"",$B$6:$B$2005,B767&amp;"")&gt;1,"مكرر","")))</f>
        <v/>
      </c>
    </row>
    <row r="768">
      <c r="A768" s="5" t="n"/>
      <c r="B768" s="5" t="n"/>
      <c r="C768" s="5" t="n"/>
      <c r="D768" s="5" t="n"/>
      <c r="E768" s="6">
        <f>IF(B768&amp;""="","",IFERROR(INDEX('الملاك'!$B$6:$B$205,MATCH(B768&amp;"",'الملاك'!$A$6:$A$205,0))&amp;"","كود غير موجود"))</f>
        <v/>
      </c>
      <c r="F768" s="19">
        <f>IF(B768&amp;""="","",IFERROR(INDEX('الملاك'!$E$6:$E$205,MATCH(B768&amp;"",'الملاك'!$A$6:$A$205,0)),""))</f>
        <v/>
      </c>
      <c r="G768" s="6">
        <f>IF(OR(A768&amp;""="",B768&amp;""=""),"",IF(COUNTIF('الاجتماعات'!$A$6:$A$205,A768&amp;"")=0,"اجتماع غير موجود",IF(COUNTIFS($A$6:$A$2005,A768&amp;"",$B$6:$B$2005,B768&amp;"")&gt;1,"مكرر","")))</f>
        <v/>
      </c>
    </row>
    <row r="769">
      <c r="A769" s="5" t="n"/>
      <c r="B769" s="5" t="n"/>
      <c r="C769" s="5" t="n"/>
      <c r="D769" s="5" t="n"/>
      <c r="E769" s="6">
        <f>IF(B769&amp;""="","",IFERROR(INDEX('الملاك'!$B$6:$B$205,MATCH(B769&amp;"",'الملاك'!$A$6:$A$205,0))&amp;"","كود غير موجود"))</f>
        <v/>
      </c>
      <c r="F769" s="19">
        <f>IF(B769&amp;""="","",IFERROR(INDEX('الملاك'!$E$6:$E$205,MATCH(B769&amp;"",'الملاك'!$A$6:$A$205,0)),""))</f>
        <v/>
      </c>
      <c r="G769" s="6">
        <f>IF(OR(A769&amp;""="",B769&amp;""=""),"",IF(COUNTIF('الاجتماعات'!$A$6:$A$205,A769&amp;"")=0,"اجتماع غير موجود",IF(COUNTIFS($A$6:$A$2005,A769&amp;"",$B$6:$B$2005,B769&amp;"")&gt;1,"مكرر","")))</f>
        <v/>
      </c>
    </row>
    <row r="770">
      <c r="A770" s="5" t="n"/>
      <c r="B770" s="5" t="n"/>
      <c r="C770" s="5" t="n"/>
      <c r="D770" s="5" t="n"/>
      <c r="E770" s="6">
        <f>IF(B770&amp;""="","",IFERROR(INDEX('الملاك'!$B$6:$B$205,MATCH(B770&amp;"",'الملاك'!$A$6:$A$205,0))&amp;"","كود غير موجود"))</f>
        <v/>
      </c>
      <c r="F770" s="19">
        <f>IF(B770&amp;""="","",IFERROR(INDEX('الملاك'!$E$6:$E$205,MATCH(B770&amp;"",'الملاك'!$A$6:$A$205,0)),""))</f>
        <v/>
      </c>
      <c r="G770" s="6">
        <f>IF(OR(A770&amp;""="",B770&amp;""=""),"",IF(COUNTIF('الاجتماعات'!$A$6:$A$205,A770&amp;"")=0,"اجتماع غير موجود",IF(COUNTIFS($A$6:$A$2005,A770&amp;"",$B$6:$B$2005,B770&amp;"")&gt;1,"مكرر","")))</f>
        <v/>
      </c>
    </row>
    <row r="771">
      <c r="A771" s="5" t="n"/>
      <c r="B771" s="5" t="n"/>
      <c r="C771" s="5" t="n"/>
      <c r="D771" s="5" t="n"/>
      <c r="E771" s="6">
        <f>IF(B771&amp;""="","",IFERROR(INDEX('الملاك'!$B$6:$B$205,MATCH(B771&amp;"",'الملاك'!$A$6:$A$205,0))&amp;"","كود غير موجود"))</f>
        <v/>
      </c>
      <c r="F771" s="19">
        <f>IF(B771&amp;""="","",IFERROR(INDEX('الملاك'!$E$6:$E$205,MATCH(B771&amp;"",'الملاك'!$A$6:$A$205,0)),""))</f>
        <v/>
      </c>
      <c r="G771" s="6">
        <f>IF(OR(A771&amp;""="",B771&amp;""=""),"",IF(COUNTIF('الاجتماعات'!$A$6:$A$205,A771&amp;"")=0,"اجتماع غير موجود",IF(COUNTIFS($A$6:$A$2005,A771&amp;"",$B$6:$B$2005,B771&amp;"")&gt;1,"مكرر","")))</f>
        <v/>
      </c>
    </row>
    <row r="772">
      <c r="A772" s="5" t="n"/>
      <c r="B772" s="5" t="n"/>
      <c r="C772" s="5" t="n"/>
      <c r="D772" s="5" t="n"/>
      <c r="E772" s="6">
        <f>IF(B772&amp;""="","",IFERROR(INDEX('الملاك'!$B$6:$B$205,MATCH(B772&amp;"",'الملاك'!$A$6:$A$205,0))&amp;"","كود غير موجود"))</f>
        <v/>
      </c>
      <c r="F772" s="19">
        <f>IF(B772&amp;""="","",IFERROR(INDEX('الملاك'!$E$6:$E$205,MATCH(B772&amp;"",'الملاك'!$A$6:$A$205,0)),""))</f>
        <v/>
      </c>
      <c r="G772" s="6">
        <f>IF(OR(A772&amp;""="",B772&amp;""=""),"",IF(COUNTIF('الاجتماعات'!$A$6:$A$205,A772&amp;"")=0,"اجتماع غير موجود",IF(COUNTIFS($A$6:$A$2005,A772&amp;"",$B$6:$B$2005,B772&amp;"")&gt;1,"مكرر","")))</f>
        <v/>
      </c>
    </row>
    <row r="773">
      <c r="A773" s="5" t="n"/>
      <c r="B773" s="5" t="n"/>
      <c r="C773" s="5" t="n"/>
      <c r="D773" s="5" t="n"/>
      <c r="E773" s="6">
        <f>IF(B773&amp;""="","",IFERROR(INDEX('الملاك'!$B$6:$B$205,MATCH(B773&amp;"",'الملاك'!$A$6:$A$205,0))&amp;"","كود غير موجود"))</f>
        <v/>
      </c>
      <c r="F773" s="19">
        <f>IF(B773&amp;""="","",IFERROR(INDEX('الملاك'!$E$6:$E$205,MATCH(B773&amp;"",'الملاك'!$A$6:$A$205,0)),""))</f>
        <v/>
      </c>
      <c r="G773" s="6">
        <f>IF(OR(A773&amp;""="",B773&amp;""=""),"",IF(COUNTIF('الاجتماعات'!$A$6:$A$205,A773&amp;"")=0,"اجتماع غير موجود",IF(COUNTIFS($A$6:$A$2005,A773&amp;"",$B$6:$B$2005,B773&amp;"")&gt;1,"مكرر","")))</f>
        <v/>
      </c>
    </row>
    <row r="774">
      <c r="A774" s="5" t="n"/>
      <c r="B774" s="5" t="n"/>
      <c r="C774" s="5" t="n"/>
      <c r="D774" s="5" t="n"/>
      <c r="E774" s="6">
        <f>IF(B774&amp;""="","",IFERROR(INDEX('الملاك'!$B$6:$B$205,MATCH(B774&amp;"",'الملاك'!$A$6:$A$205,0))&amp;"","كود غير موجود"))</f>
        <v/>
      </c>
      <c r="F774" s="19">
        <f>IF(B774&amp;""="","",IFERROR(INDEX('الملاك'!$E$6:$E$205,MATCH(B774&amp;"",'الملاك'!$A$6:$A$205,0)),""))</f>
        <v/>
      </c>
      <c r="G774" s="6">
        <f>IF(OR(A774&amp;""="",B774&amp;""=""),"",IF(COUNTIF('الاجتماعات'!$A$6:$A$205,A774&amp;"")=0,"اجتماع غير موجود",IF(COUNTIFS($A$6:$A$2005,A774&amp;"",$B$6:$B$2005,B774&amp;"")&gt;1,"مكرر","")))</f>
        <v/>
      </c>
    </row>
    <row r="775">
      <c r="A775" s="5" t="n"/>
      <c r="B775" s="5" t="n"/>
      <c r="C775" s="5" t="n"/>
      <c r="D775" s="5" t="n"/>
      <c r="E775" s="6">
        <f>IF(B775&amp;""="","",IFERROR(INDEX('الملاك'!$B$6:$B$205,MATCH(B775&amp;"",'الملاك'!$A$6:$A$205,0))&amp;"","كود غير موجود"))</f>
        <v/>
      </c>
      <c r="F775" s="19">
        <f>IF(B775&amp;""="","",IFERROR(INDEX('الملاك'!$E$6:$E$205,MATCH(B775&amp;"",'الملاك'!$A$6:$A$205,0)),""))</f>
        <v/>
      </c>
      <c r="G775" s="6">
        <f>IF(OR(A775&amp;""="",B775&amp;""=""),"",IF(COUNTIF('الاجتماعات'!$A$6:$A$205,A775&amp;"")=0,"اجتماع غير موجود",IF(COUNTIFS($A$6:$A$2005,A775&amp;"",$B$6:$B$2005,B775&amp;"")&gt;1,"مكرر","")))</f>
        <v/>
      </c>
    </row>
    <row r="776">
      <c r="A776" s="5" t="n"/>
      <c r="B776" s="5" t="n"/>
      <c r="C776" s="5" t="n"/>
      <c r="D776" s="5" t="n"/>
      <c r="E776" s="6">
        <f>IF(B776&amp;""="","",IFERROR(INDEX('الملاك'!$B$6:$B$205,MATCH(B776&amp;"",'الملاك'!$A$6:$A$205,0))&amp;"","كود غير موجود"))</f>
        <v/>
      </c>
      <c r="F776" s="19">
        <f>IF(B776&amp;""="","",IFERROR(INDEX('الملاك'!$E$6:$E$205,MATCH(B776&amp;"",'الملاك'!$A$6:$A$205,0)),""))</f>
        <v/>
      </c>
      <c r="G776" s="6">
        <f>IF(OR(A776&amp;""="",B776&amp;""=""),"",IF(COUNTIF('الاجتماعات'!$A$6:$A$205,A776&amp;"")=0,"اجتماع غير موجود",IF(COUNTIFS($A$6:$A$2005,A776&amp;"",$B$6:$B$2005,B776&amp;"")&gt;1,"مكرر","")))</f>
        <v/>
      </c>
    </row>
    <row r="777">
      <c r="A777" s="5" t="n"/>
      <c r="B777" s="5" t="n"/>
      <c r="C777" s="5" t="n"/>
      <c r="D777" s="5" t="n"/>
      <c r="E777" s="6">
        <f>IF(B777&amp;""="","",IFERROR(INDEX('الملاك'!$B$6:$B$205,MATCH(B777&amp;"",'الملاك'!$A$6:$A$205,0))&amp;"","كود غير موجود"))</f>
        <v/>
      </c>
      <c r="F777" s="19">
        <f>IF(B777&amp;""="","",IFERROR(INDEX('الملاك'!$E$6:$E$205,MATCH(B777&amp;"",'الملاك'!$A$6:$A$205,0)),""))</f>
        <v/>
      </c>
      <c r="G777" s="6">
        <f>IF(OR(A777&amp;""="",B777&amp;""=""),"",IF(COUNTIF('الاجتماعات'!$A$6:$A$205,A777&amp;"")=0,"اجتماع غير موجود",IF(COUNTIFS($A$6:$A$2005,A777&amp;"",$B$6:$B$2005,B777&amp;"")&gt;1,"مكرر","")))</f>
        <v/>
      </c>
    </row>
    <row r="778">
      <c r="A778" s="5" t="n"/>
      <c r="B778" s="5" t="n"/>
      <c r="C778" s="5" t="n"/>
      <c r="D778" s="5" t="n"/>
      <c r="E778" s="6">
        <f>IF(B778&amp;""="","",IFERROR(INDEX('الملاك'!$B$6:$B$205,MATCH(B778&amp;"",'الملاك'!$A$6:$A$205,0))&amp;"","كود غير موجود"))</f>
        <v/>
      </c>
      <c r="F778" s="19">
        <f>IF(B778&amp;""="","",IFERROR(INDEX('الملاك'!$E$6:$E$205,MATCH(B778&amp;"",'الملاك'!$A$6:$A$205,0)),""))</f>
        <v/>
      </c>
      <c r="G778" s="6">
        <f>IF(OR(A778&amp;""="",B778&amp;""=""),"",IF(COUNTIF('الاجتماعات'!$A$6:$A$205,A778&amp;"")=0,"اجتماع غير موجود",IF(COUNTIFS($A$6:$A$2005,A778&amp;"",$B$6:$B$2005,B778&amp;"")&gt;1,"مكرر","")))</f>
        <v/>
      </c>
    </row>
    <row r="779">
      <c r="A779" s="5" t="n"/>
      <c r="B779" s="5" t="n"/>
      <c r="C779" s="5" t="n"/>
      <c r="D779" s="5" t="n"/>
      <c r="E779" s="6">
        <f>IF(B779&amp;""="","",IFERROR(INDEX('الملاك'!$B$6:$B$205,MATCH(B779&amp;"",'الملاك'!$A$6:$A$205,0))&amp;"","كود غير موجود"))</f>
        <v/>
      </c>
      <c r="F779" s="19">
        <f>IF(B779&amp;""="","",IFERROR(INDEX('الملاك'!$E$6:$E$205,MATCH(B779&amp;"",'الملاك'!$A$6:$A$205,0)),""))</f>
        <v/>
      </c>
      <c r="G779" s="6">
        <f>IF(OR(A779&amp;""="",B779&amp;""=""),"",IF(COUNTIF('الاجتماعات'!$A$6:$A$205,A779&amp;"")=0,"اجتماع غير موجود",IF(COUNTIFS($A$6:$A$2005,A779&amp;"",$B$6:$B$2005,B779&amp;"")&gt;1,"مكرر","")))</f>
        <v/>
      </c>
    </row>
    <row r="780">
      <c r="A780" s="5" t="n"/>
      <c r="B780" s="5" t="n"/>
      <c r="C780" s="5" t="n"/>
      <c r="D780" s="5" t="n"/>
      <c r="E780" s="6">
        <f>IF(B780&amp;""="","",IFERROR(INDEX('الملاك'!$B$6:$B$205,MATCH(B780&amp;"",'الملاك'!$A$6:$A$205,0))&amp;"","كود غير موجود"))</f>
        <v/>
      </c>
      <c r="F780" s="19">
        <f>IF(B780&amp;""="","",IFERROR(INDEX('الملاك'!$E$6:$E$205,MATCH(B780&amp;"",'الملاك'!$A$6:$A$205,0)),""))</f>
        <v/>
      </c>
      <c r="G780" s="6">
        <f>IF(OR(A780&amp;""="",B780&amp;""=""),"",IF(COUNTIF('الاجتماعات'!$A$6:$A$205,A780&amp;"")=0,"اجتماع غير موجود",IF(COUNTIFS($A$6:$A$2005,A780&amp;"",$B$6:$B$2005,B780&amp;"")&gt;1,"مكرر","")))</f>
        <v/>
      </c>
    </row>
    <row r="781">
      <c r="A781" s="5" t="n"/>
      <c r="B781" s="5" t="n"/>
      <c r="C781" s="5" t="n"/>
      <c r="D781" s="5" t="n"/>
      <c r="E781" s="6">
        <f>IF(B781&amp;""="","",IFERROR(INDEX('الملاك'!$B$6:$B$205,MATCH(B781&amp;"",'الملاك'!$A$6:$A$205,0))&amp;"","كود غير موجود"))</f>
        <v/>
      </c>
      <c r="F781" s="19">
        <f>IF(B781&amp;""="","",IFERROR(INDEX('الملاك'!$E$6:$E$205,MATCH(B781&amp;"",'الملاك'!$A$6:$A$205,0)),""))</f>
        <v/>
      </c>
      <c r="G781" s="6">
        <f>IF(OR(A781&amp;""="",B781&amp;""=""),"",IF(COUNTIF('الاجتماعات'!$A$6:$A$205,A781&amp;"")=0,"اجتماع غير موجود",IF(COUNTIFS($A$6:$A$2005,A781&amp;"",$B$6:$B$2005,B781&amp;"")&gt;1,"مكرر","")))</f>
        <v/>
      </c>
    </row>
    <row r="782">
      <c r="A782" s="5" t="n"/>
      <c r="B782" s="5" t="n"/>
      <c r="C782" s="5" t="n"/>
      <c r="D782" s="5" t="n"/>
      <c r="E782" s="6">
        <f>IF(B782&amp;""="","",IFERROR(INDEX('الملاك'!$B$6:$B$205,MATCH(B782&amp;"",'الملاك'!$A$6:$A$205,0))&amp;"","كود غير موجود"))</f>
        <v/>
      </c>
      <c r="F782" s="19">
        <f>IF(B782&amp;""="","",IFERROR(INDEX('الملاك'!$E$6:$E$205,MATCH(B782&amp;"",'الملاك'!$A$6:$A$205,0)),""))</f>
        <v/>
      </c>
      <c r="G782" s="6">
        <f>IF(OR(A782&amp;""="",B782&amp;""=""),"",IF(COUNTIF('الاجتماعات'!$A$6:$A$205,A782&amp;"")=0,"اجتماع غير موجود",IF(COUNTIFS($A$6:$A$2005,A782&amp;"",$B$6:$B$2005,B782&amp;"")&gt;1,"مكرر","")))</f>
        <v/>
      </c>
    </row>
    <row r="783">
      <c r="A783" s="5" t="n"/>
      <c r="B783" s="5" t="n"/>
      <c r="C783" s="5" t="n"/>
      <c r="D783" s="5" t="n"/>
      <c r="E783" s="6">
        <f>IF(B783&amp;""="","",IFERROR(INDEX('الملاك'!$B$6:$B$205,MATCH(B783&amp;"",'الملاك'!$A$6:$A$205,0))&amp;"","كود غير موجود"))</f>
        <v/>
      </c>
      <c r="F783" s="19">
        <f>IF(B783&amp;""="","",IFERROR(INDEX('الملاك'!$E$6:$E$205,MATCH(B783&amp;"",'الملاك'!$A$6:$A$205,0)),""))</f>
        <v/>
      </c>
      <c r="G783" s="6">
        <f>IF(OR(A783&amp;""="",B783&amp;""=""),"",IF(COUNTIF('الاجتماعات'!$A$6:$A$205,A783&amp;"")=0,"اجتماع غير موجود",IF(COUNTIFS($A$6:$A$2005,A783&amp;"",$B$6:$B$2005,B783&amp;"")&gt;1,"مكرر","")))</f>
        <v/>
      </c>
    </row>
    <row r="784">
      <c r="A784" s="5" t="n"/>
      <c r="B784" s="5" t="n"/>
      <c r="C784" s="5" t="n"/>
      <c r="D784" s="5" t="n"/>
      <c r="E784" s="6">
        <f>IF(B784&amp;""="","",IFERROR(INDEX('الملاك'!$B$6:$B$205,MATCH(B784&amp;"",'الملاك'!$A$6:$A$205,0))&amp;"","كود غير موجود"))</f>
        <v/>
      </c>
      <c r="F784" s="19">
        <f>IF(B784&amp;""="","",IFERROR(INDEX('الملاك'!$E$6:$E$205,MATCH(B784&amp;"",'الملاك'!$A$6:$A$205,0)),""))</f>
        <v/>
      </c>
      <c r="G784" s="6">
        <f>IF(OR(A784&amp;""="",B784&amp;""=""),"",IF(COUNTIF('الاجتماعات'!$A$6:$A$205,A784&amp;"")=0,"اجتماع غير موجود",IF(COUNTIFS($A$6:$A$2005,A784&amp;"",$B$6:$B$2005,B784&amp;"")&gt;1,"مكرر","")))</f>
        <v/>
      </c>
    </row>
    <row r="785">
      <c r="A785" s="5" t="n"/>
      <c r="B785" s="5" t="n"/>
      <c r="C785" s="5" t="n"/>
      <c r="D785" s="5" t="n"/>
      <c r="E785" s="6">
        <f>IF(B785&amp;""="","",IFERROR(INDEX('الملاك'!$B$6:$B$205,MATCH(B785&amp;"",'الملاك'!$A$6:$A$205,0))&amp;"","كود غير موجود"))</f>
        <v/>
      </c>
      <c r="F785" s="19">
        <f>IF(B785&amp;""="","",IFERROR(INDEX('الملاك'!$E$6:$E$205,MATCH(B785&amp;"",'الملاك'!$A$6:$A$205,0)),""))</f>
        <v/>
      </c>
      <c r="G785" s="6">
        <f>IF(OR(A785&amp;""="",B785&amp;""=""),"",IF(COUNTIF('الاجتماعات'!$A$6:$A$205,A785&amp;"")=0,"اجتماع غير موجود",IF(COUNTIFS($A$6:$A$2005,A785&amp;"",$B$6:$B$2005,B785&amp;"")&gt;1,"مكرر","")))</f>
        <v/>
      </c>
    </row>
    <row r="786">
      <c r="A786" s="5" t="n"/>
      <c r="B786" s="5" t="n"/>
      <c r="C786" s="5" t="n"/>
      <c r="D786" s="5" t="n"/>
      <c r="E786" s="6">
        <f>IF(B786&amp;""="","",IFERROR(INDEX('الملاك'!$B$6:$B$205,MATCH(B786&amp;"",'الملاك'!$A$6:$A$205,0))&amp;"","كود غير موجود"))</f>
        <v/>
      </c>
      <c r="F786" s="19">
        <f>IF(B786&amp;""="","",IFERROR(INDEX('الملاك'!$E$6:$E$205,MATCH(B786&amp;"",'الملاك'!$A$6:$A$205,0)),""))</f>
        <v/>
      </c>
      <c r="G786" s="6">
        <f>IF(OR(A786&amp;""="",B786&amp;""=""),"",IF(COUNTIF('الاجتماعات'!$A$6:$A$205,A786&amp;"")=0,"اجتماع غير موجود",IF(COUNTIFS($A$6:$A$2005,A786&amp;"",$B$6:$B$2005,B786&amp;"")&gt;1,"مكرر","")))</f>
        <v/>
      </c>
    </row>
    <row r="787">
      <c r="A787" s="5" t="n"/>
      <c r="B787" s="5" t="n"/>
      <c r="C787" s="5" t="n"/>
      <c r="D787" s="5" t="n"/>
      <c r="E787" s="6">
        <f>IF(B787&amp;""="","",IFERROR(INDEX('الملاك'!$B$6:$B$205,MATCH(B787&amp;"",'الملاك'!$A$6:$A$205,0))&amp;"","كود غير موجود"))</f>
        <v/>
      </c>
      <c r="F787" s="19">
        <f>IF(B787&amp;""="","",IFERROR(INDEX('الملاك'!$E$6:$E$205,MATCH(B787&amp;"",'الملاك'!$A$6:$A$205,0)),""))</f>
        <v/>
      </c>
      <c r="G787" s="6">
        <f>IF(OR(A787&amp;""="",B787&amp;""=""),"",IF(COUNTIF('الاجتماعات'!$A$6:$A$205,A787&amp;"")=0,"اجتماع غير موجود",IF(COUNTIFS($A$6:$A$2005,A787&amp;"",$B$6:$B$2005,B787&amp;"")&gt;1,"مكرر","")))</f>
        <v/>
      </c>
    </row>
    <row r="788">
      <c r="A788" s="5" t="n"/>
      <c r="B788" s="5" t="n"/>
      <c r="C788" s="5" t="n"/>
      <c r="D788" s="5" t="n"/>
      <c r="E788" s="6">
        <f>IF(B788&amp;""="","",IFERROR(INDEX('الملاك'!$B$6:$B$205,MATCH(B788&amp;"",'الملاك'!$A$6:$A$205,0))&amp;"","كود غير موجود"))</f>
        <v/>
      </c>
      <c r="F788" s="19">
        <f>IF(B788&amp;""="","",IFERROR(INDEX('الملاك'!$E$6:$E$205,MATCH(B788&amp;"",'الملاك'!$A$6:$A$205,0)),""))</f>
        <v/>
      </c>
      <c r="G788" s="6">
        <f>IF(OR(A788&amp;""="",B788&amp;""=""),"",IF(COUNTIF('الاجتماعات'!$A$6:$A$205,A788&amp;"")=0,"اجتماع غير موجود",IF(COUNTIFS($A$6:$A$2005,A788&amp;"",$B$6:$B$2005,B788&amp;"")&gt;1,"مكرر","")))</f>
        <v/>
      </c>
    </row>
    <row r="789">
      <c r="A789" s="5" t="n"/>
      <c r="B789" s="5" t="n"/>
      <c r="C789" s="5" t="n"/>
      <c r="D789" s="5" t="n"/>
      <c r="E789" s="6">
        <f>IF(B789&amp;""="","",IFERROR(INDEX('الملاك'!$B$6:$B$205,MATCH(B789&amp;"",'الملاك'!$A$6:$A$205,0))&amp;"","كود غير موجود"))</f>
        <v/>
      </c>
      <c r="F789" s="19">
        <f>IF(B789&amp;""="","",IFERROR(INDEX('الملاك'!$E$6:$E$205,MATCH(B789&amp;"",'الملاك'!$A$6:$A$205,0)),""))</f>
        <v/>
      </c>
      <c r="G789" s="6">
        <f>IF(OR(A789&amp;""="",B789&amp;""=""),"",IF(COUNTIF('الاجتماعات'!$A$6:$A$205,A789&amp;"")=0,"اجتماع غير موجود",IF(COUNTIFS($A$6:$A$2005,A789&amp;"",$B$6:$B$2005,B789&amp;"")&gt;1,"مكرر","")))</f>
        <v/>
      </c>
    </row>
    <row r="790">
      <c r="A790" s="5" t="n"/>
      <c r="B790" s="5" t="n"/>
      <c r="C790" s="5" t="n"/>
      <c r="D790" s="5" t="n"/>
      <c r="E790" s="6">
        <f>IF(B790&amp;""="","",IFERROR(INDEX('الملاك'!$B$6:$B$205,MATCH(B790&amp;"",'الملاك'!$A$6:$A$205,0))&amp;"","كود غير موجود"))</f>
        <v/>
      </c>
      <c r="F790" s="19">
        <f>IF(B790&amp;""="","",IFERROR(INDEX('الملاك'!$E$6:$E$205,MATCH(B790&amp;"",'الملاك'!$A$6:$A$205,0)),""))</f>
        <v/>
      </c>
      <c r="G790" s="6">
        <f>IF(OR(A790&amp;""="",B790&amp;""=""),"",IF(COUNTIF('الاجتماعات'!$A$6:$A$205,A790&amp;"")=0,"اجتماع غير موجود",IF(COUNTIFS($A$6:$A$2005,A790&amp;"",$B$6:$B$2005,B790&amp;"")&gt;1,"مكرر","")))</f>
        <v/>
      </c>
    </row>
    <row r="791">
      <c r="A791" s="5" t="n"/>
      <c r="B791" s="5" t="n"/>
      <c r="C791" s="5" t="n"/>
      <c r="D791" s="5" t="n"/>
      <c r="E791" s="6">
        <f>IF(B791&amp;""="","",IFERROR(INDEX('الملاك'!$B$6:$B$205,MATCH(B791&amp;"",'الملاك'!$A$6:$A$205,0))&amp;"","كود غير موجود"))</f>
        <v/>
      </c>
      <c r="F791" s="19">
        <f>IF(B791&amp;""="","",IFERROR(INDEX('الملاك'!$E$6:$E$205,MATCH(B791&amp;"",'الملاك'!$A$6:$A$205,0)),""))</f>
        <v/>
      </c>
      <c r="G791" s="6">
        <f>IF(OR(A791&amp;""="",B791&amp;""=""),"",IF(COUNTIF('الاجتماعات'!$A$6:$A$205,A791&amp;"")=0,"اجتماع غير موجود",IF(COUNTIFS($A$6:$A$2005,A791&amp;"",$B$6:$B$2005,B791&amp;"")&gt;1,"مكرر","")))</f>
        <v/>
      </c>
    </row>
    <row r="792">
      <c r="A792" s="5" t="n"/>
      <c r="B792" s="5" t="n"/>
      <c r="C792" s="5" t="n"/>
      <c r="D792" s="5" t="n"/>
      <c r="E792" s="6">
        <f>IF(B792&amp;""="","",IFERROR(INDEX('الملاك'!$B$6:$B$205,MATCH(B792&amp;"",'الملاك'!$A$6:$A$205,0))&amp;"","كود غير موجود"))</f>
        <v/>
      </c>
      <c r="F792" s="19">
        <f>IF(B792&amp;""="","",IFERROR(INDEX('الملاك'!$E$6:$E$205,MATCH(B792&amp;"",'الملاك'!$A$6:$A$205,0)),""))</f>
        <v/>
      </c>
      <c r="G792" s="6">
        <f>IF(OR(A792&amp;""="",B792&amp;""=""),"",IF(COUNTIF('الاجتماعات'!$A$6:$A$205,A792&amp;"")=0,"اجتماع غير موجود",IF(COUNTIFS($A$6:$A$2005,A792&amp;"",$B$6:$B$2005,B792&amp;"")&gt;1,"مكرر","")))</f>
        <v/>
      </c>
    </row>
    <row r="793">
      <c r="A793" s="5" t="n"/>
      <c r="B793" s="5" t="n"/>
      <c r="C793" s="5" t="n"/>
      <c r="D793" s="5" t="n"/>
      <c r="E793" s="6">
        <f>IF(B793&amp;""="","",IFERROR(INDEX('الملاك'!$B$6:$B$205,MATCH(B793&amp;"",'الملاك'!$A$6:$A$205,0))&amp;"","كود غير موجود"))</f>
        <v/>
      </c>
      <c r="F793" s="19">
        <f>IF(B793&amp;""="","",IFERROR(INDEX('الملاك'!$E$6:$E$205,MATCH(B793&amp;"",'الملاك'!$A$6:$A$205,0)),""))</f>
        <v/>
      </c>
      <c r="G793" s="6">
        <f>IF(OR(A793&amp;""="",B793&amp;""=""),"",IF(COUNTIF('الاجتماعات'!$A$6:$A$205,A793&amp;"")=0,"اجتماع غير موجود",IF(COUNTIFS($A$6:$A$2005,A793&amp;"",$B$6:$B$2005,B793&amp;"")&gt;1,"مكرر","")))</f>
        <v/>
      </c>
    </row>
    <row r="794">
      <c r="A794" s="5" t="n"/>
      <c r="B794" s="5" t="n"/>
      <c r="C794" s="5" t="n"/>
      <c r="D794" s="5" t="n"/>
      <c r="E794" s="6">
        <f>IF(B794&amp;""="","",IFERROR(INDEX('الملاك'!$B$6:$B$205,MATCH(B794&amp;"",'الملاك'!$A$6:$A$205,0))&amp;"","كود غير موجود"))</f>
        <v/>
      </c>
      <c r="F794" s="19">
        <f>IF(B794&amp;""="","",IFERROR(INDEX('الملاك'!$E$6:$E$205,MATCH(B794&amp;"",'الملاك'!$A$6:$A$205,0)),""))</f>
        <v/>
      </c>
      <c r="G794" s="6">
        <f>IF(OR(A794&amp;""="",B794&amp;""=""),"",IF(COUNTIF('الاجتماعات'!$A$6:$A$205,A794&amp;"")=0,"اجتماع غير موجود",IF(COUNTIFS($A$6:$A$2005,A794&amp;"",$B$6:$B$2005,B794&amp;"")&gt;1,"مكرر","")))</f>
        <v/>
      </c>
    </row>
    <row r="795">
      <c r="A795" s="5" t="n"/>
      <c r="B795" s="5" t="n"/>
      <c r="C795" s="5" t="n"/>
      <c r="D795" s="5" t="n"/>
      <c r="E795" s="6">
        <f>IF(B795&amp;""="","",IFERROR(INDEX('الملاك'!$B$6:$B$205,MATCH(B795&amp;"",'الملاك'!$A$6:$A$205,0))&amp;"","كود غير موجود"))</f>
        <v/>
      </c>
      <c r="F795" s="19">
        <f>IF(B795&amp;""="","",IFERROR(INDEX('الملاك'!$E$6:$E$205,MATCH(B795&amp;"",'الملاك'!$A$6:$A$205,0)),""))</f>
        <v/>
      </c>
      <c r="G795" s="6">
        <f>IF(OR(A795&amp;""="",B795&amp;""=""),"",IF(COUNTIF('الاجتماعات'!$A$6:$A$205,A795&amp;"")=0,"اجتماع غير موجود",IF(COUNTIFS($A$6:$A$2005,A795&amp;"",$B$6:$B$2005,B795&amp;"")&gt;1,"مكرر","")))</f>
        <v/>
      </c>
    </row>
    <row r="796">
      <c r="A796" s="5" t="n"/>
      <c r="B796" s="5" t="n"/>
      <c r="C796" s="5" t="n"/>
      <c r="D796" s="5" t="n"/>
      <c r="E796" s="6">
        <f>IF(B796&amp;""="","",IFERROR(INDEX('الملاك'!$B$6:$B$205,MATCH(B796&amp;"",'الملاك'!$A$6:$A$205,0))&amp;"","كود غير موجود"))</f>
        <v/>
      </c>
      <c r="F796" s="19">
        <f>IF(B796&amp;""="","",IFERROR(INDEX('الملاك'!$E$6:$E$205,MATCH(B796&amp;"",'الملاك'!$A$6:$A$205,0)),""))</f>
        <v/>
      </c>
      <c r="G796" s="6">
        <f>IF(OR(A796&amp;""="",B796&amp;""=""),"",IF(COUNTIF('الاجتماعات'!$A$6:$A$205,A796&amp;"")=0,"اجتماع غير موجود",IF(COUNTIFS($A$6:$A$2005,A796&amp;"",$B$6:$B$2005,B796&amp;"")&gt;1,"مكرر","")))</f>
        <v/>
      </c>
    </row>
    <row r="797">
      <c r="A797" s="5" t="n"/>
      <c r="B797" s="5" t="n"/>
      <c r="C797" s="5" t="n"/>
      <c r="D797" s="5" t="n"/>
      <c r="E797" s="6">
        <f>IF(B797&amp;""="","",IFERROR(INDEX('الملاك'!$B$6:$B$205,MATCH(B797&amp;"",'الملاك'!$A$6:$A$205,0))&amp;"","كود غير موجود"))</f>
        <v/>
      </c>
      <c r="F797" s="19">
        <f>IF(B797&amp;""="","",IFERROR(INDEX('الملاك'!$E$6:$E$205,MATCH(B797&amp;"",'الملاك'!$A$6:$A$205,0)),""))</f>
        <v/>
      </c>
      <c r="G797" s="6">
        <f>IF(OR(A797&amp;""="",B797&amp;""=""),"",IF(COUNTIF('الاجتماعات'!$A$6:$A$205,A797&amp;"")=0,"اجتماع غير موجود",IF(COUNTIFS($A$6:$A$2005,A797&amp;"",$B$6:$B$2005,B797&amp;"")&gt;1,"مكرر","")))</f>
        <v/>
      </c>
    </row>
    <row r="798">
      <c r="A798" s="5" t="n"/>
      <c r="B798" s="5" t="n"/>
      <c r="C798" s="5" t="n"/>
      <c r="D798" s="5" t="n"/>
      <c r="E798" s="6">
        <f>IF(B798&amp;""="","",IFERROR(INDEX('الملاك'!$B$6:$B$205,MATCH(B798&amp;"",'الملاك'!$A$6:$A$205,0))&amp;"","كود غير موجود"))</f>
        <v/>
      </c>
      <c r="F798" s="19">
        <f>IF(B798&amp;""="","",IFERROR(INDEX('الملاك'!$E$6:$E$205,MATCH(B798&amp;"",'الملاك'!$A$6:$A$205,0)),""))</f>
        <v/>
      </c>
      <c r="G798" s="6">
        <f>IF(OR(A798&amp;""="",B798&amp;""=""),"",IF(COUNTIF('الاجتماعات'!$A$6:$A$205,A798&amp;"")=0,"اجتماع غير موجود",IF(COUNTIFS($A$6:$A$2005,A798&amp;"",$B$6:$B$2005,B798&amp;"")&gt;1,"مكرر","")))</f>
        <v/>
      </c>
    </row>
    <row r="799">
      <c r="A799" s="5" t="n"/>
      <c r="B799" s="5" t="n"/>
      <c r="C799" s="5" t="n"/>
      <c r="D799" s="5" t="n"/>
      <c r="E799" s="6">
        <f>IF(B799&amp;""="","",IFERROR(INDEX('الملاك'!$B$6:$B$205,MATCH(B799&amp;"",'الملاك'!$A$6:$A$205,0))&amp;"","كود غير موجود"))</f>
        <v/>
      </c>
      <c r="F799" s="19">
        <f>IF(B799&amp;""="","",IFERROR(INDEX('الملاك'!$E$6:$E$205,MATCH(B799&amp;"",'الملاك'!$A$6:$A$205,0)),""))</f>
        <v/>
      </c>
      <c r="G799" s="6">
        <f>IF(OR(A799&amp;""="",B799&amp;""=""),"",IF(COUNTIF('الاجتماعات'!$A$6:$A$205,A799&amp;"")=0,"اجتماع غير موجود",IF(COUNTIFS($A$6:$A$2005,A799&amp;"",$B$6:$B$2005,B799&amp;"")&gt;1,"مكرر","")))</f>
        <v/>
      </c>
    </row>
    <row r="800">
      <c r="A800" s="5" t="n"/>
      <c r="B800" s="5" t="n"/>
      <c r="C800" s="5" t="n"/>
      <c r="D800" s="5" t="n"/>
      <c r="E800" s="6">
        <f>IF(B800&amp;""="","",IFERROR(INDEX('الملاك'!$B$6:$B$205,MATCH(B800&amp;"",'الملاك'!$A$6:$A$205,0))&amp;"","كود غير موجود"))</f>
        <v/>
      </c>
      <c r="F800" s="19">
        <f>IF(B800&amp;""="","",IFERROR(INDEX('الملاك'!$E$6:$E$205,MATCH(B800&amp;"",'الملاك'!$A$6:$A$205,0)),""))</f>
        <v/>
      </c>
      <c r="G800" s="6">
        <f>IF(OR(A800&amp;""="",B800&amp;""=""),"",IF(COUNTIF('الاجتماعات'!$A$6:$A$205,A800&amp;"")=0,"اجتماع غير موجود",IF(COUNTIFS($A$6:$A$2005,A800&amp;"",$B$6:$B$2005,B800&amp;"")&gt;1,"مكرر","")))</f>
        <v/>
      </c>
    </row>
    <row r="801">
      <c r="A801" s="5" t="n"/>
      <c r="B801" s="5" t="n"/>
      <c r="C801" s="5" t="n"/>
      <c r="D801" s="5" t="n"/>
      <c r="E801" s="6">
        <f>IF(B801&amp;""="","",IFERROR(INDEX('الملاك'!$B$6:$B$205,MATCH(B801&amp;"",'الملاك'!$A$6:$A$205,0))&amp;"","كود غير موجود"))</f>
        <v/>
      </c>
      <c r="F801" s="19">
        <f>IF(B801&amp;""="","",IFERROR(INDEX('الملاك'!$E$6:$E$205,MATCH(B801&amp;"",'الملاك'!$A$6:$A$205,0)),""))</f>
        <v/>
      </c>
      <c r="G801" s="6">
        <f>IF(OR(A801&amp;""="",B801&amp;""=""),"",IF(COUNTIF('الاجتماعات'!$A$6:$A$205,A801&amp;"")=0,"اجتماع غير موجود",IF(COUNTIFS($A$6:$A$2005,A801&amp;"",$B$6:$B$2005,B801&amp;"")&gt;1,"مكرر","")))</f>
        <v/>
      </c>
    </row>
    <row r="802">
      <c r="A802" s="5" t="n"/>
      <c r="B802" s="5" t="n"/>
      <c r="C802" s="5" t="n"/>
      <c r="D802" s="5" t="n"/>
      <c r="E802" s="6">
        <f>IF(B802&amp;""="","",IFERROR(INDEX('الملاك'!$B$6:$B$205,MATCH(B802&amp;"",'الملاك'!$A$6:$A$205,0))&amp;"","كود غير موجود"))</f>
        <v/>
      </c>
      <c r="F802" s="19">
        <f>IF(B802&amp;""="","",IFERROR(INDEX('الملاك'!$E$6:$E$205,MATCH(B802&amp;"",'الملاك'!$A$6:$A$205,0)),""))</f>
        <v/>
      </c>
      <c r="G802" s="6">
        <f>IF(OR(A802&amp;""="",B802&amp;""=""),"",IF(COUNTIF('الاجتماعات'!$A$6:$A$205,A802&amp;"")=0,"اجتماع غير موجود",IF(COUNTIFS($A$6:$A$2005,A802&amp;"",$B$6:$B$2005,B802&amp;"")&gt;1,"مكرر","")))</f>
        <v/>
      </c>
    </row>
    <row r="803">
      <c r="A803" s="5" t="n"/>
      <c r="B803" s="5" t="n"/>
      <c r="C803" s="5" t="n"/>
      <c r="D803" s="5" t="n"/>
      <c r="E803" s="6">
        <f>IF(B803&amp;""="","",IFERROR(INDEX('الملاك'!$B$6:$B$205,MATCH(B803&amp;"",'الملاك'!$A$6:$A$205,0))&amp;"","كود غير موجود"))</f>
        <v/>
      </c>
      <c r="F803" s="19">
        <f>IF(B803&amp;""="","",IFERROR(INDEX('الملاك'!$E$6:$E$205,MATCH(B803&amp;"",'الملاك'!$A$6:$A$205,0)),""))</f>
        <v/>
      </c>
      <c r="G803" s="6">
        <f>IF(OR(A803&amp;""="",B803&amp;""=""),"",IF(COUNTIF('الاجتماعات'!$A$6:$A$205,A803&amp;"")=0,"اجتماع غير موجود",IF(COUNTIFS($A$6:$A$2005,A803&amp;"",$B$6:$B$2005,B803&amp;"")&gt;1,"مكرر","")))</f>
        <v/>
      </c>
    </row>
    <row r="804">
      <c r="A804" s="5" t="n"/>
      <c r="B804" s="5" t="n"/>
      <c r="C804" s="5" t="n"/>
      <c r="D804" s="5" t="n"/>
      <c r="E804" s="6">
        <f>IF(B804&amp;""="","",IFERROR(INDEX('الملاك'!$B$6:$B$205,MATCH(B804&amp;"",'الملاك'!$A$6:$A$205,0))&amp;"","كود غير موجود"))</f>
        <v/>
      </c>
      <c r="F804" s="19">
        <f>IF(B804&amp;""="","",IFERROR(INDEX('الملاك'!$E$6:$E$205,MATCH(B804&amp;"",'الملاك'!$A$6:$A$205,0)),""))</f>
        <v/>
      </c>
      <c r="G804" s="6">
        <f>IF(OR(A804&amp;""="",B804&amp;""=""),"",IF(COUNTIF('الاجتماعات'!$A$6:$A$205,A804&amp;"")=0,"اجتماع غير موجود",IF(COUNTIFS($A$6:$A$2005,A804&amp;"",$B$6:$B$2005,B804&amp;"")&gt;1,"مكرر","")))</f>
        <v/>
      </c>
    </row>
    <row r="805">
      <c r="A805" s="5" t="n"/>
      <c r="B805" s="5" t="n"/>
      <c r="C805" s="5" t="n"/>
      <c r="D805" s="5" t="n"/>
      <c r="E805" s="6">
        <f>IF(B805&amp;""="","",IFERROR(INDEX('الملاك'!$B$6:$B$205,MATCH(B805&amp;"",'الملاك'!$A$6:$A$205,0))&amp;"","كود غير موجود"))</f>
        <v/>
      </c>
      <c r="F805" s="19">
        <f>IF(B805&amp;""="","",IFERROR(INDEX('الملاك'!$E$6:$E$205,MATCH(B805&amp;"",'الملاك'!$A$6:$A$205,0)),""))</f>
        <v/>
      </c>
      <c r="G805" s="6">
        <f>IF(OR(A805&amp;""="",B805&amp;""=""),"",IF(COUNTIF('الاجتماعات'!$A$6:$A$205,A805&amp;"")=0,"اجتماع غير موجود",IF(COUNTIFS($A$6:$A$2005,A805&amp;"",$B$6:$B$2005,B805&amp;"")&gt;1,"مكرر","")))</f>
        <v/>
      </c>
    </row>
    <row r="806">
      <c r="A806" s="5" t="n"/>
      <c r="B806" s="5" t="n"/>
      <c r="C806" s="5" t="n"/>
      <c r="D806" s="5" t="n"/>
      <c r="E806" s="6">
        <f>IF(B806&amp;""="","",IFERROR(INDEX('الملاك'!$B$6:$B$205,MATCH(B806&amp;"",'الملاك'!$A$6:$A$205,0))&amp;"","كود غير موجود"))</f>
        <v/>
      </c>
      <c r="F806" s="19">
        <f>IF(B806&amp;""="","",IFERROR(INDEX('الملاك'!$E$6:$E$205,MATCH(B806&amp;"",'الملاك'!$A$6:$A$205,0)),""))</f>
        <v/>
      </c>
      <c r="G806" s="6">
        <f>IF(OR(A806&amp;""="",B806&amp;""=""),"",IF(COUNTIF('الاجتماعات'!$A$6:$A$205,A806&amp;"")=0,"اجتماع غير موجود",IF(COUNTIFS($A$6:$A$2005,A806&amp;"",$B$6:$B$2005,B806&amp;"")&gt;1,"مكرر","")))</f>
        <v/>
      </c>
    </row>
    <row r="807">
      <c r="A807" s="5" t="n"/>
      <c r="B807" s="5" t="n"/>
      <c r="C807" s="5" t="n"/>
      <c r="D807" s="5" t="n"/>
      <c r="E807" s="6">
        <f>IF(B807&amp;""="","",IFERROR(INDEX('الملاك'!$B$6:$B$205,MATCH(B807&amp;"",'الملاك'!$A$6:$A$205,0))&amp;"","كود غير موجود"))</f>
        <v/>
      </c>
      <c r="F807" s="19">
        <f>IF(B807&amp;""="","",IFERROR(INDEX('الملاك'!$E$6:$E$205,MATCH(B807&amp;"",'الملاك'!$A$6:$A$205,0)),""))</f>
        <v/>
      </c>
      <c r="G807" s="6">
        <f>IF(OR(A807&amp;""="",B807&amp;""=""),"",IF(COUNTIF('الاجتماعات'!$A$6:$A$205,A807&amp;"")=0,"اجتماع غير موجود",IF(COUNTIFS($A$6:$A$2005,A807&amp;"",$B$6:$B$2005,B807&amp;"")&gt;1,"مكرر","")))</f>
        <v/>
      </c>
    </row>
    <row r="808">
      <c r="A808" s="5" t="n"/>
      <c r="B808" s="5" t="n"/>
      <c r="C808" s="5" t="n"/>
      <c r="D808" s="5" t="n"/>
      <c r="E808" s="6">
        <f>IF(B808&amp;""="","",IFERROR(INDEX('الملاك'!$B$6:$B$205,MATCH(B808&amp;"",'الملاك'!$A$6:$A$205,0))&amp;"","كود غير موجود"))</f>
        <v/>
      </c>
      <c r="F808" s="19">
        <f>IF(B808&amp;""="","",IFERROR(INDEX('الملاك'!$E$6:$E$205,MATCH(B808&amp;"",'الملاك'!$A$6:$A$205,0)),""))</f>
        <v/>
      </c>
      <c r="G808" s="6">
        <f>IF(OR(A808&amp;""="",B808&amp;""=""),"",IF(COUNTIF('الاجتماعات'!$A$6:$A$205,A808&amp;"")=0,"اجتماع غير موجود",IF(COUNTIFS($A$6:$A$2005,A808&amp;"",$B$6:$B$2005,B808&amp;"")&gt;1,"مكرر","")))</f>
        <v/>
      </c>
    </row>
    <row r="809">
      <c r="A809" s="5" t="n"/>
      <c r="B809" s="5" t="n"/>
      <c r="C809" s="5" t="n"/>
      <c r="D809" s="5" t="n"/>
      <c r="E809" s="6">
        <f>IF(B809&amp;""="","",IFERROR(INDEX('الملاك'!$B$6:$B$205,MATCH(B809&amp;"",'الملاك'!$A$6:$A$205,0))&amp;"","كود غير موجود"))</f>
        <v/>
      </c>
      <c r="F809" s="19">
        <f>IF(B809&amp;""="","",IFERROR(INDEX('الملاك'!$E$6:$E$205,MATCH(B809&amp;"",'الملاك'!$A$6:$A$205,0)),""))</f>
        <v/>
      </c>
      <c r="G809" s="6">
        <f>IF(OR(A809&amp;""="",B809&amp;""=""),"",IF(COUNTIF('الاجتماعات'!$A$6:$A$205,A809&amp;"")=0,"اجتماع غير موجود",IF(COUNTIFS($A$6:$A$2005,A809&amp;"",$B$6:$B$2005,B809&amp;"")&gt;1,"مكرر","")))</f>
        <v/>
      </c>
    </row>
    <row r="810">
      <c r="A810" s="5" t="n"/>
      <c r="B810" s="5" t="n"/>
      <c r="C810" s="5" t="n"/>
      <c r="D810" s="5" t="n"/>
      <c r="E810" s="6">
        <f>IF(B810&amp;""="","",IFERROR(INDEX('الملاك'!$B$6:$B$205,MATCH(B810&amp;"",'الملاك'!$A$6:$A$205,0))&amp;"","كود غير موجود"))</f>
        <v/>
      </c>
      <c r="F810" s="19">
        <f>IF(B810&amp;""="","",IFERROR(INDEX('الملاك'!$E$6:$E$205,MATCH(B810&amp;"",'الملاك'!$A$6:$A$205,0)),""))</f>
        <v/>
      </c>
      <c r="G810" s="6">
        <f>IF(OR(A810&amp;""="",B810&amp;""=""),"",IF(COUNTIF('الاجتماعات'!$A$6:$A$205,A810&amp;"")=0,"اجتماع غير موجود",IF(COUNTIFS($A$6:$A$2005,A810&amp;"",$B$6:$B$2005,B810&amp;"")&gt;1,"مكرر","")))</f>
        <v/>
      </c>
    </row>
    <row r="811">
      <c r="A811" s="5" t="n"/>
      <c r="B811" s="5" t="n"/>
      <c r="C811" s="5" t="n"/>
      <c r="D811" s="5" t="n"/>
      <c r="E811" s="6">
        <f>IF(B811&amp;""="","",IFERROR(INDEX('الملاك'!$B$6:$B$205,MATCH(B811&amp;"",'الملاك'!$A$6:$A$205,0))&amp;"","كود غير موجود"))</f>
        <v/>
      </c>
      <c r="F811" s="19">
        <f>IF(B811&amp;""="","",IFERROR(INDEX('الملاك'!$E$6:$E$205,MATCH(B811&amp;"",'الملاك'!$A$6:$A$205,0)),""))</f>
        <v/>
      </c>
      <c r="G811" s="6">
        <f>IF(OR(A811&amp;""="",B811&amp;""=""),"",IF(COUNTIF('الاجتماعات'!$A$6:$A$205,A811&amp;"")=0,"اجتماع غير موجود",IF(COUNTIFS($A$6:$A$2005,A811&amp;"",$B$6:$B$2005,B811&amp;"")&gt;1,"مكرر","")))</f>
        <v/>
      </c>
    </row>
    <row r="812">
      <c r="A812" s="5" t="n"/>
      <c r="B812" s="5" t="n"/>
      <c r="C812" s="5" t="n"/>
      <c r="D812" s="5" t="n"/>
      <c r="E812" s="6">
        <f>IF(B812&amp;""="","",IFERROR(INDEX('الملاك'!$B$6:$B$205,MATCH(B812&amp;"",'الملاك'!$A$6:$A$205,0))&amp;"","كود غير موجود"))</f>
        <v/>
      </c>
      <c r="F812" s="19">
        <f>IF(B812&amp;""="","",IFERROR(INDEX('الملاك'!$E$6:$E$205,MATCH(B812&amp;"",'الملاك'!$A$6:$A$205,0)),""))</f>
        <v/>
      </c>
      <c r="G812" s="6">
        <f>IF(OR(A812&amp;""="",B812&amp;""=""),"",IF(COUNTIF('الاجتماعات'!$A$6:$A$205,A812&amp;"")=0,"اجتماع غير موجود",IF(COUNTIFS($A$6:$A$2005,A812&amp;"",$B$6:$B$2005,B812&amp;"")&gt;1,"مكرر","")))</f>
        <v/>
      </c>
    </row>
    <row r="813">
      <c r="A813" s="5" t="n"/>
      <c r="B813" s="5" t="n"/>
      <c r="C813" s="5" t="n"/>
      <c r="D813" s="5" t="n"/>
      <c r="E813" s="6">
        <f>IF(B813&amp;""="","",IFERROR(INDEX('الملاك'!$B$6:$B$205,MATCH(B813&amp;"",'الملاك'!$A$6:$A$205,0))&amp;"","كود غير موجود"))</f>
        <v/>
      </c>
      <c r="F813" s="19">
        <f>IF(B813&amp;""="","",IFERROR(INDEX('الملاك'!$E$6:$E$205,MATCH(B813&amp;"",'الملاك'!$A$6:$A$205,0)),""))</f>
        <v/>
      </c>
      <c r="G813" s="6">
        <f>IF(OR(A813&amp;""="",B813&amp;""=""),"",IF(COUNTIF('الاجتماعات'!$A$6:$A$205,A813&amp;"")=0,"اجتماع غير موجود",IF(COUNTIFS($A$6:$A$2005,A813&amp;"",$B$6:$B$2005,B813&amp;"")&gt;1,"مكرر","")))</f>
        <v/>
      </c>
    </row>
    <row r="814">
      <c r="A814" s="5" t="n"/>
      <c r="B814" s="5" t="n"/>
      <c r="C814" s="5" t="n"/>
      <c r="D814" s="5" t="n"/>
      <c r="E814" s="6">
        <f>IF(B814&amp;""="","",IFERROR(INDEX('الملاك'!$B$6:$B$205,MATCH(B814&amp;"",'الملاك'!$A$6:$A$205,0))&amp;"","كود غير موجود"))</f>
        <v/>
      </c>
      <c r="F814" s="19">
        <f>IF(B814&amp;""="","",IFERROR(INDEX('الملاك'!$E$6:$E$205,MATCH(B814&amp;"",'الملاك'!$A$6:$A$205,0)),""))</f>
        <v/>
      </c>
      <c r="G814" s="6">
        <f>IF(OR(A814&amp;""="",B814&amp;""=""),"",IF(COUNTIF('الاجتماعات'!$A$6:$A$205,A814&amp;"")=0,"اجتماع غير موجود",IF(COUNTIFS($A$6:$A$2005,A814&amp;"",$B$6:$B$2005,B814&amp;"")&gt;1,"مكرر","")))</f>
        <v/>
      </c>
    </row>
    <row r="815">
      <c r="A815" s="5" t="n"/>
      <c r="B815" s="5" t="n"/>
      <c r="C815" s="5" t="n"/>
      <c r="D815" s="5" t="n"/>
      <c r="E815" s="6">
        <f>IF(B815&amp;""="","",IFERROR(INDEX('الملاك'!$B$6:$B$205,MATCH(B815&amp;"",'الملاك'!$A$6:$A$205,0))&amp;"","كود غير موجود"))</f>
        <v/>
      </c>
      <c r="F815" s="19">
        <f>IF(B815&amp;""="","",IFERROR(INDEX('الملاك'!$E$6:$E$205,MATCH(B815&amp;"",'الملاك'!$A$6:$A$205,0)),""))</f>
        <v/>
      </c>
      <c r="G815" s="6">
        <f>IF(OR(A815&amp;""="",B815&amp;""=""),"",IF(COUNTIF('الاجتماعات'!$A$6:$A$205,A815&amp;"")=0,"اجتماع غير موجود",IF(COUNTIFS($A$6:$A$2005,A815&amp;"",$B$6:$B$2005,B815&amp;"")&gt;1,"مكرر","")))</f>
        <v/>
      </c>
    </row>
    <row r="816">
      <c r="A816" s="5" t="n"/>
      <c r="B816" s="5" t="n"/>
      <c r="C816" s="5" t="n"/>
      <c r="D816" s="5" t="n"/>
      <c r="E816" s="6">
        <f>IF(B816&amp;""="","",IFERROR(INDEX('الملاك'!$B$6:$B$205,MATCH(B816&amp;"",'الملاك'!$A$6:$A$205,0))&amp;"","كود غير موجود"))</f>
        <v/>
      </c>
      <c r="F816" s="19">
        <f>IF(B816&amp;""="","",IFERROR(INDEX('الملاك'!$E$6:$E$205,MATCH(B816&amp;"",'الملاك'!$A$6:$A$205,0)),""))</f>
        <v/>
      </c>
      <c r="G816" s="6">
        <f>IF(OR(A816&amp;""="",B816&amp;""=""),"",IF(COUNTIF('الاجتماعات'!$A$6:$A$205,A816&amp;"")=0,"اجتماع غير موجود",IF(COUNTIFS($A$6:$A$2005,A816&amp;"",$B$6:$B$2005,B816&amp;"")&gt;1,"مكرر","")))</f>
        <v/>
      </c>
    </row>
    <row r="817">
      <c r="A817" s="5" t="n"/>
      <c r="B817" s="5" t="n"/>
      <c r="C817" s="5" t="n"/>
      <c r="D817" s="5" t="n"/>
      <c r="E817" s="6">
        <f>IF(B817&amp;""="","",IFERROR(INDEX('الملاك'!$B$6:$B$205,MATCH(B817&amp;"",'الملاك'!$A$6:$A$205,0))&amp;"","كود غير موجود"))</f>
        <v/>
      </c>
      <c r="F817" s="19">
        <f>IF(B817&amp;""="","",IFERROR(INDEX('الملاك'!$E$6:$E$205,MATCH(B817&amp;"",'الملاك'!$A$6:$A$205,0)),""))</f>
        <v/>
      </c>
      <c r="G817" s="6">
        <f>IF(OR(A817&amp;""="",B817&amp;""=""),"",IF(COUNTIF('الاجتماعات'!$A$6:$A$205,A817&amp;"")=0,"اجتماع غير موجود",IF(COUNTIFS($A$6:$A$2005,A817&amp;"",$B$6:$B$2005,B817&amp;"")&gt;1,"مكرر","")))</f>
        <v/>
      </c>
    </row>
    <row r="818">
      <c r="A818" s="5" t="n"/>
      <c r="B818" s="5" t="n"/>
      <c r="C818" s="5" t="n"/>
      <c r="D818" s="5" t="n"/>
      <c r="E818" s="6">
        <f>IF(B818&amp;""="","",IFERROR(INDEX('الملاك'!$B$6:$B$205,MATCH(B818&amp;"",'الملاك'!$A$6:$A$205,0))&amp;"","كود غير موجود"))</f>
        <v/>
      </c>
      <c r="F818" s="19">
        <f>IF(B818&amp;""="","",IFERROR(INDEX('الملاك'!$E$6:$E$205,MATCH(B818&amp;"",'الملاك'!$A$6:$A$205,0)),""))</f>
        <v/>
      </c>
      <c r="G818" s="6">
        <f>IF(OR(A818&amp;""="",B818&amp;""=""),"",IF(COUNTIF('الاجتماعات'!$A$6:$A$205,A818&amp;"")=0,"اجتماع غير موجود",IF(COUNTIFS($A$6:$A$2005,A818&amp;"",$B$6:$B$2005,B818&amp;"")&gt;1,"مكرر","")))</f>
        <v/>
      </c>
    </row>
    <row r="819">
      <c r="A819" s="5" t="n"/>
      <c r="B819" s="5" t="n"/>
      <c r="C819" s="5" t="n"/>
      <c r="D819" s="5" t="n"/>
      <c r="E819" s="6">
        <f>IF(B819&amp;""="","",IFERROR(INDEX('الملاك'!$B$6:$B$205,MATCH(B819&amp;"",'الملاك'!$A$6:$A$205,0))&amp;"","كود غير موجود"))</f>
        <v/>
      </c>
      <c r="F819" s="19">
        <f>IF(B819&amp;""="","",IFERROR(INDEX('الملاك'!$E$6:$E$205,MATCH(B819&amp;"",'الملاك'!$A$6:$A$205,0)),""))</f>
        <v/>
      </c>
      <c r="G819" s="6">
        <f>IF(OR(A819&amp;""="",B819&amp;""=""),"",IF(COUNTIF('الاجتماعات'!$A$6:$A$205,A819&amp;"")=0,"اجتماع غير موجود",IF(COUNTIFS($A$6:$A$2005,A819&amp;"",$B$6:$B$2005,B819&amp;"")&gt;1,"مكرر","")))</f>
        <v/>
      </c>
    </row>
    <row r="820">
      <c r="A820" s="5" t="n"/>
      <c r="B820" s="5" t="n"/>
      <c r="C820" s="5" t="n"/>
      <c r="D820" s="5" t="n"/>
      <c r="E820" s="6">
        <f>IF(B820&amp;""="","",IFERROR(INDEX('الملاك'!$B$6:$B$205,MATCH(B820&amp;"",'الملاك'!$A$6:$A$205,0))&amp;"","كود غير موجود"))</f>
        <v/>
      </c>
      <c r="F820" s="19">
        <f>IF(B820&amp;""="","",IFERROR(INDEX('الملاك'!$E$6:$E$205,MATCH(B820&amp;"",'الملاك'!$A$6:$A$205,0)),""))</f>
        <v/>
      </c>
      <c r="G820" s="6">
        <f>IF(OR(A820&amp;""="",B820&amp;""=""),"",IF(COUNTIF('الاجتماعات'!$A$6:$A$205,A820&amp;"")=0,"اجتماع غير موجود",IF(COUNTIFS($A$6:$A$2005,A820&amp;"",$B$6:$B$2005,B820&amp;"")&gt;1,"مكرر","")))</f>
        <v/>
      </c>
    </row>
    <row r="821">
      <c r="A821" s="5" t="n"/>
      <c r="B821" s="5" t="n"/>
      <c r="C821" s="5" t="n"/>
      <c r="D821" s="5" t="n"/>
      <c r="E821" s="6">
        <f>IF(B821&amp;""="","",IFERROR(INDEX('الملاك'!$B$6:$B$205,MATCH(B821&amp;"",'الملاك'!$A$6:$A$205,0))&amp;"","كود غير موجود"))</f>
        <v/>
      </c>
      <c r="F821" s="19">
        <f>IF(B821&amp;""="","",IFERROR(INDEX('الملاك'!$E$6:$E$205,MATCH(B821&amp;"",'الملاك'!$A$6:$A$205,0)),""))</f>
        <v/>
      </c>
      <c r="G821" s="6">
        <f>IF(OR(A821&amp;""="",B821&amp;""=""),"",IF(COUNTIF('الاجتماعات'!$A$6:$A$205,A821&amp;"")=0,"اجتماع غير موجود",IF(COUNTIFS($A$6:$A$2005,A821&amp;"",$B$6:$B$2005,B821&amp;"")&gt;1,"مكرر","")))</f>
        <v/>
      </c>
    </row>
    <row r="822">
      <c r="A822" s="5" t="n"/>
      <c r="B822" s="5" t="n"/>
      <c r="C822" s="5" t="n"/>
      <c r="D822" s="5" t="n"/>
      <c r="E822" s="6">
        <f>IF(B822&amp;""="","",IFERROR(INDEX('الملاك'!$B$6:$B$205,MATCH(B822&amp;"",'الملاك'!$A$6:$A$205,0))&amp;"","كود غير موجود"))</f>
        <v/>
      </c>
      <c r="F822" s="19">
        <f>IF(B822&amp;""="","",IFERROR(INDEX('الملاك'!$E$6:$E$205,MATCH(B822&amp;"",'الملاك'!$A$6:$A$205,0)),""))</f>
        <v/>
      </c>
      <c r="G822" s="6">
        <f>IF(OR(A822&amp;""="",B822&amp;""=""),"",IF(COUNTIF('الاجتماعات'!$A$6:$A$205,A822&amp;"")=0,"اجتماع غير موجود",IF(COUNTIFS($A$6:$A$2005,A822&amp;"",$B$6:$B$2005,B822&amp;"")&gt;1,"مكرر","")))</f>
        <v/>
      </c>
    </row>
    <row r="823">
      <c r="A823" s="5" t="n"/>
      <c r="B823" s="5" t="n"/>
      <c r="C823" s="5" t="n"/>
      <c r="D823" s="5" t="n"/>
      <c r="E823" s="6">
        <f>IF(B823&amp;""="","",IFERROR(INDEX('الملاك'!$B$6:$B$205,MATCH(B823&amp;"",'الملاك'!$A$6:$A$205,0))&amp;"","كود غير موجود"))</f>
        <v/>
      </c>
      <c r="F823" s="19">
        <f>IF(B823&amp;""="","",IFERROR(INDEX('الملاك'!$E$6:$E$205,MATCH(B823&amp;"",'الملاك'!$A$6:$A$205,0)),""))</f>
        <v/>
      </c>
      <c r="G823" s="6">
        <f>IF(OR(A823&amp;""="",B823&amp;""=""),"",IF(COUNTIF('الاجتماعات'!$A$6:$A$205,A823&amp;"")=0,"اجتماع غير موجود",IF(COUNTIFS($A$6:$A$2005,A823&amp;"",$B$6:$B$2005,B823&amp;"")&gt;1,"مكرر","")))</f>
        <v/>
      </c>
    </row>
    <row r="824">
      <c r="A824" s="5" t="n"/>
      <c r="B824" s="5" t="n"/>
      <c r="C824" s="5" t="n"/>
      <c r="D824" s="5" t="n"/>
      <c r="E824" s="6">
        <f>IF(B824&amp;""="","",IFERROR(INDEX('الملاك'!$B$6:$B$205,MATCH(B824&amp;"",'الملاك'!$A$6:$A$205,0))&amp;"","كود غير موجود"))</f>
        <v/>
      </c>
      <c r="F824" s="19">
        <f>IF(B824&amp;""="","",IFERROR(INDEX('الملاك'!$E$6:$E$205,MATCH(B824&amp;"",'الملاك'!$A$6:$A$205,0)),""))</f>
        <v/>
      </c>
      <c r="G824" s="6">
        <f>IF(OR(A824&amp;""="",B824&amp;""=""),"",IF(COUNTIF('الاجتماعات'!$A$6:$A$205,A824&amp;"")=0,"اجتماع غير موجود",IF(COUNTIFS($A$6:$A$2005,A824&amp;"",$B$6:$B$2005,B824&amp;"")&gt;1,"مكرر","")))</f>
        <v/>
      </c>
    </row>
    <row r="825">
      <c r="A825" s="5" t="n"/>
      <c r="B825" s="5" t="n"/>
      <c r="C825" s="5" t="n"/>
      <c r="D825" s="5" t="n"/>
      <c r="E825" s="6">
        <f>IF(B825&amp;""="","",IFERROR(INDEX('الملاك'!$B$6:$B$205,MATCH(B825&amp;"",'الملاك'!$A$6:$A$205,0))&amp;"","كود غير موجود"))</f>
        <v/>
      </c>
      <c r="F825" s="19">
        <f>IF(B825&amp;""="","",IFERROR(INDEX('الملاك'!$E$6:$E$205,MATCH(B825&amp;"",'الملاك'!$A$6:$A$205,0)),""))</f>
        <v/>
      </c>
      <c r="G825" s="6">
        <f>IF(OR(A825&amp;""="",B825&amp;""=""),"",IF(COUNTIF('الاجتماعات'!$A$6:$A$205,A825&amp;"")=0,"اجتماع غير موجود",IF(COUNTIFS($A$6:$A$2005,A825&amp;"",$B$6:$B$2005,B825&amp;"")&gt;1,"مكرر","")))</f>
        <v/>
      </c>
    </row>
    <row r="826">
      <c r="A826" s="5" t="n"/>
      <c r="B826" s="5" t="n"/>
      <c r="C826" s="5" t="n"/>
      <c r="D826" s="5" t="n"/>
      <c r="E826" s="6">
        <f>IF(B826&amp;""="","",IFERROR(INDEX('الملاك'!$B$6:$B$205,MATCH(B826&amp;"",'الملاك'!$A$6:$A$205,0))&amp;"","كود غير موجود"))</f>
        <v/>
      </c>
      <c r="F826" s="19">
        <f>IF(B826&amp;""="","",IFERROR(INDEX('الملاك'!$E$6:$E$205,MATCH(B826&amp;"",'الملاك'!$A$6:$A$205,0)),""))</f>
        <v/>
      </c>
      <c r="G826" s="6">
        <f>IF(OR(A826&amp;""="",B826&amp;""=""),"",IF(COUNTIF('الاجتماعات'!$A$6:$A$205,A826&amp;"")=0,"اجتماع غير موجود",IF(COUNTIFS($A$6:$A$2005,A826&amp;"",$B$6:$B$2005,B826&amp;"")&gt;1,"مكرر","")))</f>
        <v/>
      </c>
    </row>
    <row r="827">
      <c r="A827" s="5" t="n"/>
      <c r="B827" s="5" t="n"/>
      <c r="C827" s="5" t="n"/>
      <c r="D827" s="5" t="n"/>
      <c r="E827" s="6">
        <f>IF(B827&amp;""="","",IFERROR(INDEX('الملاك'!$B$6:$B$205,MATCH(B827&amp;"",'الملاك'!$A$6:$A$205,0))&amp;"","كود غير موجود"))</f>
        <v/>
      </c>
      <c r="F827" s="19">
        <f>IF(B827&amp;""="","",IFERROR(INDEX('الملاك'!$E$6:$E$205,MATCH(B827&amp;"",'الملاك'!$A$6:$A$205,0)),""))</f>
        <v/>
      </c>
      <c r="G827" s="6">
        <f>IF(OR(A827&amp;""="",B827&amp;""=""),"",IF(COUNTIF('الاجتماعات'!$A$6:$A$205,A827&amp;"")=0,"اجتماع غير موجود",IF(COUNTIFS($A$6:$A$2005,A827&amp;"",$B$6:$B$2005,B827&amp;"")&gt;1,"مكرر","")))</f>
        <v/>
      </c>
    </row>
    <row r="828">
      <c r="A828" s="5" t="n"/>
      <c r="B828" s="5" t="n"/>
      <c r="C828" s="5" t="n"/>
      <c r="D828" s="5" t="n"/>
      <c r="E828" s="6">
        <f>IF(B828&amp;""="","",IFERROR(INDEX('الملاك'!$B$6:$B$205,MATCH(B828&amp;"",'الملاك'!$A$6:$A$205,0))&amp;"","كود غير موجود"))</f>
        <v/>
      </c>
      <c r="F828" s="19">
        <f>IF(B828&amp;""="","",IFERROR(INDEX('الملاك'!$E$6:$E$205,MATCH(B828&amp;"",'الملاك'!$A$6:$A$205,0)),""))</f>
        <v/>
      </c>
      <c r="G828" s="6">
        <f>IF(OR(A828&amp;""="",B828&amp;""=""),"",IF(COUNTIF('الاجتماعات'!$A$6:$A$205,A828&amp;"")=0,"اجتماع غير موجود",IF(COUNTIFS($A$6:$A$2005,A828&amp;"",$B$6:$B$2005,B828&amp;"")&gt;1,"مكرر","")))</f>
        <v/>
      </c>
    </row>
    <row r="829">
      <c r="A829" s="5" t="n"/>
      <c r="B829" s="5" t="n"/>
      <c r="C829" s="5" t="n"/>
      <c r="D829" s="5" t="n"/>
      <c r="E829" s="6">
        <f>IF(B829&amp;""="","",IFERROR(INDEX('الملاك'!$B$6:$B$205,MATCH(B829&amp;"",'الملاك'!$A$6:$A$205,0))&amp;"","كود غير موجود"))</f>
        <v/>
      </c>
      <c r="F829" s="19">
        <f>IF(B829&amp;""="","",IFERROR(INDEX('الملاك'!$E$6:$E$205,MATCH(B829&amp;"",'الملاك'!$A$6:$A$205,0)),""))</f>
        <v/>
      </c>
      <c r="G829" s="6">
        <f>IF(OR(A829&amp;""="",B829&amp;""=""),"",IF(COUNTIF('الاجتماعات'!$A$6:$A$205,A829&amp;"")=0,"اجتماع غير موجود",IF(COUNTIFS($A$6:$A$2005,A829&amp;"",$B$6:$B$2005,B829&amp;"")&gt;1,"مكرر","")))</f>
        <v/>
      </c>
    </row>
    <row r="830">
      <c r="A830" s="5" t="n"/>
      <c r="B830" s="5" t="n"/>
      <c r="C830" s="5" t="n"/>
      <c r="D830" s="5" t="n"/>
      <c r="E830" s="6">
        <f>IF(B830&amp;""="","",IFERROR(INDEX('الملاك'!$B$6:$B$205,MATCH(B830&amp;"",'الملاك'!$A$6:$A$205,0))&amp;"","كود غير موجود"))</f>
        <v/>
      </c>
      <c r="F830" s="19">
        <f>IF(B830&amp;""="","",IFERROR(INDEX('الملاك'!$E$6:$E$205,MATCH(B830&amp;"",'الملاك'!$A$6:$A$205,0)),""))</f>
        <v/>
      </c>
      <c r="G830" s="6">
        <f>IF(OR(A830&amp;""="",B830&amp;""=""),"",IF(COUNTIF('الاجتماعات'!$A$6:$A$205,A830&amp;"")=0,"اجتماع غير موجود",IF(COUNTIFS($A$6:$A$2005,A830&amp;"",$B$6:$B$2005,B830&amp;"")&gt;1,"مكرر","")))</f>
        <v/>
      </c>
    </row>
    <row r="831">
      <c r="A831" s="5" t="n"/>
      <c r="B831" s="5" t="n"/>
      <c r="C831" s="5" t="n"/>
      <c r="D831" s="5" t="n"/>
      <c r="E831" s="6">
        <f>IF(B831&amp;""="","",IFERROR(INDEX('الملاك'!$B$6:$B$205,MATCH(B831&amp;"",'الملاك'!$A$6:$A$205,0))&amp;"","كود غير موجود"))</f>
        <v/>
      </c>
      <c r="F831" s="19">
        <f>IF(B831&amp;""="","",IFERROR(INDEX('الملاك'!$E$6:$E$205,MATCH(B831&amp;"",'الملاك'!$A$6:$A$205,0)),""))</f>
        <v/>
      </c>
      <c r="G831" s="6">
        <f>IF(OR(A831&amp;""="",B831&amp;""=""),"",IF(COUNTIF('الاجتماعات'!$A$6:$A$205,A831&amp;"")=0,"اجتماع غير موجود",IF(COUNTIFS($A$6:$A$2005,A831&amp;"",$B$6:$B$2005,B831&amp;"")&gt;1,"مكرر","")))</f>
        <v/>
      </c>
    </row>
    <row r="832">
      <c r="A832" s="5" t="n"/>
      <c r="B832" s="5" t="n"/>
      <c r="C832" s="5" t="n"/>
      <c r="D832" s="5" t="n"/>
      <c r="E832" s="6">
        <f>IF(B832&amp;""="","",IFERROR(INDEX('الملاك'!$B$6:$B$205,MATCH(B832&amp;"",'الملاك'!$A$6:$A$205,0))&amp;"","كود غير موجود"))</f>
        <v/>
      </c>
      <c r="F832" s="19">
        <f>IF(B832&amp;""="","",IFERROR(INDEX('الملاك'!$E$6:$E$205,MATCH(B832&amp;"",'الملاك'!$A$6:$A$205,0)),""))</f>
        <v/>
      </c>
      <c r="G832" s="6">
        <f>IF(OR(A832&amp;""="",B832&amp;""=""),"",IF(COUNTIF('الاجتماعات'!$A$6:$A$205,A832&amp;"")=0,"اجتماع غير موجود",IF(COUNTIFS($A$6:$A$2005,A832&amp;"",$B$6:$B$2005,B832&amp;"")&gt;1,"مكرر","")))</f>
        <v/>
      </c>
    </row>
    <row r="833">
      <c r="A833" s="5" t="n"/>
      <c r="B833" s="5" t="n"/>
      <c r="C833" s="5" t="n"/>
      <c r="D833" s="5" t="n"/>
      <c r="E833" s="6">
        <f>IF(B833&amp;""="","",IFERROR(INDEX('الملاك'!$B$6:$B$205,MATCH(B833&amp;"",'الملاك'!$A$6:$A$205,0))&amp;"","كود غير موجود"))</f>
        <v/>
      </c>
      <c r="F833" s="19">
        <f>IF(B833&amp;""="","",IFERROR(INDEX('الملاك'!$E$6:$E$205,MATCH(B833&amp;"",'الملاك'!$A$6:$A$205,0)),""))</f>
        <v/>
      </c>
      <c r="G833" s="6">
        <f>IF(OR(A833&amp;""="",B833&amp;""=""),"",IF(COUNTIF('الاجتماعات'!$A$6:$A$205,A833&amp;"")=0,"اجتماع غير موجود",IF(COUNTIFS($A$6:$A$2005,A833&amp;"",$B$6:$B$2005,B833&amp;"")&gt;1,"مكرر","")))</f>
        <v/>
      </c>
    </row>
    <row r="834">
      <c r="A834" s="5" t="n"/>
      <c r="B834" s="5" t="n"/>
      <c r="C834" s="5" t="n"/>
      <c r="D834" s="5" t="n"/>
      <c r="E834" s="6">
        <f>IF(B834&amp;""="","",IFERROR(INDEX('الملاك'!$B$6:$B$205,MATCH(B834&amp;"",'الملاك'!$A$6:$A$205,0))&amp;"","كود غير موجود"))</f>
        <v/>
      </c>
      <c r="F834" s="19">
        <f>IF(B834&amp;""="","",IFERROR(INDEX('الملاك'!$E$6:$E$205,MATCH(B834&amp;"",'الملاك'!$A$6:$A$205,0)),""))</f>
        <v/>
      </c>
      <c r="G834" s="6">
        <f>IF(OR(A834&amp;""="",B834&amp;""=""),"",IF(COUNTIF('الاجتماعات'!$A$6:$A$205,A834&amp;"")=0,"اجتماع غير موجود",IF(COUNTIFS($A$6:$A$2005,A834&amp;"",$B$6:$B$2005,B834&amp;"")&gt;1,"مكرر","")))</f>
        <v/>
      </c>
    </row>
    <row r="835">
      <c r="A835" s="5" t="n"/>
      <c r="B835" s="5" t="n"/>
      <c r="C835" s="5" t="n"/>
      <c r="D835" s="5" t="n"/>
      <c r="E835" s="6">
        <f>IF(B835&amp;""="","",IFERROR(INDEX('الملاك'!$B$6:$B$205,MATCH(B835&amp;"",'الملاك'!$A$6:$A$205,0))&amp;"","كود غير موجود"))</f>
        <v/>
      </c>
      <c r="F835" s="19">
        <f>IF(B835&amp;""="","",IFERROR(INDEX('الملاك'!$E$6:$E$205,MATCH(B835&amp;"",'الملاك'!$A$6:$A$205,0)),""))</f>
        <v/>
      </c>
      <c r="G835" s="6">
        <f>IF(OR(A835&amp;""="",B835&amp;""=""),"",IF(COUNTIF('الاجتماعات'!$A$6:$A$205,A835&amp;"")=0,"اجتماع غير موجود",IF(COUNTIFS($A$6:$A$2005,A835&amp;"",$B$6:$B$2005,B835&amp;"")&gt;1,"مكرر","")))</f>
        <v/>
      </c>
    </row>
    <row r="836">
      <c r="A836" s="5" t="n"/>
      <c r="B836" s="5" t="n"/>
      <c r="C836" s="5" t="n"/>
      <c r="D836" s="5" t="n"/>
      <c r="E836" s="6">
        <f>IF(B836&amp;""="","",IFERROR(INDEX('الملاك'!$B$6:$B$205,MATCH(B836&amp;"",'الملاك'!$A$6:$A$205,0))&amp;"","كود غير موجود"))</f>
        <v/>
      </c>
      <c r="F836" s="19">
        <f>IF(B836&amp;""="","",IFERROR(INDEX('الملاك'!$E$6:$E$205,MATCH(B836&amp;"",'الملاك'!$A$6:$A$205,0)),""))</f>
        <v/>
      </c>
      <c r="G836" s="6">
        <f>IF(OR(A836&amp;""="",B836&amp;""=""),"",IF(COUNTIF('الاجتماعات'!$A$6:$A$205,A836&amp;"")=0,"اجتماع غير موجود",IF(COUNTIFS($A$6:$A$2005,A836&amp;"",$B$6:$B$2005,B836&amp;"")&gt;1,"مكرر","")))</f>
        <v/>
      </c>
    </row>
    <row r="837">
      <c r="A837" s="5" t="n"/>
      <c r="B837" s="5" t="n"/>
      <c r="C837" s="5" t="n"/>
      <c r="D837" s="5" t="n"/>
      <c r="E837" s="6">
        <f>IF(B837&amp;""="","",IFERROR(INDEX('الملاك'!$B$6:$B$205,MATCH(B837&amp;"",'الملاك'!$A$6:$A$205,0))&amp;"","كود غير موجود"))</f>
        <v/>
      </c>
      <c r="F837" s="19">
        <f>IF(B837&amp;""="","",IFERROR(INDEX('الملاك'!$E$6:$E$205,MATCH(B837&amp;"",'الملاك'!$A$6:$A$205,0)),""))</f>
        <v/>
      </c>
      <c r="G837" s="6">
        <f>IF(OR(A837&amp;""="",B837&amp;""=""),"",IF(COUNTIF('الاجتماعات'!$A$6:$A$205,A837&amp;"")=0,"اجتماع غير موجود",IF(COUNTIFS($A$6:$A$2005,A837&amp;"",$B$6:$B$2005,B837&amp;"")&gt;1,"مكرر","")))</f>
        <v/>
      </c>
    </row>
    <row r="838">
      <c r="A838" s="5" t="n"/>
      <c r="B838" s="5" t="n"/>
      <c r="C838" s="5" t="n"/>
      <c r="D838" s="5" t="n"/>
      <c r="E838" s="6">
        <f>IF(B838&amp;""="","",IFERROR(INDEX('الملاك'!$B$6:$B$205,MATCH(B838&amp;"",'الملاك'!$A$6:$A$205,0))&amp;"","كود غير موجود"))</f>
        <v/>
      </c>
      <c r="F838" s="19">
        <f>IF(B838&amp;""="","",IFERROR(INDEX('الملاك'!$E$6:$E$205,MATCH(B838&amp;"",'الملاك'!$A$6:$A$205,0)),""))</f>
        <v/>
      </c>
      <c r="G838" s="6">
        <f>IF(OR(A838&amp;""="",B838&amp;""=""),"",IF(COUNTIF('الاجتماعات'!$A$6:$A$205,A838&amp;"")=0,"اجتماع غير موجود",IF(COUNTIFS($A$6:$A$2005,A838&amp;"",$B$6:$B$2005,B838&amp;"")&gt;1,"مكرر","")))</f>
        <v/>
      </c>
    </row>
    <row r="839">
      <c r="A839" s="5" t="n"/>
      <c r="B839" s="5" t="n"/>
      <c r="C839" s="5" t="n"/>
      <c r="D839" s="5" t="n"/>
      <c r="E839" s="6">
        <f>IF(B839&amp;""="","",IFERROR(INDEX('الملاك'!$B$6:$B$205,MATCH(B839&amp;"",'الملاك'!$A$6:$A$205,0))&amp;"","كود غير موجود"))</f>
        <v/>
      </c>
      <c r="F839" s="19">
        <f>IF(B839&amp;""="","",IFERROR(INDEX('الملاك'!$E$6:$E$205,MATCH(B839&amp;"",'الملاك'!$A$6:$A$205,0)),""))</f>
        <v/>
      </c>
      <c r="G839" s="6">
        <f>IF(OR(A839&amp;""="",B839&amp;""=""),"",IF(COUNTIF('الاجتماعات'!$A$6:$A$205,A839&amp;"")=0,"اجتماع غير موجود",IF(COUNTIFS($A$6:$A$2005,A839&amp;"",$B$6:$B$2005,B839&amp;"")&gt;1,"مكرر","")))</f>
        <v/>
      </c>
    </row>
    <row r="840">
      <c r="A840" s="5" t="n"/>
      <c r="B840" s="5" t="n"/>
      <c r="C840" s="5" t="n"/>
      <c r="D840" s="5" t="n"/>
      <c r="E840" s="6">
        <f>IF(B840&amp;""="","",IFERROR(INDEX('الملاك'!$B$6:$B$205,MATCH(B840&amp;"",'الملاك'!$A$6:$A$205,0))&amp;"","كود غير موجود"))</f>
        <v/>
      </c>
      <c r="F840" s="19">
        <f>IF(B840&amp;""="","",IFERROR(INDEX('الملاك'!$E$6:$E$205,MATCH(B840&amp;"",'الملاك'!$A$6:$A$205,0)),""))</f>
        <v/>
      </c>
      <c r="G840" s="6">
        <f>IF(OR(A840&amp;""="",B840&amp;""=""),"",IF(COUNTIF('الاجتماعات'!$A$6:$A$205,A840&amp;"")=0,"اجتماع غير موجود",IF(COUNTIFS($A$6:$A$2005,A840&amp;"",$B$6:$B$2005,B840&amp;"")&gt;1,"مكرر","")))</f>
        <v/>
      </c>
    </row>
    <row r="841">
      <c r="A841" s="5" t="n"/>
      <c r="B841" s="5" t="n"/>
      <c r="C841" s="5" t="n"/>
      <c r="D841" s="5" t="n"/>
      <c r="E841" s="6">
        <f>IF(B841&amp;""="","",IFERROR(INDEX('الملاك'!$B$6:$B$205,MATCH(B841&amp;"",'الملاك'!$A$6:$A$205,0))&amp;"","كود غير موجود"))</f>
        <v/>
      </c>
      <c r="F841" s="19">
        <f>IF(B841&amp;""="","",IFERROR(INDEX('الملاك'!$E$6:$E$205,MATCH(B841&amp;"",'الملاك'!$A$6:$A$205,0)),""))</f>
        <v/>
      </c>
      <c r="G841" s="6">
        <f>IF(OR(A841&amp;""="",B841&amp;""=""),"",IF(COUNTIF('الاجتماعات'!$A$6:$A$205,A841&amp;"")=0,"اجتماع غير موجود",IF(COUNTIFS($A$6:$A$2005,A841&amp;"",$B$6:$B$2005,B841&amp;"")&gt;1,"مكرر","")))</f>
        <v/>
      </c>
    </row>
    <row r="842">
      <c r="A842" s="5" t="n"/>
      <c r="B842" s="5" t="n"/>
      <c r="C842" s="5" t="n"/>
      <c r="D842" s="5" t="n"/>
      <c r="E842" s="6">
        <f>IF(B842&amp;""="","",IFERROR(INDEX('الملاك'!$B$6:$B$205,MATCH(B842&amp;"",'الملاك'!$A$6:$A$205,0))&amp;"","كود غير موجود"))</f>
        <v/>
      </c>
      <c r="F842" s="19">
        <f>IF(B842&amp;""="","",IFERROR(INDEX('الملاك'!$E$6:$E$205,MATCH(B842&amp;"",'الملاك'!$A$6:$A$205,0)),""))</f>
        <v/>
      </c>
      <c r="G842" s="6">
        <f>IF(OR(A842&amp;""="",B842&amp;""=""),"",IF(COUNTIF('الاجتماعات'!$A$6:$A$205,A842&amp;"")=0,"اجتماع غير موجود",IF(COUNTIFS($A$6:$A$2005,A842&amp;"",$B$6:$B$2005,B842&amp;"")&gt;1,"مكرر","")))</f>
        <v/>
      </c>
    </row>
    <row r="843">
      <c r="A843" s="5" t="n"/>
      <c r="B843" s="5" t="n"/>
      <c r="C843" s="5" t="n"/>
      <c r="D843" s="5" t="n"/>
      <c r="E843" s="6">
        <f>IF(B843&amp;""="","",IFERROR(INDEX('الملاك'!$B$6:$B$205,MATCH(B843&amp;"",'الملاك'!$A$6:$A$205,0))&amp;"","كود غير موجود"))</f>
        <v/>
      </c>
      <c r="F843" s="19">
        <f>IF(B843&amp;""="","",IFERROR(INDEX('الملاك'!$E$6:$E$205,MATCH(B843&amp;"",'الملاك'!$A$6:$A$205,0)),""))</f>
        <v/>
      </c>
      <c r="G843" s="6">
        <f>IF(OR(A843&amp;""="",B843&amp;""=""),"",IF(COUNTIF('الاجتماعات'!$A$6:$A$205,A843&amp;"")=0,"اجتماع غير موجود",IF(COUNTIFS($A$6:$A$2005,A843&amp;"",$B$6:$B$2005,B843&amp;"")&gt;1,"مكرر","")))</f>
        <v/>
      </c>
    </row>
    <row r="844">
      <c r="A844" s="5" t="n"/>
      <c r="B844" s="5" t="n"/>
      <c r="C844" s="5" t="n"/>
      <c r="D844" s="5" t="n"/>
      <c r="E844" s="6">
        <f>IF(B844&amp;""="","",IFERROR(INDEX('الملاك'!$B$6:$B$205,MATCH(B844&amp;"",'الملاك'!$A$6:$A$205,0))&amp;"","كود غير موجود"))</f>
        <v/>
      </c>
      <c r="F844" s="19">
        <f>IF(B844&amp;""="","",IFERROR(INDEX('الملاك'!$E$6:$E$205,MATCH(B844&amp;"",'الملاك'!$A$6:$A$205,0)),""))</f>
        <v/>
      </c>
      <c r="G844" s="6">
        <f>IF(OR(A844&amp;""="",B844&amp;""=""),"",IF(COUNTIF('الاجتماعات'!$A$6:$A$205,A844&amp;"")=0,"اجتماع غير موجود",IF(COUNTIFS($A$6:$A$2005,A844&amp;"",$B$6:$B$2005,B844&amp;"")&gt;1,"مكرر","")))</f>
        <v/>
      </c>
    </row>
    <row r="845">
      <c r="A845" s="5" t="n"/>
      <c r="B845" s="5" t="n"/>
      <c r="C845" s="5" t="n"/>
      <c r="D845" s="5" t="n"/>
      <c r="E845" s="6">
        <f>IF(B845&amp;""="","",IFERROR(INDEX('الملاك'!$B$6:$B$205,MATCH(B845&amp;"",'الملاك'!$A$6:$A$205,0))&amp;"","كود غير موجود"))</f>
        <v/>
      </c>
      <c r="F845" s="19">
        <f>IF(B845&amp;""="","",IFERROR(INDEX('الملاك'!$E$6:$E$205,MATCH(B845&amp;"",'الملاك'!$A$6:$A$205,0)),""))</f>
        <v/>
      </c>
      <c r="G845" s="6">
        <f>IF(OR(A845&amp;""="",B845&amp;""=""),"",IF(COUNTIF('الاجتماعات'!$A$6:$A$205,A845&amp;"")=0,"اجتماع غير موجود",IF(COUNTIFS($A$6:$A$2005,A845&amp;"",$B$6:$B$2005,B845&amp;"")&gt;1,"مكرر","")))</f>
        <v/>
      </c>
    </row>
    <row r="846">
      <c r="A846" s="5" t="n"/>
      <c r="B846" s="5" t="n"/>
      <c r="C846" s="5" t="n"/>
      <c r="D846" s="5" t="n"/>
      <c r="E846" s="6">
        <f>IF(B846&amp;""="","",IFERROR(INDEX('الملاك'!$B$6:$B$205,MATCH(B846&amp;"",'الملاك'!$A$6:$A$205,0))&amp;"","كود غير موجود"))</f>
        <v/>
      </c>
      <c r="F846" s="19">
        <f>IF(B846&amp;""="","",IFERROR(INDEX('الملاك'!$E$6:$E$205,MATCH(B846&amp;"",'الملاك'!$A$6:$A$205,0)),""))</f>
        <v/>
      </c>
      <c r="G846" s="6">
        <f>IF(OR(A846&amp;""="",B846&amp;""=""),"",IF(COUNTIF('الاجتماعات'!$A$6:$A$205,A846&amp;"")=0,"اجتماع غير موجود",IF(COUNTIFS($A$6:$A$2005,A846&amp;"",$B$6:$B$2005,B846&amp;"")&gt;1,"مكرر","")))</f>
        <v/>
      </c>
    </row>
    <row r="847">
      <c r="A847" s="5" t="n"/>
      <c r="B847" s="5" t="n"/>
      <c r="C847" s="5" t="n"/>
      <c r="D847" s="5" t="n"/>
      <c r="E847" s="6">
        <f>IF(B847&amp;""="","",IFERROR(INDEX('الملاك'!$B$6:$B$205,MATCH(B847&amp;"",'الملاك'!$A$6:$A$205,0))&amp;"","كود غير موجود"))</f>
        <v/>
      </c>
      <c r="F847" s="19">
        <f>IF(B847&amp;""="","",IFERROR(INDEX('الملاك'!$E$6:$E$205,MATCH(B847&amp;"",'الملاك'!$A$6:$A$205,0)),""))</f>
        <v/>
      </c>
      <c r="G847" s="6">
        <f>IF(OR(A847&amp;""="",B847&amp;""=""),"",IF(COUNTIF('الاجتماعات'!$A$6:$A$205,A847&amp;"")=0,"اجتماع غير موجود",IF(COUNTIFS($A$6:$A$2005,A847&amp;"",$B$6:$B$2005,B847&amp;"")&gt;1,"مكرر","")))</f>
        <v/>
      </c>
    </row>
    <row r="848">
      <c r="A848" s="5" t="n"/>
      <c r="B848" s="5" t="n"/>
      <c r="C848" s="5" t="n"/>
      <c r="D848" s="5" t="n"/>
      <c r="E848" s="6">
        <f>IF(B848&amp;""="","",IFERROR(INDEX('الملاك'!$B$6:$B$205,MATCH(B848&amp;"",'الملاك'!$A$6:$A$205,0))&amp;"","كود غير موجود"))</f>
        <v/>
      </c>
      <c r="F848" s="19">
        <f>IF(B848&amp;""="","",IFERROR(INDEX('الملاك'!$E$6:$E$205,MATCH(B848&amp;"",'الملاك'!$A$6:$A$205,0)),""))</f>
        <v/>
      </c>
      <c r="G848" s="6">
        <f>IF(OR(A848&amp;""="",B848&amp;""=""),"",IF(COUNTIF('الاجتماعات'!$A$6:$A$205,A848&amp;"")=0,"اجتماع غير موجود",IF(COUNTIFS($A$6:$A$2005,A848&amp;"",$B$6:$B$2005,B848&amp;"")&gt;1,"مكرر","")))</f>
        <v/>
      </c>
    </row>
    <row r="849">
      <c r="A849" s="5" t="n"/>
      <c r="B849" s="5" t="n"/>
      <c r="C849" s="5" t="n"/>
      <c r="D849" s="5" t="n"/>
      <c r="E849" s="6">
        <f>IF(B849&amp;""="","",IFERROR(INDEX('الملاك'!$B$6:$B$205,MATCH(B849&amp;"",'الملاك'!$A$6:$A$205,0))&amp;"","كود غير موجود"))</f>
        <v/>
      </c>
      <c r="F849" s="19">
        <f>IF(B849&amp;""="","",IFERROR(INDEX('الملاك'!$E$6:$E$205,MATCH(B849&amp;"",'الملاك'!$A$6:$A$205,0)),""))</f>
        <v/>
      </c>
      <c r="G849" s="6">
        <f>IF(OR(A849&amp;""="",B849&amp;""=""),"",IF(COUNTIF('الاجتماعات'!$A$6:$A$205,A849&amp;"")=0,"اجتماع غير موجود",IF(COUNTIFS($A$6:$A$2005,A849&amp;"",$B$6:$B$2005,B849&amp;"")&gt;1,"مكرر","")))</f>
        <v/>
      </c>
    </row>
    <row r="850">
      <c r="A850" s="5" t="n"/>
      <c r="B850" s="5" t="n"/>
      <c r="C850" s="5" t="n"/>
      <c r="D850" s="5" t="n"/>
      <c r="E850" s="6">
        <f>IF(B850&amp;""="","",IFERROR(INDEX('الملاك'!$B$6:$B$205,MATCH(B850&amp;"",'الملاك'!$A$6:$A$205,0))&amp;"","كود غير موجود"))</f>
        <v/>
      </c>
      <c r="F850" s="19">
        <f>IF(B850&amp;""="","",IFERROR(INDEX('الملاك'!$E$6:$E$205,MATCH(B850&amp;"",'الملاك'!$A$6:$A$205,0)),""))</f>
        <v/>
      </c>
      <c r="G850" s="6">
        <f>IF(OR(A850&amp;""="",B850&amp;""=""),"",IF(COUNTIF('الاجتماعات'!$A$6:$A$205,A850&amp;"")=0,"اجتماع غير موجود",IF(COUNTIFS($A$6:$A$2005,A850&amp;"",$B$6:$B$2005,B850&amp;"")&gt;1,"مكرر","")))</f>
        <v/>
      </c>
    </row>
    <row r="851">
      <c r="A851" s="5" t="n"/>
      <c r="B851" s="5" t="n"/>
      <c r="C851" s="5" t="n"/>
      <c r="D851" s="5" t="n"/>
      <c r="E851" s="6">
        <f>IF(B851&amp;""="","",IFERROR(INDEX('الملاك'!$B$6:$B$205,MATCH(B851&amp;"",'الملاك'!$A$6:$A$205,0))&amp;"","كود غير موجود"))</f>
        <v/>
      </c>
      <c r="F851" s="19">
        <f>IF(B851&amp;""="","",IFERROR(INDEX('الملاك'!$E$6:$E$205,MATCH(B851&amp;"",'الملاك'!$A$6:$A$205,0)),""))</f>
        <v/>
      </c>
      <c r="G851" s="6">
        <f>IF(OR(A851&amp;""="",B851&amp;""=""),"",IF(COUNTIF('الاجتماعات'!$A$6:$A$205,A851&amp;"")=0,"اجتماع غير موجود",IF(COUNTIFS($A$6:$A$2005,A851&amp;"",$B$6:$B$2005,B851&amp;"")&gt;1,"مكرر","")))</f>
        <v/>
      </c>
    </row>
    <row r="852">
      <c r="A852" s="5" t="n"/>
      <c r="B852" s="5" t="n"/>
      <c r="C852" s="5" t="n"/>
      <c r="D852" s="5" t="n"/>
      <c r="E852" s="6">
        <f>IF(B852&amp;""="","",IFERROR(INDEX('الملاك'!$B$6:$B$205,MATCH(B852&amp;"",'الملاك'!$A$6:$A$205,0))&amp;"","كود غير موجود"))</f>
        <v/>
      </c>
      <c r="F852" s="19">
        <f>IF(B852&amp;""="","",IFERROR(INDEX('الملاك'!$E$6:$E$205,MATCH(B852&amp;"",'الملاك'!$A$6:$A$205,0)),""))</f>
        <v/>
      </c>
      <c r="G852" s="6">
        <f>IF(OR(A852&amp;""="",B852&amp;""=""),"",IF(COUNTIF('الاجتماعات'!$A$6:$A$205,A852&amp;"")=0,"اجتماع غير موجود",IF(COUNTIFS($A$6:$A$2005,A852&amp;"",$B$6:$B$2005,B852&amp;"")&gt;1,"مكرر","")))</f>
        <v/>
      </c>
    </row>
    <row r="853">
      <c r="A853" s="5" t="n"/>
      <c r="B853" s="5" t="n"/>
      <c r="C853" s="5" t="n"/>
      <c r="D853" s="5" t="n"/>
      <c r="E853" s="6">
        <f>IF(B853&amp;""="","",IFERROR(INDEX('الملاك'!$B$6:$B$205,MATCH(B853&amp;"",'الملاك'!$A$6:$A$205,0))&amp;"","كود غير موجود"))</f>
        <v/>
      </c>
      <c r="F853" s="19">
        <f>IF(B853&amp;""="","",IFERROR(INDEX('الملاك'!$E$6:$E$205,MATCH(B853&amp;"",'الملاك'!$A$6:$A$205,0)),""))</f>
        <v/>
      </c>
      <c r="G853" s="6">
        <f>IF(OR(A853&amp;""="",B853&amp;""=""),"",IF(COUNTIF('الاجتماعات'!$A$6:$A$205,A853&amp;"")=0,"اجتماع غير موجود",IF(COUNTIFS($A$6:$A$2005,A853&amp;"",$B$6:$B$2005,B853&amp;"")&gt;1,"مكرر","")))</f>
        <v/>
      </c>
    </row>
    <row r="854">
      <c r="A854" s="5" t="n"/>
      <c r="B854" s="5" t="n"/>
      <c r="C854" s="5" t="n"/>
      <c r="D854" s="5" t="n"/>
      <c r="E854" s="6">
        <f>IF(B854&amp;""="","",IFERROR(INDEX('الملاك'!$B$6:$B$205,MATCH(B854&amp;"",'الملاك'!$A$6:$A$205,0))&amp;"","كود غير موجود"))</f>
        <v/>
      </c>
      <c r="F854" s="19">
        <f>IF(B854&amp;""="","",IFERROR(INDEX('الملاك'!$E$6:$E$205,MATCH(B854&amp;"",'الملاك'!$A$6:$A$205,0)),""))</f>
        <v/>
      </c>
      <c r="G854" s="6">
        <f>IF(OR(A854&amp;""="",B854&amp;""=""),"",IF(COUNTIF('الاجتماعات'!$A$6:$A$205,A854&amp;"")=0,"اجتماع غير موجود",IF(COUNTIFS($A$6:$A$2005,A854&amp;"",$B$6:$B$2005,B854&amp;"")&gt;1,"مكرر","")))</f>
        <v/>
      </c>
    </row>
    <row r="855">
      <c r="A855" s="5" t="n"/>
      <c r="B855" s="5" t="n"/>
      <c r="C855" s="5" t="n"/>
      <c r="D855" s="5" t="n"/>
      <c r="E855" s="6">
        <f>IF(B855&amp;""="","",IFERROR(INDEX('الملاك'!$B$6:$B$205,MATCH(B855&amp;"",'الملاك'!$A$6:$A$205,0))&amp;"","كود غير موجود"))</f>
        <v/>
      </c>
      <c r="F855" s="19">
        <f>IF(B855&amp;""="","",IFERROR(INDEX('الملاك'!$E$6:$E$205,MATCH(B855&amp;"",'الملاك'!$A$6:$A$205,0)),""))</f>
        <v/>
      </c>
      <c r="G855" s="6">
        <f>IF(OR(A855&amp;""="",B855&amp;""=""),"",IF(COUNTIF('الاجتماعات'!$A$6:$A$205,A855&amp;"")=0,"اجتماع غير موجود",IF(COUNTIFS($A$6:$A$2005,A855&amp;"",$B$6:$B$2005,B855&amp;"")&gt;1,"مكرر","")))</f>
        <v/>
      </c>
    </row>
    <row r="856">
      <c r="A856" s="5" t="n"/>
      <c r="B856" s="5" t="n"/>
      <c r="C856" s="5" t="n"/>
      <c r="D856" s="5" t="n"/>
      <c r="E856" s="6">
        <f>IF(B856&amp;""="","",IFERROR(INDEX('الملاك'!$B$6:$B$205,MATCH(B856&amp;"",'الملاك'!$A$6:$A$205,0))&amp;"","كود غير موجود"))</f>
        <v/>
      </c>
      <c r="F856" s="19">
        <f>IF(B856&amp;""="","",IFERROR(INDEX('الملاك'!$E$6:$E$205,MATCH(B856&amp;"",'الملاك'!$A$6:$A$205,0)),""))</f>
        <v/>
      </c>
      <c r="G856" s="6">
        <f>IF(OR(A856&amp;""="",B856&amp;""=""),"",IF(COUNTIF('الاجتماعات'!$A$6:$A$205,A856&amp;"")=0,"اجتماع غير موجود",IF(COUNTIFS($A$6:$A$2005,A856&amp;"",$B$6:$B$2005,B856&amp;"")&gt;1,"مكرر","")))</f>
        <v/>
      </c>
    </row>
    <row r="857">
      <c r="A857" s="5" t="n"/>
      <c r="B857" s="5" t="n"/>
      <c r="C857" s="5" t="n"/>
      <c r="D857" s="5" t="n"/>
      <c r="E857" s="6">
        <f>IF(B857&amp;""="","",IFERROR(INDEX('الملاك'!$B$6:$B$205,MATCH(B857&amp;"",'الملاك'!$A$6:$A$205,0))&amp;"","كود غير موجود"))</f>
        <v/>
      </c>
      <c r="F857" s="19">
        <f>IF(B857&amp;""="","",IFERROR(INDEX('الملاك'!$E$6:$E$205,MATCH(B857&amp;"",'الملاك'!$A$6:$A$205,0)),""))</f>
        <v/>
      </c>
      <c r="G857" s="6">
        <f>IF(OR(A857&amp;""="",B857&amp;""=""),"",IF(COUNTIF('الاجتماعات'!$A$6:$A$205,A857&amp;"")=0,"اجتماع غير موجود",IF(COUNTIFS($A$6:$A$2005,A857&amp;"",$B$6:$B$2005,B857&amp;"")&gt;1,"مكرر","")))</f>
        <v/>
      </c>
    </row>
    <row r="858">
      <c r="A858" s="5" t="n"/>
      <c r="B858" s="5" t="n"/>
      <c r="C858" s="5" t="n"/>
      <c r="D858" s="5" t="n"/>
      <c r="E858" s="6">
        <f>IF(B858&amp;""="","",IFERROR(INDEX('الملاك'!$B$6:$B$205,MATCH(B858&amp;"",'الملاك'!$A$6:$A$205,0))&amp;"","كود غير موجود"))</f>
        <v/>
      </c>
      <c r="F858" s="19">
        <f>IF(B858&amp;""="","",IFERROR(INDEX('الملاك'!$E$6:$E$205,MATCH(B858&amp;"",'الملاك'!$A$6:$A$205,0)),""))</f>
        <v/>
      </c>
      <c r="G858" s="6">
        <f>IF(OR(A858&amp;""="",B858&amp;""=""),"",IF(COUNTIF('الاجتماعات'!$A$6:$A$205,A858&amp;"")=0,"اجتماع غير موجود",IF(COUNTIFS($A$6:$A$2005,A858&amp;"",$B$6:$B$2005,B858&amp;"")&gt;1,"مكرر","")))</f>
        <v/>
      </c>
    </row>
    <row r="859">
      <c r="A859" s="5" t="n"/>
      <c r="B859" s="5" t="n"/>
      <c r="C859" s="5" t="n"/>
      <c r="D859" s="5" t="n"/>
      <c r="E859" s="6">
        <f>IF(B859&amp;""="","",IFERROR(INDEX('الملاك'!$B$6:$B$205,MATCH(B859&amp;"",'الملاك'!$A$6:$A$205,0))&amp;"","كود غير موجود"))</f>
        <v/>
      </c>
      <c r="F859" s="19">
        <f>IF(B859&amp;""="","",IFERROR(INDEX('الملاك'!$E$6:$E$205,MATCH(B859&amp;"",'الملاك'!$A$6:$A$205,0)),""))</f>
        <v/>
      </c>
      <c r="G859" s="6">
        <f>IF(OR(A859&amp;""="",B859&amp;""=""),"",IF(COUNTIF('الاجتماعات'!$A$6:$A$205,A859&amp;"")=0,"اجتماع غير موجود",IF(COUNTIFS($A$6:$A$2005,A859&amp;"",$B$6:$B$2005,B859&amp;"")&gt;1,"مكرر","")))</f>
        <v/>
      </c>
    </row>
    <row r="860">
      <c r="A860" s="5" t="n"/>
      <c r="B860" s="5" t="n"/>
      <c r="C860" s="5" t="n"/>
      <c r="D860" s="5" t="n"/>
      <c r="E860" s="6">
        <f>IF(B860&amp;""="","",IFERROR(INDEX('الملاك'!$B$6:$B$205,MATCH(B860&amp;"",'الملاك'!$A$6:$A$205,0))&amp;"","كود غير موجود"))</f>
        <v/>
      </c>
      <c r="F860" s="19">
        <f>IF(B860&amp;""="","",IFERROR(INDEX('الملاك'!$E$6:$E$205,MATCH(B860&amp;"",'الملاك'!$A$6:$A$205,0)),""))</f>
        <v/>
      </c>
      <c r="G860" s="6">
        <f>IF(OR(A860&amp;""="",B860&amp;""=""),"",IF(COUNTIF('الاجتماعات'!$A$6:$A$205,A860&amp;"")=0,"اجتماع غير موجود",IF(COUNTIFS($A$6:$A$2005,A860&amp;"",$B$6:$B$2005,B860&amp;"")&gt;1,"مكرر","")))</f>
        <v/>
      </c>
    </row>
    <row r="861">
      <c r="A861" s="5" t="n"/>
      <c r="B861" s="5" t="n"/>
      <c r="C861" s="5" t="n"/>
      <c r="D861" s="5" t="n"/>
      <c r="E861" s="6">
        <f>IF(B861&amp;""="","",IFERROR(INDEX('الملاك'!$B$6:$B$205,MATCH(B861&amp;"",'الملاك'!$A$6:$A$205,0))&amp;"","كود غير موجود"))</f>
        <v/>
      </c>
      <c r="F861" s="19">
        <f>IF(B861&amp;""="","",IFERROR(INDEX('الملاك'!$E$6:$E$205,MATCH(B861&amp;"",'الملاك'!$A$6:$A$205,0)),""))</f>
        <v/>
      </c>
      <c r="G861" s="6">
        <f>IF(OR(A861&amp;""="",B861&amp;""=""),"",IF(COUNTIF('الاجتماعات'!$A$6:$A$205,A861&amp;"")=0,"اجتماع غير موجود",IF(COUNTIFS($A$6:$A$2005,A861&amp;"",$B$6:$B$2005,B861&amp;"")&gt;1,"مكرر","")))</f>
        <v/>
      </c>
    </row>
    <row r="862">
      <c r="A862" s="5" t="n"/>
      <c r="B862" s="5" t="n"/>
      <c r="C862" s="5" t="n"/>
      <c r="D862" s="5" t="n"/>
      <c r="E862" s="6">
        <f>IF(B862&amp;""="","",IFERROR(INDEX('الملاك'!$B$6:$B$205,MATCH(B862&amp;"",'الملاك'!$A$6:$A$205,0))&amp;"","كود غير موجود"))</f>
        <v/>
      </c>
      <c r="F862" s="19">
        <f>IF(B862&amp;""="","",IFERROR(INDEX('الملاك'!$E$6:$E$205,MATCH(B862&amp;"",'الملاك'!$A$6:$A$205,0)),""))</f>
        <v/>
      </c>
      <c r="G862" s="6">
        <f>IF(OR(A862&amp;""="",B862&amp;""=""),"",IF(COUNTIF('الاجتماعات'!$A$6:$A$205,A862&amp;"")=0,"اجتماع غير موجود",IF(COUNTIFS($A$6:$A$2005,A862&amp;"",$B$6:$B$2005,B862&amp;"")&gt;1,"مكرر","")))</f>
        <v/>
      </c>
    </row>
    <row r="863">
      <c r="A863" s="5" t="n"/>
      <c r="B863" s="5" t="n"/>
      <c r="C863" s="5" t="n"/>
      <c r="D863" s="5" t="n"/>
      <c r="E863" s="6">
        <f>IF(B863&amp;""="","",IFERROR(INDEX('الملاك'!$B$6:$B$205,MATCH(B863&amp;"",'الملاك'!$A$6:$A$205,0))&amp;"","كود غير موجود"))</f>
        <v/>
      </c>
      <c r="F863" s="19">
        <f>IF(B863&amp;""="","",IFERROR(INDEX('الملاك'!$E$6:$E$205,MATCH(B863&amp;"",'الملاك'!$A$6:$A$205,0)),""))</f>
        <v/>
      </c>
      <c r="G863" s="6">
        <f>IF(OR(A863&amp;""="",B863&amp;""=""),"",IF(COUNTIF('الاجتماعات'!$A$6:$A$205,A863&amp;"")=0,"اجتماع غير موجود",IF(COUNTIFS($A$6:$A$2005,A863&amp;"",$B$6:$B$2005,B863&amp;"")&gt;1,"مكرر","")))</f>
        <v/>
      </c>
    </row>
    <row r="864">
      <c r="A864" s="5" t="n"/>
      <c r="B864" s="5" t="n"/>
      <c r="C864" s="5" t="n"/>
      <c r="D864" s="5" t="n"/>
      <c r="E864" s="6">
        <f>IF(B864&amp;""="","",IFERROR(INDEX('الملاك'!$B$6:$B$205,MATCH(B864&amp;"",'الملاك'!$A$6:$A$205,0))&amp;"","كود غير موجود"))</f>
        <v/>
      </c>
      <c r="F864" s="19">
        <f>IF(B864&amp;""="","",IFERROR(INDEX('الملاك'!$E$6:$E$205,MATCH(B864&amp;"",'الملاك'!$A$6:$A$205,0)),""))</f>
        <v/>
      </c>
      <c r="G864" s="6">
        <f>IF(OR(A864&amp;""="",B864&amp;""=""),"",IF(COUNTIF('الاجتماعات'!$A$6:$A$205,A864&amp;"")=0,"اجتماع غير موجود",IF(COUNTIFS($A$6:$A$2005,A864&amp;"",$B$6:$B$2005,B864&amp;"")&gt;1,"مكرر","")))</f>
        <v/>
      </c>
    </row>
    <row r="865">
      <c r="A865" s="5" t="n"/>
      <c r="B865" s="5" t="n"/>
      <c r="C865" s="5" t="n"/>
      <c r="D865" s="5" t="n"/>
      <c r="E865" s="6">
        <f>IF(B865&amp;""="","",IFERROR(INDEX('الملاك'!$B$6:$B$205,MATCH(B865&amp;"",'الملاك'!$A$6:$A$205,0))&amp;"","كود غير موجود"))</f>
        <v/>
      </c>
      <c r="F865" s="19">
        <f>IF(B865&amp;""="","",IFERROR(INDEX('الملاك'!$E$6:$E$205,MATCH(B865&amp;"",'الملاك'!$A$6:$A$205,0)),""))</f>
        <v/>
      </c>
      <c r="G865" s="6">
        <f>IF(OR(A865&amp;""="",B865&amp;""=""),"",IF(COUNTIF('الاجتماعات'!$A$6:$A$205,A865&amp;"")=0,"اجتماع غير موجود",IF(COUNTIFS($A$6:$A$2005,A865&amp;"",$B$6:$B$2005,B865&amp;"")&gt;1,"مكرر","")))</f>
        <v/>
      </c>
    </row>
    <row r="866">
      <c r="A866" s="5" t="n"/>
      <c r="B866" s="5" t="n"/>
      <c r="C866" s="5" t="n"/>
      <c r="D866" s="5" t="n"/>
      <c r="E866" s="6">
        <f>IF(B866&amp;""="","",IFERROR(INDEX('الملاك'!$B$6:$B$205,MATCH(B866&amp;"",'الملاك'!$A$6:$A$205,0))&amp;"","كود غير موجود"))</f>
        <v/>
      </c>
      <c r="F866" s="19">
        <f>IF(B866&amp;""="","",IFERROR(INDEX('الملاك'!$E$6:$E$205,MATCH(B866&amp;"",'الملاك'!$A$6:$A$205,0)),""))</f>
        <v/>
      </c>
      <c r="G866" s="6">
        <f>IF(OR(A866&amp;""="",B866&amp;""=""),"",IF(COUNTIF('الاجتماعات'!$A$6:$A$205,A866&amp;"")=0,"اجتماع غير موجود",IF(COUNTIFS($A$6:$A$2005,A866&amp;"",$B$6:$B$2005,B866&amp;"")&gt;1,"مكرر","")))</f>
        <v/>
      </c>
    </row>
    <row r="867">
      <c r="A867" s="5" t="n"/>
      <c r="B867" s="5" t="n"/>
      <c r="C867" s="5" t="n"/>
      <c r="D867" s="5" t="n"/>
      <c r="E867" s="6">
        <f>IF(B867&amp;""="","",IFERROR(INDEX('الملاك'!$B$6:$B$205,MATCH(B867&amp;"",'الملاك'!$A$6:$A$205,0))&amp;"","كود غير موجود"))</f>
        <v/>
      </c>
      <c r="F867" s="19">
        <f>IF(B867&amp;""="","",IFERROR(INDEX('الملاك'!$E$6:$E$205,MATCH(B867&amp;"",'الملاك'!$A$6:$A$205,0)),""))</f>
        <v/>
      </c>
      <c r="G867" s="6">
        <f>IF(OR(A867&amp;""="",B867&amp;""=""),"",IF(COUNTIF('الاجتماعات'!$A$6:$A$205,A867&amp;"")=0,"اجتماع غير موجود",IF(COUNTIFS($A$6:$A$2005,A867&amp;"",$B$6:$B$2005,B867&amp;"")&gt;1,"مكرر","")))</f>
        <v/>
      </c>
    </row>
    <row r="868">
      <c r="A868" s="5" t="n"/>
      <c r="B868" s="5" t="n"/>
      <c r="C868" s="5" t="n"/>
      <c r="D868" s="5" t="n"/>
      <c r="E868" s="6">
        <f>IF(B868&amp;""="","",IFERROR(INDEX('الملاك'!$B$6:$B$205,MATCH(B868&amp;"",'الملاك'!$A$6:$A$205,0))&amp;"","كود غير موجود"))</f>
        <v/>
      </c>
      <c r="F868" s="19">
        <f>IF(B868&amp;""="","",IFERROR(INDEX('الملاك'!$E$6:$E$205,MATCH(B868&amp;"",'الملاك'!$A$6:$A$205,0)),""))</f>
        <v/>
      </c>
      <c r="G868" s="6">
        <f>IF(OR(A868&amp;""="",B868&amp;""=""),"",IF(COUNTIF('الاجتماعات'!$A$6:$A$205,A868&amp;"")=0,"اجتماع غير موجود",IF(COUNTIFS($A$6:$A$2005,A868&amp;"",$B$6:$B$2005,B868&amp;"")&gt;1,"مكرر","")))</f>
        <v/>
      </c>
    </row>
    <row r="869">
      <c r="A869" s="5" t="n"/>
      <c r="B869" s="5" t="n"/>
      <c r="C869" s="5" t="n"/>
      <c r="D869" s="5" t="n"/>
      <c r="E869" s="6">
        <f>IF(B869&amp;""="","",IFERROR(INDEX('الملاك'!$B$6:$B$205,MATCH(B869&amp;"",'الملاك'!$A$6:$A$205,0))&amp;"","كود غير موجود"))</f>
        <v/>
      </c>
      <c r="F869" s="19">
        <f>IF(B869&amp;""="","",IFERROR(INDEX('الملاك'!$E$6:$E$205,MATCH(B869&amp;"",'الملاك'!$A$6:$A$205,0)),""))</f>
        <v/>
      </c>
      <c r="G869" s="6">
        <f>IF(OR(A869&amp;""="",B869&amp;""=""),"",IF(COUNTIF('الاجتماعات'!$A$6:$A$205,A869&amp;"")=0,"اجتماع غير موجود",IF(COUNTIFS($A$6:$A$2005,A869&amp;"",$B$6:$B$2005,B869&amp;"")&gt;1,"مكرر","")))</f>
        <v/>
      </c>
    </row>
    <row r="870">
      <c r="A870" s="5" t="n"/>
      <c r="B870" s="5" t="n"/>
      <c r="C870" s="5" t="n"/>
      <c r="D870" s="5" t="n"/>
      <c r="E870" s="6">
        <f>IF(B870&amp;""="","",IFERROR(INDEX('الملاك'!$B$6:$B$205,MATCH(B870&amp;"",'الملاك'!$A$6:$A$205,0))&amp;"","كود غير موجود"))</f>
        <v/>
      </c>
      <c r="F870" s="19">
        <f>IF(B870&amp;""="","",IFERROR(INDEX('الملاك'!$E$6:$E$205,MATCH(B870&amp;"",'الملاك'!$A$6:$A$205,0)),""))</f>
        <v/>
      </c>
      <c r="G870" s="6">
        <f>IF(OR(A870&amp;""="",B870&amp;""=""),"",IF(COUNTIF('الاجتماعات'!$A$6:$A$205,A870&amp;"")=0,"اجتماع غير موجود",IF(COUNTIFS($A$6:$A$2005,A870&amp;"",$B$6:$B$2005,B870&amp;"")&gt;1,"مكرر","")))</f>
        <v/>
      </c>
    </row>
    <row r="871">
      <c r="A871" s="5" t="n"/>
      <c r="B871" s="5" t="n"/>
      <c r="C871" s="5" t="n"/>
      <c r="D871" s="5" t="n"/>
      <c r="E871" s="6">
        <f>IF(B871&amp;""="","",IFERROR(INDEX('الملاك'!$B$6:$B$205,MATCH(B871&amp;"",'الملاك'!$A$6:$A$205,0))&amp;"","كود غير موجود"))</f>
        <v/>
      </c>
      <c r="F871" s="19">
        <f>IF(B871&amp;""="","",IFERROR(INDEX('الملاك'!$E$6:$E$205,MATCH(B871&amp;"",'الملاك'!$A$6:$A$205,0)),""))</f>
        <v/>
      </c>
      <c r="G871" s="6">
        <f>IF(OR(A871&amp;""="",B871&amp;""=""),"",IF(COUNTIF('الاجتماعات'!$A$6:$A$205,A871&amp;"")=0,"اجتماع غير موجود",IF(COUNTIFS($A$6:$A$2005,A871&amp;"",$B$6:$B$2005,B871&amp;"")&gt;1,"مكرر","")))</f>
        <v/>
      </c>
    </row>
    <row r="872">
      <c r="A872" s="5" t="n"/>
      <c r="B872" s="5" t="n"/>
      <c r="C872" s="5" t="n"/>
      <c r="D872" s="5" t="n"/>
      <c r="E872" s="6">
        <f>IF(B872&amp;""="","",IFERROR(INDEX('الملاك'!$B$6:$B$205,MATCH(B872&amp;"",'الملاك'!$A$6:$A$205,0))&amp;"","كود غير موجود"))</f>
        <v/>
      </c>
      <c r="F872" s="19">
        <f>IF(B872&amp;""="","",IFERROR(INDEX('الملاك'!$E$6:$E$205,MATCH(B872&amp;"",'الملاك'!$A$6:$A$205,0)),""))</f>
        <v/>
      </c>
      <c r="G872" s="6">
        <f>IF(OR(A872&amp;""="",B872&amp;""=""),"",IF(COUNTIF('الاجتماعات'!$A$6:$A$205,A872&amp;"")=0,"اجتماع غير موجود",IF(COUNTIFS($A$6:$A$2005,A872&amp;"",$B$6:$B$2005,B872&amp;"")&gt;1,"مكرر","")))</f>
        <v/>
      </c>
    </row>
    <row r="873">
      <c r="A873" s="5" t="n"/>
      <c r="B873" s="5" t="n"/>
      <c r="C873" s="5" t="n"/>
      <c r="D873" s="5" t="n"/>
      <c r="E873" s="6">
        <f>IF(B873&amp;""="","",IFERROR(INDEX('الملاك'!$B$6:$B$205,MATCH(B873&amp;"",'الملاك'!$A$6:$A$205,0))&amp;"","كود غير موجود"))</f>
        <v/>
      </c>
      <c r="F873" s="19">
        <f>IF(B873&amp;""="","",IFERROR(INDEX('الملاك'!$E$6:$E$205,MATCH(B873&amp;"",'الملاك'!$A$6:$A$205,0)),""))</f>
        <v/>
      </c>
      <c r="G873" s="6">
        <f>IF(OR(A873&amp;""="",B873&amp;""=""),"",IF(COUNTIF('الاجتماعات'!$A$6:$A$205,A873&amp;"")=0,"اجتماع غير موجود",IF(COUNTIFS($A$6:$A$2005,A873&amp;"",$B$6:$B$2005,B873&amp;"")&gt;1,"مكرر","")))</f>
        <v/>
      </c>
    </row>
    <row r="874">
      <c r="A874" s="5" t="n"/>
      <c r="B874" s="5" t="n"/>
      <c r="C874" s="5" t="n"/>
      <c r="D874" s="5" t="n"/>
      <c r="E874" s="6">
        <f>IF(B874&amp;""="","",IFERROR(INDEX('الملاك'!$B$6:$B$205,MATCH(B874&amp;"",'الملاك'!$A$6:$A$205,0))&amp;"","كود غير موجود"))</f>
        <v/>
      </c>
      <c r="F874" s="19">
        <f>IF(B874&amp;""="","",IFERROR(INDEX('الملاك'!$E$6:$E$205,MATCH(B874&amp;"",'الملاك'!$A$6:$A$205,0)),""))</f>
        <v/>
      </c>
      <c r="G874" s="6">
        <f>IF(OR(A874&amp;""="",B874&amp;""=""),"",IF(COUNTIF('الاجتماعات'!$A$6:$A$205,A874&amp;"")=0,"اجتماع غير موجود",IF(COUNTIFS($A$6:$A$2005,A874&amp;"",$B$6:$B$2005,B874&amp;"")&gt;1,"مكرر","")))</f>
        <v/>
      </c>
    </row>
    <row r="875">
      <c r="A875" s="5" t="n"/>
      <c r="B875" s="5" t="n"/>
      <c r="C875" s="5" t="n"/>
      <c r="D875" s="5" t="n"/>
      <c r="E875" s="6">
        <f>IF(B875&amp;""="","",IFERROR(INDEX('الملاك'!$B$6:$B$205,MATCH(B875&amp;"",'الملاك'!$A$6:$A$205,0))&amp;"","كود غير موجود"))</f>
        <v/>
      </c>
      <c r="F875" s="19">
        <f>IF(B875&amp;""="","",IFERROR(INDEX('الملاك'!$E$6:$E$205,MATCH(B875&amp;"",'الملاك'!$A$6:$A$205,0)),""))</f>
        <v/>
      </c>
      <c r="G875" s="6">
        <f>IF(OR(A875&amp;""="",B875&amp;""=""),"",IF(COUNTIF('الاجتماعات'!$A$6:$A$205,A875&amp;"")=0,"اجتماع غير موجود",IF(COUNTIFS($A$6:$A$2005,A875&amp;"",$B$6:$B$2005,B875&amp;"")&gt;1,"مكرر","")))</f>
        <v/>
      </c>
    </row>
    <row r="876">
      <c r="A876" s="5" t="n"/>
      <c r="B876" s="5" t="n"/>
      <c r="C876" s="5" t="n"/>
      <c r="D876" s="5" t="n"/>
      <c r="E876" s="6">
        <f>IF(B876&amp;""="","",IFERROR(INDEX('الملاك'!$B$6:$B$205,MATCH(B876&amp;"",'الملاك'!$A$6:$A$205,0))&amp;"","كود غير موجود"))</f>
        <v/>
      </c>
      <c r="F876" s="19">
        <f>IF(B876&amp;""="","",IFERROR(INDEX('الملاك'!$E$6:$E$205,MATCH(B876&amp;"",'الملاك'!$A$6:$A$205,0)),""))</f>
        <v/>
      </c>
      <c r="G876" s="6">
        <f>IF(OR(A876&amp;""="",B876&amp;""=""),"",IF(COUNTIF('الاجتماعات'!$A$6:$A$205,A876&amp;"")=0,"اجتماع غير موجود",IF(COUNTIFS($A$6:$A$2005,A876&amp;"",$B$6:$B$2005,B876&amp;"")&gt;1,"مكرر","")))</f>
        <v/>
      </c>
    </row>
    <row r="877">
      <c r="A877" s="5" t="n"/>
      <c r="B877" s="5" t="n"/>
      <c r="C877" s="5" t="n"/>
      <c r="D877" s="5" t="n"/>
      <c r="E877" s="6">
        <f>IF(B877&amp;""="","",IFERROR(INDEX('الملاك'!$B$6:$B$205,MATCH(B877&amp;"",'الملاك'!$A$6:$A$205,0))&amp;"","كود غير موجود"))</f>
        <v/>
      </c>
      <c r="F877" s="19">
        <f>IF(B877&amp;""="","",IFERROR(INDEX('الملاك'!$E$6:$E$205,MATCH(B877&amp;"",'الملاك'!$A$6:$A$205,0)),""))</f>
        <v/>
      </c>
      <c r="G877" s="6">
        <f>IF(OR(A877&amp;""="",B877&amp;""=""),"",IF(COUNTIF('الاجتماعات'!$A$6:$A$205,A877&amp;"")=0,"اجتماع غير موجود",IF(COUNTIFS($A$6:$A$2005,A877&amp;"",$B$6:$B$2005,B877&amp;"")&gt;1,"مكرر","")))</f>
        <v/>
      </c>
    </row>
    <row r="878">
      <c r="A878" s="5" t="n"/>
      <c r="B878" s="5" t="n"/>
      <c r="C878" s="5" t="n"/>
      <c r="D878" s="5" t="n"/>
      <c r="E878" s="6">
        <f>IF(B878&amp;""="","",IFERROR(INDEX('الملاك'!$B$6:$B$205,MATCH(B878&amp;"",'الملاك'!$A$6:$A$205,0))&amp;"","كود غير موجود"))</f>
        <v/>
      </c>
      <c r="F878" s="19">
        <f>IF(B878&amp;""="","",IFERROR(INDEX('الملاك'!$E$6:$E$205,MATCH(B878&amp;"",'الملاك'!$A$6:$A$205,0)),""))</f>
        <v/>
      </c>
      <c r="G878" s="6">
        <f>IF(OR(A878&amp;""="",B878&amp;""=""),"",IF(COUNTIF('الاجتماعات'!$A$6:$A$205,A878&amp;"")=0,"اجتماع غير موجود",IF(COUNTIFS($A$6:$A$2005,A878&amp;"",$B$6:$B$2005,B878&amp;"")&gt;1,"مكرر","")))</f>
        <v/>
      </c>
    </row>
    <row r="879">
      <c r="A879" s="5" t="n"/>
      <c r="B879" s="5" t="n"/>
      <c r="C879" s="5" t="n"/>
      <c r="D879" s="5" t="n"/>
      <c r="E879" s="6">
        <f>IF(B879&amp;""="","",IFERROR(INDEX('الملاك'!$B$6:$B$205,MATCH(B879&amp;"",'الملاك'!$A$6:$A$205,0))&amp;"","كود غير موجود"))</f>
        <v/>
      </c>
      <c r="F879" s="19">
        <f>IF(B879&amp;""="","",IFERROR(INDEX('الملاك'!$E$6:$E$205,MATCH(B879&amp;"",'الملاك'!$A$6:$A$205,0)),""))</f>
        <v/>
      </c>
      <c r="G879" s="6">
        <f>IF(OR(A879&amp;""="",B879&amp;""=""),"",IF(COUNTIF('الاجتماعات'!$A$6:$A$205,A879&amp;"")=0,"اجتماع غير موجود",IF(COUNTIFS($A$6:$A$2005,A879&amp;"",$B$6:$B$2005,B879&amp;"")&gt;1,"مكرر","")))</f>
        <v/>
      </c>
    </row>
    <row r="880">
      <c r="A880" s="5" t="n"/>
      <c r="B880" s="5" t="n"/>
      <c r="C880" s="5" t="n"/>
      <c r="D880" s="5" t="n"/>
      <c r="E880" s="6">
        <f>IF(B880&amp;""="","",IFERROR(INDEX('الملاك'!$B$6:$B$205,MATCH(B880&amp;"",'الملاك'!$A$6:$A$205,0))&amp;"","كود غير موجود"))</f>
        <v/>
      </c>
      <c r="F880" s="19">
        <f>IF(B880&amp;""="","",IFERROR(INDEX('الملاك'!$E$6:$E$205,MATCH(B880&amp;"",'الملاك'!$A$6:$A$205,0)),""))</f>
        <v/>
      </c>
      <c r="G880" s="6">
        <f>IF(OR(A880&amp;""="",B880&amp;""=""),"",IF(COUNTIF('الاجتماعات'!$A$6:$A$205,A880&amp;"")=0,"اجتماع غير موجود",IF(COUNTIFS($A$6:$A$2005,A880&amp;"",$B$6:$B$2005,B880&amp;"")&gt;1,"مكرر","")))</f>
        <v/>
      </c>
    </row>
    <row r="881">
      <c r="A881" s="5" t="n"/>
      <c r="B881" s="5" t="n"/>
      <c r="C881" s="5" t="n"/>
      <c r="D881" s="5" t="n"/>
      <c r="E881" s="6">
        <f>IF(B881&amp;""="","",IFERROR(INDEX('الملاك'!$B$6:$B$205,MATCH(B881&amp;"",'الملاك'!$A$6:$A$205,0))&amp;"","كود غير موجود"))</f>
        <v/>
      </c>
      <c r="F881" s="19">
        <f>IF(B881&amp;""="","",IFERROR(INDEX('الملاك'!$E$6:$E$205,MATCH(B881&amp;"",'الملاك'!$A$6:$A$205,0)),""))</f>
        <v/>
      </c>
      <c r="G881" s="6">
        <f>IF(OR(A881&amp;""="",B881&amp;""=""),"",IF(COUNTIF('الاجتماعات'!$A$6:$A$205,A881&amp;"")=0,"اجتماع غير موجود",IF(COUNTIFS($A$6:$A$2005,A881&amp;"",$B$6:$B$2005,B881&amp;"")&gt;1,"مكرر","")))</f>
        <v/>
      </c>
    </row>
    <row r="882">
      <c r="A882" s="5" t="n"/>
      <c r="B882" s="5" t="n"/>
      <c r="C882" s="5" t="n"/>
      <c r="D882" s="5" t="n"/>
      <c r="E882" s="6">
        <f>IF(B882&amp;""="","",IFERROR(INDEX('الملاك'!$B$6:$B$205,MATCH(B882&amp;"",'الملاك'!$A$6:$A$205,0))&amp;"","كود غير موجود"))</f>
        <v/>
      </c>
      <c r="F882" s="19">
        <f>IF(B882&amp;""="","",IFERROR(INDEX('الملاك'!$E$6:$E$205,MATCH(B882&amp;"",'الملاك'!$A$6:$A$205,0)),""))</f>
        <v/>
      </c>
      <c r="G882" s="6">
        <f>IF(OR(A882&amp;""="",B882&amp;""=""),"",IF(COUNTIF('الاجتماعات'!$A$6:$A$205,A882&amp;"")=0,"اجتماع غير موجود",IF(COUNTIFS($A$6:$A$2005,A882&amp;"",$B$6:$B$2005,B882&amp;"")&gt;1,"مكرر","")))</f>
        <v/>
      </c>
    </row>
    <row r="883">
      <c r="A883" s="5" t="n"/>
      <c r="B883" s="5" t="n"/>
      <c r="C883" s="5" t="n"/>
      <c r="D883" s="5" t="n"/>
      <c r="E883" s="6">
        <f>IF(B883&amp;""="","",IFERROR(INDEX('الملاك'!$B$6:$B$205,MATCH(B883&amp;"",'الملاك'!$A$6:$A$205,0))&amp;"","كود غير موجود"))</f>
        <v/>
      </c>
      <c r="F883" s="19">
        <f>IF(B883&amp;""="","",IFERROR(INDEX('الملاك'!$E$6:$E$205,MATCH(B883&amp;"",'الملاك'!$A$6:$A$205,0)),""))</f>
        <v/>
      </c>
      <c r="G883" s="6">
        <f>IF(OR(A883&amp;""="",B883&amp;""=""),"",IF(COUNTIF('الاجتماعات'!$A$6:$A$205,A883&amp;"")=0,"اجتماع غير موجود",IF(COUNTIFS($A$6:$A$2005,A883&amp;"",$B$6:$B$2005,B883&amp;"")&gt;1,"مكرر","")))</f>
        <v/>
      </c>
    </row>
    <row r="884">
      <c r="A884" s="5" t="n"/>
      <c r="B884" s="5" t="n"/>
      <c r="C884" s="5" t="n"/>
      <c r="D884" s="5" t="n"/>
      <c r="E884" s="6">
        <f>IF(B884&amp;""="","",IFERROR(INDEX('الملاك'!$B$6:$B$205,MATCH(B884&amp;"",'الملاك'!$A$6:$A$205,0))&amp;"","كود غير موجود"))</f>
        <v/>
      </c>
      <c r="F884" s="19">
        <f>IF(B884&amp;""="","",IFERROR(INDEX('الملاك'!$E$6:$E$205,MATCH(B884&amp;"",'الملاك'!$A$6:$A$205,0)),""))</f>
        <v/>
      </c>
      <c r="G884" s="6">
        <f>IF(OR(A884&amp;""="",B884&amp;""=""),"",IF(COUNTIF('الاجتماعات'!$A$6:$A$205,A884&amp;"")=0,"اجتماع غير موجود",IF(COUNTIFS($A$6:$A$2005,A884&amp;"",$B$6:$B$2005,B884&amp;"")&gt;1,"مكرر","")))</f>
        <v/>
      </c>
    </row>
    <row r="885">
      <c r="A885" s="5" t="n"/>
      <c r="B885" s="5" t="n"/>
      <c r="C885" s="5" t="n"/>
      <c r="D885" s="5" t="n"/>
      <c r="E885" s="6">
        <f>IF(B885&amp;""="","",IFERROR(INDEX('الملاك'!$B$6:$B$205,MATCH(B885&amp;"",'الملاك'!$A$6:$A$205,0))&amp;"","كود غير موجود"))</f>
        <v/>
      </c>
      <c r="F885" s="19">
        <f>IF(B885&amp;""="","",IFERROR(INDEX('الملاك'!$E$6:$E$205,MATCH(B885&amp;"",'الملاك'!$A$6:$A$205,0)),""))</f>
        <v/>
      </c>
      <c r="G885" s="6">
        <f>IF(OR(A885&amp;""="",B885&amp;""=""),"",IF(COUNTIF('الاجتماعات'!$A$6:$A$205,A885&amp;"")=0,"اجتماع غير موجود",IF(COUNTIFS($A$6:$A$2005,A885&amp;"",$B$6:$B$2005,B885&amp;"")&gt;1,"مكرر","")))</f>
        <v/>
      </c>
    </row>
    <row r="886">
      <c r="A886" s="5" t="n"/>
      <c r="B886" s="5" t="n"/>
      <c r="C886" s="5" t="n"/>
      <c r="D886" s="5" t="n"/>
      <c r="E886" s="6">
        <f>IF(B886&amp;""="","",IFERROR(INDEX('الملاك'!$B$6:$B$205,MATCH(B886&amp;"",'الملاك'!$A$6:$A$205,0))&amp;"","كود غير موجود"))</f>
        <v/>
      </c>
      <c r="F886" s="19">
        <f>IF(B886&amp;""="","",IFERROR(INDEX('الملاك'!$E$6:$E$205,MATCH(B886&amp;"",'الملاك'!$A$6:$A$205,0)),""))</f>
        <v/>
      </c>
      <c r="G886" s="6">
        <f>IF(OR(A886&amp;""="",B886&amp;""=""),"",IF(COUNTIF('الاجتماعات'!$A$6:$A$205,A886&amp;"")=0,"اجتماع غير موجود",IF(COUNTIFS($A$6:$A$2005,A886&amp;"",$B$6:$B$2005,B886&amp;"")&gt;1,"مكرر","")))</f>
        <v/>
      </c>
    </row>
    <row r="887">
      <c r="A887" s="5" t="n"/>
      <c r="B887" s="5" t="n"/>
      <c r="C887" s="5" t="n"/>
      <c r="D887" s="5" t="n"/>
      <c r="E887" s="6">
        <f>IF(B887&amp;""="","",IFERROR(INDEX('الملاك'!$B$6:$B$205,MATCH(B887&amp;"",'الملاك'!$A$6:$A$205,0))&amp;"","كود غير موجود"))</f>
        <v/>
      </c>
      <c r="F887" s="19">
        <f>IF(B887&amp;""="","",IFERROR(INDEX('الملاك'!$E$6:$E$205,MATCH(B887&amp;"",'الملاك'!$A$6:$A$205,0)),""))</f>
        <v/>
      </c>
      <c r="G887" s="6">
        <f>IF(OR(A887&amp;""="",B887&amp;""=""),"",IF(COUNTIF('الاجتماعات'!$A$6:$A$205,A887&amp;"")=0,"اجتماع غير موجود",IF(COUNTIFS($A$6:$A$2005,A887&amp;"",$B$6:$B$2005,B887&amp;"")&gt;1,"مكرر","")))</f>
        <v/>
      </c>
    </row>
    <row r="888">
      <c r="A888" s="5" t="n"/>
      <c r="B888" s="5" t="n"/>
      <c r="C888" s="5" t="n"/>
      <c r="D888" s="5" t="n"/>
      <c r="E888" s="6">
        <f>IF(B888&amp;""="","",IFERROR(INDEX('الملاك'!$B$6:$B$205,MATCH(B888&amp;"",'الملاك'!$A$6:$A$205,0))&amp;"","كود غير موجود"))</f>
        <v/>
      </c>
      <c r="F888" s="19">
        <f>IF(B888&amp;""="","",IFERROR(INDEX('الملاك'!$E$6:$E$205,MATCH(B888&amp;"",'الملاك'!$A$6:$A$205,0)),""))</f>
        <v/>
      </c>
      <c r="G888" s="6">
        <f>IF(OR(A888&amp;""="",B888&amp;""=""),"",IF(COUNTIF('الاجتماعات'!$A$6:$A$205,A888&amp;"")=0,"اجتماع غير موجود",IF(COUNTIFS($A$6:$A$2005,A888&amp;"",$B$6:$B$2005,B888&amp;"")&gt;1,"مكرر","")))</f>
        <v/>
      </c>
    </row>
    <row r="889">
      <c r="A889" s="5" t="n"/>
      <c r="B889" s="5" t="n"/>
      <c r="C889" s="5" t="n"/>
      <c r="D889" s="5" t="n"/>
      <c r="E889" s="6">
        <f>IF(B889&amp;""="","",IFERROR(INDEX('الملاك'!$B$6:$B$205,MATCH(B889&amp;"",'الملاك'!$A$6:$A$205,0))&amp;"","كود غير موجود"))</f>
        <v/>
      </c>
      <c r="F889" s="19">
        <f>IF(B889&amp;""="","",IFERROR(INDEX('الملاك'!$E$6:$E$205,MATCH(B889&amp;"",'الملاك'!$A$6:$A$205,0)),""))</f>
        <v/>
      </c>
      <c r="G889" s="6">
        <f>IF(OR(A889&amp;""="",B889&amp;""=""),"",IF(COUNTIF('الاجتماعات'!$A$6:$A$205,A889&amp;"")=0,"اجتماع غير موجود",IF(COUNTIFS($A$6:$A$2005,A889&amp;"",$B$6:$B$2005,B889&amp;"")&gt;1,"مكرر","")))</f>
        <v/>
      </c>
    </row>
    <row r="890">
      <c r="A890" s="5" t="n"/>
      <c r="B890" s="5" t="n"/>
      <c r="C890" s="5" t="n"/>
      <c r="D890" s="5" t="n"/>
      <c r="E890" s="6">
        <f>IF(B890&amp;""="","",IFERROR(INDEX('الملاك'!$B$6:$B$205,MATCH(B890&amp;"",'الملاك'!$A$6:$A$205,0))&amp;"","كود غير موجود"))</f>
        <v/>
      </c>
      <c r="F890" s="19">
        <f>IF(B890&amp;""="","",IFERROR(INDEX('الملاك'!$E$6:$E$205,MATCH(B890&amp;"",'الملاك'!$A$6:$A$205,0)),""))</f>
        <v/>
      </c>
      <c r="G890" s="6">
        <f>IF(OR(A890&amp;""="",B890&amp;""=""),"",IF(COUNTIF('الاجتماعات'!$A$6:$A$205,A890&amp;"")=0,"اجتماع غير موجود",IF(COUNTIFS($A$6:$A$2005,A890&amp;"",$B$6:$B$2005,B890&amp;"")&gt;1,"مكرر","")))</f>
        <v/>
      </c>
    </row>
    <row r="891">
      <c r="A891" s="5" t="n"/>
      <c r="B891" s="5" t="n"/>
      <c r="C891" s="5" t="n"/>
      <c r="D891" s="5" t="n"/>
      <c r="E891" s="6">
        <f>IF(B891&amp;""="","",IFERROR(INDEX('الملاك'!$B$6:$B$205,MATCH(B891&amp;"",'الملاك'!$A$6:$A$205,0))&amp;"","كود غير موجود"))</f>
        <v/>
      </c>
      <c r="F891" s="19">
        <f>IF(B891&amp;""="","",IFERROR(INDEX('الملاك'!$E$6:$E$205,MATCH(B891&amp;"",'الملاك'!$A$6:$A$205,0)),""))</f>
        <v/>
      </c>
      <c r="G891" s="6">
        <f>IF(OR(A891&amp;""="",B891&amp;""=""),"",IF(COUNTIF('الاجتماعات'!$A$6:$A$205,A891&amp;"")=0,"اجتماع غير موجود",IF(COUNTIFS($A$6:$A$2005,A891&amp;"",$B$6:$B$2005,B891&amp;"")&gt;1,"مكرر","")))</f>
        <v/>
      </c>
    </row>
    <row r="892">
      <c r="A892" s="5" t="n"/>
      <c r="B892" s="5" t="n"/>
      <c r="C892" s="5" t="n"/>
      <c r="D892" s="5" t="n"/>
      <c r="E892" s="6">
        <f>IF(B892&amp;""="","",IFERROR(INDEX('الملاك'!$B$6:$B$205,MATCH(B892&amp;"",'الملاك'!$A$6:$A$205,0))&amp;"","كود غير موجود"))</f>
        <v/>
      </c>
      <c r="F892" s="19">
        <f>IF(B892&amp;""="","",IFERROR(INDEX('الملاك'!$E$6:$E$205,MATCH(B892&amp;"",'الملاك'!$A$6:$A$205,0)),""))</f>
        <v/>
      </c>
      <c r="G892" s="6">
        <f>IF(OR(A892&amp;""="",B892&amp;""=""),"",IF(COUNTIF('الاجتماعات'!$A$6:$A$205,A892&amp;"")=0,"اجتماع غير موجود",IF(COUNTIFS($A$6:$A$2005,A892&amp;"",$B$6:$B$2005,B892&amp;"")&gt;1,"مكرر","")))</f>
        <v/>
      </c>
    </row>
    <row r="893">
      <c r="A893" s="5" t="n"/>
      <c r="B893" s="5" t="n"/>
      <c r="C893" s="5" t="n"/>
      <c r="D893" s="5" t="n"/>
      <c r="E893" s="6">
        <f>IF(B893&amp;""="","",IFERROR(INDEX('الملاك'!$B$6:$B$205,MATCH(B893&amp;"",'الملاك'!$A$6:$A$205,0))&amp;"","كود غير موجود"))</f>
        <v/>
      </c>
      <c r="F893" s="19">
        <f>IF(B893&amp;""="","",IFERROR(INDEX('الملاك'!$E$6:$E$205,MATCH(B893&amp;"",'الملاك'!$A$6:$A$205,0)),""))</f>
        <v/>
      </c>
      <c r="G893" s="6">
        <f>IF(OR(A893&amp;""="",B893&amp;""=""),"",IF(COUNTIF('الاجتماعات'!$A$6:$A$205,A893&amp;"")=0,"اجتماع غير موجود",IF(COUNTIFS($A$6:$A$2005,A893&amp;"",$B$6:$B$2005,B893&amp;"")&gt;1,"مكرر","")))</f>
        <v/>
      </c>
    </row>
    <row r="894">
      <c r="A894" s="5" t="n"/>
      <c r="B894" s="5" t="n"/>
      <c r="C894" s="5" t="n"/>
      <c r="D894" s="5" t="n"/>
      <c r="E894" s="6">
        <f>IF(B894&amp;""="","",IFERROR(INDEX('الملاك'!$B$6:$B$205,MATCH(B894&amp;"",'الملاك'!$A$6:$A$205,0))&amp;"","كود غير موجود"))</f>
        <v/>
      </c>
      <c r="F894" s="19">
        <f>IF(B894&amp;""="","",IFERROR(INDEX('الملاك'!$E$6:$E$205,MATCH(B894&amp;"",'الملاك'!$A$6:$A$205,0)),""))</f>
        <v/>
      </c>
      <c r="G894" s="6">
        <f>IF(OR(A894&amp;""="",B894&amp;""=""),"",IF(COUNTIF('الاجتماعات'!$A$6:$A$205,A894&amp;"")=0,"اجتماع غير موجود",IF(COUNTIFS($A$6:$A$2005,A894&amp;"",$B$6:$B$2005,B894&amp;"")&gt;1,"مكرر","")))</f>
        <v/>
      </c>
    </row>
    <row r="895">
      <c r="A895" s="5" t="n"/>
      <c r="B895" s="5" t="n"/>
      <c r="C895" s="5" t="n"/>
      <c r="D895" s="5" t="n"/>
      <c r="E895" s="6">
        <f>IF(B895&amp;""="","",IFERROR(INDEX('الملاك'!$B$6:$B$205,MATCH(B895&amp;"",'الملاك'!$A$6:$A$205,0))&amp;"","كود غير موجود"))</f>
        <v/>
      </c>
      <c r="F895" s="19">
        <f>IF(B895&amp;""="","",IFERROR(INDEX('الملاك'!$E$6:$E$205,MATCH(B895&amp;"",'الملاك'!$A$6:$A$205,0)),""))</f>
        <v/>
      </c>
      <c r="G895" s="6">
        <f>IF(OR(A895&amp;""="",B895&amp;""=""),"",IF(COUNTIF('الاجتماعات'!$A$6:$A$205,A895&amp;"")=0,"اجتماع غير موجود",IF(COUNTIFS($A$6:$A$2005,A895&amp;"",$B$6:$B$2005,B895&amp;"")&gt;1,"مكرر","")))</f>
        <v/>
      </c>
    </row>
    <row r="896">
      <c r="A896" s="5" t="n"/>
      <c r="B896" s="5" t="n"/>
      <c r="C896" s="5" t="n"/>
      <c r="D896" s="5" t="n"/>
      <c r="E896" s="6">
        <f>IF(B896&amp;""="","",IFERROR(INDEX('الملاك'!$B$6:$B$205,MATCH(B896&amp;"",'الملاك'!$A$6:$A$205,0))&amp;"","كود غير موجود"))</f>
        <v/>
      </c>
      <c r="F896" s="19">
        <f>IF(B896&amp;""="","",IFERROR(INDEX('الملاك'!$E$6:$E$205,MATCH(B896&amp;"",'الملاك'!$A$6:$A$205,0)),""))</f>
        <v/>
      </c>
      <c r="G896" s="6">
        <f>IF(OR(A896&amp;""="",B896&amp;""=""),"",IF(COUNTIF('الاجتماعات'!$A$6:$A$205,A896&amp;"")=0,"اجتماع غير موجود",IF(COUNTIFS($A$6:$A$2005,A896&amp;"",$B$6:$B$2005,B896&amp;"")&gt;1,"مكرر","")))</f>
        <v/>
      </c>
    </row>
    <row r="897">
      <c r="A897" s="5" t="n"/>
      <c r="B897" s="5" t="n"/>
      <c r="C897" s="5" t="n"/>
      <c r="D897" s="5" t="n"/>
      <c r="E897" s="6">
        <f>IF(B897&amp;""="","",IFERROR(INDEX('الملاك'!$B$6:$B$205,MATCH(B897&amp;"",'الملاك'!$A$6:$A$205,0))&amp;"","كود غير موجود"))</f>
        <v/>
      </c>
      <c r="F897" s="19">
        <f>IF(B897&amp;""="","",IFERROR(INDEX('الملاك'!$E$6:$E$205,MATCH(B897&amp;"",'الملاك'!$A$6:$A$205,0)),""))</f>
        <v/>
      </c>
      <c r="G897" s="6">
        <f>IF(OR(A897&amp;""="",B897&amp;""=""),"",IF(COUNTIF('الاجتماعات'!$A$6:$A$205,A897&amp;"")=0,"اجتماع غير موجود",IF(COUNTIFS($A$6:$A$2005,A897&amp;"",$B$6:$B$2005,B897&amp;"")&gt;1,"مكرر","")))</f>
        <v/>
      </c>
    </row>
    <row r="898">
      <c r="A898" s="5" t="n"/>
      <c r="B898" s="5" t="n"/>
      <c r="C898" s="5" t="n"/>
      <c r="D898" s="5" t="n"/>
      <c r="E898" s="6">
        <f>IF(B898&amp;""="","",IFERROR(INDEX('الملاك'!$B$6:$B$205,MATCH(B898&amp;"",'الملاك'!$A$6:$A$205,0))&amp;"","كود غير موجود"))</f>
        <v/>
      </c>
      <c r="F898" s="19">
        <f>IF(B898&amp;""="","",IFERROR(INDEX('الملاك'!$E$6:$E$205,MATCH(B898&amp;"",'الملاك'!$A$6:$A$205,0)),""))</f>
        <v/>
      </c>
      <c r="G898" s="6">
        <f>IF(OR(A898&amp;""="",B898&amp;""=""),"",IF(COUNTIF('الاجتماعات'!$A$6:$A$205,A898&amp;"")=0,"اجتماع غير موجود",IF(COUNTIFS($A$6:$A$2005,A898&amp;"",$B$6:$B$2005,B898&amp;"")&gt;1,"مكرر","")))</f>
        <v/>
      </c>
    </row>
    <row r="899">
      <c r="A899" s="5" t="n"/>
      <c r="B899" s="5" t="n"/>
      <c r="C899" s="5" t="n"/>
      <c r="D899" s="5" t="n"/>
      <c r="E899" s="6">
        <f>IF(B899&amp;""="","",IFERROR(INDEX('الملاك'!$B$6:$B$205,MATCH(B899&amp;"",'الملاك'!$A$6:$A$205,0))&amp;"","كود غير موجود"))</f>
        <v/>
      </c>
      <c r="F899" s="19">
        <f>IF(B899&amp;""="","",IFERROR(INDEX('الملاك'!$E$6:$E$205,MATCH(B899&amp;"",'الملاك'!$A$6:$A$205,0)),""))</f>
        <v/>
      </c>
      <c r="G899" s="6">
        <f>IF(OR(A899&amp;""="",B899&amp;""=""),"",IF(COUNTIF('الاجتماعات'!$A$6:$A$205,A899&amp;"")=0,"اجتماع غير موجود",IF(COUNTIFS($A$6:$A$2005,A899&amp;"",$B$6:$B$2005,B899&amp;"")&gt;1,"مكرر","")))</f>
        <v/>
      </c>
    </row>
    <row r="900">
      <c r="A900" s="5" t="n"/>
      <c r="B900" s="5" t="n"/>
      <c r="C900" s="5" t="n"/>
      <c r="D900" s="5" t="n"/>
      <c r="E900" s="6">
        <f>IF(B900&amp;""="","",IFERROR(INDEX('الملاك'!$B$6:$B$205,MATCH(B900&amp;"",'الملاك'!$A$6:$A$205,0))&amp;"","كود غير موجود"))</f>
        <v/>
      </c>
      <c r="F900" s="19">
        <f>IF(B900&amp;""="","",IFERROR(INDEX('الملاك'!$E$6:$E$205,MATCH(B900&amp;"",'الملاك'!$A$6:$A$205,0)),""))</f>
        <v/>
      </c>
      <c r="G900" s="6">
        <f>IF(OR(A900&amp;""="",B900&amp;""=""),"",IF(COUNTIF('الاجتماعات'!$A$6:$A$205,A900&amp;"")=0,"اجتماع غير موجود",IF(COUNTIFS($A$6:$A$2005,A900&amp;"",$B$6:$B$2005,B900&amp;"")&gt;1,"مكرر","")))</f>
        <v/>
      </c>
    </row>
    <row r="901">
      <c r="A901" s="5" t="n"/>
      <c r="B901" s="5" t="n"/>
      <c r="C901" s="5" t="n"/>
      <c r="D901" s="5" t="n"/>
      <c r="E901" s="6">
        <f>IF(B901&amp;""="","",IFERROR(INDEX('الملاك'!$B$6:$B$205,MATCH(B901&amp;"",'الملاك'!$A$6:$A$205,0))&amp;"","كود غير موجود"))</f>
        <v/>
      </c>
      <c r="F901" s="19">
        <f>IF(B901&amp;""="","",IFERROR(INDEX('الملاك'!$E$6:$E$205,MATCH(B901&amp;"",'الملاك'!$A$6:$A$205,0)),""))</f>
        <v/>
      </c>
      <c r="G901" s="6">
        <f>IF(OR(A901&amp;""="",B901&amp;""=""),"",IF(COUNTIF('الاجتماعات'!$A$6:$A$205,A901&amp;"")=0,"اجتماع غير موجود",IF(COUNTIFS($A$6:$A$2005,A901&amp;"",$B$6:$B$2005,B901&amp;"")&gt;1,"مكرر","")))</f>
        <v/>
      </c>
    </row>
    <row r="902">
      <c r="A902" s="5" t="n"/>
      <c r="B902" s="5" t="n"/>
      <c r="C902" s="5" t="n"/>
      <c r="D902" s="5" t="n"/>
      <c r="E902" s="6">
        <f>IF(B902&amp;""="","",IFERROR(INDEX('الملاك'!$B$6:$B$205,MATCH(B902&amp;"",'الملاك'!$A$6:$A$205,0))&amp;"","كود غير موجود"))</f>
        <v/>
      </c>
      <c r="F902" s="19">
        <f>IF(B902&amp;""="","",IFERROR(INDEX('الملاك'!$E$6:$E$205,MATCH(B902&amp;"",'الملاك'!$A$6:$A$205,0)),""))</f>
        <v/>
      </c>
      <c r="G902" s="6">
        <f>IF(OR(A902&amp;""="",B902&amp;""=""),"",IF(COUNTIF('الاجتماعات'!$A$6:$A$205,A902&amp;"")=0,"اجتماع غير موجود",IF(COUNTIFS($A$6:$A$2005,A902&amp;"",$B$6:$B$2005,B902&amp;"")&gt;1,"مكرر","")))</f>
        <v/>
      </c>
    </row>
    <row r="903">
      <c r="A903" s="5" t="n"/>
      <c r="B903" s="5" t="n"/>
      <c r="C903" s="5" t="n"/>
      <c r="D903" s="5" t="n"/>
      <c r="E903" s="6">
        <f>IF(B903&amp;""="","",IFERROR(INDEX('الملاك'!$B$6:$B$205,MATCH(B903&amp;"",'الملاك'!$A$6:$A$205,0))&amp;"","كود غير موجود"))</f>
        <v/>
      </c>
      <c r="F903" s="19">
        <f>IF(B903&amp;""="","",IFERROR(INDEX('الملاك'!$E$6:$E$205,MATCH(B903&amp;"",'الملاك'!$A$6:$A$205,0)),""))</f>
        <v/>
      </c>
      <c r="G903" s="6">
        <f>IF(OR(A903&amp;""="",B903&amp;""=""),"",IF(COUNTIF('الاجتماعات'!$A$6:$A$205,A903&amp;"")=0,"اجتماع غير موجود",IF(COUNTIFS($A$6:$A$2005,A903&amp;"",$B$6:$B$2005,B903&amp;"")&gt;1,"مكرر","")))</f>
        <v/>
      </c>
    </row>
    <row r="904">
      <c r="A904" s="5" t="n"/>
      <c r="B904" s="5" t="n"/>
      <c r="C904" s="5" t="n"/>
      <c r="D904" s="5" t="n"/>
      <c r="E904" s="6">
        <f>IF(B904&amp;""="","",IFERROR(INDEX('الملاك'!$B$6:$B$205,MATCH(B904&amp;"",'الملاك'!$A$6:$A$205,0))&amp;"","كود غير موجود"))</f>
        <v/>
      </c>
      <c r="F904" s="19">
        <f>IF(B904&amp;""="","",IFERROR(INDEX('الملاك'!$E$6:$E$205,MATCH(B904&amp;"",'الملاك'!$A$6:$A$205,0)),""))</f>
        <v/>
      </c>
      <c r="G904" s="6">
        <f>IF(OR(A904&amp;""="",B904&amp;""=""),"",IF(COUNTIF('الاجتماعات'!$A$6:$A$205,A904&amp;"")=0,"اجتماع غير موجود",IF(COUNTIFS($A$6:$A$2005,A904&amp;"",$B$6:$B$2005,B904&amp;"")&gt;1,"مكرر","")))</f>
        <v/>
      </c>
    </row>
    <row r="905">
      <c r="A905" s="5" t="n"/>
      <c r="B905" s="5" t="n"/>
      <c r="C905" s="5" t="n"/>
      <c r="D905" s="5" t="n"/>
      <c r="E905" s="6">
        <f>IF(B905&amp;""="","",IFERROR(INDEX('الملاك'!$B$6:$B$205,MATCH(B905&amp;"",'الملاك'!$A$6:$A$205,0))&amp;"","كود غير موجود"))</f>
        <v/>
      </c>
      <c r="F905" s="19">
        <f>IF(B905&amp;""="","",IFERROR(INDEX('الملاك'!$E$6:$E$205,MATCH(B905&amp;"",'الملاك'!$A$6:$A$205,0)),""))</f>
        <v/>
      </c>
      <c r="G905" s="6">
        <f>IF(OR(A905&amp;""="",B905&amp;""=""),"",IF(COUNTIF('الاجتماعات'!$A$6:$A$205,A905&amp;"")=0,"اجتماع غير موجود",IF(COUNTIFS($A$6:$A$2005,A905&amp;"",$B$6:$B$2005,B905&amp;"")&gt;1,"مكرر","")))</f>
        <v/>
      </c>
    </row>
    <row r="906">
      <c r="A906" s="5" t="n"/>
      <c r="B906" s="5" t="n"/>
      <c r="C906" s="5" t="n"/>
      <c r="D906" s="5" t="n"/>
      <c r="E906" s="6">
        <f>IF(B906&amp;""="","",IFERROR(INDEX('الملاك'!$B$6:$B$205,MATCH(B906&amp;"",'الملاك'!$A$6:$A$205,0))&amp;"","كود غير موجود"))</f>
        <v/>
      </c>
      <c r="F906" s="19">
        <f>IF(B906&amp;""="","",IFERROR(INDEX('الملاك'!$E$6:$E$205,MATCH(B906&amp;"",'الملاك'!$A$6:$A$205,0)),""))</f>
        <v/>
      </c>
      <c r="G906" s="6">
        <f>IF(OR(A906&amp;""="",B906&amp;""=""),"",IF(COUNTIF('الاجتماعات'!$A$6:$A$205,A906&amp;"")=0,"اجتماع غير موجود",IF(COUNTIFS($A$6:$A$2005,A906&amp;"",$B$6:$B$2005,B906&amp;"")&gt;1,"مكرر","")))</f>
        <v/>
      </c>
    </row>
    <row r="907">
      <c r="A907" s="5" t="n"/>
      <c r="B907" s="5" t="n"/>
      <c r="C907" s="5" t="n"/>
      <c r="D907" s="5" t="n"/>
      <c r="E907" s="6">
        <f>IF(B907&amp;""="","",IFERROR(INDEX('الملاك'!$B$6:$B$205,MATCH(B907&amp;"",'الملاك'!$A$6:$A$205,0))&amp;"","كود غير موجود"))</f>
        <v/>
      </c>
      <c r="F907" s="19">
        <f>IF(B907&amp;""="","",IFERROR(INDEX('الملاك'!$E$6:$E$205,MATCH(B907&amp;"",'الملاك'!$A$6:$A$205,0)),""))</f>
        <v/>
      </c>
      <c r="G907" s="6">
        <f>IF(OR(A907&amp;""="",B907&amp;""=""),"",IF(COUNTIF('الاجتماعات'!$A$6:$A$205,A907&amp;"")=0,"اجتماع غير موجود",IF(COUNTIFS($A$6:$A$2005,A907&amp;"",$B$6:$B$2005,B907&amp;"")&gt;1,"مكرر","")))</f>
        <v/>
      </c>
    </row>
    <row r="908">
      <c r="A908" s="5" t="n"/>
      <c r="B908" s="5" t="n"/>
      <c r="C908" s="5" t="n"/>
      <c r="D908" s="5" t="n"/>
      <c r="E908" s="6">
        <f>IF(B908&amp;""="","",IFERROR(INDEX('الملاك'!$B$6:$B$205,MATCH(B908&amp;"",'الملاك'!$A$6:$A$205,0))&amp;"","كود غير موجود"))</f>
        <v/>
      </c>
      <c r="F908" s="19">
        <f>IF(B908&amp;""="","",IFERROR(INDEX('الملاك'!$E$6:$E$205,MATCH(B908&amp;"",'الملاك'!$A$6:$A$205,0)),""))</f>
        <v/>
      </c>
      <c r="G908" s="6">
        <f>IF(OR(A908&amp;""="",B908&amp;""=""),"",IF(COUNTIF('الاجتماعات'!$A$6:$A$205,A908&amp;"")=0,"اجتماع غير موجود",IF(COUNTIFS($A$6:$A$2005,A908&amp;"",$B$6:$B$2005,B908&amp;"")&gt;1,"مكرر","")))</f>
        <v/>
      </c>
    </row>
    <row r="909">
      <c r="A909" s="5" t="n"/>
      <c r="B909" s="5" t="n"/>
      <c r="C909" s="5" t="n"/>
      <c r="D909" s="5" t="n"/>
      <c r="E909" s="6">
        <f>IF(B909&amp;""="","",IFERROR(INDEX('الملاك'!$B$6:$B$205,MATCH(B909&amp;"",'الملاك'!$A$6:$A$205,0))&amp;"","كود غير موجود"))</f>
        <v/>
      </c>
      <c r="F909" s="19">
        <f>IF(B909&amp;""="","",IFERROR(INDEX('الملاك'!$E$6:$E$205,MATCH(B909&amp;"",'الملاك'!$A$6:$A$205,0)),""))</f>
        <v/>
      </c>
      <c r="G909" s="6">
        <f>IF(OR(A909&amp;""="",B909&amp;""=""),"",IF(COUNTIF('الاجتماعات'!$A$6:$A$205,A909&amp;"")=0,"اجتماع غير موجود",IF(COUNTIFS($A$6:$A$2005,A909&amp;"",$B$6:$B$2005,B909&amp;"")&gt;1,"مكرر","")))</f>
        <v/>
      </c>
    </row>
    <row r="910">
      <c r="A910" s="5" t="n"/>
      <c r="B910" s="5" t="n"/>
      <c r="C910" s="5" t="n"/>
      <c r="D910" s="5" t="n"/>
      <c r="E910" s="6">
        <f>IF(B910&amp;""="","",IFERROR(INDEX('الملاك'!$B$6:$B$205,MATCH(B910&amp;"",'الملاك'!$A$6:$A$205,0))&amp;"","كود غير موجود"))</f>
        <v/>
      </c>
      <c r="F910" s="19">
        <f>IF(B910&amp;""="","",IFERROR(INDEX('الملاك'!$E$6:$E$205,MATCH(B910&amp;"",'الملاك'!$A$6:$A$205,0)),""))</f>
        <v/>
      </c>
      <c r="G910" s="6">
        <f>IF(OR(A910&amp;""="",B910&amp;""=""),"",IF(COUNTIF('الاجتماعات'!$A$6:$A$205,A910&amp;"")=0,"اجتماع غير موجود",IF(COUNTIFS($A$6:$A$2005,A910&amp;"",$B$6:$B$2005,B910&amp;"")&gt;1,"مكرر","")))</f>
        <v/>
      </c>
    </row>
    <row r="911">
      <c r="A911" s="5" t="n"/>
      <c r="B911" s="5" t="n"/>
      <c r="C911" s="5" t="n"/>
      <c r="D911" s="5" t="n"/>
      <c r="E911" s="6">
        <f>IF(B911&amp;""="","",IFERROR(INDEX('الملاك'!$B$6:$B$205,MATCH(B911&amp;"",'الملاك'!$A$6:$A$205,0))&amp;"","كود غير موجود"))</f>
        <v/>
      </c>
      <c r="F911" s="19">
        <f>IF(B911&amp;""="","",IFERROR(INDEX('الملاك'!$E$6:$E$205,MATCH(B911&amp;"",'الملاك'!$A$6:$A$205,0)),""))</f>
        <v/>
      </c>
      <c r="G911" s="6">
        <f>IF(OR(A911&amp;""="",B911&amp;""=""),"",IF(COUNTIF('الاجتماعات'!$A$6:$A$205,A911&amp;"")=0,"اجتماع غير موجود",IF(COUNTIFS($A$6:$A$2005,A911&amp;"",$B$6:$B$2005,B911&amp;"")&gt;1,"مكرر","")))</f>
        <v/>
      </c>
    </row>
    <row r="912">
      <c r="A912" s="5" t="n"/>
      <c r="B912" s="5" t="n"/>
      <c r="C912" s="5" t="n"/>
      <c r="D912" s="5" t="n"/>
      <c r="E912" s="6">
        <f>IF(B912&amp;""="","",IFERROR(INDEX('الملاك'!$B$6:$B$205,MATCH(B912&amp;"",'الملاك'!$A$6:$A$205,0))&amp;"","كود غير موجود"))</f>
        <v/>
      </c>
      <c r="F912" s="19">
        <f>IF(B912&amp;""="","",IFERROR(INDEX('الملاك'!$E$6:$E$205,MATCH(B912&amp;"",'الملاك'!$A$6:$A$205,0)),""))</f>
        <v/>
      </c>
      <c r="G912" s="6">
        <f>IF(OR(A912&amp;""="",B912&amp;""=""),"",IF(COUNTIF('الاجتماعات'!$A$6:$A$205,A912&amp;"")=0,"اجتماع غير موجود",IF(COUNTIFS($A$6:$A$2005,A912&amp;"",$B$6:$B$2005,B912&amp;"")&gt;1,"مكرر","")))</f>
        <v/>
      </c>
    </row>
    <row r="913">
      <c r="A913" s="5" t="n"/>
      <c r="B913" s="5" t="n"/>
      <c r="C913" s="5" t="n"/>
      <c r="D913" s="5" t="n"/>
      <c r="E913" s="6">
        <f>IF(B913&amp;""="","",IFERROR(INDEX('الملاك'!$B$6:$B$205,MATCH(B913&amp;"",'الملاك'!$A$6:$A$205,0))&amp;"","كود غير موجود"))</f>
        <v/>
      </c>
      <c r="F913" s="19">
        <f>IF(B913&amp;""="","",IFERROR(INDEX('الملاك'!$E$6:$E$205,MATCH(B913&amp;"",'الملاك'!$A$6:$A$205,0)),""))</f>
        <v/>
      </c>
      <c r="G913" s="6">
        <f>IF(OR(A913&amp;""="",B913&amp;""=""),"",IF(COUNTIF('الاجتماعات'!$A$6:$A$205,A913&amp;"")=0,"اجتماع غير موجود",IF(COUNTIFS($A$6:$A$2005,A913&amp;"",$B$6:$B$2005,B913&amp;"")&gt;1,"مكرر","")))</f>
        <v/>
      </c>
    </row>
    <row r="914">
      <c r="A914" s="5" t="n"/>
      <c r="B914" s="5" t="n"/>
      <c r="C914" s="5" t="n"/>
      <c r="D914" s="5" t="n"/>
      <c r="E914" s="6">
        <f>IF(B914&amp;""="","",IFERROR(INDEX('الملاك'!$B$6:$B$205,MATCH(B914&amp;"",'الملاك'!$A$6:$A$205,0))&amp;"","كود غير موجود"))</f>
        <v/>
      </c>
      <c r="F914" s="19">
        <f>IF(B914&amp;""="","",IFERROR(INDEX('الملاك'!$E$6:$E$205,MATCH(B914&amp;"",'الملاك'!$A$6:$A$205,0)),""))</f>
        <v/>
      </c>
      <c r="G914" s="6">
        <f>IF(OR(A914&amp;""="",B914&amp;""=""),"",IF(COUNTIF('الاجتماعات'!$A$6:$A$205,A914&amp;"")=0,"اجتماع غير موجود",IF(COUNTIFS($A$6:$A$2005,A914&amp;"",$B$6:$B$2005,B914&amp;"")&gt;1,"مكرر","")))</f>
        <v/>
      </c>
    </row>
    <row r="915">
      <c r="A915" s="5" t="n"/>
      <c r="B915" s="5" t="n"/>
      <c r="C915" s="5" t="n"/>
      <c r="D915" s="5" t="n"/>
      <c r="E915" s="6">
        <f>IF(B915&amp;""="","",IFERROR(INDEX('الملاك'!$B$6:$B$205,MATCH(B915&amp;"",'الملاك'!$A$6:$A$205,0))&amp;"","كود غير موجود"))</f>
        <v/>
      </c>
      <c r="F915" s="19">
        <f>IF(B915&amp;""="","",IFERROR(INDEX('الملاك'!$E$6:$E$205,MATCH(B915&amp;"",'الملاك'!$A$6:$A$205,0)),""))</f>
        <v/>
      </c>
      <c r="G915" s="6">
        <f>IF(OR(A915&amp;""="",B915&amp;""=""),"",IF(COUNTIF('الاجتماعات'!$A$6:$A$205,A915&amp;"")=0,"اجتماع غير موجود",IF(COUNTIFS($A$6:$A$2005,A915&amp;"",$B$6:$B$2005,B915&amp;"")&gt;1,"مكرر","")))</f>
        <v/>
      </c>
    </row>
    <row r="916">
      <c r="A916" s="5" t="n"/>
      <c r="B916" s="5" t="n"/>
      <c r="C916" s="5" t="n"/>
      <c r="D916" s="5" t="n"/>
      <c r="E916" s="6">
        <f>IF(B916&amp;""="","",IFERROR(INDEX('الملاك'!$B$6:$B$205,MATCH(B916&amp;"",'الملاك'!$A$6:$A$205,0))&amp;"","كود غير موجود"))</f>
        <v/>
      </c>
      <c r="F916" s="19">
        <f>IF(B916&amp;""="","",IFERROR(INDEX('الملاك'!$E$6:$E$205,MATCH(B916&amp;"",'الملاك'!$A$6:$A$205,0)),""))</f>
        <v/>
      </c>
      <c r="G916" s="6">
        <f>IF(OR(A916&amp;""="",B916&amp;""=""),"",IF(COUNTIF('الاجتماعات'!$A$6:$A$205,A916&amp;"")=0,"اجتماع غير موجود",IF(COUNTIFS($A$6:$A$2005,A916&amp;"",$B$6:$B$2005,B916&amp;"")&gt;1,"مكرر","")))</f>
        <v/>
      </c>
    </row>
    <row r="917">
      <c r="A917" s="5" t="n"/>
      <c r="B917" s="5" t="n"/>
      <c r="C917" s="5" t="n"/>
      <c r="D917" s="5" t="n"/>
      <c r="E917" s="6">
        <f>IF(B917&amp;""="","",IFERROR(INDEX('الملاك'!$B$6:$B$205,MATCH(B917&amp;"",'الملاك'!$A$6:$A$205,0))&amp;"","كود غير موجود"))</f>
        <v/>
      </c>
      <c r="F917" s="19">
        <f>IF(B917&amp;""="","",IFERROR(INDEX('الملاك'!$E$6:$E$205,MATCH(B917&amp;"",'الملاك'!$A$6:$A$205,0)),""))</f>
        <v/>
      </c>
      <c r="G917" s="6">
        <f>IF(OR(A917&amp;""="",B917&amp;""=""),"",IF(COUNTIF('الاجتماعات'!$A$6:$A$205,A917&amp;"")=0,"اجتماع غير موجود",IF(COUNTIFS($A$6:$A$2005,A917&amp;"",$B$6:$B$2005,B917&amp;"")&gt;1,"مكرر","")))</f>
        <v/>
      </c>
    </row>
    <row r="918">
      <c r="A918" s="5" t="n"/>
      <c r="B918" s="5" t="n"/>
      <c r="C918" s="5" t="n"/>
      <c r="D918" s="5" t="n"/>
      <c r="E918" s="6">
        <f>IF(B918&amp;""="","",IFERROR(INDEX('الملاك'!$B$6:$B$205,MATCH(B918&amp;"",'الملاك'!$A$6:$A$205,0))&amp;"","كود غير موجود"))</f>
        <v/>
      </c>
      <c r="F918" s="19">
        <f>IF(B918&amp;""="","",IFERROR(INDEX('الملاك'!$E$6:$E$205,MATCH(B918&amp;"",'الملاك'!$A$6:$A$205,0)),""))</f>
        <v/>
      </c>
      <c r="G918" s="6">
        <f>IF(OR(A918&amp;""="",B918&amp;""=""),"",IF(COUNTIF('الاجتماعات'!$A$6:$A$205,A918&amp;"")=0,"اجتماع غير موجود",IF(COUNTIFS($A$6:$A$2005,A918&amp;"",$B$6:$B$2005,B918&amp;"")&gt;1,"مكرر","")))</f>
        <v/>
      </c>
    </row>
    <row r="919">
      <c r="A919" s="5" t="n"/>
      <c r="B919" s="5" t="n"/>
      <c r="C919" s="5" t="n"/>
      <c r="D919" s="5" t="n"/>
      <c r="E919" s="6">
        <f>IF(B919&amp;""="","",IFERROR(INDEX('الملاك'!$B$6:$B$205,MATCH(B919&amp;"",'الملاك'!$A$6:$A$205,0))&amp;"","كود غير موجود"))</f>
        <v/>
      </c>
      <c r="F919" s="19">
        <f>IF(B919&amp;""="","",IFERROR(INDEX('الملاك'!$E$6:$E$205,MATCH(B919&amp;"",'الملاك'!$A$6:$A$205,0)),""))</f>
        <v/>
      </c>
      <c r="G919" s="6">
        <f>IF(OR(A919&amp;""="",B919&amp;""=""),"",IF(COUNTIF('الاجتماعات'!$A$6:$A$205,A919&amp;"")=0,"اجتماع غير موجود",IF(COUNTIFS($A$6:$A$2005,A919&amp;"",$B$6:$B$2005,B919&amp;"")&gt;1,"مكرر","")))</f>
        <v/>
      </c>
    </row>
    <row r="920">
      <c r="A920" s="5" t="n"/>
      <c r="B920" s="5" t="n"/>
      <c r="C920" s="5" t="n"/>
      <c r="D920" s="5" t="n"/>
      <c r="E920" s="6">
        <f>IF(B920&amp;""="","",IFERROR(INDEX('الملاك'!$B$6:$B$205,MATCH(B920&amp;"",'الملاك'!$A$6:$A$205,0))&amp;"","كود غير موجود"))</f>
        <v/>
      </c>
      <c r="F920" s="19">
        <f>IF(B920&amp;""="","",IFERROR(INDEX('الملاك'!$E$6:$E$205,MATCH(B920&amp;"",'الملاك'!$A$6:$A$205,0)),""))</f>
        <v/>
      </c>
      <c r="G920" s="6">
        <f>IF(OR(A920&amp;""="",B920&amp;""=""),"",IF(COUNTIF('الاجتماعات'!$A$6:$A$205,A920&amp;"")=0,"اجتماع غير موجود",IF(COUNTIFS($A$6:$A$2005,A920&amp;"",$B$6:$B$2005,B920&amp;"")&gt;1,"مكرر","")))</f>
        <v/>
      </c>
    </row>
    <row r="921">
      <c r="A921" s="5" t="n"/>
      <c r="B921" s="5" t="n"/>
      <c r="C921" s="5" t="n"/>
      <c r="D921" s="5" t="n"/>
      <c r="E921" s="6">
        <f>IF(B921&amp;""="","",IFERROR(INDEX('الملاك'!$B$6:$B$205,MATCH(B921&amp;"",'الملاك'!$A$6:$A$205,0))&amp;"","كود غير موجود"))</f>
        <v/>
      </c>
      <c r="F921" s="19">
        <f>IF(B921&amp;""="","",IFERROR(INDEX('الملاك'!$E$6:$E$205,MATCH(B921&amp;"",'الملاك'!$A$6:$A$205,0)),""))</f>
        <v/>
      </c>
      <c r="G921" s="6">
        <f>IF(OR(A921&amp;""="",B921&amp;""=""),"",IF(COUNTIF('الاجتماعات'!$A$6:$A$205,A921&amp;"")=0,"اجتماع غير موجود",IF(COUNTIFS($A$6:$A$2005,A921&amp;"",$B$6:$B$2005,B921&amp;"")&gt;1,"مكرر","")))</f>
        <v/>
      </c>
    </row>
    <row r="922">
      <c r="A922" s="5" t="n"/>
      <c r="B922" s="5" t="n"/>
      <c r="C922" s="5" t="n"/>
      <c r="D922" s="5" t="n"/>
      <c r="E922" s="6">
        <f>IF(B922&amp;""="","",IFERROR(INDEX('الملاك'!$B$6:$B$205,MATCH(B922&amp;"",'الملاك'!$A$6:$A$205,0))&amp;"","كود غير موجود"))</f>
        <v/>
      </c>
      <c r="F922" s="19">
        <f>IF(B922&amp;""="","",IFERROR(INDEX('الملاك'!$E$6:$E$205,MATCH(B922&amp;"",'الملاك'!$A$6:$A$205,0)),""))</f>
        <v/>
      </c>
      <c r="G922" s="6">
        <f>IF(OR(A922&amp;""="",B922&amp;""=""),"",IF(COUNTIF('الاجتماعات'!$A$6:$A$205,A922&amp;"")=0,"اجتماع غير موجود",IF(COUNTIFS($A$6:$A$2005,A922&amp;"",$B$6:$B$2005,B922&amp;"")&gt;1,"مكرر","")))</f>
        <v/>
      </c>
    </row>
    <row r="923">
      <c r="A923" s="5" t="n"/>
      <c r="B923" s="5" t="n"/>
      <c r="C923" s="5" t="n"/>
      <c r="D923" s="5" t="n"/>
      <c r="E923" s="6">
        <f>IF(B923&amp;""="","",IFERROR(INDEX('الملاك'!$B$6:$B$205,MATCH(B923&amp;"",'الملاك'!$A$6:$A$205,0))&amp;"","كود غير موجود"))</f>
        <v/>
      </c>
      <c r="F923" s="19">
        <f>IF(B923&amp;""="","",IFERROR(INDEX('الملاك'!$E$6:$E$205,MATCH(B923&amp;"",'الملاك'!$A$6:$A$205,0)),""))</f>
        <v/>
      </c>
      <c r="G923" s="6">
        <f>IF(OR(A923&amp;""="",B923&amp;""=""),"",IF(COUNTIF('الاجتماعات'!$A$6:$A$205,A923&amp;"")=0,"اجتماع غير موجود",IF(COUNTIFS($A$6:$A$2005,A923&amp;"",$B$6:$B$2005,B923&amp;"")&gt;1,"مكرر","")))</f>
        <v/>
      </c>
    </row>
    <row r="924">
      <c r="A924" s="5" t="n"/>
      <c r="B924" s="5" t="n"/>
      <c r="C924" s="5" t="n"/>
      <c r="D924" s="5" t="n"/>
      <c r="E924" s="6">
        <f>IF(B924&amp;""="","",IFERROR(INDEX('الملاك'!$B$6:$B$205,MATCH(B924&amp;"",'الملاك'!$A$6:$A$205,0))&amp;"","كود غير موجود"))</f>
        <v/>
      </c>
      <c r="F924" s="19">
        <f>IF(B924&amp;""="","",IFERROR(INDEX('الملاك'!$E$6:$E$205,MATCH(B924&amp;"",'الملاك'!$A$6:$A$205,0)),""))</f>
        <v/>
      </c>
      <c r="G924" s="6">
        <f>IF(OR(A924&amp;""="",B924&amp;""=""),"",IF(COUNTIF('الاجتماعات'!$A$6:$A$205,A924&amp;"")=0,"اجتماع غير موجود",IF(COUNTIFS($A$6:$A$2005,A924&amp;"",$B$6:$B$2005,B924&amp;"")&gt;1,"مكرر","")))</f>
        <v/>
      </c>
    </row>
    <row r="925">
      <c r="A925" s="5" t="n"/>
      <c r="B925" s="5" t="n"/>
      <c r="C925" s="5" t="n"/>
      <c r="D925" s="5" t="n"/>
      <c r="E925" s="6">
        <f>IF(B925&amp;""="","",IFERROR(INDEX('الملاك'!$B$6:$B$205,MATCH(B925&amp;"",'الملاك'!$A$6:$A$205,0))&amp;"","كود غير موجود"))</f>
        <v/>
      </c>
      <c r="F925" s="19">
        <f>IF(B925&amp;""="","",IFERROR(INDEX('الملاك'!$E$6:$E$205,MATCH(B925&amp;"",'الملاك'!$A$6:$A$205,0)),""))</f>
        <v/>
      </c>
      <c r="G925" s="6">
        <f>IF(OR(A925&amp;""="",B925&amp;""=""),"",IF(COUNTIF('الاجتماعات'!$A$6:$A$205,A925&amp;"")=0,"اجتماع غير موجود",IF(COUNTIFS($A$6:$A$2005,A925&amp;"",$B$6:$B$2005,B925&amp;"")&gt;1,"مكرر","")))</f>
        <v/>
      </c>
    </row>
    <row r="926">
      <c r="A926" s="5" t="n"/>
      <c r="B926" s="5" t="n"/>
      <c r="C926" s="5" t="n"/>
      <c r="D926" s="5" t="n"/>
      <c r="E926" s="6">
        <f>IF(B926&amp;""="","",IFERROR(INDEX('الملاك'!$B$6:$B$205,MATCH(B926&amp;"",'الملاك'!$A$6:$A$205,0))&amp;"","كود غير موجود"))</f>
        <v/>
      </c>
      <c r="F926" s="19">
        <f>IF(B926&amp;""="","",IFERROR(INDEX('الملاك'!$E$6:$E$205,MATCH(B926&amp;"",'الملاك'!$A$6:$A$205,0)),""))</f>
        <v/>
      </c>
      <c r="G926" s="6">
        <f>IF(OR(A926&amp;""="",B926&amp;""=""),"",IF(COUNTIF('الاجتماعات'!$A$6:$A$205,A926&amp;"")=0,"اجتماع غير موجود",IF(COUNTIFS($A$6:$A$2005,A926&amp;"",$B$6:$B$2005,B926&amp;"")&gt;1,"مكرر","")))</f>
        <v/>
      </c>
    </row>
    <row r="927">
      <c r="A927" s="5" t="n"/>
      <c r="B927" s="5" t="n"/>
      <c r="C927" s="5" t="n"/>
      <c r="D927" s="5" t="n"/>
      <c r="E927" s="6">
        <f>IF(B927&amp;""="","",IFERROR(INDEX('الملاك'!$B$6:$B$205,MATCH(B927&amp;"",'الملاك'!$A$6:$A$205,0))&amp;"","كود غير موجود"))</f>
        <v/>
      </c>
      <c r="F927" s="19">
        <f>IF(B927&amp;""="","",IFERROR(INDEX('الملاك'!$E$6:$E$205,MATCH(B927&amp;"",'الملاك'!$A$6:$A$205,0)),""))</f>
        <v/>
      </c>
      <c r="G927" s="6">
        <f>IF(OR(A927&amp;""="",B927&amp;""=""),"",IF(COUNTIF('الاجتماعات'!$A$6:$A$205,A927&amp;"")=0,"اجتماع غير موجود",IF(COUNTIFS($A$6:$A$2005,A927&amp;"",$B$6:$B$2005,B927&amp;"")&gt;1,"مكرر","")))</f>
        <v/>
      </c>
    </row>
    <row r="928">
      <c r="A928" s="5" t="n"/>
      <c r="B928" s="5" t="n"/>
      <c r="C928" s="5" t="n"/>
      <c r="D928" s="5" t="n"/>
      <c r="E928" s="6">
        <f>IF(B928&amp;""="","",IFERROR(INDEX('الملاك'!$B$6:$B$205,MATCH(B928&amp;"",'الملاك'!$A$6:$A$205,0))&amp;"","كود غير موجود"))</f>
        <v/>
      </c>
      <c r="F928" s="19">
        <f>IF(B928&amp;""="","",IFERROR(INDEX('الملاك'!$E$6:$E$205,MATCH(B928&amp;"",'الملاك'!$A$6:$A$205,0)),""))</f>
        <v/>
      </c>
      <c r="G928" s="6">
        <f>IF(OR(A928&amp;""="",B928&amp;""=""),"",IF(COUNTIF('الاجتماعات'!$A$6:$A$205,A928&amp;"")=0,"اجتماع غير موجود",IF(COUNTIFS($A$6:$A$2005,A928&amp;"",$B$6:$B$2005,B928&amp;"")&gt;1,"مكرر","")))</f>
        <v/>
      </c>
    </row>
    <row r="929">
      <c r="A929" s="5" t="n"/>
      <c r="B929" s="5" t="n"/>
      <c r="C929" s="5" t="n"/>
      <c r="D929" s="5" t="n"/>
      <c r="E929" s="6">
        <f>IF(B929&amp;""="","",IFERROR(INDEX('الملاك'!$B$6:$B$205,MATCH(B929&amp;"",'الملاك'!$A$6:$A$205,0))&amp;"","كود غير موجود"))</f>
        <v/>
      </c>
      <c r="F929" s="19">
        <f>IF(B929&amp;""="","",IFERROR(INDEX('الملاك'!$E$6:$E$205,MATCH(B929&amp;"",'الملاك'!$A$6:$A$205,0)),""))</f>
        <v/>
      </c>
      <c r="G929" s="6">
        <f>IF(OR(A929&amp;""="",B929&amp;""=""),"",IF(COUNTIF('الاجتماعات'!$A$6:$A$205,A929&amp;"")=0,"اجتماع غير موجود",IF(COUNTIFS($A$6:$A$2005,A929&amp;"",$B$6:$B$2005,B929&amp;"")&gt;1,"مكرر","")))</f>
        <v/>
      </c>
    </row>
    <row r="930">
      <c r="A930" s="5" t="n"/>
      <c r="B930" s="5" t="n"/>
      <c r="C930" s="5" t="n"/>
      <c r="D930" s="5" t="n"/>
      <c r="E930" s="6">
        <f>IF(B930&amp;""="","",IFERROR(INDEX('الملاك'!$B$6:$B$205,MATCH(B930&amp;"",'الملاك'!$A$6:$A$205,0))&amp;"","كود غير موجود"))</f>
        <v/>
      </c>
      <c r="F930" s="19">
        <f>IF(B930&amp;""="","",IFERROR(INDEX('الملاك'!$E$6:$E$205,MATCH(B930&amp;"",'الملاك'!$A$6:$A$205,0)),""))</f>
        <v/>
      </c>
      <c r="G930" s="6">
        <f>IF(OR(A930&amp;""="",B930&amp;""=""),"",IF(COUNTIF('الاجتماعات'!$A$6:$A$205,A930&amp;"")=0,"اجتماع غير موجود",IF(COUNTIFS($A$6:$A$2005,A930&amp;"",$B$6:$B$2005,B930&amp;"")&gt;1,"مكرر","")))</f>
        <v/>
      </c>
    </row>
    <row r="931">
      <c r="A931" s="5" t="n"/>
      <c r="B931" s="5" t="n"/>
      <c r="C931" s="5" t="n"/>
      <c r="D931" s="5" t="n"/>
      <c r="E931" s="6">
        <f>IF(B931&amp;""="","",IFERROR(INDEX('الملاك'!$B$6:$B$205,MATCH(B931&amp;"",'الملاك'!$A$6:$A$205,0))&amp;"","كود غير موجود"))</f>
        <v/>
      </c>
      <c r="F931" s="19">
        <f>IF(B931&amp;""="","",IFERROR(INDEX('الملاك'!$E$6:$E$205,MATCH(B931&amp;"",'الملاك'!$A$6:$A$205,0)),""))</f>
        <v/>
      </c>
      <c r="G931" s="6">
        <f>IF(OR(A931&amp;""="",B931&amp;""=""),"",IF(COUNTIF('الاجتماعات'!$A$6:$A$205,A931&amp;"")=0,"اجتماع غير موجود",IF(COUNTIFS($A$6:$A$2005,A931&amp;"",$B$6:$B$2005,B931&amp;"")&gt;1,"مكرر","")))</f>
        <v/>
      </c>
    </row>
    <row r="932">
      <c r="A932" s="5" t="n"/>
      <c r="B932" s="5" t="n"/>
      <c r="C932" s="5" t="n"/>
      <c r="D932" s="5" t="n"/>
      <c r="E932" s="6">
        <f>IF(B932&amp;""="","",IFERROR(INDEX('الملاك'!$B$6:$B$205,MATCH(B932&amp;"",'الملاك'!$A$6:$A$205,0))&amp;"","كود غير موجود"))</f>
        <v/>
      </c>
      <c r="F932" s="19">
        <f>IF(B932&amp;""="","",IFERROR(INDEX('الملاك'!$E$6:$E$205,MATCH(B932&amp;"",'الملاك'!$A$6:$A$205,0)),""))</f>
        <v/>
      </c>
      <c r="G932" s="6">
        <f>IF(OR(A932&amp;""="",B932&amp;""=""),"",IF(COUNTIF('الاجتماعات'!$A$6:$A$205,A932&amp;"")=0,"اجتماع غير موجود",IF(COUNTIFS($A$6:$A$2005,A932&amp;"",$B$6:$B$2005,B932&amp;"")&gt;1,"مكرر","")))</f>
        <v/>
      </c>
    </row>
    <row r="933">
      <c r="A933" s="5" t="n"/>
      <c r="B933" s="5" t="n"/>
      <c r="C933" s="5" t="n"/>
      <c r="D933" s="5" t="n"/>
      <c r="E933" s="6">
        <f>IF(B933&amp;""="","",IFERROR(INDEX('الملاك'!$B$6:$B$205,MATCH(B933&amp;"",'الملاك'!$A$6:$A$205,0))&amp;"","كود غير موجود"))</f>
        <v/>
      </c>
      <c r="F933" s="19">
        <f>IF(B933&amp;""="","",IFERROR(INDEX('الملاك'!$E$6:$E$205,MATCH(B933&amp;"",'الملاك'!$A$6:$A$205,0)),""))</f>
        <v/>
      </c>
      <c r="G933" s="6">
        <f>IF(OR(A933&amp;""="",B933&amp;""=""),"",IF(COUNTIF('الاجتماعات'!$A$6:$A$205,A933&amp;"")=0,"اجتماع غير موجود",IF(COUNTIFS($A$6:$A$2005,A933&amp;"",$B$6:$B$2005,B933&amp;"")&gt;1,"مكرر","")))</f>
        <v/>
      </c>
    </row>
    <row r="934">
      <c r="A934" s="5" t="n"/>
      <c r="B934" s="5" t="n"/>
      <c r="C934" s="5" t="n"/>
      <c r="D934" s="5" t="n"/>
      <c r="E934" s="6">
        <f>IF(B934&amp;""="","",IFERROR(INDEX('الملاك'!$B$6:$B$205,MATCH(B934&amp;"",'الملاك'!$A$6:$A$205,0))&amp;"","كود غير موجود"))</f>
        <v/>
      </c>
      <c r="F934" s="19">
        <f>IF(B934&amp;""="","",IFERROR(INDEX('الملاك'!$E$6:$E$205,MATCH(B934&amp;"",'الملاك'!$A$6:$A$205,0)),""))</f>
        <v/>
      </c>
      <c r="G934" s="6">
        <f>IF(OR(A934&amp;""="",B934&amp;""=""),"",IF(COUNTIF('الاجتماعات'!$A$6:$A$205,A934&amp;"")=0,"اجتماع غير موجود",IF(COUNTIFS($A$6:$A$2005,A934&amp;"",$B$6:$B$2005,B934&amp;"")&gt;1,"مكرر","")))</f>
        <v/>
      </c>
    </row>
    <row r="935">
      <c r="A935" s="5" t="n"/>
      <c r="B935" s="5" t="n"/>
      <c r="C935" s="5" t="n"/>
      <c r="D935" s="5" t="n"/>
      <c r="E935" s="6">
        <f>IF(B935&amp;""="","",IFERROR(INDEX('الملاك'!$B$6:$B$205,MATCH(B935&amp;"",'الملاك'!$A$6:$A$205,0))&amp;"","كود غير موجود"))</f>
        <v/>
      </c>
      <c r="F935" s="19">
        <f>IF(B935&amp;""="","",IFERROR(INDEX('الملاك'!$E$6:$E$205,MATCH(B935&amp;"",'الملاك'!$A$6:$A$205,0)),""))</f>
        <v/>
      </c>
      <c r="G935" s="6">
        <f>IF(OR(A935&amp;""="",B935&amp;""=""),"",IF(COUNTIF('الاجتماعات'!$A$6:$A$205,A935&amp;"")=0,"اجتماع غير موجود",IF(COUNTIFS($A$6:$A$2005,A935&amp;"",$B$6:$B$2005,B935&amp;"")&gt;1,"مكرر","")))</f>
        <v/>
      </c>
    </row>
    <row r="936">
      <c r="A936" s="5" t="n"/>
      <c r="B936" s="5" t="n"/>
      <c r="C936" s="5" t="n"/>
      <c r="D936" s="5" t="n"/>
      <c r="E936" s="6">
        <f>IF(B936&amp;""="","",IFERROR(INDEX('الملاك'!$B$6:$B$205,MATCH(B936&amp;"",'الملاك'!$A$6:$A$205,0))&amp;"","كود غير موجود"))</f>
        <v/>
      </c>
      <c r="F936" s="19">
        <f>IF(B936&amp;""="","",IFERROR(INDEX('الملاك'!$E$6:$E$205,MATCH(B936&amp;"",'الملاك'!$A$6:$A$205,0)),""))</f>
        <v/>
      </c>
      <c r="G936" s="6">
        <f>IF(OR(A936&amp;""="",B936&amp;""=""),"",IF(COUNTIF('الاجتماعات'!$A$6:$A$205,A936&amp;"")=0,"اجتماع غير موجود",IF(COUNTIFS($A$6:$A$2005,A936&amp;"",$B$6:$B$2005,B936&amp;"")&gt;1,"مكرر","")))</f>
        <v/>
      </c>
    </row>
    <row r="937">
      <c r="A937" s="5" t="n"/>
      <c r="B937" s="5" t="n"/>
      <c r="C937" s="5" t="n"/>
      <c r="D937" s="5" t="n"/>
      <c r="E937" s="6">
        <f>IF(B937&amp;""="","",IFERROR(INDEX('الملاك'!$B$6:$B$205,MATCH(B937&amp;"",'الملاك'!$A$6:$A$205,0))&amp;"","كود غير موجود"))</f>
        <v/>
      </c>
      <c r="F937" s="19">
        <f>IF(B937&amp;""="","",IFERROR(INDEX('الملاك'!$E$6:$E$205,MATCH(B937&amp;"",'الملاك'!$A$6:$A$205,0)),""))</f>
        <v/>
      </c>
      <c r="G937" s="6">
        <f>IF(OR(A937&amp;""="",B937&amp;""=""),"",IF(COUNTIF('الاجتماعات'!$A$6:$A$205,A937&amp;"")=0,"اجتماع غير موجود",IF(COUNTIFS($A$6:$A$2005,A937&amp;"",$B$6:$B$2005,B937&amp;"")&gt;1,"مكرر","")))</f>
        <v/>
      </c>
    </row>
    <row r="938">
      <c r="A938" s="5" t="n"/>
      <c r="B938" s="5" t="n"/>
      <c r="C938" s="5" t="n"/>
      <c r="D938" s="5" t="n"/>
      <c r="E938" s="6">
        <f>IF(B938&amp;""="","",IFERROR(INDEX('الملاك'!$B$6:$B$205,MATCH(B938&amp;"",'الملاك'!$A$6:$A$205,0))&amp;"","كود غير موجود"))</f>
        <v/>
      </c>
      <c r="F938" s="19">
        <f>IF(B938&amp;""="","",IFERROR(INDEX('الملاك'!$E$6:$E$205,MATCH(B938&amp;"",'الملاك'!$A$6:$A$205,0)),""))</f>
        <v/>
      </c>
      <c r="G938" s="6">
        <f>IF(OR(A938&amp;""="",B938&amp;""=""),"",IF(COUNTIF('الاجتماعات'!$A$6:$A$205,A938&amp;"")=0,"اجتماع غير موجود",IF(COUNTIFS($A$6:$A$2005,A938&amp;"",$B$6:$B$2005,B938&amp;"")&gt;1,"مكرر","")))</f>
        <v/>
      </c>
    </row>
    <row r="939">
      <c r="A939" s="5" t="n"/>
      <c r="B939" s="5" t="n"/>
      <c r="C939" s="5" t="n"/>
      <c r="D939" s="5" t="n"/>
      <c r="E939" s="6">
        <f>IF(B939&amp;""="","",IFERROR(INDEX('الملاك'!$B$6:$B$205,MATCH(B939&amp;"",'الملاك'!$A$6:$A$205,0))&amp;"","كود غير موجود"))</f>
        <v/>
      </c>
      <c r="F939" s="19">
        <f>IF(B939&amp;""="","",IFERROR(INDEX('الملاك'!$E$6:$E$205,MATCH(B939&amp;"",'الملاك'!$A$6:$A$205,0)),""))</f>
        <v/>
      </c>
      <c r="G939" s="6">
        <f>IF(OR(A939&amp;""="",B939&amp;""=""),"",IF(COUNTIF('الاجتماعات'!$A$6:$A$205,A939&amp;"")=0,"اجتماع غير موجود",IF(COUNTIFS($A$6:$A$2005,A939&amp;"",$B$6:$B$2005,B939&amp;"")&gt;1,"مكرر","")))</f>
        <v/>
      </c>
    </row>
    <row r="940">
      <c r="A940" s="5" t="n"/>
      <c r="B940" s="5" t="n"/>
      <c r="C940" s="5" t="n"/>
      <c r="D940" s="5" t="n"/>
      <c r="E940" s="6">
        <f>IF(B940&amp;""="","",IFERROR(INDEX('الملاك'!$B$6:$B$205,MATCH(B940&amp;"",'الملاك'!$A$6:$A$205,0))&amp;"","كود غير موجود"))</f>
        <v/>
      </c>
      <c r="F940" s="19">
        <f>IF(B940&amp;""="","",IFERROR(INDEX('الملاك'!$E$6:$E$205,MATCH(B940&amp;"",'الملاك'!$A$6:$A$205,0)),""))</f>
        <v/>
      </c>
      <c r="G940" s="6">
        <f>IF(OR(A940&amp;""="",B940&amp;""=""),"",IF(COUNTIF('الاجتماعات'!$A$6:$A$205,A940&amp;"")=0,"اجتماع غير موجود",IF(COUNTIFS($A$6:$A$2005,A940&amp;"",$B$6:$B$2005,B940&amp;"")&gt;1,"مكرر","")))</f>
        <v/>
      </c>
    </row>
    <row r="941">
      <c r="A941" s="5" t="n"/>
      <c r="B941" s="5" t="n"/>
      <c r="C941" s="5" t="n"/>
      <c r="D941" s="5" t="n"/>
      <c r="E941" s="6">
        <f>IF(B941&amp;""="","",IFERROR(INDEX('الملاك'!$B$6:$B$205,MATCH(B941&amp;"",'الملاك'!$A$6:$A$205,0))&amp;"","كود غير موجود"))</f>
        <v/>
      </c>
      <c r="F941" s="19">
        <f>IF(B941&amp;""="","",IFERROR(INDEX('الملاك'!$E$6:$E$205,MATCH(B941&amp;"",'الملاك'!$A$6:$A$205,0)),""))</f>
        <v/>
      </c>
      <c r="G941" s="6">
        <f>IF(OR(A941&amp;""="",B941&amp;""=""),"",IF(COUNTIF('الاجتماعات'!$A$6:$A$205,A941&amp;"")=0,"اجتماع غير موجود",IF(COUNTIFS($A$6:$A$2005,A941&amp;"",$B$6:$B$2005,B941&amp;"")&gt;1,"مكرر","")))</f>
        <v/>
      </c>
    </row>
    <row r="942">
      <c r="A942" s="5" t="n"/>
      <c r="B942" s="5" t="n"/>
      <c r="C942" s="5" t="n"/>
      <c r="D942" s="5" t="n"/>
      <c r="E942" s="6">
        <f>IF(B942&amp;""="","",IFERROR(INDEX('الملاك'!$B$6:$B$205,MATCH(B942&amp;"",'الملاك'!$A$6:$A$205,0))&amp;"","كود غير موجود"))</f>
        <v/>
      </c>
      <c r="F942" s="19">
        <f>IF(B942&amp;""="","",IFERROR(INDEX('الملاك'!$E$6:$E$205,MATCH(B942&amp;"",'الملاك'!$A$6:$A$205,0)),""))</f>
        <v/>
      </c>
      <c r="G942" s="6">
        <f>IF(OR(A942&amp;""="",B942&amp;""=""),"",IF(COUNTIF('الاجتماعات'!$A$6:$A$205,A942&amp;"")=0,"اجتماع غير موجود",IF(COUNTIFS($A$6:$A$2005,A942&amp;"",$B$6:$B$2005,B942&amp;"")&gt;1,"مكرر","")))</f>
        <v/>
      </c>
    </row>
    <row r="943">
      <c r="A943" s="5" t="n"/>
      <c r="B943" s="5" t="n"/>
      <c r="C943" s="5" t="n"/>
      <c r="D943" s="5" t="n"/>
      <c r="E943" s="6">
        <f>IF(B943&amp;""="","",IFERROR(INDEX('الملاك'!$B$6:$B$205,MATCH(B943&amp;"",'الملاك'!$A$6:$A$205,0))&amp;"","كود غير موجود"))</f>
        <v/>
      </c>
      <c r="F943" s="19">
        <f>IF(B943&amp;""="","",IFERROR(INDEX('الملاك'!$E$6:$E$205,MATCH(B943&amp;"",'الملاك'!$A$6:$A$205,0)),""))</f>
        <v/>
      </c>
      <c r="G943" s="6">
        <f>IF(OR(A943&amp;""="",B943&amp;""=""),"",IF(COUNTIF('الاجتماعات'!$A$6:$A$205,A943&amp;"")=0,"اجتماع غير موجود",IF(COUNTIFS($A$6:$A$2005,A943&amp;"",$B$6:$B$2005,B943&amp;"")&gt;1,"مكرر","")))</f>
        <v/>
      </c>
    </row>
    <row r="944">
      <c r="A944" s="5" t="n"/>
      <c r="B944" s="5" t="n"/>
      <c r="C944" s="5" t="n"/>
      <c r="D944" s="5" t="n"/>
      <c r="E944" s="6">
        <f>IF(B944&amp;""="","",IFERROR(INDEX('الملاك'!$B$6:$B$205,MATCH(B944&amp;"",'الملاك'!$A$6:$A$205,0))&amp;"","كود غير موجود"))</f>
        <v/>
      </c>
      <c r="F944" s="19">
        <f>IF(B944&amp;""="","",IFERROR(INDEX('الملاك'!$E$6:$E$205,MATCH(B944&amp;"",'الملاك'!$A$6:$A$205,0)),""))</f>
        <v/>
      </c>
      <c r="G944" s="6">
        <f>IF(OR(A944&amp;""="",B944&amp;""=""),"",IF(COUNTIF('الاجتماعات'!$A$6:$A$205,A944&amp;"")=0,"اجتماع غير موجود",IF(COUNTIFS($A$6:$A$2005,A944&amp;"",$B$6:$B$2005,B944&amp;"")&gt;1,"مكرر","")))</f>
        <v/>
      </c>
    </row>
    <row r="945">
      <c r="A945" s="5" t="n"/>
      <c r="B945" s="5" t="n"/>
      <c r="C945" s="5" t="n"/>
      <c r="D945" s="5" t="n"/>
      <c r="E945" s="6">
        <f>IF(B945&amp;""="","",IFERROR(INDEX('الملاك'!$B$6:$B$205,MATCH(B945&amp;"",'الملاك'!$A$6:$A$205,0))&amp;"","كود غير موجود"))</f>
        <v/>
      </c>
      <c r="F945" s="19">
        <f>IF(B945&amp;""="","",IFERROR(INDEX('الملاك'!$E$6:$E$205,MATCH(B945&amp;"",'الملاك'!$A$6:$A$205,0)),""))</f>
        <v/>
      </c>
      <c r="G945" s="6">
        <f>IF(OR(A945&amp;""="",B945&amp;""=""),"",IF(COUNTIF('الاجتماعات'!$A$6:$A$205,A945&amp;"")=0,"اجتماع غير موجود",IF(COUNTIFS($A$6:$A$2005,A945&amp;"",$B$6:$B$2005,B945&amp;"")&gt;1,"مكرر","")))</f>
        <v/>
      </c>
    </row>
    <row r="946">
      <c r="A946" s="5" t="n"/>
      <c r="B946" s="5" t="n"/>
      <c r="C946" s="5" t="n"/>
      <c r="D946" s="5" t="n"/>
      <c r="E946" s="6">
        <f>IF(B946&amp;""="","",IFERROR(INDEX('الملاك'!$B$6:$B$205,MATCH(B946&amp;"",'الملاك'!$A$6:$A$205,0))&amp;"","كود غير موجود"))</f>
        <v/>
      </c>
      <c r="F946" s="19">
        <f>IF(B946&amp;""="","",IFERROR(INDEX('الملاك'!$E$6:$E$205,MATCH(B946&amp;"",'الملاك'!$A$6:$A$205,0)),""))</f>
        <v/>
      </c>
      <c r="G946" s="6">
        <f>IF(OR(A946&amp;""="",B946&amp;""=""),"",IF(COUNTIF('الاجتماعات'!$A$6:$A$205,A946&amp;"")=0,"اجتماع غير موجود",IF(COUNTIFS($A$6:$A$2005,A946&amp;"",$B$6:$B$2005,B946&amp;"")&gt;1,"مكرر","")))</f>
        <v/>
      </c>
    </row>
    <row r="947">
      <c r="A947" s="5" t="n"/>
      <c r="B947" s="5" t="n"/>
      <c r="C947" s="5" t="n"/>
      <c r="D947" s="5" t="n"/>
      <c r="E947" s="6">
        <f>IF(B947&amp;""="","",IFERROR(INDEX('الملاك'!$B$6:$B$205,MATCH(B947&amp;"",'الملاك'!$A$6:$A$205,0))&amp;"","كود غير موجود"))</f>
        <v/>
      </c>
      <c r="F947" s="19">
        <f>IF(B947&amp;""="","",IFERROR(INDEX('الملاك'!$E$6:$E$205,MATCH(B947&amp;"",'الملاك'!$A$6:$A$205,0)),""))</f>
        <v/>
      </c>
      <c r="G947" s="6">
        <f>IF(OR(A947&amp;""="",B947&amp;""=""),"",IF(COUNTIF('الاجتماعات'!$A$6:$A$205,A947&amp;"")=0,"اجتماع غير موجود",IF(COUNTIFS($A$6:$A$2005,A947&amp;"",$B$6:$B$2005,B947&amp;"")&gt;1,"مكرر","")))</f>
        <v/>
      </c>
    </row>
    <row r="948">
      <c r="A948" s="5" t="n"/>
      <c r="B948" s="5" t="n"/>
      <c r="C948" s="5" t="n"/>
      <c r="D948" s="5" t="n"/>
      <c r="E948" s="6">
        <f>IF(B948&amp;""="","",IFERROR(INDEX('الملاك'!$B$6:$B$205,MATCH(B948&amp;"",'الملاك'!$A$6:$A$205,0))&amp;"","كود غير موجود"))</f>
        <v/>
      </c>
      <c r="F948" s="19">
        <f>IF(B948&amp;""="","",IFERROR(INDEX('الملاك'!$E$6:$E$205,MATCH(B948&amp;"",'الملاك'!$A$6:$A$205,0)),""))</f>
        <v/>
      </c>
      <c r="G948" s="6">
        <f>IF(OR(A948&amp;""="",B948&amp;""=""),"",IF(COUNTIF('الاجتماعات'!$A$6:$A$205,A948&amp;"")=0,"اجتماع غير موجود",IF(COUNTIFS($A$6:$A$2005,A948&amp;"",$B$6:$B$2005,B948&amp;"")&gt;1,"مكرر","")))</f>
        <v/>
      </c>
    </row>
    <row r="949">
      <c r="A949" s="5" t="n"/>
      <c r="B949" s="5" t="n"/>
      <c r="C949" s="5" t="n"/>
      <c r="D949" s="5" t="n"/>
      <c r="E949" s="6">
        <f>IF(B949&amp;""="","",IFERROR(INDEX('الملاك'!$B$6:$B$205,MATCH(B949&amp;"",'الملاك'!$A$6:$A$205,0))&amp;"","كود غير موجود"))</f>
        <v/>
      </c>
      <c r="F949" s="19">
        <f>IF(B949&amp;""="","",IFERROR(INDEX('الملاك'!$E$6:$E$205,MATCH(B949&amp;"",'الملاك'!$A$6:$A$205,0)),""))</f>
        <v/>
      </c>
      <c r="G949" s="6">
        <f>IF(OR(A949&amp;""="",B949&amp;""=""),"",IF(COUNTIF('الاجتماعات'!$A$6:$A$205,A949&amp;"")=0,"اجتماع غير موجود",IF(COUNTIFS($A$6:$A$2005,A949&amp;"",$B$6:$B$2005,B949&amp;"")&gt;1,"مكرر","")))</f>
        <v/>
      </c>
    </row>
    <row r="950">
      <c r="A950" s="5" t="n"/>
      <c r="B950" s="5" t="n"/>
      <c r="C950" s="5" t="n"/>
      <c r="D950" s="5" t="n"/>
      <c r="E950" s="6">
        <f>IF(B950&amp;""="","",IFERROR(INDEX('الملاك'!$B$6:$B$205,MATCH(B950&amp;"",'الملاك'!$A$6:$A$205,0))&amp;"","كود غير موجود"))</f>
        <v/>
      </c>
      <c r="F950" s="19">
        <f>IF(B950&amp;""="","",IFERROR(INDEX('الملاك'!$E$6:$E$205,MATCH(B950&amp;"",'الملاك'!$A$6:$A$205,0)),""))</f>
        <v/>
      </c>
      <c r="G950" s="6">
        <f>IF(OR(A950&amp;""="",B950&amp;""=""),"",IF(COUNTIF('الاجتماعات'!$A$6:$A$205,A950&amp;"")=0,"اجتماع غير موجود",IF(COUNTIFS($A$6:$A$2005,A950&amp;"",$B$6:$B$2005,B950&amp;"")&gt;1,"مكرر","")))</f>
        <v/>
      </c>
    </row>
    <row r="951">
      <c r="A951" s="5" t="n"/>
      <c r="B951" s="5" t="n"/>
      <c r="C951" s="5" t="n"/>
      <c r="D951" s="5" t="n"/>
      <c r="E951" s="6">
        <f>IF(B951&amp;""="","",IFERROR(INDEX('الملاك'!$B$6:$B$205,MATCH(B951&amp;"",'الملاك'!$A$6:$A$205,0))&amp;"","كود غير موجود"))</f>
        <v/>
      </c>
      <c r="F951" s="19">
        <f>IF(B951&amp;""="","",IFERROR(INDEX('الملاك'!$E$6:$E$205,MATCH(B951&amp;"",'الملاك'!$A$6:$A$205,0)),""))</f>
        <v/>
      </c>
      <c r="G951" s="6">
        <f>IF(OR(A951&amp;""="",B951&amp;""=""),"",IF(COUNTIF('الاجتماعات'!$A$6:$A$205,A951&amp;"")=0,"اجتماع غير موجود",IF(COUNTIFS($A$6:$A$2005,A951&amp;"",$B$6:$B$2005,B951&amp;"")&gt;1,"مكرر","")))</f>
        <v/>
      </c>
    </row>
    <row r="952">
      <c r="A952" s="5" t="n"/>
      <c r="B952" s="5" t="n"/>
      <c r="C952" s="5" t="n"/>
      <c r="D952" s="5" t="n"/>
      <c r="E952" s="6">
        <f>IF(B952&amp;""="","",IFERROR(INDEX('الملاك'!$B$6:$B$205,MATCH(B952&amp;"",'الملاك'!$A$6:$A$205,0))&amp;"","كود غير موجود"))</f>
        <v/>
      </c>
      <c r="F952" s="19">
        <f>IF(B952&amp;""="","",IFERROR(INDEX('الملاك'!$E$6:$E$205,MATCH(B952&amp;"",'الملاك'!$A$6:$A$205,0)),""))</f>
        <v/>
      </c>
      <c r="G952" s="6">
        <f>IF(OR(A952&amp;""="",B952&amp;""=""),"",IF(COUNTIF('الاجتماعات'!$A$6:$A$205,A952&amp;"")=0,"اجتماع غير موجود",IF(COUNTIFS($A$6:$A$2005,A952&amp;"",$B$6:$B$2005,B952&amp;"")&gt;1,"مكرر","")))</f>
        <v/>
      </c>
    </row>
    <row r="953">
      <c r="A953" s="5" t="n"/>
      <c r="B953" s="5" t="n"/>
      <c r="C953" s="5" t="n"/>
      <c r="D953" s="5" t="n"/>
      <c r="E953" s="6">
        <f>IF(B953&amp;""="","",IFERROR(INDEX('الملاك'!$B$6:$B$205,MATCH(B953&amp;"",'الملاك'!$A$6:$A$205,0))&amp;"","كود غير موجود"))</f>
        <v/>
      </c>
      <c r="F953" s="19">
        <f>IF(B953&amp;""="","",IFERROR(INDEX('الملاك'!$E$6:$E$205,MATCH(B953&amp;"",'الملاك'!$A$6:$A$205,0)),""))</f>
        <v/>
      </c>
      <c r="G953" s="6">
        <f>IF(OR(A953&amp;""="",B953&amp;""=""),"",IF(COUNTIF('الاجتماعات'!$A$6:$A$205,A953&amp;"")=0,"اجتماع غير موجود",IF(COUNTIFS($A$6:$A$2005,A953&amp;"",$B$6:$B$2005,B953&amp;"")&gt;1,"مكرر","")))</f>
        <v/>
      </c>
    </row>
    <row r="954">
      <c r="A954" s="5" t="n"/>
      <c r="B954" s="5" t="n"/>
      <c r="C954" s="5" t="n"/>
      <c r="D954" s="5" t="n"/>
      <c r="E954" s="6">
        <f>IF(B954&amp;""="","",IFERROR(INDEX('الملاك'!$B$6:$B$205,MATCH(B954&amp;"",'الملاك'!$A$6:$A$205,0))&amp;"","كود غير موجود"))</f>
        <v/>
      </c>
      <c r="F954" s="19">
        <f>IF(B954&amp;""="","",IFERROR(INDEX('الملاك'!$E$6:$E$205,MATCH(B954&amp;"",'الملاك'!$A$6:$A$205,0)),""))</f>
        <v/>
      </c>
      <c r="G954" s="6">
        <f>IF(OR(A954&amp;""="",B954&amp;""=""),"",IF(COUNTIF('الاجتماعات'!$A$6:$A$205,A954&amp;"")=0,"اجتماع غير موجود",IF(COUNTIFS($A$6:$A$2005,A954&amp;"",$B$6:$B$2005,B954&amp;"")&gt;1,"مكرر","")))</f>
        <v/>
      </c>
    </row>
    <row r="955">
      <c r="A955" s="5" t="n"/>
      <c r="B955" s="5" t="n"/>
      <c r="C955" s="5" t="n"/>
      <c r="D955" s="5" t="n"/>
      <c r="E955" s="6">
        <f>IF(B955&amp;""="","",IFERROR(INDEX('الملاك'!$B$6:$B$205,MATCH(B955&amp;"",'الملاك'!$A$6:$A$205,0))&amp;"","كود غير موجود"))</f>
        <v/>
      </c>
      <c r="F955" s="19">
        <f>IF(B955&amp;""="","",IFERROR(INDEX('الملاك'!$E$6:$E$205,MATCH(B955&amp;"",'الملاك'!$A$6:$A$205,0)),""))</f>
        <v/>
      </c>
      <c r="G955" s="6">
        <f>IF(OR(A955&amp;""="",B955&amp;""=""),"",IF(COUNTIF('الاجتماعات'!$A$6:$A$205,A955&amp;"")=0,"اجتماع غير موجود",IF(COUNTIFS($A$6:$A$2005,A955&amp;"",$B$6:$B$2005,B955&amp;"")&gt;1,"مكرر","")))</f>
        <v/>
      </c>
    </row>
    <row r="956">
      <c r="A956" s="5" t="n"/>
      <c r="B956" s="5" t="n"/>
      <c r="C956" s="5" t="n"/>
      <c r="D956" s="5" t="n"/>
      <c r="E956" s="6">
        <f>IF(B956&amp;""="","",IFERROR(INDEX('الملاك'!$B$6:$B$205,MATCH(B956&amp;"",'الملاك'!$A$6:$A$205,0))&amp;"","كود غير موجود"))</f>
        <v/>
      </c>
      <c r="F956" s="19">
        <f>IF(B956&amp;""="","",IFERROR(INDEX('الملاك'!$E$6:$E$205,MATCH(B956&amp;"",'الملاك'!$A$6:$A$205,0)),""))</f>
        <v/>
      </c>
      <c r="G956" s="6">
        <f>IF(OR(A956&amp;""="",B956&amp;""=""),"",IF(COUNTIF('الاجتماعات'!$A$6:$A$205,A956&amp;"")=0,"اجتماع غير موجود",IF(COUNTIFS($A$6:$A$2005,A956&amp;"",$B$6:$B$2005,B956&amp;"")&gt;1,"مكرر","")))</f>
        <v/>
      </c>
    </row>
    <row r="957">
      <c r="A957" s="5" t="n"/>
      <c r="B957" s="5" t="n"/>
      <c r="C957" s="5" t="n"/>
      <c r="D957" s="5" t="n"/>
      <c r="E957" s="6">
        <f>IF(B957&amp;""="","",IFERROR(INDEX('الملاك'!$B$6:$B$205,MATCH(B957&amp;"",'الملاك'!$A$6:$A$205,0))&amp;"","كود غير موجود"))</f>
        <v/>
      </c>
      <c r="F957" s="19">
        <f>IF(B957&amp;""="","",IFERROR(INDEX('الملاك'!$E$6:$E$205,MATCH(B957&amp;"",'الملاك'!$A$6:$A$205,0)),""))</f>
        <v/>
      </c>
      <c r="G957" s="6">
        <f>IF(OR(A957&amp;""="",B957&amp;""=""),"",IF(COUNTIF('الاجتماعات'!$A$6:$A$205,A957&amp;"")=0,"اجتماع غير موجود",IF(COUNTIFS($A$6:$A$2005,A957&amp;"",$B$6:$B$2005,B957&amp;"")&gt;1,"مكرر","")))</f>
        <v/>
      </c>
    </row>
    <row r="958">
      <c r="A958" s="5" t="n"/>
      <c r="B958" s="5" t="n"/>
      <c r="C958" s="5" t="n"/>
      <c r="D958" s="5" t="n"/>
      <c r="E958" s="6">
        <f>IF(B958&amp;""="","",IFERROR(INDEX('الملاك'!$B$6:$B$205,MATCH(B958&amp;"",'الملاك'!$A$6:$A$205,0))&amp;"","كود غير موجود"))</f>
        <v/>
      </c>
      <c r="F958" s="19">
        <f>IF(B958&amp;""="","",IFERROR(INDEX('الملاك'!$E$6:$E$205,MATCH(B958&amp;"",'الملاك'!$A$6:$A$205,0)),""))</f>
        <v/>
      </c>
      <c r="G958" s="6">
        <f>IF(OR(A958&amp;""="",B958&amp;""=""),"",IF(COUNTIF('الاجتماعات'!$A$6:$A$205,A958&amp;"")=0,"اجتماع غير موجود",IF(COUNTIFS($A$6:$A$2005,A958&amp;"",$B$6:$B$2005,B958&amp;"")&gt;1,"مكرر","")))</f>
        <v/>
      </c>
    </row>
    <row r="959">
      <c r="A959" s="5" t="n"/>
      <c r="B959" s="5" t="n"/>
      <c r="C959" s="5" t="n"/>
      <c r="D959" s="5" t="n"/>
      <c r="E959" s="6">
        <f>IF(B959&amp;""="","",IFERROR(INDEX('الملاك'!$B$6:$B$205,MATCH(B959&amp;"",'الملاك'!$A$6:$A$205,0))&amp;"","كود غير موجود"))</f>
        <v/>
      </c>
      <c r="F959" s="19">
        <f>IF(B959&amp;""="","",IFERROR(INDEX('الملاك'!$E$6:$E$205,MATCH(B959&amp;"",'الملاك'!$A$6:$A$205,0)),""))</f>
        <v/>
      </c>
      <c r="G959" s="6">
        <f>IF(OR(A959&amp;""="",B959&amp;""=""),"",IF(COUNTIF('الاجتماعات'!$A$6:$A$205,A959&amp;"")=0,"اجتماع غير موجود",IF(COUNTIFS($A$6:$A$2005,A959&amp;"",$B$6:$B$2005,B959&amp;"")&gt;1,"مكرر","")))</f>
        <v/>
      </c>
    </row>
    <row r="960">
      <c r="A960" s="5" t="n"/>
      <c r="B960" s="5" t="n"/>
      <c r="C960" s="5" t="n"/>
      <c r="D960" s="5" t="n"/>
      <c r="E960" s="6">
        <f>IF(B960&amp;""="","",IFERROR(INDEX('الملاك'!$B$6:$B$205,MATCH(B960&amp;"",'الملاك'!$A$6:$A$205,0))&amp;"","كود غير موجود"))</f>
        <v/>
      </c>
      <c r="F960" s="19">
        <f>IF(B960&amp;""="","",IFERROR(INDEX('الملاك'!$E$6:$E$205,MATCH(B960&amp;"",'الملاك'!$A$6:$A$205,0)),""))</f>
        <v/>
      </c>
      <c r="G960" s="6">
        <f>IF(OR(A960&amp;""="",B960&amp;""=""),"",IF(COUNTIF('الاجتماعات'!$A$6:$A$205,A960&amp;"")=0,"اجتماع غير موجود",IF(COUNTIFS($A$6:$A$2005,A960&amp;"",$B$6:$B$2005,B960&amp;"")&gt;1,"مكرر","")))</f>
        <v/>
      </c>
    </row>
    <row r="961">
      <c r="A961" s="5" t="n"/>
      <c r="B961" s="5" t="n"/>
      <c r="C961" s="5" t="n"/>
      <c r="D961" s="5" t="n"/>
      <c r="E961" s="6">
        <f>IF(B961&amp;""="","",IFERROR(INDEX('الملاك'!$B$6:$B$205,MATCH(B961&amp;"",'الملاك'!$A$6:$A$205,0))&amp;"","كود غير موجود"))</f>
        <v/>
      </c>
      <c r="F961" s="19">
        <f>IF(B961&amp;""="","",IFERROR(INDEX('الملاك'!$E$6:$E$205,MATCH(B961&amp;"",'الملاك'!$A$6:$A$205,0)),""))</f>
        <v/>
      </c>
      <c r="G961" s="6">
        <f>IF(OR(A961&amp;""="",B961&amp;""=""),"",IF(COUNTIF('الاجتماعات'!$A$6:$A$205,A961&amp;"")=0,"اجتماع غير موجود",IF(COUNTIFS($A$6:$A$2005,A961&amp;"",$B$6:$B$2005,B961&amp;"")&gt;1,"مكرر","")))</f>
        <v/>
      </c>
    </row>
    <row r="962">
      <c r="A962" s="5" t="n"/>
      <c r="B962" s="5" t="n"/>
      <c r="C962" s="5" t="n"/>
      <c r="D962" s="5" t="n"/>
      <c r="E962" s="6">
        <f>IF(B962&amp;""="","",IFERROR(INDEX('الملاك'!$B$6:$B$205,MATCH(B962&amp;"",'الملاك'!$A$6:$A$205,0))&amp;"","كود غير موجود"))</f>
        <v/>
      </c>
      <c r="F962" s="19">
        <f>IF(B962&amp;""="","",IFERROR(INDEX('الملاك'!$E$6:$E$205,MATCH(B962&amp;"",'الملاك'!$A$6:$A$205,0)),""))</f>
        <v/>
      </c>
      <c r="G962" s="6">
        <f>IF(OR(A962&amp;""="",B962&amp;""=""),"",IF(COUNTIF('الاجتماعات'!$A$6:$A$205,A962&amp;"")=0,"اجتماع غير موجود",IF(COUNTIFS($A$6:$A$2005,A962&amp;"",$B$6:$B$2005,B962&amp;"")&gt;1,"مكرر","")))</f>
        <v/>
      </c>
    </row>
    <row r="963">
      <c r="A963" s="5" t="n"/>
      <c r="B963" s="5" t="n"/>
      <c r="C963" s="5" t="n"/>
      <c r="D963" s="5" t="n"/>
      <c r="E963" s="6">
        <f>IF(B963&amp;""="","",IFERROR(INDEX('الملاك'!$B$6:$B$205,MATCH(B963&amp;"",'الملاك'!$A$6:$A$205,0))&amp;"","كود غير موجود"))</f>
        <v/>
      </c>
      <c r="F963" s="19">
        <f>IF(B963&amp;""="","",IFERROR(INDEX('الملاك'!$E$6:$E$205,MATCH(B963&amp;"",'الملاك'!$A$6:$A$205,0)),""))</f>
        <v/>
      </c>
      <c r="G963" s="6">
        <f>IF(OR(A963&amp;""="",B963&amp;""=""),"",IF(COUNTIF('الاجتماعات'!$A$6:$A$205,A963&amp;"")=0,"اجتماع غير موجود",IF(COUNTIFS($A$6:$A$2005,A963&amp;"",$B$6:$B$2005,B963&amp;"")&gt;1,"مكرر","")))</f>
        <v/>
      </c>
    </row>
    <row r="964">
      <c r="A964" s="5" t="n"/>
      <c r="B964" s="5" t="n"/>
      <c r="C964" s="5" t="n"/>
      <c r="D964" s="5" t="n"/>
      <c r="E964" s="6">
        <f>IF(B964&amp;""="","",IFERROR(INDEX('الملاك'!$B$6:$B$205,MATCH(B964&amp;"",'الملاك'!$A$6:$A$205,0))&amp;"","كود غير موجود"))</f>
        <v/>
      </c>
      <c r="F964" s="19">
        <f>IF(B964&amp;""="","",IFERROR(INDEX('الملاك'!$E$6:$E$205,MATCH(B964&amp;"",'الملاك'!$A$6:$A$205,0)),""))</f>
        <v/>
      </c>
      <c r="G964" s="6">
        <f>IF(OR(A964&amp;""="",B964&amp;""=""),"",IF(COUNTIF('الاجتماعات'!$A$6:$A$205,A964&amp;"")=0,"اجتماع غير موجود",IF(COUNTIFS($A$6:$A$2005,A964&amp;"",$B$6:$B$2005,B964&amp;"")&gt;1,"مكرر","")))</f>
        <v/>
      </c>
    </row>
    <row r="965">
      <c r="A965" s="5" t="n"/>
      <c r="B965" s="5" t="n"/>
      <c r="C965" s="5" t="n"/>
      <c r="D965" s="5" t="n"/>
      <c r="E965" s="6">
        <f>IF(B965&amp;""="","",IFERROR(INDEX('الملاك'!$B$6:$B$205,MATCH(B965&amp;"",'الملاك'!$A$6:$A$205,0))&amp;"","كود غير موجود"))</f>
        <v/>
      </c>
      <c r="F965" s="19">
        <f>IF(B965&amp;""="","",IFERROR(INDEX('الملاك'!$E$6:$E$205,MATCH(B965&amp;"",'الملاك'!$A$6:$A$205,0)),""))</f>
        <v/>
      </c>
      <c r="G965" s="6">
        <f>IF(OR(A965&amp;""="",B965&amp;""=""),"",IF(COUNTIF('الاجتماعات'!$A$6:$A$205,A965&amp;"")=0,"اجتماع غير موجود",IF(COUNTIFS($A$6:$A$2005,A965&amp;"",$B$6:$B$2005,B965&amp;"")&gt;1,"مكرر","")))</f>
        <v/>
      </c>
    </row>
    <row r="966">
      <c r="A966" s="5" t="n"/>
      <c r="B966" s="5" t="n"/>
      <c r="C966" s="5" t="n"/>
      <c r="D966" s="5" t="n"/>
      <c r="E966" s="6">
        <f>IF(B966&amp;""="","",IFERROR(INDEX('الملاك'!$B$6:$B$205,MATCH(B966&amp;"",'الملاك'!$A$6:$A$205,0))&amp;"","كود غير موجود"))</f>
        <v/>
      </c>
      <c r="F966" s="19">
        <f>IF(B966&amp;""="","",IFERROR(INDEX('الملاك'!$E$6:$E$205,MATCH(B966&amp;"",'الملاك'!$A$6:$A$205,0)),""))</f>
        <v/>
      </c>
      <c r="G966" s="6">
        <f>IF(OR(A966&amp;""="",B966&amp;""=""),"",IF(COUNTIF('الاجتماعات'!$A$6:$A$205,A966&amp;"")=0,"اجتماع غير موجود",IF(COUNTIFS($A$6:$A$2005,A966&amp;"",$B$6:$B$2005,B966&amp;"")&gt;1,"مكرر","")))</f>
        <v/>
      </c>
    </row>
    <row r="967">
      <c r="A967" s="5" t="n"/>
      <c r="B967" s="5" t="n"/>
      <c r="C967" s="5" t="n"/>
      <c r="D967" s="5" t="n"/>
      <c r="E967" s="6">
        <f>IF(B967&amp;""="","",IFERROR(INDEX('الملاك'!$B$6:$B$205,MATCH(B967&amp;"",'الملاك'!$A$6:$A$205,0))&amp;"","كود غير موجود"))</f>
        <v/>
      </c>
      <c r="F967" s="19">
        <f>IF(B967&amp;""="","",IFERROR(INDEX('الملاك'!$E$6:$E$205,MATCH(B967&amp;"",'الملاك'!$A$6:$A$205,0)),""))</f>
        <v/>
      </c>
      <c r="G967" s="6">
        <f>IF(OR(A967&amp;""="",B967&amp;""=""),"",IF(COUNTIF('الاجتماعات'!$A$6:$A$205,A967&amp;"")=0,"اجتماع غير موجود",IF(COUNTIFS($A$6:$A$2005,A967&amp;"",$B$6:$B$2005,B967&amp;"")&gt;1,"مكرر","")))</f>
        <v/>
      </c>
    </row>
    <row r="968">
      <c r="A968" s="5" t="n"/>
      <c r="B968" s="5" t="n"/>
      <c r="C968" s="5" t="n"/>
      <c r="D968" s="5" t="n"/>
      <c r="E968" s="6">
        <f>IF(B968&amp;""="","",IFERROR(INDEX('الملاك'!$B$6:$B$205,MATCH(B968&amp;"",'الملاك'!$A$6:$A$205,0))&amp;"","كود غير موجود"))</f>
        <v/>
      </c>
      <c r="F968" s="19">
        <f>IF(B968&amp;""="","",IFERROR(INDEX('الملاك'!$E$6:$E$205,MATCH(B968&amp;"",'الملاك'!$A$6:$A$205,0)),""))</f>
        <v/>
      </c>
      <c r="G968" s="6">
        <f>IF(OR(A968&amp;""="",B968&amp;""=""),"",IF(COUNTIF('الاجتماعات'!$A$6:$A$205,A968&amp;"")=0,"اجتماع غير موجود",IF(COUNTIFS($A$6:$A$2005,A968&amp;"",$B$6:$B$2005,B968&amp;"")&gt;1,"مكرر","")))</f>
        <v/>
      </c>
    </row>
    <row r="969">
      <c r="A969" s="5" t="n"/>
      <c r="B969" s="5" t="n"/>
      <c r="C969" s="5" t="n"/>
      <c r="D969" s="5" t="n"/>
      <c r="E969" s="6">
        <f>IF(B969&amp;""="","",IFERROR(INDEX('الملاك'!$B$6:$B$205,MATCH(B969&amp;"",'الملاك'!$A$6:$A$205,0))&amp;"","كود غير موجود"))</f>
        <v/>
      </c>
      <c r="F969" s="19">
        <f>IF(B969&amp;""="","",IFERROR(INDEX('الملاك'!$E$6:$E$205,MATCH(B969&amp;"",'الملاك'!$A$6:$A$205,0)),""))</f>
        <v/>
      </c>
      <c r="G969" s="6">
        <f>IF(OR(A969&amp;""="",B969&amp;""=""),"",IF(COUNTIF('الاجتماعات'!$A$6:$A$205,A969&amp;"")=0,"اجتماع غير موجود",IF(COUNTIFS($A$6:$A$2005,A969&amp;"",$B$6:$B$2005,B969&amp;"")&gt;1,"مكرر","")))</f>
        <v/>
      </c>
    </row>
    <row r="970">
      <c r="A970" s="5" t="n"/>
      <c r="B970" s="5" t="n"/>
      <c r="C970" s="5" t="n"/>
      <c r="D970" s="5" t="n"/>
      <c r="E970" s="6">
        <f>IF(B970&amp;""="","",IFERROR(INDEX('الملاك'!$B$6:$B$205,MATCH(B970&amp;"",'الملاك'!$A$6:$A$205,0))&amp;"","كود غير موجود"))</f>
        <v/>
      </c>
      <c r="F970" s="19">
        <f>IF(B970&amp;""="","",IFERROR(INDEX('الملاك'!$E$6:$E$205,MATCH(B970&amp;"",'الملاك'!$A$6:$A$205,0)),""))</f>
        <v/>
      </c>
      <c r="G970" s="6">
        <f>IF(OR(A970&amp;""="",B970&amp;""=""),"",IF(COUNTIF('الاجتماعات'!$A$6:$A$205,A970&amp;"")=0,"اجتماع غير موجود",IF(COUNTIFS($A$6:$A$2005,A970&amp;"",$B$6:$B$2005,B970&amp;"")&gt;1,"مكرر","")))</f>
        <v/>
      </c>
    </row>
    <row r="971">
      <c r="A971" s="5" t="n"/>
      <c r="B971" s="5" t="n"/>
      <c r="C971" s="5" t="n"/>
      <c r="D971" s="5" t="n"/>
      <c r="E971" s="6">
        <f>IF(B971&amp;""="","",IFERROR(INDEX('الملاك'!$B$6:$B$205,MATCH(B971&amp;"",'الملاك'!$A$6:$A$205,0))&amp;"","كود غير موجود"))</f>
        <v/>
      </c>
      <c r="F971" s="19">
        <f>IF(B971&amp;""="","",IFERROR(INDEX('الملاك'!$E$6:$E$205,MATCH(B971&amp;"",'الملاك'!$A$6:$A$205,0)),""))</f>
        <v/>
      </c>
      <c r="G971" s="6">
        <f>IF(OR(A971&amp;""="",B971&amp;""=""),"",IF(COUNTIF('الاجتماعات'!$A$6:$A$205,A971&amp;"")=0,"اجتماع غير موجود",IF(COUNTIFS($A$6:$A$2005,A971&amp;"",$B$6:$B$2005,B971&amp;"")&gt;1,"مكرر","")))</f>
        <v/>
      </c>
    </row>
    <row r="972">
      <c r="A972" s="5" t="n"/>
      <c r="B972" s="5" t="n"/>
      <c r="C972" s="5" t="n"/>
      <c r="D972" s="5" t="n"/>
      <c r="E972" s="6">
        <f>IF(B972&amp;""="","",IFERROR(INDEX('الملاك'!$B$6:$B$205,MATCH(B972&amp;"",'الملاك'!$A$6:$A$205,0))&amp;"","كود غير موجود"))</f>
        <v/>
      </c>
      <c r="F972" s="19">
        <f>IF(B972&amp;""="","",IFERROR(INDEX('الملاك'!$E$6:$E$205,MATCH(B972&amp;"",'الملاك'!$A$6:$A$205,0)),""))</f>
        <v/>
      </c>
      <c r="G972" s="6">
        <f>IF(OR(A972&amp;""="",B972&amp;""=""),"",IF(COUNTIF('الاجتماعات'!$A$6:$A$205,A972&amp;"")=0,"اجتماع غير موجود",IF(COUNTIFS($A$6:$A$2005,A972&amp;"",$B$6:$B$2005,B972&amp;"")&gt;1,"مكرر","")))</f>
        <v/>
      </c>
    </row>
    <row r="973">
      <c r="A973" s="5" t="n"/>
      <c r="B973" s="5" t="n"/>
      <c r="C973" s="5" t="n"/>
      <c r="D973" s="5" t="n"/>
      <c r="E973" s="6">
        <f>IF(B973&amp;""="","",IFERROR(INDEX('الملاك'!$B$6:$B$205,MATCH(B973&amp;"",'الملاك'!$A$6:$A$205,0))&amp;"","كود غير موجود"))</f>
        <v/>
      </c>
      <c r="F973" s="19">
        <f>IF(B973&amp;""="","",IFERROR(INDEX('الملاك'!$E$6:$E$205,MATCH(B973&amp;"",'الملاك'!$A$6:$A$205,0)),""))</f>
        <v/>
      </c>
      <c r="G973" s="6">
        <f>IF(OR(A973&amp;""="",B973&amp;""=""),"",IF(COUNTIF('الاجتماعات'!$A$6:$A$205,A973&amp;"")=0,"اجتماع غير موجود",IF(COUNTIFS($A$6:$A$2005,A973&amp;"",$B$6:$B$2005,B973&amp;"")&gt;1,"مكرر","")))</f>
        <v/>
      </c>
    </row>
    <row r="974">
      <c r="A974" s="5" t="n"/>
      <c r="B974" s="5" t="n"/>
      <c r="C974" s="5" t="n"/>
      <c r="D974" s="5" t="n"/>
      <c r="E974" s="6">
        <f>IF(B974&amp;""="","",IFERROR(INDEX('الملاك'!$B$6:$B$205,MATCH(B974&amp;"",'الملاك'!$A$6:$A$205,0))&amp;"","كود غير موجود"))</f>
        <v/>
      </c>
      <c r="F974" s="19">
        <f>IF(B974&amp;""="","",IFERROR(INDEX('الملاك'!$E$6:$E$205,MATCH(B974&amp;"",'الملاك'!$A$6:$A$205,0)),""))</f>
        <v/>
      </c>
      <c r="G974" s="6">
        <f>IF(OR(A974&amp;""="",B974&amp;""=""),"",IF(COUNTIF('الاجتماعات'!$A$6:$A$205,A974&amp;"")=0,"اجتماع غير موجود",IF(COUNTIFS($A$6:$A$2005,A974&amp;"",$B$6:$B$2005,B974&amp;"")&gt;1,"مكرر","")))</f>
        <v/>
      </c>
    </row>
    <row r="975">
      <c r="A975" s="5" t="n"/>
      <c r="B975" s="5" t="n"/>
      <c r="C975" s="5" t="n"/>
      <c r="D975" s="5" t="n"/>
      <c r="E975" s="6">
        <f>IF(B975&amp;""="","",IFERROR(INDEX('الملاك'!$B$6:$B$205,MATCH(B975&amp;"",'الملاك'!$A$6:$A$205,0))&amp;"","كود غير موجود"))</f>
        <v/>
      </c>
      <c r="F975" s="19">
        <f>IF(B975&amp;""="","",IFERROR(INDEX('الملاك'!$E$6:$E$205,MATCH(B975&amp;"",'الملاك'!$A$6:$A$205,0)),""))</f>
        <v/>
      </c>
      <c r="G975" s="6">
        <f>IF(OR(A975&amp;""="",B975&amp;""=""),"",IF(COUNTIF('الاجتماعات'!$A$6:$A$205,A975&amp;"")=0,"اجتماع غير موجود",IF(COUNTIFS($A$6:$A$2005,A975&amp;"",$B$6:$B$2005,B975&amp;"")&gt;1,"مكرر","")))</f>
        <v/>
      </c>
    </row>
    <row r="976">
      <c r="A976" s="5" t="n"/>
      <c r="B976" s="5" t="n"/>
      <c r="C976" s="5" t="n"/>
      <c r="D976" s="5" t="n"/>
      <c r="E976" s="6">
        <f>IF(B976&amp;""="","",IFERROR(INDEX('الملاك'!$B$6:$B$205,MATCH(B976&amp;"",'الملاك'!$A$6:$A$205,0))&amp;"","كود غير موجود"))</f>
        <v/>
      </c>
      <c r="F976" s="19">
        <f>IF(B976&amp;""="","",IFERROR(INDEX('الملاك'!$E$6:$E$205,MATCH(B976&amp;"",'الملاك'!$A$6:$A$205,0)),""))</f>
        <v/>
      </c>
      <c r="G976" s="6">
        <f>IF(OR(A976&amp;""="",B976&amp;""=""),"",IF(COUNTIF('الاجتماعات'!$A$6:$A$205,A976&amp;"")=0,"اجتماع غير موجود",IF(COUNTIFS($A$6:$A$2005,A976&amp;"",$B$6:$B$2005,B976&amp;"")&gt;1,"مكرر","")))</f>
        <v/>
      </c>
    </row>
    <row r="977">
      <c r="A977" s="5" t="n"/>
      <c r="B977" s="5" t="n"/>
      <c r="C977" s="5" t="n"/>
      <c r="D977" s="5" t="n"/>
      <c r="E977" s="6">
        <f>IF(B977&amp;""="","",IFERROR(INDEX('الملاك'!$B$6:$B$205,MATCH(B977&amp;"",'الملاك'!$A$6:$A$205,0))&amp;"","كود غير موجود"))</f>
        <v/>
      </c>
      <c r="F977" s="19">
        <f>IF(B977&amp;""="","",IFERROR(INDEX('الملاك'!$E$6:$E$205,MATCH(B977&amp;"",'الملاك'!$A$6:$A$205,0)),""))</f>
        <v/>
      </c>
      <c r="G977" s="6">
        <f>IF(OR(A977&amp;""="",B977&amp;""=""),"",IF(COUNTIF('الاجتماعات'!$A$6:$A$205,A977&amp;"")=0,"اجتماع غير موجود",IF(COUNTIFS($A$6:$A$2005,A977&amp;"",$B$6:$B$2005,B977&amp;"")&gt;1,"مكرر","")))</f>
        <v/>
      </c>
    </row>
    <row r="978">
      <c r="A978" s="5" t="n"/>
      <c r="B978" s="5" t="n"/>
      <c r="C978" s="5" t="n"/>
      <c r="D978" s="5" t="n"/>
      <c r="E978" s="6">
        <f>IF(B978&amp;""="","",IFERROR(INDEX('الملاك'!$B$6:$B$205,MATCH(B978&amp;"",'الملاك'!$A$6:$A$205,0))&amp;"","كود غير موجود"))</f>
        <v/>
      </c>
      <c r="F978" s="19">
        <f>IF(B978&amp;""="","",IFERROR(INDEX('الملاك'!$E$6:$E$205,MATCH(B978&amp;"",'الملاك'!$A$6:$A$205,0)),""))</f>
        <v/>
      </c>
      <c r="G978" s="6">
        <f>IF(OR(A978&amp;""="",B978&amp;""=""),"",IF(COUNTIF('الاجتماعات'!$A$6:$A$205,A978&amp;"")=0,"اجتماع غير موجود",IF(COUNTIFS($A$6:$A$2005,A978&amp;"",$B$6:$B$2005,B978&amp;"")&gt;1,"مكرر","")))</f>
        <v/>
      </c>
    </row>
    <row r="979">
      <c r="A979" s="5" t="n"/>
      <c r="B979" s="5" t="n"/>
      <c r="C979" s="5" t="n"/>
      <c r="D979" s="5" t="n"/>
      <c r="E979" s="6">
        <f>IF(B979&amp;""="","",IFERROR(INDEX('الملاك'!$B$6:$B$205,MATCH(B979&amp;"",'الملاك'!$A$6:$A$205,0))&amp;"","كود غير موجود"))</f>
        <v/>
      </c>
      <c r="F979" s="19">
        <f>IF(B979&amp;""="","",IFERROR(INDEX('الملاك'!$E$6:$E$205,MATCH(B979&amp;"",'الملاك'!$A$6:$A$205,0)),""))</f>
        <v/>
      </c>
      <c r="G979" s="6">
        <f>IF(OR(A979&amp;""="",B979&amp;""=""),"",IF(COUNTIF('الاجتماعات'!$A$6:$A$205,A979&amp;"")=0,"اجتماع غير موجود",IF(COUNTIFS($A$6:$A$2005,A979&amp;"",$B$6:$B$2005,B979&amp;"")&gt;1,"مكرر","")))</f>
        <v/>
      </c>
    </row>
    <row r="980">
      <c r="A980" s="5" t="n"/>
      <c r="B980" s="5" t="n"/>
      <c r="C980" s="5" t="n"/>
      <c r="D980" s="5" t="n"/>
      <c r="E980" s="6">
        <f>IF(B980&amp;""="","",IFERROR(INDEX('الملاك'!$B$6:$B$205,MATCH(B980&amp;"",'الملاك'!$A$6:$A$205,0))&amp;"","كود غير موجود"))</f>
        <v/>
      </c>
      <c r="F980" s="19">
        <f>IF(B980&amp;""="","",IFERROR(INDEX('الملاك'!$E$6:$E$205,MATCH(B980&amp;"",'الملاك'!$A$6:$A$205,0)),""))</f>
        <v/>
      </c>
      <c r="G980" s="6">
        <f>IF(OR(A980&amp;""="",B980&amp;""=""),"",IF(COUNTIF('الاجتماعات'!$A$6:$A$205,A980&amp;"")=0,"اجتماع غير موجود",IF(COUNTIFS($A$6:$A$2005,A980&amp;"",$B$6:$B$2005,B980&amp;"")&gt;1,"مكرر","")))</f>
        <v/>
      </c>
    </row>
    <row r="981">
      <c r="A981" s="5" t="n"/>
      <c r="B981" s="5" t="n"/>
      <c r="C981" s="5" t="n"/>
      <c r="D981" s="5" t="n"/>
      <c r="E981" s="6">
        <f>IF(B981&amp;""="","",IFERROR(INDEX('الملاك'!$B$6:$B$205,MATCH(B981&amp;"",'الملاك'!$A$6:$A$205,0))&amp;"","كود غير موجود"))</f>
        <v/>
      </c>
      <c r="F981" s="19">
        <f>IF(B981&amp;""="","",IFERROR(INDEX('الملاك'!$E$6:$E$205,MATCH(B981&amp;"",'الملاك'!$A$6:$A$205,0)),""))</f>
        <v/>
      </c>
      <c r="G981" s="6">
        <f>IF(OR(A981&amp;""="",B981&amp;""=""),"",IF(COUNTIF('الاجتماعات'!$A$6:$A$205,A981&amp;"")=0,"اجتماع غير موجود",IF(COUNTIFS($A$6:$A$2005,A981&amp;"",$B$6:$B$2005,B981&amp;"")&gt;1,"مكرر","")))</f>
        <v/>
      </c>
    </row>
    <row r="982">
      <c r="A982" s="5" t="n"/>
      <c r="B982" s="5" t="n"/>
      <c r="C982" s="5" t="n"/>
      <c r="D982" s="5" t="n"/>
      <c r="E982" s="6">
        <f>IF(B982&amp;""="","",IFERROR(INDEX('الملاك'!$B$6:$B$205,MATCH(B982&amp;"",'الملاك'!$A$6:$A$205,0))&amp;"","كود غير موجود"))</f>
        <v/>
      </c>
      <c r="F982" s="19">
        <f>IF(B982&amp;""="","",IFERROR(INDEX('الملاك'!$E$6:$E$205,MATCH(B982&amp;"",'الملاك'!$A$6:$A$205,0)),""))</f>
        <v/>
      </c>
      <c r="G982" s="6">
        <f>IF(OR(A982&amp;""="",B982&amp;""=""),"",IF(COUNTIF('الاجتماعات'!$A$6:$A$205,A982&amp;"")=0,"اجتماع غير موجود",IF(COUNTIFS($A$6:$A$2005,A982&amp;"",$B$6:$B$2005,B982&amp;"")&gt;1,"مكرر","")))</f>
        <v/>
      </c>
    </row>
    <row r="983">
      <c r="A983" s="5" t="n"/>
      <c r="B983" s="5" t="n"/>
      <c r="C983" s="5" t="n"/>
      <c r="D983" s="5" t="n"/>
      <c r="E983" s="6">
        <f>IF(B983&amp;""="","",IFERROR(INDEX('الملاك'!$B$6:$B$205,MATCH(B983&amp;"",'الملاك'!$A$6:$A$205,0))&amp;"","كود غير موجود"))</f>
        <v/>
      </c>
      <c r="F983" s="19">
        <f>IF(B983&amp;""="","",IFERROR(INDEX('الملاك'!$E$6:$E$205,MATCH(B983&amp;"",'الملاك'!$A$6:$A$205,0)),""))</f>
        <v/>
      </c>
      <c r="G983" s="6">
        <f>IF(OR(A983&amp;""="",B983&amp;""=""),"",IF(COUNTIF('الاجتماعات'!$A$6:$A$205,A983&amp;"")=0,"اجتماع غير موجود",IF(COUNTIFS($A$6:$A$2005,A983&amp;"",$B$6:$B$2005,B983&amp;"")&gt;1,"مكرر","")))</f>
        <v/>
      </c>
    </row>
    <row r="984">
      <c r="A984" s="5" t="n"/>
      <c r="B984" s="5" t="n"/>
      <c r="C984" s="5" t="n"/>
      <c r="D984" s="5" t="n"/>
      <c r="E984" s="6">
        <f>IF(B984&amp;""="","",IFERROR(INDEX('الملاك'!$B$6:$B$205,MATCH(B984&amp;"",'الملاك'!$A$6:$A$205,0))&amp;"","كود غير موجود"))</f>
        <v/>
      </c>
      <c r="F984" s="19">
        <f>IF(B984&amp;""="","",IFERROR(INDEX('الملاك'!$E$6:$E$205,MATCH(B984&amp;"",'الملاك'!$A$6:$A$205,0)),""))</f>
        <v/>
      </c>
      <c r="G984" s="6">
        <f>IF(OR(A984&amp;""="",B984&amp;""=""),"",IF(COUNTIF('الاجتماعات'!$A$6:$A$205,A984&amp;"")=0,"اجتماع غير موجود",IF(COUNTIFS($A$6:$A$2005,A984&amp;"",$B$6:$B$2005,B984&amp;"")&gt;1,"مكرر","")))</f>
        <v/>
      </c>
    </row>
    <row r="985">
      <c r="A985" s="5" t="n"/>
      <c r="B985" s="5" t="n"/>
      <c r="C985" s="5" t="n"/>
      <c r="D985" s="5" t="n"/>
      <c r="E985" s="6">
        <f>IF(B985&amp;""="","",IFERROR(INDEX('الملاك'!$B$6:$B$205,MATCH(B985&amp;"",'الملاك'!$A$6:$A$205,0))&amp;"","كود غير موجود"))</f>
        <v/>
      </c>
      <c r="F985" s="19">
        <f>IF(B985&amp;""="","",IFERROR(INDEX('الملاك'!$E$6:$E$205,MATCH(B985&amp;"",'الملاك'!$A$6:$A$205,0)),""))</f>
        <v/>
      </c>
      <c r="G985" s="6">
        <f>IF(OR(A985&amp;""="",B985&amp;""=""),"",IF(COUNTIF('الاجتماعات'!$A$6:$A$205,A985&amp;"")=0,"اجتماع غير موجود",IF(COUNTIFS($A$6:$A$2005,A985&amp;"",$B$6:$B$2005,B985&amp;"")&gt;1,"مكرر","")))</f>
        <v/>
      </c>
    </row>
    <row r="986">
      <c r="A986" s="5" t="n"/>
      <c r="B986" s="5" t="n"/>
      <c r="C986" s="5" t="n"/>
      <c r="D986" s="5" t="n"/>
      <c r="E986" s="6">
        <f>IF(B986&amp;""="","",IFERROR(INDEX('الملاك'!$B$6:$B$205,MATCH(B986&amp;"",'الملاك'!$A$6:$A$205,0))&amp;"","كود غير موجود"))</f>
        <v/>
      </c>
      <c r="F986" s="19">
        <f>IF(B986&amp;""="","",IFERROR(INDEX('الملاك'!$E$6:$E$205,MATCH(B986&amp;"",'الملاك'!$A$6:$A$205,0)),""))</f>
        <v/>
      </c>
      <c r="G986" s="6">
        <f>IF(OR(A986&amp;""="",B986&amp;""=""),"",IF(COUNTIF('الاجتماعات'!$A$6:$A$205,A986&amp;"")=0,"اجتماع غير موجود",IF(COUNTIFS($A$6:$A$2005,A986&amp;"",$B$6:$B$2005,B986&amp;"")&gt;1,"مكرر","")))</f>
        <v/>
      </c>
    </row>
    <row r="987">
      <c r="A987" s="5" t="n"/>
      <c r="B987" s="5" t="n"/>
      <c r="C987" s="5" t="n"/>
      <c r="D987" s="5" t="n"/>
      <c r="E987" s="6">
        <f>IF(B987&amp;""="","",IFERROR(INDEX('الملاك'!$B$6:$B$205,MATCH(B987&amp;"",'الملاك'!$A$6:$A$205,0))&amp;"","كود غير موجود"))</f>
        <v/>
      </c>
      <c r="F987" s="19">
        <f>IF(B987&amp;""="","",IFERROR(INDEX('الملاك'!$E$6:$E$205,MATCH(B987&amp;"",'الملاك'!$A$6:$A$205,0)),""))</f>
        <v/>
      </c>
      <c r="G987" s="6">
        <f>IF(OR(A987&amp;""="",B987&amp;""=""),"",IF(COUNTIF('الاجتماعات'!$A$6:$A$205,A987&amp;"")=0,"اجتماع غير موجود",IF(COUNTIFS($A$6:$A$2005,A987&amp;"",$B$6:$B$2005,B987&amp;"")&gt;1,"مكرر","")))</f>
        <v/>
      </c>
    </row>
    <row r="988">
      <c r="A988" s="5" t="n"/>
      <c r="B988" s="5" t="n"/>
      <c r="C988" s="5" t="n"/>
      <c r="D988" s="5" t="n"/>
      <c r="E988" s="6">
        <f>IF(B988&amp;""="","",IFERROR(INDEX('الملاك'!$B$6:$B$205,MATCH(B988&amp;"",'الملاك'!$A$6:$A$205,0))&amp;"","كود غير موجود"))</f>
        <v/>
      </c>
      <c r="F988" s="19">
        <f>IF(B988&amp;""="","",IFERROR(INDEX('الملاك'!$E$6:$E$205,MATCH(B988&amp;"",'الملاك'!$A$6:$A$205,0)),""))</f>
        <v/>
      </c>
      <c r="G988" s="6">
        <f>IF(OR(A988&amp;""="",B988&amp;""=""),"",IF(COUNTIF('الاجتماعات'!$A$6:$A$205,A988&amp;"")=0,"اجتماع غير موجود",IF(COUNTIFS($A$6:$A$2005,A988&amp;"",$B$6:$B$2005,B988&amp;"")&gt;1,"مكرر","")))</f>
        <v/>
      </c>
    </row>
    <row r="989">
      <c r="A989" s="5" t="n"/>
      <c r="B989" s="5" t="n"/>
      <c r="C989" s="5" t="n"/>
      <c r="D989" s="5" t="n"/>
      <c r="E989" s="6">
        <f>IF(B989&amp;""="","",IFERROR(INDEX('الملاك'!$B$6:$B$205,MATCH(B989&amp;"",'الملاك'!$A$6:$A$205,0))&amp;"","كود غير موجود"))</f>
        <v/>
      </c>
      <c r="F989" s="19">
        <f>IF(B989&amp;""="","",IFERROR(INDEX('الملاك'!$E$6:$E$205,MATCH(B989&amp;"",'الملاك'!$A$6:$A$205,0)),""))</f>
        <v/>
      </c>
      <c r="G989" s="6">
        <f>IF(OR(A989&amp;""="",B989&amp;""=""),"",IF(COUNTIF('الاجتماعات'!$A$6:$A$205,A989&amp;"")=0,"اجتماع غير موجود",IF(COUNTIFS($A$6:$A$2005,A989&amp;"",$B$6:$B$2005,B989&amp;"")&gt;1,"مكرر","")))</f>
        <v/>
      </c>
    </row>
    <row r="990">
      <c r="A990" s="5" t="n"/>
      <c r="B990" s="5" t="n"/>
      <c r="C990" s="5" t="n"/>
      <c r="D990" s="5" t="n"/>
      <c r="E990" s="6">
        <f>IF(B990&amp;""="","",IFERROR(INDEX('الملاك'!$B$6:$B$205,MATCH(B990&amp;"",'الملاك'!$A$6:$A$205,0))&amp;"","كود غير موجود"))</f>
        <v/>
      </c>
      <c r="F990" s="19">
        <f>IF(B990&amp;""="","",IFERROR(INDEX('الملاك'!$E$6:$E$205,MATCH(B990&amp;"",'الملاك'!$A$6:$A$205,0)),""))</f>
        <v/>
      </c>
      <c r="G990" s="6">
        <f>IF(OR(A990&amp;""="",B990&amp;""=""),"",IF(COUNTIF('الاجتماعات'!$A$6:$A$205,A990&amp;"")=0,"اجتماع غير موجود",IF(COUNTIFS($A$6:$A$2005,A990&amp;"",$B$6:$B$2005,B990&amp;"")&gt;1,"مكرر","")))</f>
        <v/>
      </c>
    </row>
    <row r="991">
      <c r="A991" s="5" t="n"/>
      <c r="B991" s="5" t="n"/>
      <c r="C991" s="5" t="n"/>
      <c r="D991" s="5" t="n"/>
      <c r="E991" s="6">
        <f>IF(B991&amp;""="","",IFERROR(INDEX('الملاك'!$B$6:$B$205,MATCH(B991&amp;"",'الملاك'!$A$6:$A$205,0))&amp;"","كود غير موجود"))</f>
        <v/>
      </c>
      <c r="F991" s="19">
        <f>IF(B991&amp;""="","",IFERROR(INDEX('الملاك'!$E$6:$E$205,MATCH(B991&amp;"",'الملاك'!$A$6:$A$205,0)),""))</f>
        <v/>
      </c>
      <c r="G991" s="6">
        <f>IF(OR(A991&amp;""="",B991&amp;""=""),"",IF(COUNTIF('الاجتماعات'!$A$6:$A$205,A991&amp;"")=0,"اجتماع غير موجود",IF(COUNTIFS($A$6:$A$2005,A991&amp;"",$B$6:$B$2005,B991&amp;"")&gt;1,"مكرر","")))</f>
        <v/>
      </c>
    </row>
    <row r="992">
      <c r="A992" s="5" t="n"/>
      <c r="B992" s="5" t="n"/>
      <c r="C992" s="5" t="n"/>
      <c r="D992" s="5" t="n"/>
      <c r="E992" s="6">
        <f>IF(B992&amp;""="","",IFERROR(INDEX('الملاك'!$B$6:$B$205,MATCH(B992&amp;"",'الملاك'!$A$6:$A$205,0))&amp;"","كود غير موجود"))</f>
        <v/>
      </c>
      <c r="F992" s="19">
        <f>IF(B992&amp;""="","",IFERROR(INDEX('الملاك'!$E$6:$E$205,MATCH(B992&amp;"",'الملاك'!$A$6:$A$205,0)),""))</f>
        <v/>
      </c>
      <c r="G992" s="6">
        <f>IF(OR(A992&amp;""="",B992&amp;""=""),"",IF(COUNTIF('الاجتماعات'!$A$6:$A$205,A992&amp;"")=0,"اجتماع غير موجود",IF(COUNTIFS($A$6:$A$2005,A992&amp;"",$B$6:$B$2005,B992&amp;"")&gt;1,"مكرر","")))</f>
        <v/>
      </c>
    </row>
    <row r="993">
      <c r="A993" s="5" t="n"/>
      <c r="B993" s="5" t="n"/>
      <c r="C993" s="5" t="n"/>
      <c r="D993" s="5" t="n"/>
      <c r="E993" s="6">
        <f>IF(B993&amp;""="","",IFERROR(INDEX('الملاك'!$B$6:$B$205,MATCH(B993&amp;"",'الملاك'!$A$6:$A$205,0))&amp;"","كود غير موجود"))</f>
        <v/>
      </c>
      <c r="F993" s="19">
        <f>IF(B993&amp;""="","",IFERROR(INDEX('الملاك'!$E$6:$E$205,MATCH(B993&amp;"",'الملاك'!$A$6:$A$205,0)),""))</f>
        <v/>
      </c>
      <c r="G993" s="6">
        <f>IF(OR(A993&amp;""="",B993&amp;""=""),"",IF(COUNTIF('الاجتماعات'!$A$6:$A$205,A993&amp;"")=0,"اجتماع غير موجود",IF(COUNTIFS($A$6:$A$2005,A993&amp;"",$B$6:$B$2005,B993&amp;"")&gt;1,"مكرر","")))</f>
        <v/>
      </c>
    </row>
    <row r="994">
      <c r="A994" s="5" t="n"/>
      <c r="B994" s="5" t="n"/>
      <c r="C994" s="5" t="n"/>
      <c r="D994" s="5" t="n"/>
      <c r="E994" s="6">
        <f>IF(B994&amp;""="","",IFERROR(INDEX('الملاك'!$B$6:$B$205,MATCH(B994&amp;"",'الملاك'!$A$6:$A$205,0))&amp;"","كود غير موجود"))</f>
        <v/>
      </c>
      <c r="F994" s="19">
        <f>IF(B994&amp;""="","",IFERROR(INDEX('الملاك'!$E$6:$E$205,MATCH(B994&amp;"",'الملاك'!$A$6:$A$205,0)),""))</f>
        <v/>
      </c>
      <c r="G994" s="6">
        <f>IF(OR(A994&amp;""="",B994&amp;""=""),"",IF(COUNTIF('الاجتماعات'!$A$6:$A$205,A994&amp;"")=0,"اجتماع غير موجود",IF(COUNTIFS($A$6:$A$2005,A994&amp;"",$B$6:$B$2005,B994&amp;"")&gt;1,"مكرر","")))</f>
        <v/>
      </c>
    </row>
    <row r="995">
      <c r="A995" s="5" t="n"/>
      <c r="B995" s="5" t="n"/>
      <c r="C995" s="5" t="n"/>
      <c r="D995" s="5" t="n"/>
      <c r="E995" s="6">
        <f>IF(B995&amp;""="","",IFERROR(INDEX('الملاك'!$B$6:$B$205,MATCH(B995&amp;"",'الملاك'!$A$6:$A$205,0))&amp;"","كود غير موجود"))</f>
        <v/>
      </c>
      <c r="F995" s="19">
        <f>IF(B995&amp;""="","",IFERROR(INDEX('الملاك'!$E$6:$E$205,MATCH(B995&amp;"",'الملاك'!$A$6:$A$205,0)),""))</f>
        <v/>
      </c>
      <c r="G995" s="6">
        <f>IF(OR(A995&amp;""="",B995&amp;""=""),"",IF(COUNTIF('الاجتماعات'!$A$6:$A$205,A995&amp;"")=0,"اجتماع غير موجود",IF(COUNTIFS($A$6:$A$2005,A995&amp;"",$B$6:$B$2005,B995&amp;"")&gt;1,"مكرر","")))</f>
        <v/>
      </c>
    </row>
    <row r="996">
      <c r="A996" s="5" t="n"/>
      <c r="B996" s="5" t="n"/>
      <c r="C996" s="5" t="n"/>
      <c r="D996" s="5" t="n"/>
      <c r="E996" s="6">
        <f>IF(B996&amp;""="","",IFERROR(INDEX('الملاك'!$B$6:$B$205,MATCH(B996&amp;"",'الملاك'!$A$6:$A$205,0))&amp;"","كود غير موجود"))</f>
        <v/>
      </c>
      <c r="F996" s="19">
        <f>IF(B996&amp;""="","",IFERROR(INDEX('الملاك'!$E$6:$E$205,MATCH(B996&amp;"",'الملاك'!$A$6:$A$205,0)),""))</f>
        <v/>
      </c>
      <c r="G996" s="6">
        <f>IF(OR(A996&amp;""="",B996&amp;""=""),"",IF(COUNTIF('الاجتماعات'!$A$6:$A$205,A996&amp;"")=0,"اجتماع غير موجود",IF(COUNTIFS($A$6:$A$2005,A996&amp;"",$B$6:$B$2005,B996&amp;"")&gt;1,"مكرر","")))</f>
        <v/>
      </c>
    </row>
    <row r="997">
      <c r="A997" s="5" t="n"/>
      <c r="B997" s="5" t="n"/>
      <c r="C997" s="5" t="n"/>
      <c r="D997" s="5" t="n"/>
      <c r="E997" s="6">
        <f>IF(B997&amp;""="","",IFERROR(INDEX('الملاك'!$B$6:$B$205,MATCH(B997&amp;"",'الملاك'!$A$6:$A$205,0))&amp;"","كود غير موجود"))</f>
        <v/>
      </c>
      <c r="F997" s="19">
        <f>IF(B997&amp;""="","",IFERROR(INDEX('الملاك'!$E$6:$E$205,MATCH(B997&amp;"",'الملاك'!$A$6:$A$205,0)),""))</f>
        <v/>
      </c>
      <c r="G997" s="6">
        <f>IF(OR(A997&amp;""="",B997&amp;""=""),"",IF(COUNTIF('الاجتماعات'!$A$6:$A$205,A997&amp;"")=0,"اجتماع غير موجود",IF(COUNTIFS($A$6:$A$2005,A997&amp;"",$B$6:$B$2005,B997&amp;"")&gt;1,"مكرر","")))</f>
        <v/>
      </c>
    </row>
    <row r="998">
      <c r="A998" s="5" t="n"/>
      <c r="B998" s="5" t="n"/>
      <c r="C998" s="5" t="n"/>
      <c r="D998" s="5" t="n"/>
      <c r="E998" s="6">
        <f>IF(B998&amp;""="","",IFERROR(INDEX('الملاك'!$B$6:$B$205,MATCH(B998&amp;"",'الملاك'!$A$6:$A$205,0))&amp;"","كود غير موجود"))</f>
        <v/>
      </c>
      <c r="F998" s="19">
        <f>IF(B998&amp;""="","",IFERROR(INDEX('الملاك'!$E$6:$E$205,MATCH(B998&amp;"",'الملاك'!$A$6:$A$205,0)),""))</f>
        <v/>
      </c>
      <c r="G998" s="6">
        <f>IF(OR(A998&amp;""="",B998&amp;""=""),"",IF(COUNTIF('الاجتماعات'!$A$6:$A$205,A998&amp;"")=0,"اجتماع غير موجود",IF(COUNTIFS($A$6:$A$2005,A998&amp;"",$B$6:$B$2005,B998&amp;"")&gt;1,"مكرر","")))</f>
        <v/>
      </c>
    </row>
    <row r="999">
      <c r="A999" s="5" t="n"/>
      <c r="B999" s="5" t="n"/>
      <c r="C999" s="5" t="n"/>
      <c r="D999" s="5" t="n"/>
      <c r="E999" s="6">
        <f>IF(B999&amp;""="","",IFERROR(INDEX('الملاك'!$B$6:$B$205,MATCH(B999&amp;"",'الملاك'!$A$6:$A$205,0))&amp;"","كود غير موجود"))</f>
        <v/>
      </c>
      <c r="F999" s="19">
        <f>IF(B999&amp;""="","",IFERROR(INDEX('الملاك'!$E$6:$E$205,MATCH(B999&amp;"",'الملاك'!$A$6:$A$205,0)),""))</f>
        <v/>
      </c>
      <c r="G999" s="6">
        <f>IF(OR(A999&amp;""="",B999&amp;""=""),"",IF(COUNTIF('الاجتماعات'!$A$6:$A$205,A999&amp;"")=0,"اجتماع غير موجود",IF(COUNTIFS($A$6:$A$2005,A999&amp;"",$B$6:$B$2005,B999&amp;"")&gt;1,"مكرر","")))</f>
        <v/>
      </c>
    </row>
    <row r="1000">
      <c r="A1000" s="5" t="n"/>
      <c r="B1000" s="5" t="n"/>
      <c r="C1000" s="5" t="n"/>
      <c r="D1000" s="5" t="n"/>
      <c r="E1000" s="6">
        <f>IF(B1000&amp;""="","",IFERROR(INDEX('الملاك'!$B$6:$B$205,MATCH(B1000&amp;"",'الملاك'!$A$6:$A$205,0))&amp;"","كود غير موجود"))</f>
        <v/>
      </c>
      <c r="F1000" s="19">
        <f>IF(B1000&amp;""="","",IFERROR(INDEX('الملاك'!$E$6:$E$205,MATCH(B1000&amp;"",'الملاك'!$A$6:$A$205,0)),""))</f>
        <v/>
      </c>
      <c r="G1000" s="6">
        <f>IF(OR(A1000&amp;""="",B1000&amp;""=""),"",IF(COUNTIF('الاجتماعات'!$A$6:$A$205,A1000&amp;"")=0,"اجتماع غير موجود",IF(COUNTIFS($A$6:$A$2005,A1000&amp;"",$B$6:$B$2005,B1000&amp;"")&gt;1,"مكرر","")))</f>
        <v/>
      </c>
    </row>
    <row r="1001">
      <c r="A1001" s="5" t="n"/>
      <c r="B1001" s="5" t="n"/>
      <c r="C1001" s="5" t="n"/>
      <c r="D1001" s="5" t="n"/>
      <c r="E1001" s="6">
        <f>IF(B1001&amp;""="","",IFERROR(INDEX('الملاك'!$B$6:$B$205,MATCH(B1001&amp;"",'الملاك'!$A$6:$A$205,0))&amp;"","كود غير موجود"))</f>
        <v/>
      </c>
      <c r="F1001" s="19">
        <f>IF(B1001&amp;""="","",IFERROR(INDEX('الملاك'!$E$6:$E$205,MATCH(B1001&amp;"",'الملاك'!$A$6:$A$205,0)),""))</f>
        <v/>
      </c>
      <c r="G1001" s="6">
        <f>IF(OR(A1001&amp;""="",B1001&amp;""=""),"",IF(COUNTIF('الاجتماعات'!$A$6:$A$205,A1001&amp;"")=0,"اجتماع غير موجود",IF(COUNTIFS($A$6:$A$2005,A1001&amp;"",$B$6:$B$2005,B1001&amp;"")&gt;1,"مكرر","")))</f>
        <v/>
      </c>
    </row>
    <row r="1002">
      <c r="A1002" s="5" t="n"/>
      <c r="B1002" s="5" t="n"/>
      <c r="C1002" s="5" t="n"/>
      <c r="D1002" s="5" t="n"/>
      <c r="E1002" s="6">
        <f>IF(B1002&amp;""="","",IFERROR(INDEX('الملاك'!$B$6:$B$205,MATCH(B1002&amp;"",'الملاك'!$A$6:$A$205,0))&amp;"","كود غير موجود"))</f>
        <v/>
      </c>
      <c r="F1002" s="19">
        <f>IF(B1002&amp;""="","",IFERROR(INDEX('الملاك'!$E$6:$E$205,MATCH(B1002&amp;"",'الملاك'!$A$6:$A$205,0)),""))</f>
        <v/>
      </c>
      <c r="G1002" s="6">
        <f>IF(OR(A1002&amp;""="",B1002&amp;""=""),"",IF(COUNTIF('الاجتماعات'!$A$6:$A$205,A1002&amp;"")=0,"اجتماع غير موجود",IF(COUNTIFS($A$6:$A$2005,A1002&amp;"",$B$6:$B$2005,B1002&amp;"")&gt;1,"مكرر","")))</f>
        <v/>
      </c>
    </row>
    <row r="1003">
      <c r="A1003" s="5" t="n"/>
      <c r="B1003" s="5" t="n"/>
      <c r="C1003" s="5" t="n"/>
      <c r="D1003" s="5" t="n"/>
      <c r="E1003" s="6">
        <f>IF(B1003&amp;""="","",IFERROR(INDEX('الملاك'!$B$6:$B$205,MATCH(B1003&amp;"",'الملاك'!$A$6:$A$205,0))&amp;"","كود غير موجود"))</f>
        <v/>
      </c>
      <c r="F1003" s="19">
        <f>IF(B1003&amp;""="","",IFERROR(INDEX('الملاك'!$E$6:$E$205,MATCH(B1003&amp;"",'الملاك'!$A$6:$A$205,0)),""))</f>
        <v/>
      </c>
      <c r="G1003" s="6">
        <f>IF(OR(A1003&amp;""="",B1003&amp;""=""),"",IF(COUNTIF('الاجتماعات'!$A$6:$A$205,A1003&amp;"")=0,"اجتماع غير موجود",IF(COUNTIFS($A$6:$A$2005,A1003&amp;"",$B$6:$B$2005,B1003&amp;"")&gt;1,"مكرر","")))</f>
        <v/>
      </c>
    </row>
    <row r="1004">
      <c r="A1004" s="5" t="n"/>
      <c r="B1004" s="5" t="n"/>
      <c r="C1004" s="5" t="n"/>
      <c r="D1004" s="5" t="n"/>
      <c r="E1004" s="6">
        <f>IF(B1004&amp;""="","",IFERROR(INDEX('الملاك'!$B$6:$B$205,MATCH(B1004&amp;"",'الملاك'!$A$6:$A$205,0))&amp;"","كود غير موجود"))</f>
        <v/>
      </c>
      <c r="F1004" s="19">
        <f>IF(B1004&amp;""="","",IFERROR(INDEX('الملاك'!$E$6:$E$205,MATCH(B1004&amp;"",'الملاك'!$A$6:$A$205,0)),""))</f>
        <v/>
      </c>
      <c r="G1004" s="6">
        <f>IF(OR(A1004&amp;""="",B1004&amp;""=""),"",IF(COUNTIF('الاجتماعات'!$A$6:$A$205,A1004&amp;"")=0,"اجتماع غير موجود",IF(COUNTIFS($A$6:$A$2005,A1004&amp;"",$B$6:$B$2005,B1004&amp;"")&gt;1,"مكرر","")))</f>
        <v/>
      </c>
    </row>
    <row r="1005">
      <c r="A1005" s="5" t="n"/>
      <c r="B1005" s="5" t="n"/>
      <c r="C1005" s="5" t="n"/>
      <c r="D1005" s="5" t="n"/>
      <c r="E1005" s="6">
        <f>IF(B1005&amp;""="","",IFERROR(INDEX('الملاك'!$B$6:$B$205,MATCH(B1005&amp;"",'الملاك'!$A$6:$A$205,0))&amp;"","كود غير موجود"))</f>
        <v/>
      </c>
      <c r="F1005" s="19">
        <f>IF(B1005&amp;""="","",IFERROR(INDEX('الملاك'!$E$6:$E$205,MATCH(B1005&amp;"",'الملاك'!$A$6:$A$205,0)),""))</f>
        <v/>
      </c>
      <c r="G1005" s="6">
        <f>IF(OR(A1005&amp;""="",B1005&amp;""=""),"",IF(COUNTIF('الاجتماعات'!$A$6:$A$205,A1005&amp;"")=0,"اجتماع غير موجود",IF(COUNTIFS($A$6:$A$2005,A1005&amp;"",$B$6:$B$2005,B1005&amp;"")&gt;1,"مكرر","")))</f>
        <v/>
      </c>
    </row>
    <row r="1006">
      <c r="A1006" s="5" t="n"/>
      <c r="B1006" s="5" t="n"/>
      <c r="C1006" s="5" t="n"/>
      <c r="D1006" s="5" t="n"/>
      <c r="E1006" s="6">
        <f>IF(B1006&amp;""="","",IFERROR(INDEX('الملاك'!$B$6:$B$205,MATCH(B1006&amp;"",'الملاك'!$A$6:$A$205,0))&amp;"","كود غير موجود"))</f>
        <v/>
      </c>
      <c r="F1006" s="19">
        <f>IF(B1006&amp;""="","",IFERROR(INDEX('الملاك'!$E$6:$E$205,MATCH(B1006&amp;"",'الملاك'!$A$6:$A$205,0)),""))</f>
        <v/>
      </c>
      <c r="G1006" s="6">
        <f>IF(OR(A1006&amp;""="",B1006&amp;""=""),"",IF(COUNTIF('الاجتماعات'!$A$6:$A$205,A1006&amp;"")=0,"اجتماع غير موجود",IF(COUNTIFS($A$6:$A$2005,A1006&amp;"",$B$6:$B$2005,B1006&amp;"")&gt;1,"مكرر","")))</f>
        <v/>
      </c>
    </row>
    <row r="1007">
      <c r="A1007" s="5" t="n"/>
      <c r="B1007" s="5" t="n"/>
      <c r="C1007" s="5" t="n"/>
      <c r="D1007" s="5" t="n"/>
      <c r="E1007" s="6">
        <f>IF(B1007&amp;""="","",IFERROR(INDEX('الملاك'!$B$6:$B$205,MATCH(B1007&amp;"",'الملاك'!$A$6:$A$205,0))&amp;"","كود غير موجود"))</f>
        <v/>
      </c>
      <c r="F1007" s="19">
        <f>IF(B1007&amp;""="","",IFERROR(INDEX('الملاك'!$E$6:$E$205,MATCH(B1007&amp;"",'الملاك'!$A$6:$A$205,0)),""))</f>
        <v/>
      </c>
      <c r="G1007" s="6">
        <f>IF(OR(A1007&amp;""="",B1007&amp;""=""),"",IF(COUNTIF('الاجتماعات'!$A$6:$A$205,A1007&amp;"")=0,"اجتماع غير موجود",IF(COUNTIFS($A$6:$A$2005,A1007&amp;"",$B$6:$B$2005,B1007&amp;"")&gt;1,"مكرر","")))</f>
        <v/>
      </c>
    </row>
    <row r="1008">
      <c r="A1008" s="5" t="n"/>
      <c r="B1008" s="5" t="n"/>
      <c r="C1008" s="5" t="n"/>
      <c r="D1008" s="5" t="n"/>
      <c r="E1008" s="6">
        <f>IF(B1008&amp;""="","",IFERROR(INDEX('الملاك'!$B$6:$B$205,MATCH(B1008&amp;"",'الملاك'!$A$6:$A$205,0))&amp;"","كود غير موجود"))</f>
        <v/>
      </c>
      <c r="F1008" s="19">
        <f>IF(B1008&amp;""="","",IFERROR(INDEX('الملاك'!$E$6:$E$205,MATCH(B1008&amp;"",'الملاك'!$A$6:$A$205,0)),""))</f>
        <v/>
      </c>
      <c r="G1008" s="6">
        <f>IF(OR(A1008&amp;""="",B1008&amp;""=""),"",IF(COUNTIF('الاجتماعات'!$A$6:$A$205,A1008&amp;"")=0,"اجتماع غير موجود",IF(COUNTIFS($A$6:$A$2005,A1008&amp;"",$B$6:$B$2005,B1008&amp;"")&gt;1,"مكرر","")))</f>
        <v/>
      </c>
    </row>
    <row r="1009">
      <c r="A1009" s="5" t="n"/>
      <c r="B1009" s="5" t="n"/>
      <c r="C1009" s="5" t="n"/>
      <c r="D1009" s="5" t="n"/>
      <c r="E1009" s="6">
        <f>IF(B1009&amp;""="","",IFERROR(INDEX('الملاك'!$B$6:$B$205,MATCH(B1009&amp;"",'الملاك'!$A$6:$A$205,0))&amp;"","كود غير موجود"))</f>
        <v/>
      </c>
      <c r="F1009" s="19">
        <f>IF(B1009&amp;""="","",IFERROR(INDEX('الملاك'!$E$6:$E$205,MATCH(B1009&amp;"",'الملاك'!$A$6:$A$205,0)),""))</f>
        <v/>
      </c>
      <c r="G1009" s="6">
        <f>IF(OR(A1009&amp;""="",B1009&amp;""=""),"",IF(COUNTIF('الاجتماعات'!$A$6:$A$205,A1009&amp;"")=0,"اجتماع غير موجود",IF(COUNTIFS($A$6:$A$2005,A1009&amp;"",$B$6:$B$2005,B1009&amp;"")&gt;1,"مكرر","")))</f>
        <v/>
      </c>
    </row>
    <row r="1010">
      <c r="A1010" s="5" t="n"/>
      <c r="B1010" s="5" t="n"/>
      <c r="C1010" s="5" t="n"/>
      <c r="D1010" s="5" t="n"/>
      <c r="E1010" s="6">
        <f>IF(B1010&amp;""="","",IFERROR(INDEX('الملاك'!$B$6:$B$205,MATCH(B1010&amp;"",'الملاك'!$A$6:$A$205,0))&amp;"","كود غير موجود"))</f>
        <v/>
      </c>
      <c r="F1010" s="19">
        <f>IF(B1010&amp;""="","",IFERROR(INDEX('الملاك'!$E$6:$E$205,MATCH(B1010&amp;"",'الملاك'!$A$6:$A$205,0)),""))</f>
        <v/>
      </c>
      <c r="G1010" s="6">
        <f>IF(OR(A1010&amp;""="",B1010&amp;""=""),"",IF(COUNTIF('الاجتماعات'!$A$6:$A$205,A1010&amp;"")=0,"اجتماع غير موجود",IF(COUNTIFS($A$6:$A$2005,A1010&amp;"",$B$6:$B$2005,B1010&amp;"")&gt;1,"مكرر","")))</f>
        <v/>
      </c>
    </row>
    <row r="1011">
      <c r="A1011" s="5" t="n"/>
      <c r="B1011" s="5" t="n"/>
      <c r="C1011" s="5" t="n"/>
      <c r="D1011" s="5" t="n"/>
      <c r="E1011" s="6">
        <f>IF(B1011&amp;""="","",IFERROR(INDEX('الملاك'!$B$6:$B$205,MATCH(B1011&amp;"",'الملاك'!$A$6:$A$205,0))&amp;"","كود غير موجود"))</f>
        <v/>
      </c>
      <c r="F1011" s="19">
        <f>IF(B1011&amp;""="","",IFERROR(INDEX('الملاك'!$E$6:$E$205,MATCH(B1011&amp;"",'الملاك'!$A$6:$A$205,0)),""))</f>
        <v/>
      </c>
      <c r="G1011" s="6">
        <f>IF(OR(A1011&amp;""="",B1011&amp;""=""),"",IF(COUNTIF('الاجتماعات'!$A$6:$A$205,A1011&amp;"")=0,"اجتماع غير موجود",IF(COUNTIFS($A$6:$A$2005,A1011&amp;"",$B$6:$B$2005,B1011&amp;"")&gt;1,"مكرر","")))</f>
        <v/>
      </c>
    </row>
    <row r="1012">
      <c r="A1012" s="5" t="n"/>
      <c r="B1012" s="5" t="n"/>
      <c r="C1012" s="5" t="n"/>
      <c r="D1012" s="5" t="n"/>
      <c r="E1012" s="6">
        <f>IF(B1012&amp;""="","",IFERROR(INDEX('الملاك'!$B$6:$B$205,MATCH(B1012&amp;"",'الملاك'!$A$6:$A$205,0))&amp;"","كود غير موجود"))</f>
        <v/>
      </c>
      <c r="F1012" s="19">
        <f>IF(B1012&amp;""="","",IFERROR(INDEX('الملاك'!$E$6:$E$205,MATCH(B1012&amp;"",'الملاك'!$A$6:$A$205,0)),""))</f>
        <v/>
      </c>
      <c r="G1012" s="6">
        <f>IF(OR(A1012&amp;""="",B1012&amp;""=""),"",IF(COUNTIF('الاجتماعات'!$A$6:$A$205,A1012&amp;"")=0,"اجتماع غير موجود",IF(COUNTIFS($A$6:$A$2005,A1012&amp;"",$B$6:$B$2005,B1012&amp;"")&gt;1,"مكرر","")))</f>
        <v/>
      </c>
    </row>
    <row r="1013">
      <c r="A1013" s="5" t="n"/>
      <c r="B1013" s="5" t="n"/>
      <c r="C1013" s="5" t="n"/>
      <c r="D1013" s="5" t="n"/>
      <c r="E1013" s="6">
        <f>IF(B1013&amp;""="","",IFERROR(INDEX('الملاك'!$B$6:$B$205,MATCH(B1013&amp;"",'الملاك'!$A$6:$A$205,0))&amp;"","كود غير موجود"))</f>
        <v/>
      </c>
      <c r="F1013" s="19">
        <f>IF(B1013&amp;""="","",IFERROR(INDEX('الملاك'!$E$6:$E$205,MATCH(B1013&amp;"",'الملاك'!$A$6:$A$205,0)),""))</f>
        <v/>
      </c>
      <c r="G1013" s="6">
        <f>IF(OR(A1013&amp;""="",B1013&amp;""=""),"",IF(COUNTIF('الاجتماعات'!$A$6:$A$205,A1013&amp;"")=0,"اجتماع غير موجود",IF(COUNTIFS($A$6:$A$2005,A1013&amp;"",$B$6:$B$2005,B1013&amp;"")&gt;1,"مكرر","")))</f>
        <v/>
      </c>
    </row>
    <row r="1014">
      <c r="A1014" s="5" t="n"/>
      <c r="B1014" s="5" t="n"/>
      <c r="C1014" s="5" t="n"/>
      <c r="D1014" s="5" t="n"/>
      <c r="E1014" s="6">
        <f>IF(B1014&amp;""="","",IFERROR(INDEX('الملاك'!$B$6:$B$205,MATCH(B1014&amp;"",'الملاك'!$A$6:$A$205,0))&amp;"","كود غير موجود"))</f>
        <v/>
      </c>
      <c r="F1014" s="19">
        <f>IF(B1014&amp;""="","",IFERROR(INDEX('الملاك'!$E$6:$E$205,MATCH(B1014&amp;"",'الملاك'!$A$6:$A$205,0)),""))</f>
        <v/>
      </c>
      <c r="G1014" s="6">
        <f>IF(OR(A1014&amp;""="",B1014&amp;""=""),"",IF(COUNTIF('الاجتماعات'!$A$6:$A$205,A1014&amp;"")=0,"اجتماع غير موجود",IF(COUNTIFS($A$6:$A$2005,A1014&amp;"",$B$6:$B$2005,B1014&amp;"")&gt;1,"مكرر","")))</f>
        <v/>
      </c>
    </row>
    <row r="1015">
      <c r="A1015" s="5" t="n"/>
      <c r="B1015" s="5" t="n"/>
      <c r="C1015" s="5" t="n"/>
      <c r="D1015" s="5" t="n"/>
      <c r="E1015" s="6">
        <f>IF(B1015&amp;""="","",IFERROR(INDEX('الملاك'!$B$6:$B$205,MATCH(B1015&amp;"",'الملاك'!$A$6:$A$205,0))&amp;"","كود غير موجود"))</f>
        <v/>
      </c>
      <c r="F1015" s="19">
        <f>IF(B1015&amp;""="","",IFERROR(INDEX('الملاك'!$E$6:$E$205,MATCH(B1015&amp;"",'الملاك'!$A$6:$A$205,0)),""))</f>
        <v/>
      </c>
      <c r="G1015" s="6">
        <f>IF(OR(A1015&amp;""="",B1015&amp;""=""),"",IF(COUNTIF('الاجتماعات'!$A$6:$A$205,A1015&amp;"")=0,"اجتماع غير موجود",IF(COUNTIFS($A$6:$A$2005,A1015&amp;"",$B$6:$B$2005,B1015&amp;"")&gt;1,"مكرر","")))</f>
        <v/>
      </c>
    </row>
    <row r="1016">
      <c r="A1016" s="5" t="n"/>
      <c r="B1016" s="5" t="n"/>
      <c r="C1016" s="5" t="n"/>
      <c r="D1016" s="5" t="n"/>
      <c r="E1016" s="6">
        <f>IF(B1016&amp;""="","",IFERROR(INDEX('الملاك'!$B$6:$B$205,MATCH(B1016&amp;"",'الملاك'!$A$6:$A$205,0))&amp;"","كود غير موجود"))</f>
        <v/>
      </c>
      <c r="F1016" s="19">
        <f>IF(B1016&amp;""="","",IFERROR(INDEX('الملاك'!$E$6:$E$205,MATCH(B1016&amp;"",'الملاك'!$A$6:$A$205,0)),""))</f>
        <v/>
      </c>
      <c r="G1016" s="6">
        <f>IF(OR(A1016&amp;""="",B1016&amp;""=""),"",IF(COUNTIF('الاجتماعات'!$A$6:$A$205,A1016&amp;"")=0,"اجتماع غير موجود",IF(COUNTIFS($A$6:$A$2005,A1016&amp;"",$B$6:$B$2005,B1016&amp;"")&gt;1,"مكرر","")))</f>
        <v/>
      </c>
    </row>
    <row r="1017">
      <c r="A1017" s="5" t="n"/>
      <c r="B1017" s="5" t="n"/>
      <c r="C1017" s="5" t="n"/>
      <c r="D1017" s="5" t="n"/>
      <c r="E1017" s="6">
        <f>IF(B1017&amp;""="","",IFERROR(INDEX('الملاك'!$B$6:$B$205,MATCH(B1017&amp;"",'الملاك'!$A$6:$A$205,0))&amp;"","كود غير موجود"))</f>
        <v/>
      </c>
      <c r="F1017" s="19">
        <f>IF(B1017&amp;""="","",IFERROR(INDEX('الملاك'!$E$6:$E$205,MATCH(B1017&amp;"",'الملاك'!$A$6:$A$205,0)),""))</f>
        <v/>
      </c>
      <c r="G1017" s="6">
        <f>IF(OR(A1017&amp;""="",B1017&amp;""=""),"",IF(COUNTIF('الاجتماعات'!$A$6:$A$205,A1017&amp;"")=0,"اجتماع غير موجود",IF(COUNTIFS($A$6:$A$2005,A1017&amp;"",$B$6:$B$2005,B1017&amp;"")&gt;1,"مكرر","")))</f>
        <v/>
      </c>
    </row>
    <row r="1018">
      <c r="A1018" s="5" t="n"/>
      <c r="B1018" s="5" t="n"/>
      <c r="C1018" s="5" t="n"/>
      <c r="D1018" s="5" t="n"/>
      <c r="E1018" s="6">
        <f>IF(B1018&amp;""="","",IFERROR(INDEX('الملاك'!$B$6:$B$205,MATCH(B1018&amp;"",'الملاك'!$A$6:$A$205,0))&amp;"","كود غير موجود"))</f>
        <v/>
      </c>
      <c r="F1018" s="19">
        <f>IF(B1018&amp;""="","",IFERROR(INDEX('الملاك'!$E$6:$E$205,MATCH(B1018&amp;"",'الملاك'!$A$6:$A$205,0)),""))</f>
        <v/>
      </c>
      <c r="G1018" s="6">
        <f>IF(OR(A1018&amp;""="",B1018&amp;""=""),"",IF(COUNTIF('الاجتماعات'!$A$6:$A$205,A1018&amp;"")=0,"اجتماع غير موجود",IF(COUNTIFS($A$6:$A$2005,A1018&amp;"",$B$6:$B$2005,B1018&amp;"")&gt;1,"مكرر","")))</f>
        <v/>
      </c>
    </row>
    <row r="1019">
      <c r="A1019" s="5" t="n"/>
      <c r="B1019" s="5" t="n"/>
      <c r="C1019" s="5" t="n"/>
      <c r="D1019" s="5" t="n"/>
      <c r="E1019" s="6">
        <f>IF(B1019&amp;""="","",IFERROR(INDEX('الملاك'!$B$6:$B$205,MATCH(B1019&amp;"",'الملاك'!$A$6:$A$205,0))&amp;"","كود غير موجود"))</f>
        <v/>
      </c>
      <c r="F1019" s="19">
        <f>IF(B1019&amp;""="","",IFERROR(INDEX('الملاك'!$E$6:$E$205,MATCH(B1019&amp;"",'الملاك'!$A$6:$A$205,0)),""))</f>
        <v/>
      </c>
      <c r="G1019" s="6">
        <f>IF(OR(A1019&amp;""="",B1019&amp;""=""),"",IF(COUNTIF('الاجتماعات'!$A$6:$A$205,A1019&amp;"")=0,"اجتماع غير موجود",IF(COUNTIFS($A$6:$A$2005,A1019&amp;"",$B$6:$B$2005,B1019&amp;"")&gt;1,"مكرر","")))</f>
        <v/>
      </c>
    </row>
    <row r="1020">
      <c r="A1020" s="5" t="n"/>
      <c r="B1020" s="5" t="n"/>
      <c r="C1020" s="5" t="n"/>
      <c r="D1020" s="5" t="n"/>
      <c r="E1020" s="6">
        <f>IF(B1020&amp;""="","",IFERROR(INDEX('الملاك'!$B$6:$B$205,MATCH(B1020&amp;"",'الملاك'!$A$6:$A$205,0))&amp;"","كود غير موجود"))</f>
        <v/>
      </c>
      <c r="F1020" s="19">
        <f>IF(B1020&amp;""="","",IFERROR(INDEX('الملاك'!$E$6:$E$205,MATCH(B1020&amp;"",'الملاك'!$A$6:$A$205,0)),""))</f>
        <v/>
      </c>
      <c r="G1020" s="6">
        <f>IF(OR(A1020&amp;""="",B1020&amp;""=""),"",IF(COUNTIF('الاجتماعات'!$A$6:$A$205,A1020&amp;"")=0,"اجتماع غير موجود",IF(COUNTIFS($A$6:$A$2005,A1020&amp;"",$B$6:$B$2005,B1020&amp;"")&gt;1,"مكرر","")))</f>
        <v/>
      </c>
    </row>
    <row r="1021">
      <c r="A1021" s="5" t="n"/>
      <c r="B1021" s="5" t="n"/>
      <c r="C1021" s="5" t="n"/>
      <c r="D1021" s="5" t="n"/>
      <c r="E1021" s="6">
        <f>IF(B1021&amp;""="","",IFERROR(INDEX('الملاك'!$B$6:$B$205,MATCH(B1021&amp;"",'الملاك'!$A$6:$A$205,0))&amp;"","كود غير موجود"))</f>
        <v/>
      </c>
      <c r="F1021" s="19">
        <f>IF(B1021&amp;""="","",IFERROR(INDEX('الملاك'!$E$6:$E$205,MATCH(B1021&amp;"",'الملاك'!$A$6:$A$205,0)),""))</f>
        <v/>
      </c>
      <c r="G1021" s="6">
        <f>IF(OR(A1021&amp;""="",B1021&amp;""=""),"",IF(COUNTIF('الاجتماعات'!$A$6:$A$205,A1021&amp;"")=0,"اجتماع غير موجود",IF(COUNTIFS($A$6:$A$2005,A1021&amp;"",$B$6:$B$2005,B1021&amp;"")&gt;1,"مكرر","")))</f>
        <v/>
      </c>
    </row>
    <row r="1022">
      <c r="A1022" s="5" t="n"/>
      <c r="B1022" s="5" t="n"/>
      <c r="C1022" s="5" t="n"/>
      <c r="D1022" s="5" t="n"/>
      <c r="E1022" s="6">
        <f>IF(B1022&amp;""="","",IFERROR(INDEX('الملاك'!$B$6:$B$205,MATCH(B1022&amp;"",'الملاك'!$A$6:$A$205,0))&amp;"","كود غير موجود"))</f>
        <v/>
      </c>
      <c r="F1022" s="19">
        <f>IF(B1022&amp;""="","",IFERROR(INDEX('الملاك'!$E$6:$E$205,MATCH(B1022&amp;"",'الملاك'!$A$6:$A$205,0)),""))</f>
        <v/>
      </c>
      <c r="G1022" s="6">
        <f>IF(OR(A1022&amp;""="",B1022&amp;""=""),"",IF(COUNTIF('الاجتماعات'!$A$6:$A$205,A1022&amp;"")=0,"اجتماع غير موجود",IF(COUNTIFS($A$6:$A$2005,A1022&amp;"",$B$6:$B$2005,B1022&amp;"")&gt;1,"مكرر","")))</f>
        <v/>
      </c>
    </row>
    <row r="1023">
      <c r="A1023" s="5" t="n"/>
      <c r="B1023" s="5" t="n"/>
      <c r="C1023" s="5" t="n"/>
      <c r="D1023" s="5" t="n"/>
      <c r="E1023" s="6">
        <f>IF(B1023&amp;""="","",IFERROR(INDEX('الملاك'!$B$6:$B$205,MATCH(B1023&amp;"",'الملاك'!$A$6:$A$205,0))&amp;"","كود غير موجود"))</f>
        <v/>
      </c>
      <c r="F1023" s="19">
        <f>IF(B1023&amp;""="","",IFERROR(INDEX('الملاك'!$E$6:$E$205,MATCH(B1023&amp;"",'الملاك'!$A$6:$A$205,0)),""))</f>
        <v/>
      </c>
      <c r="G1023" s="6">
        <f>IF(OR(A1023&amp;""="",B1023&amp;""=""),"",IF(COUNTIF('الاجتماعات'!$A$6:$A$205,A1023&amp;"")=0,"اجتماع غير موجود",IF(COUNTIFS($A$6:$A$2005,A1023&amp;"",$B$6:$B$2005,B1023&amp;"")&gt;1,"مكرر","")))</f>
        <v/>
      </c>
    </row>
    <row r="1024">
      <c r="A1024" s="5" t="n"/>
      <c r="B1024" s="5" t="n"/>
      <c r="C1024" s="5" t="n"/>
      <c r="D1024" s="5" t="n"/>
      <c r="E1024" s="6">
        <f>IF(B1024&amp;""="","",IFERROR(INDEX('الملاك'!$B$6:$B$205,MATCH(B1024&amp;"",'الملاك'!$A$6:$A$205,0))&amp;"","كود غير موجود"))</f>
        <v/>
      </c>
      <c r="F1024" s="19">
        <f>IF(B1024&amp;""="","",IFERROR(INDEX('الملاك'!$E$6:$E$205,MATCH(B1024&amp;"",'الملاك'!$A$6:$A$205,0)),""))</f>
        <v/>
      </c>
      <c r="G1024" s="6">
        <f>IF(OR(A1024&amp;""="",B1024&amp;""=""),"",IF(COUNTIF('الاجتماعات'!$A$6:$A$205,A1024&amp;"")=0,"اجتماع غير موجود",IF(COUNTIFS($A$6:$A$2005,A1024&amp;"",$B$6:$B$2005,B1024&amp;"")&gt;1,"مكرر","")))</f>
        <v/>
      </c>
    </row>
    <row r="1025">
      <c r="A1025" s="5" t="n"/>
      <c r="B1025" s="5" t="n"/>
      <c r="C1025" s="5" t="n"/>
      <c r="D1025" s="5" t="n"/>
      <c r="E1025" s="6">
        <f>IF(B1025&amp;""="","",IFERROR(INDEX('الملاك'!$B$6:$B$205,MATCH(B1025&amp;"",'الملاك'!$A$6:$A$205,0))&amp;"","كود غير موجود"))</f>
        <v/>
      </c>
      <c r="F1025" s="19">
        <f>IF(B1025&amp;""="","",IFERROR(INDEX('الملاك'!$E$6:$E$205,MATCH(B1025&amp;"",'الملاك'!$A$6:$A$205,0)),""))</f>
        <v/>
      </c>
      <c r="G1025" s="6">
        <f>IF(OR(A1025&amp;""="",B1025&amp;""=""),"",IF(COUNTIF('الاجتماعات'!$A$6:$A$205,A1025&amp;"")=0,"اجتماع غير موجود",IF(COUNTIFS($A$6:$A$2005,A1025&amp;"",$B$6:$B$2005,B1025&amp;"")&gt;1,"مكرر","")))</f>
        <v/>
      </c>
    </row>
    <row r="1026">
      <c r="A1026" s="5" t="n"/>
      <c r="B1026" s="5" t="n"/>
      <c r="C1026" s="5" t="n"/>
      <c r="D1026" s="5" t="n"/>
      <c r="E1026" s="6">
        <f>IF(B1026&amp;""="","",IFERROR(INDEX('الملاك'!$B$6:$B$205,MATCH(B1026&amp;"",'الملاك'!$A$6:$A$205,0))&amp;"","كود غير موجود"))</f>
        <v/>
      </c>
      <c r="F1026" s="19">
        <f>IF(B1026&amp;""="","",IFERROR(INDEX('الملاك'!$E$6:$E$205,MATCH(B1026&amp;"",'الملاك'!$A$6:$A$205,0)),""))</f>
        <v/>
      </c>
      <c r="G1026" s="6">
        <f>IF(OR(A1026&amp;""="",B1026&amp;""=""),"",IF(COUNTIF('الاجتماعات'!$A$6:$A$205,A1026&amp;"")=0,"اجتماع غير موجود",IF(COUNTIFS($A$6:$A$2005,A1026&amp;"",$B$6:$B$2005,B1026&amp;"")&gt;1,"مكرر","")))</f>
        <v/>
      </c>
    </row>
    <row r="1027">
      <c r="A1027" s="5" t="n"/>
      <c r="B1027" s="5" t="n"/>
      <c r="C1027" s="5" t="n"/>
      <c r="D1027" s="5" t="n"/>
      <c r="E1027" s="6">
        <f>IF(B1027&amp;""="","",IFERROR(INDEX('الملاك'!$B$6:$B$205,MATCH(B1027&amp;"",'الملاك'!$A$6:$A$205,0))&amp;"","كود غير موجود"))</f>
        <v/>
      </c>
      <c r="F1027" s="19">
        <f>IF(B1027&amp;""="","",IFERROR(INDEX('الملاك'!$E$6:$E$205,MATCH(B1027&amp;"",'الملاك'!$A$6:$A$205,0)),""))</f>
        <v/>
      </c>
      <c r="G1027" s="6">
        <f>IF(OR(A1027&amp;""="",B1027&amp;""=""),"",IF(COUNTIF('الاجتماعات'!$A$6:$A$205,A1027&amp;"")=0,"اجتماع غير موجود",IF(COUNTIFS($A$6:$A$2005,A1027&amp;"",$B$6:$B$2005,B1027&amp;"")&gt;1,"مكرر","")))</f>
        <v/>
      </c>
    </row>
    <row r="1028">
      <c r="A1028" s="5" t="n"/>
      <c r="B1028" s="5" t="n"/>
      <c r="C1028" s="5" t="n"/>
      <c r="D1028" s="5" t="n"/>
      <c r="E1028" s="6">
        <f>IF(B1028&amp;""="","",IFERROR(INDEX('الملاك'!$B$6:$B$205,MATCH(B1028&amp;"",'الملاك'!$A$6:$A$205,0))&amp;"","كود غير موجود"))</f>
        <v/>
      </c>
      <c r="F1028" s="19">
        <f>IF(B1028&amp;""="","",IFERROR(INDEX('الملاك'!$E$6:$E$205,MATCH(B1028&amp;"",'الملاك'!$A$6:$A$205,0)),""))</f>
        <v/>
      </c>
      <c r="G1028" s="6">
        <f>IF(OR(A1028&amp;""="",B1028&amp;""=""),"",IF(COUNTIF('الاجتماعات'!$A$6:$A$205,A1028&amp;"")=0,"اجتماع غير موجود",IF(COUNTIFS($A$6:$A$2005,A1028&amp;"",$B$6:$B$2005,B1028&amp;"")&gt;1,"مكرر","")))</f>
        <v/>
      </c>
    </row>
    <row r="1029">
      <c r="A1029" s="5" t="n"/>
      <c r="B1029" s="5" t="n"/>
      <c r="C1029" s="5" t="n"/>
      <c r="D1029" s="5" t="n"/>
      <c r="E1029" s="6">
        <f>IF(B1029&amp;""="","",IFERROR(INDEX('الملاك'!$B$6:$B$205,MATCH(B1029&amp;"",'الملاك'!$A$6:$A$205,0))&amp;"","كود غير موجود"))</f>
        <v/>
      </c>
      <c r="F1029" s="19">
        <f>IF(B1029&amp;""="","",IFERROR(INDEX('الملاك'!$E$6:$E$205,MATCH(B1029&amp;"",'الملاك'!$A$6:$A$205,0)),""))</f>
        <v/>
      </c>
      <c r="G1029" s="6">
        <f>IF(OR(A1029&amp;""="",B1029&amp;""=""),"",IF(COUNTIF('الاجتماعات'!$A$6:$A$205,A1029&amp;"")=0,"اجتماع غير موجود",IF(COUNTIFS($A$6:$A$2005,A1029&amp;"",$B$6:$B$2005,B1029&amp;"")&gt;1,"مكرر","")))</f>
        <v/>
      </c>
    </row>
    <row r="1030">
      <c r="A1030" s="5" t="n"/>
      <c r="B1030" s="5" t="n"/>
      <c r="C1030" s="5" t="n"/>
      <c r="D1030" s="5" t="n"/>
      <c r="E1030" s="6">
        <f>IF(B1030&amp;""="","",IFERROR(INDEX('الملاك'!$B$6:$B$205,MATCH(B1030&amp;"",'الملاك'!$A$6:$A$205,0))&amp;"","كود غير موجود"))</f>
        <v/>
      </c>
      <c r="F1030" s="19">
        <f>IF(B1030&amp;""="","",IFERROR(INDEX('الملاك'!$E$6:$E$205,MATCH(B1030&amp;"",'الملاك'!$A$6:$A$205,0)),""))</f>
        <v/>
      </c>
      <c r="G1030" s="6">
        <f>IF(OR(A1030&amp;""="",B1030&amp;""=""),"",IF(COUNTIF('الاجتماعات'!$A$6:$A$205,A1030&amp;"")=0,"اجتماع غير موجود",IF(COUNTIFS($A$6:$A$2005,A1030&amp;"",$B$6:$B$2005,B1030&amp;"")&gt;1,"مكرر","")))</f>
        <v/>
      </c>
    </row>
    <row r="1031">
      <c r="A1031" s="5" t="n"/>
      <c r="B1031" s="5" t="n"/>
      <c r="C1031" s="5" t="n"/>
      <c r="D1031" s="5" t="n"/>
      <c r="E1031" s="6">
        <f>IF(B1031&amp;""="","",IFERROR(INDEX('الملاك'!$B$6:$B$205,MATCH(B1031&amp;"",'الملاك'!$A$6:$A$205,0))&amp;"","كود غير موجود"))</f>
        <v/>
      </c>
      <c r="F1031" s="19">
        <f>IF(B1031&amp;""="","",IFERROR(INDEX('الملاك'!$E$6:$E$205,MATCH(B1031&amp;"",'الملاك'!$A$6:$A$205,0)),""))</f>
        <v/>
      </c>
      <c r="G1031" s="6">
        <f>IF(OR(A1031&amp;""="",B1031&amp;""=""),"",IF(COUNTIF('الاجتماعات'!$A$6:$A$205,A1031&amp;"")=0,"اجتماع غير موجود",IF(COUNTIFS($A$6:$A$2005,A1031&amp;"",$B$6:$B$2005,B1031&amp;"")&gt;1,"مكرر","")))</f>
        <v/>
      </c>
    </row>
    <row r="1032">
      <c r="A1032" s="5" t="n"/>
      <c r="B1032" s="5" t="n"/>
      <c r="C1032" s="5" t="n"/>
      <c r="D1032" s="5" t="n"/>
      <c r="E1032" s="6">
        <f>IF(B1032&amp;""="","",IFERROR(INDEX('الملاك'!$B$6:$B$205,MATCH(B1032&amp;"",'الملاك'!$A$6:$A$205,0))&amp;"","كود غير موجود"))</f>
        <v/>
      </c>
      <c r="F1032" s="19">
        <f>IF(B1032&amp;""="","",IFERROR(INDEX('الملاك'!$E$6:$E$205,MATCH(B1032&amp;"",'الملاك'!$A$6:$A$205,0)),""))</f>
        <v/>
      </c>
      <c r="G1032" s="6">
        <f>IF(OR(A1032&amp;""="",B1032&amp;""=""),"",IF(COUNTIF('الاجتماعات'!$A$6:$A$205,A1032&amp;"")=0,"اجتماع غير موجود",IF(COUNTIFS($A$6:$A$2005,A1032&amp;"",$B$6:$B$2005,B1032&amp;"")&gt;1,"مكرر","")))</f>
        <v/>
      </c>
    </row>
    <row r="1033">
      <c r="A1033" s="5" t="n"/>
      <c r="B1033" s="5" t="n"/>
      <c r="C1033" s="5" t="n"/>
      <c r="D1033" s="5" t="n"/>
      <c r="E1033" s="6">
        <f>IF(B1033&amp;""="","",IFERROR(INDEX('الملاك'!$B$6:$B$205,MATCH(B1033&amp;"",'الملاك'!$A$6:$A$205,0))&amp;"","كود غير موجود"))</f>
        <v/>
      </c>
      <c r="F1033" s="19">
        <f>IF(B1033&amp;""="","",IFERROR(INDEX('الملاك'!$E$6:$E$205,MATCH(B1033&amp;"",'الملاك'!$A$6:$A$205,0)),""))</f>
        <v/>
      </c>
      <c r="G1033" s="6">
        <f>IF(OR(A1033&amp;""="",B1033&amp;""=""),"",IF(COUNTIF('الاجتماعات'!$A$6:$A$205,A1033&amp;"")=0,"اجتماع غير موجود",IF(COUNTIFS($A$6:$A$2005,A1033&amp;"",$B$6:$B$2005,B1033&amp;"")&gt;1,"مكرر","")))</f>
        <v/>
      </c>
    </row>
    <row r="1034">
      <c r="A1034" s="5" t="n"/>
      <c r="B1034" s="5" t="n"/>
      <c r="C1034" s="5" t="n"/>
      <c r="D1034" s="5" t="n"/>
      <c r="E1034" s="6">
        <f>IF(B1034&amp;""="","",IFERROR(INDEX('الملاك'!$B$6:$B$205,MATCH(B1034&amp;"",'الملاك'!$A$6:$A$205,0))&amp;"","كود غير موجود"))</f>
        <v/>
      </c>
      <c r="F1034" s="19">
        <f>IF(B1034&amp;""="","",IFERROR(INDEX('الملاك'!$E$6:$E$205,MATCH(B1034&amp;"",'الملاك'!$A$6:$A$205,0)),""))</f>
        <v/>
      </c>
      <c r="G1034" s="6">
        <f>IF(OR(A1034&amp;""="",B1034&amp;""=""),"",IF(COUNTIF('الاجتماعات'!$A$6:$A$205,A1034&amp;"")=0,"اجتماع غير موجود",IF(COUNTIFS($A$6:$A$2005,A1034&amp;"",$B$6:$B$2005,B1034&amp;"")&gt;1,"مكرر","")))</f>
        <v/>
      </c>
    </row>
    <row r="1035">
      <c r="A1035" s="5" t="n"/>
      <c r="B1035" s="5" t="n"/>
      <c r="C1035" s="5" t="n"/>
      <c r="D1035" s="5" t="n"/>
      <c r="E1035" s="6">
        <f>IF(B1035&amp;""="","",IFERROR(INDEX('الملاك'!$B$6:$B$205,MATCH(B1035&amp;"",'الملاك'!$A$6:$A$205,0))&amp;"","كود غير موجود"))</f>
        <v/>
      </c>
      <c r="F1035" s="19">
        <f>IF(B1035&amp;""="","",IFERROR(INDEX('الملاك'!$E$6:$E$205,MATCH(B1035&amp;"",'الملاك'!$A$6:$A$205,0)),""))</f>
        <v/>
      </c>
      <c r="G1035" s="6">
        <f>IF(OR(A1035&amp;""="",B1035&amp;""=""),"",IF(COUNTIF('الاجتماعات'!$A$6:$A$205,A1035&amp;"")=0,"اجتماع غير موجود",IF(COUNTIFS($A$6:$A$2005,A1035&amp;"",$B$6:$B$2005,B1035&amp;"")&gt;1,"مكرر","")))</f>
        <v/>
      </c>
    </row>
    <row r="1036">
      <c r="A1036" s="5" t="n"/>
      <c r="B1036" s="5" t="n"/>
      <c r="C1036" s="5" t="n"/>
      <c r="D1036" s="5" t="n"/>
      <c r="E1036" s="6">
        <f>IF(B1036&amp;""="","",IFERROR(INDEX('الملاك'!$B$6:$B$205,MATCH(B1036&amp;"",'الملاك'!$A$6:$A$205,0))&amp;"","كود غير موجود"))</f>
        <v/>
      </c>
      <c r="F1036" s="19">
        <f>IF(B1036&amp;""="","",IFERROR(INDEX('الملاك'!$E$6:$E$205,MATCH(B1036&amp;"",'الملاك'!$A$6:$A$205,0)),""))</f>
        <v/>
      </c>
      <c r="G1036" s="6">
        <f>IF(OR(A1036&amp;""="",B1036&amp;""=""),"",IF(COUNTIF('الاجتماعات'!$A$6:$A$205,A1036&amp;"")=0,"اجتماع غير موجود",IF(COUNTIFS($A$6:$A$2005,A1036&amp;"",$B$6:$B$2005,B1036&amp;"")&gt;1,"مكرر","")))</f>
        <v/>
      </c>
    </row>
    <row r="1037">
      <c r="A1037" s="5" t="n"/>
      <c r="B1037" s="5" t="n"/>
      <c r="C1037" s="5" t="n"/>
      <c r="D1037" s="5" t="n"/>
      <c r="E1037" s="6">
        <f>IF(B1037&amp;""="","",IFERROR(INDEX('الملاك'!$B$6:$B$205,MATCH(B1037&amp;"",'الملاك'!$A$6:$A$205,0))&amp;"","كود غير موجود"))</f>
        <v/>
      </c>
      <c r="F1037" s="19">
        <f>IF(B1037&amp;""="","",IFERROR(INDEX('الملاك'!$E$6:$E$205,MATCH(B1037&amp;"",'الملاك'!$A$6:$A$205,0)),""))</f>
        <v/>
      </c>
      <c r="G1037" s="6">
        <f>IF(OR(A1037&amp;""="",B1037&amp;""=""),"",IF(COUNTIF('الاجتماعات'!$A$6:$A$205,A1037&amp;"")=0,"اجتماع غير موجود",IF(COUNTIFS($A$6:$A$2005,A1037&amp;"",$B$6:$B$2005,B1037&amp;"")&gt;1,"مكرر","")))</f>
        <v/>
      </c>
    </row>
    <row r="1038">
      <c r="A1038" s="5" t="n"/>
      <c r="B1038" s="5" t="n"/>
      <c r="C1038" s="5" t="n"/>
      <c r="D1038" s="5" t="n"/>
      <c r="E1038" s="6">
        <f>IF(B1038&amp;""="","",IFERROR(INDEX('الملاك'!$B$6:$B$205,MATCH(B1038&amp;"",'الملاك'!$A$6:$A$205,0))&amp;"","كود غير موجود"))</f>
        <v/>
      </c>
      <c r="F1038" s="19">
        <f>IF(B1038&amp;""="","",IFERROR(INDEX('الملاك'!$E$6:$E$205,MATCH(B1038&amp;"",'الملاك'!$A$6:$A$205,0)),""))</f>
        <v/>
      </c>
      <c r="G1038" s="6">
        <f>IF(OR(A1038&amp;""="",B1038&amp;""=""),"",IF(COUNTIF('الاجتماعات'!$A$6:$A$205,A1038&amp;"")=0,"اجتماع غير موجود",IF(COUNTIFS($A$6:$A$2005,A1038&amp;"",$B$6:$B$2005,B1038&amp;"")&gt;1,"مكرر","")))</f>
        <v/>
      </c>
    </row>
    <row r="1039">
      <c r="A1039" s="5" t="n"/>
      <c r="B1039" s="5" t="n"/>
      <c r="C1039" s="5" t="n"/>
      <c r="D1039" s="5" t="n"/>
      <c r="E1039" s="6">
        <f>IF(B1039&amp;""="","",IFERROR(INDEX('الملاك'!$B$6:$B$205,MATCH(B1039&amp;"",'الملاك'!$A$6:$A$205,0))&amp;"","كود غير موجود"))</f>
        <v/>
      </c>
      <c r="F1039" s="19">
        <f>IF(B1039&amp;""="","",IFERROR(INDEX('الملاك'!$E$6:$E$205,MATCH(B1039&amp;"",'الملاك'!$A$6:$A$205,0)),""))</f>
        <v/>
      </c>
      <c r="G1039" s="6">
        <f>IF(OR(A1039&amp;""="",B1039&amp;""=""),"",IF(COUNTIF('الاجتماعات'!$A$6:$A$205,A1039&amp;"")=0,"اجتماع غير موجود",IF(COUNTIFS($A$6:$A$2005,A1039&amp;"",$B$6:$B$2005,B1039&amp;"")&gt;1,"مكرر","")))</f>
        <v/>
      </c>
    </row>
    <row r="1040">
      <c r="A1040" s="5" t="n"/>
      <c r="B1040" s="5" t="n"/>
      <c r="C1040" s="5" t="n"/>
      <c r="D1040" s="5" t="n"/>
      <c r="E1040" s="6">
        <f>IF(B1040&amp;""="","",IFERROR(INDEX('الملاك'!$B$6:$B$205,MATCH(B1040&amp;"",'الملاك'!$A$6:$A$205,0))&amp;"","كود غير موجود"))</f>
        <v/>
      </c>
      <c r="F1040" s="19">
        <f>IF(B1040&amp;""="","",IFERROR(INDEX('الملاك'!$E$6:$E$205,MATCH(B1040&amp;"",'الملاك'!$A$6:$A$205,0)),""))</f>
        <v/>
      </c>
      <c r="G1040" s="6">
        <f>IF(OR(A1040&amp;""="",B1040&amp;""=""),"",IF(COUNTIF('الاجتماعات'!$A$6:$A$205,A1040&amp;"")=0,"اجتماع غير موجود",IF(COUNTIFS($A$6:$A$2005,A1040&amp;"",$B$6:$B$2005,B1040&amp;"")&gt;1,"مكرر","")))</f>
        <v/>
      </c>
    </row>
    <row r="1041">
      <c r="A1041" s="5" t="n"/>
      <c r="B1041" s="5" t="n"/>
      <c r="C1041" s="5" t="n"/>
      <c r="D1041" s="5" t="n"/>
      <c r="E1041" s="6">
        <f>IF(B1041&amp;""="","",IFERROR(INDEX('الملاك'!$B$6:$B$205,MATCH(B1041&amp;"",'الملاك'!$A$6:$A$205,0))&amp;"","كود غير موجود"))</f>
        <v/>
      </c>
      <c r="F1041" s="19">
        <f>IF(B1041&amp;""="","",IFERROR(INDEX('الملاك'!$E$6:$E$205,MATCH(B1041&amp;"",'الملاك'!$A$6:$A$205,0)),""))</f>
        <v/>
      </c>
      <c r="G1041" s="6">
        <f>IF(OR(A1041&amp;""="",B1041&amp;""=""),"",IF(COUNTIF('الاجتماعات'!$A$6:$A$205,A1041&amp;"")=0,"اجتماع غير موجود",IF(COUNTIFS($A$6:$A$2005,A1041&amp;"",$B$6:$B$2005,B1041&amp;"")&gt;1,"مكرر","")))</f>
        <v/>
      </c>
    </row>
    <row r="1042">
      <c r="A1042" s="5" t="n"/>
      <c r="B1042" s="5" t="n"/>
      <c r="C1042" s="5" t="n"/>
      <c r="D1042" s="5" t="n"/>
      <c r="E1042" s="6">
        <f>IF(B1042&amp;""="","",IFERROR(INDEX('الملاك'!$B$6:$B$205,MATCH(B1042&amp;"",'الملاك'!$A$6:$A$205,0))&amp;"","كود غير موجود"))</f>
        <v/>
      </c>
      <c r="F1042" s="19">
        <f>IF(B1042&amp;""="","",IFERROR(INDEX('الملاك'!$E$6:$E$205,MATCH(B1042&amp;"",'الملاك'!$A$6:$A$205,0)),""))</f>
        <v/>
      </c>
      <c r="G1042" s="6">
        <f>IF(OR(A1042&amp;""="",B1042&amp;""=""),"",IF(COUNTIF('الاجتماعات'!$A$6:$A$205,A1042&amp;"")=0,"اجتماع غير موجود",IF(COUNTIFS($A$6:$A$2005,A1042&amp;"",$B$6:$B$2005,B1042&amp;"")&gt;1,"مكرر","")))</f>
        <v/>
      </c>
    </row>
    <row r="1043">
      <c r="A1043" s="5" t="n"/>
      <c r="B1043" s="5" t="n"/>
      <c r="C1043" s="5" t="n"/>
      <c r="D1043" s="5" t="n"/>
      <c r="E1043" s="6">
        <f>IF(B1043&amp;""="","",IFERROR(INDEX('الملاك'!$B$6:$B$205,MATCH(B1043&amp;"",'الملاك'!$A$6:$A$205,0))&amp;"","كود غير موجود"))</f>
        <v/>
      </c>
      <c r="F1043" s="19">
        <f>IF(B1043&amp;""="","",IFERROR(INDEX('الملاك'!$E$6:$E$205,MATCH(B1043&amp;"",'الملاك'!$A$6:$A$205,0)),""))</f>
        <v/>
      </c>
      <c r="G1043" s="6">
        <f>IF(OR(A1043&amp;""="",B1043&amp;""=""),"",IF(COUNTIF('الاجتماعات'!$A$6:$A$205,A1043&amp;"")=0,"اجتماع غير موجود",IF(COUNTIFS($A$6:$A$2005,A1043&amp;"",$B$6:$B$2005,B1043&amp;"")&gt;1,"مكرر","")))</f>
        <v/>
      </c>
    </row>
    <row r="1044">
      <c r="A1044" s="5" t="n"/>
      <c r="B1044" s="5" t="n"/>
      <c r="C1044" s="5" t="n"/>
      <c r="D1044" s="5" t="n"/>
      <c r="E1044" s="6">
        <f>IF(B1044&amp;""="","",IFERROR(INDEX('الملاك'!$B$6:$B$205,MATCH(B1044&amp;"",'الملاك'!$A$6:$A$205,0))&amp;"","كود غير موجود"))</f>
        <v/>
      </c>
      <c r="F1044" s="19">
        <f>IF(B1044&amp;""="","",IFERROR(INDEX('الملاك'!$E$6:$E$205,MATCH(B1044&amp;"",'الملاك'!$A$6:$A$205,0)),""))</f>
        <v/>
      </c>
      <c r="G1044" s="6">
        <f>IF(OR(A1044&amp;""="",B1044&amp;""=""),"",IF(COUNTIF('الاجتماعات'!$A$6:$A$205,A1044&amp;"")=0,"اجتماع غير موجود",IF(COUNTIFS($A$6:$A$2005,A1044&amp;"",$B$6:$B$2005,B1044&amp;"")&gt;1,"مكرر","")))</f>
        <v/>
      </c>
    </row>
    <row r="1045">
      <c r="A1045" s="5" t="n"/>
      <c r="B1045" s="5" t="n"/>
      <c r="C1045" s="5" t="n"/>
      <c r="D1045" s="5" t="n"/>
      <c r="E1045" s="6">
        <f>IF(B1045&amp;""="","",IFERROR(INDEX('الملاك'!$B$6:$B$205,MATCH(B1045&amp;"",'الملاك'!$A$6:$A$205,0))&amp;"","كود غير موجود"))</f>
        <v/>
      </c>
      <c r="F1045" s="19">
        <f>IF(B1045&amp;""="","",IFERROR(INDEX('الملاك'!$E$6:$E$205,MATCH(B1045&amp;"",'الملاك'!$A$6:$A$205,0)),""))</f>
        <v/>
      </c>
      <c r="G1045" s="6">
        <f>IF(OR(A1045&amp;""="",B1045&amp;""=""),"",IF(COUNTIF('الاجتماعات'!$A$6:$A$205,A1045&amp;"")=0,"اجتماع غير موجود",IF(COUNTIFS($A$6:$A$2005,A1045&amp;"",$B$6:$B$2005,B1045&amp;"")&gt;1,"مكرر","")))</f>
        <v/>
      </c>
    </row>
    <row r="1046">
      <c r="A1046" s="5" t="n"/>
      <c r="B1046" s="5" t="n"/>
      <c r="C1046" s="5" t="n"/>
      <c r="D1046" s="5" t="n"/>
      <c r="E1046" s="6">
        <f>IF(B1046&amp;""="","",IFERROR(INDEX('الملاك'!$B$6:$B$205,MATCH(B1046&amp;"",'الملاك'!$A$6:$A$205,0))&amp;"","كود غير موجود"))</f>
        <v/>
      </c>
      <c r="F1046" s="19">
        <f>IF(B1046&amp;""="","",IFERROR(INDEX('الملاك'!$E$6:$E$205,MATCH(B1046&amp;"",'الملاك'!$A$6:$A$205,0)),""))</f>
        <v/>
      </c>
      <c r="G1046" s="6">
        <f>IF(OR(A1046&amp;""="",B1046&amp;""=""),"",IF(COUNTIF('الاجتماعات'!$A$6:$A$205,A1046&amp;"")=0,"اجتماع غير موجود",IF(COUNTIFS($A$6:$A$2005,A1046&amp;"",$B$6:$B$2005,B1046&amp;"")&gt;1,"مكرر","")))</f>
        <v/>
      </c>
    </row>
    <row r="1047">
      <c r="A1047" s="5" t="n"/>
      <c r="B1047" s="5" t="n"/>
      <c r="C1047" s="5" t="n"/>
      <c r="D1047" s="5" t="n"/>
      <c r="E1047" s="6">
        <f>IF(B1047&amp;""="","",IFERROR(INDEX('الملاك'!$B$6:$B$205,MATCH(B1047&amp;"",'الملاك'!$A$6:$A$205,0))&amp;"","كود غير موجود"))</f>
        <v/>
      </c>
      <c r="F1047" s="19">
        <f>IF(B1047&amp;""="","",IFERROR(INDEX('الملاك'!$E$6:$E$205,MATCH(B1047&amp;"",'الملاك'!$A$6:$A$205,0)),""))</f>
        <v/>
      </c>
      <c r="G1047" s="6">
        <f>IF(OR(A1047&amp;""="",B1047&amp;""=""),"",IF(COUNTIF('الاجتماعات'!$A$6:$A$205,A1047&amp;"")=0,"اجتماع غير موجود",IF(COUNTIFS($A$6:$A$2005,A1047&amp;"",$B$6:$B$2005,B1047&amp;"")&gt;1,"مكرر","")))</f>
        <v/>
      </c>
    </row>
    <row r="1048">
      <c r="A1048" s="5" t="n"/>
      <c r="B1048" s="5" t="n"/>
      <c r="C1048" s="5" t="n"/>
      <c r="D1048" s="5" t="n"/>
      <c r="E1048" s="6">
        <f>IF(B1048&amp;""="","",IFERROR(INDEX('الملاك'!$B$6:$B$205,MATCH(B1048&amp;"",'الملاك'!$A$6:$A$205,0))&amp;"","كود غير موجود"))</f>
        <v/>
      </c>
      <c r="F1048" s="19">
        <f>IF(B1048&amp;""="","",IFERROR(INDEX('الملاك'!$E$6:$E$205,MATCH(B1048&amp;"",'الملاك'!$A$6:$A$205,0)),""))</f>
        <v/>
      </c>
      <c r="G1048" s="6">
        <f>IF(OR(A1048&amp;""="",B1048&amp;""=""),"",IF(COUNTIF('الاجتماعات'!$A$6:$A$205,A1048&amp;"")=0,"اجتماع غير موجود",IF(COUNTIFS($A$6:$A$2005,A1048&amp;"",$B$6:$B$2005,B1048&amp;"")&gt;1,"مكرر","")))</f>
        <v/>
      </c>
    </row>
    <row r="1049">
      <c r="A1049" s="5" t="n"/>
      <c r="B1049" s="5" t="n"/>
      <c r="C1049" s="5" t="n"/>
      <c r="D1049" s="5" t="n"/>
      <c r="E1049" s="6">
        <f>IF(B1049&amp;""="","",IFERROR(INDEX('الملاك'!$B$6:$B$205,MATCH(B1049&amp;"",'الملاك'!$A$6:$A$205,0))&amp;"","كود غير موجود"))</f>
        <v/>
      </c>
      <c r="F1049" s="19">
        <f>IF(B1049&amp;""="","",IFERROR(INDEX('الملاك'!$E$6:$E$205,MATCH(B1049&amp;"",'الملاك'!$A$6:$A$205,0)),""))</f>
        <v/>
      </c>
      <c r="G1049" s="6">
        <f>IF(OR(A1049&amp;""="",B1049&amp;""=""),"",IF(COUNTIF('الاجتماعات'!$A$6:$A$205,A1049&amp;"")=0,"اجتماع غير موجود",IF(COUNTIFS($A$6:$A$2005,A1049&amp;"",$B$6:$B$2005,B1049&amp;"")&gt;1,"مكرر","")))</f>
        <v/>
      </c>
    </row>
    <row r="1050">
      <c r="A1050" s="5" t="n"/>
      <c r="B1050" s="5" t="n"/>
      <c r="C1050" s="5" t="n"/>
      <c r="D1050" s="5" t="n"/>
      <c r="E1050" s="6">
        <f>IF(B1050&amp;""="","",IFERROR(INDEX('الملاك'!$B$6:$B$205,MATCH(B1050&amp;"",'الملاك'!$A$6:$A$205,0))&amp;"","كود غير موجود"))</f>
        <v/>
      </c>
      <c r="F1050" s="19">
        <f>IF(B1050&amp;""="","",IFERROR(INDEX('الملاك'!$E$6:$E$205,MATCH(B1050&amp;"",'الملاك'!$A$6:$A$205,0)),""))</f>
        <v/>
      </c>
      <c r="G1050" s="6">
        <f>IF(OR(A1050&amp;""="",B1050&amp;""=""),"",IF(COUNTIF('الاجتماعات'!$A$6:$A$205,A1050&amp;"")=0,"اجتماع غير موجود",IF(COUNTIFS($A$6:$A$2005,A1050&amp;"",$B$6:$B$2005,B1050&amp;"")&gt;1,"مكرر","")))</f>
        <v/>
      </c>
    </row>
    <row r="1051">
      <c r="A1051" s="5" t="n"/>
      <c r="B1051" s="5" t="n"/>
      <c r="C1051" s="5" t="n"/>
      <c r="D1051" s="5" t="n"/>
      <c r="E1051" s="6">
        <f>IF(B1051&amp;""="","",IFERROR(INDEX('الملاك'!$B$6:$B$205,MATCH(B1051&amp;"",'الملاك'!$A$6:$A$205,0))&amp;"","كود غير موجود"))</f>
        <v/>
      </c>
      <c r="F1051" s="19">
        <f>IF(B1051&amp;""="","",IFERROR(INDEX('الملاك'!$E$6:$E$205,MATCH(B1051&amp;"",'الملاك'!$A$6:$A$205,0)),""))</f>
        <v/>
      </c>
      <c r="G1051" s="6">
        <f>IF(OR(A1051&amp;""="",B1051&amp;""=""),"",IF(COUNTIF('الاجتماعات'!$A$6:$A$205,A1051&amp;"")=0,"اجتماع غير موجود",IF(COUNTIFS($A$6:$A$2005,A1051&amp;"",$B$6:$B$2005,B1051&amp;"")&gt;1,"مكرر","")))</f>
        <v/>
      </c>
    </row>
    <row r="1052">
      <c r="A1052" s="5" t="n"/>
      <c r="B1052" s="5" t="n"/>
      <c r="C1052" s="5" t="n"/>
      <c r="D1052" s="5" t="n"/>
      <c r="E1052" s="6">
        <f>IF(B1052&amp;""="","",IFERROR(INDEX('الملاك'!$B$6:$B$205,MATCH(B1052&amp;"",'الملاك'!$A$6:$A$205,0))&amp;"","كود غير موجود"))</f>
        <v/>
      </c>
      <c r="F1052" s="19">
        <f>IF(B1052&amp;""="","",IFERROR(INDEX('الملاك'!$E$6:$E$205,MATCH(B1052&amp;"",'الملاك'!$A$6:$A$205,0)),""))</f>
        <v/>
      </c>
      <c r="G1052" s="6">
        <f>IF(OR(A1052&amp;""="",B1052&amp;""=""),"",IF(COUNTIF('الاجتماعات'!$A$6:$A$205,A1052&amp;"")=0,"اجتماع غير موجود",IF(COUNTIFS($A$6:$A$2005,A1052&amp;"",$B$6:$B$2005,B1052&amp;"")&gt;1,"مكرر","")))</f>
        <v/>
      </c>
    </row>
    <row r="1053">
      <c r="A1053" s="5" t="n"/>
      <c r="B1053" s="5" t="n"/>
      <c r="C1053" s="5" t="n"/>
      <c r="D1053" s="5" t="n"/>
      <c r="E1053" s="6">
        <f>IF(B1053&amp;""="","",IFERROR(INDEX('الملاك'!$B$6:$B$205,MATCH(B1053&amp;"",'الملاك'!$A$6:$A$205,0))&amp;"","كود غير موجود"))</f>
        <v/>
      </c>
      <c r="F1053" s="19">
        <f>IF(B1053&amp;""="","",IFERROR(INDEX('الملاك'!$E$6:$E$205,MATCH(B1053&amp;"",'الملاك'!$A$6:$A$205,0)),""))</f>
        <v/>
      </c>
      <c r="G1053" s="6">
        <f>IF(OR(A1053&amp;""="",B1053&amp;""=""),"",IF(COUNTIF('الاجتماعات'!$A$6:$A$205,A1053&amp;"")=0,"اجتماع غير موجود",IF(COUNTIFS($A$6:$A$2005,A1053&amp;"",$B$6:$B$2005,B1053&amp;"")&gt;1,"مكرر","")))</f>
        <v/>
      </c>
    </row>
    <row r="1054">
      <c r="A1054" s="5" t="n"/>
      <c r="B1054" s="5" t="n"/>
      <c r="C1054" s="5" t="n"/>
      <c r="D1054" s="5" t="n"/>
      <c r="E1054" s="6">
        <f>IF(B1054&amp;""="","",IFERROR(INDEX('الملاك'!$B$6:$B$205,MATCH(B1054&amp;"",'الملاك'!$A$6:$A$205,0))&amp;"","كود غير موجود"))</f>
        <v/>
      </c>
      <c r="F1054" s="19">
        <f>IF(B1054&amp;""="","",IFERROR(INDEX('الملاك'!$E$6:$E$205,MATCH(B1054&amp;"",'الملاك'!$A$6:$A$205,0)),""))</f>
        <v/>
      </c>
      <c r="G1054" s="6">
        <f>IF(OR(A1054&amp;""="",B1054&amp;""=""),"",IF(COUNTIF('الاجتماعات'!$A$6:$A$205,A1054&amp;"")=0,"اجتماع غير موجود",IF(COUNTIFS($A$6:$A$2005,A1054&amp;"",$B$6:$B$2005,B1054&amp;"")&gt;1,"مكرر","")))</f>
        <v/>
      </c>
    </row>
    <row r="1055">
      <c r="A1055" s="5" t="n"/>
      <c r="B1055" s="5" t="n"/>
      <c r="C1055" s="5" t="n"/>
      <c r="D1055" s="5" t="n"/>
      <c r="E1055" s="6">
        <f>IF(B1055&amp;""="","",IFERROR(INDEX('الملاك'!$B$6:$B$205,MATCH(B1055&amp;"",'الملاك'!$A$6:$A$205,0))&amp;"","كود غير موجود"))</f>
        <v/>
      </c>
      <c r="F1055" s="19">
        <f>IF(B1055&amp;""="","",IFERROR(INDEX('الملاك'!$E$6:$E$205,MATCH(B1055&amp;"",'الملاك'!$A$6:$A$205,0)),""))</f>
        <v/>
      </c>
      <c r="G1055" s="6">
        <f>IF(OR(A1055&amp;""="",B1055&amp;""=""),"",IF(COUNTIF('الاجتماعات'!$A$6:$A$205,A1055&amp;"")=0,"اجتماع غير موجود",IF(COUNTIFS($A$6:$A$2005,A1055&amp;"",$B$6:$B$2005,B1055&amp;"")&gt;1,"مكرر","")))</f>
        <v/>
      </c>
    </row>
    <row r="1056">
      <c r="A1056" s="5" t="n"/>
      <c r="B1056" s="5" t="n"/>
      <c r="C1056" s="5" t="n"/>
      <c r="D1056" s="5" t="n"/>
      <c r="E1056" s="6">
        <f>IF(B1056&amp;""="","",IFERROR(INDEX('الملاك'!$B$6:$B$205,MATCH(B1056&amp;"",'الملاك'!$A$6:$A$205,0))&amp;"","كود غير موجود"))</f>
        <v/>
      </c>
      <c r="F1056" s="19">
        <f>IF(B1056&amp;""="","",IFERROR(INDEX('الملاك'!$E$6:$E$205,MATCH(B1056&amp;"",'الملاك'!$A$6:$A$205,0)),""))</f>
        <v/>
      </c>
      <c r="G1056" s="6">
        <f>IF(OR(A1056&amp;""="",B1056&amp;""=""),"",IF(COUNTIF('الاجتماعات'!$A$6:$A$205,A1056&amp;"")=0,"اجتماع غير موجود",IF(COUNTIFS($A$6:$A$2005,A1056&amp;"",$B$6:$B$2005,B1056&amp;"")&gt;1,"مكرر","")))</f>
        <v/>
      </c>
    </row>
    <row r="1057">
      <c r="A1057" s="5" t="n"/>
      <c r="B1057" s="5" t="n"/>
      <c r="C1057" s="5" t="n"/>
      <c r="D1057" s="5" t="n"/>
      <c r="E1057" s="6">
        <f>IF(B1057&amp;""="","",IFERROR(INDEX('الملاك'!$B$6:$B$205,MATCH(B1057&amp;"",'الملاك'!$A$6:$A$205,0))&amp;"","كود غير موجود"))</f>
        <v/>
      </c>
      <c r="F1057" s="19">
        <f>IF(B1057&amp;""="","",IFERROR(INDEX('الملاك'!$E$6:$E$205,MATCH(B1057&amp;"",'الملاك'!$A$6:$A$205,0)),""))</f>
        <v/>
      </c>
      <c r="G1057" s="6">
        <f>IF(OR(A1057&amp;""="",B1057&amp;""=""),"",IF(COUNTIF('الاجتماعات'!$A$6:$A$205,A1057&amp;"")=0,"اجتماع غير موجود",IF(COUNTIFS($A$6:$A$2005,A1057&amp;"",$B$6:$B$2005,B1057&amp;"")&gt;1,"مكرر","")))</f>
        <v/>
      </c>
    </row>
    <row r="1058">
      <c r="A1058" s="5" t="n"/>
      <c r="B1058" s="5" t="n"/>
      <c r="C1058" s="5" t="n"/>
      <c r="D1058" s="5" t="n"/>
      <c r="E1058" s="6">
        <f>IF(B1058&amp;""="","",IFERROR(INDEX('الملاك'!$B$6:$B$205,MATCH(B1058&amp;"",'الملاك'!$A$6:$A$205,0))&amp;"","كود غير موجود"))</f>
        <v/>
      </c>
      <c r="F1058" s="19">
        <f>IF(B1058&amp;""="","",IFERROR(INDEX('الملاك'!$E$6:$E$205,MATCH(B1058&amp;"",'الملاك'!$A$6:$A$205,0)),""))</f>
        <v/>
      </c>
      <c r="G1058" s="6">
        <f>IF(OR(A1058&amp;""="",B1058&amp;""=""),"",IF(COUNTIF('الاجتماعات'!$A$6:$A$205,A1058&amp;"")=0,"اجتماع غير موجود",IF(COUNTIFS($A$6:$A$2005,A1058&amp;"",$B$6:$B$2005,B1058&amp;"")&gt;1,"مكرر","")))</f>
        <v/>
      </c>
    </row>
    <row r="1059">
      <c r="A1059" s="5" t="n"/>
      <c r="B1059" s="5" t="n"/>
      <c r="C1059" s="5" t="n"/>
      <c r="D1059" s="5" t="n"/>
      <c r="E1059" s="6">
        <f>IF(B1059&amp;""="","",IFERROR(INDEX('الملاك'!$B$6:$B$205,MATCH(B1059&amp;"",'الملاك'!$A$6:$A$205,0))&amp;"","كود غير موجود"))</f>
        <v/>
      </c>
      <c r="F1059" s="19">
        <f>IF(B1059&amp;""="","",IFERROR(INDEX('الملاك'!$E$6:$E$205,MATCH(B1059&amp;"",'الملاك'!$A$6:$A$205,0)),""))</f>
        <v/>
      </c>
      <c r="G1059" s="6">
        <f>IF(OR(A1059&amp;""="",B1059&amp;""=""),"",IF(COUNTIF('الاجتماعات'!$A$6:$A$205,A1059&amp;"")=0,"اجتماع غير موجود",IF(COUNTIFS($A$6:$A$2005,A1059&amp;"",$B$6:$B$2005,B1059&amp;"")&gt;1,"مكرر","")))</f>
        <v/>
      </c>
    </row>
    <row r="1060">
      <c r="A1060" s="5" t="n"/>
      <c r="B1060" s="5" t="n"/>
      <c r="C1060" s="5" t="n"/>
      <c r="D1060" s="5" t="n"/>
      <c r="E1060" s="6">
        <f>IF(B1060&amp;""="","",IFERROR(INDEX('الملاك'!$B$6:$B$205,MATCH(B1060&amp;"",'الملاك'!$A$6:$A$205,0))&amp;"","كود غير موجود"))</f>
        <v/>
      </c>
      <c r="F1060" s="19">
        <f>IF(B1060&amp;""="","",IFERROR(INDEX('الملاك'!$E$6:$E$205,MATCH(B1060&amp;"",'الملاك'!$A$6:$A$205,0)),""))</f>
        <v/>
      </c>
      <c r="G1060" s="6">
        <f>IF(OR(A1060&amp;""="",B1060&amp;""=""),"",IF(COUNTIF('الاجتماعات'!$A$6:$A$205,A1060&amp;"")=0,"اجتماع غير موجود",IF(COUNTIFS($A$6:$A$2005,A1060&amp;"",$B$6:$B$2005,B1060&amp;"")&gt;1,"مكرر","")))</f>
        <v/>
      </c>
    </row>
    <row r="1061">
      <c r="A1061" s="5" t="n"/>
      <c r="B1061" s="5" t="n"/>
      <c r="C1061" s="5" t="n"/>
      <c r="D1061" s="5" t="n"/>
      <c r="E1061" s="6">
        <f>IF(B1061&amp;""="","",IFERROR(INDEX('الملاك'!$B$6:$B$205,MATCH(B1061&amp;"",'الملاك'!$A$6:$A$205,0))&amp;"","كود غير موجود"))</f>
        <v/>
      </c>
      <c r="F1061" s="19">
        <f>IF(B1061&amp;""="","",IFERROR(INDEX('الملاك'!$E$6:$E$205,MATCH(B1061&amp;"",'الملاك'!$A$6:$A$205,0)),""))</f>
        <v/>
      </c>
      <c r="G1061" s="6">
        <f>IF(OR(A1061&amp;""="",B1061&amp;""=""),"",IF(COUNTIF('الاجتماعات'!$A$6:$A$205,A1061&amp;"")=0,"اجتماع غير موجود",IF(COUNTIFS($A$6:$A$2005,A1061&amp;"",$B$6:$B$2005,B1061&amp;"")&gt;1,"مكرر","")))</f>
        <v/>
      </c>
    </row>
    <row r="1062">
      <c r="A1062" s="5" t="n"/>
      <c r="B1062" s="5" t="n"/>
      <c r="C1062" s="5" t="n"/>
      <c r="D1062" s="5" t="n"/>
      <c r="E1062" s="6">
        <f>IF(B1062&amp;""="","",IFERROR(INDEX('الملاك'!$B$6:$B$205,MATCH(B1062&amp;"",'الملاك'!$A$6:$A$205,0))&amp;"","كود غير موجود"))</f>
        <v/>
      </c>
      <c r="F1062" s="19">
        <f>IF(B1062&amp;""="","",IFERROR(INDEX('الملاك'!$E$6:$E$205,MATCH(B1062&amp;"",'الملاك'!$A$6:$A$205,0)),""))</f>
        <v/>
      </c>
      <c r="G1062" s="6">
        <f>IF(OR(A1062&amp;""="",B1062&amp;""=""),"",IF(COUNTIF('الاجتماعات'!$A$6:$A$205,A1062&amp;"")=0,"اجتماع غير موجود",IF(COUNTIFS($A$6:$A$2005,A1062&amp;"",$B$6:$B$2005,B1062&amp;"")&gt;1,"مكرر","")))</f>
        <v/>
      </c>
    </row>
    <row r="1063">
      <c r="A1063" s="5" t="n"/>
      <c r="B1063" s="5" t="n"/>
      <c r="C1063" s="5" t="n"/>
      <c r="D1063" s="5" t="n"/>
      <c r="E1063" s="6">
        <f>IF(B1063&amp;""="","",IFERROR(INDEX('الملاك'!$B$6:$B$205,MATCH(B1063&amp;"",'الملاك'!$A$6:$A$205,0))&amp;"","كود غير موجود"))</f>
        <v/>
      </c>
      <c r="F1063" s="19">
        <f>IF(B1063&amp;""="","",IFERROR(INDEX('الملاك'!$E$6:$E$205,MATCH(B1063&amp;"",'الملاك'!$A$6:$A$205,0)),""))</f>
        <v/>
      </c>
      <c r="G1063" s="6">
        <f>IF(OR(A1063&amp;""="",B1063&amp;""=""),"",IF(COUNTIF('الاجتماعات'!$A$6:$A$205,A1063&amp;"")=0,"اجتماع غير موجود",IF(COUNTIFS($A$6:$A$2005,A1063&amp;"",$B$6:$B$2005,B1063&amp;"")&gt;1,"مكرر","")))</f>
        <v/>
      </c>
    </row>
    <row r="1064">
      <c r="A1064" s="5" t="n"/>
      <c r="B1064" s="5" t="n"/>
      <c r="C1064" s="5" t="n"/>
      <c r="D1064" s="5" t="n"/>
      <c r="E1064" s="6">
        <f>IF(B1064&amp;""="","",IFERROR(INDEX('الملاك'!$B$6:$B$205,MATCH(B1064&amp;"",'الملاك'!$A$6:$A$205,0))&amp;"","كود غير موجود"))</f>
        <v/>
      </c>
      <c r="F1064" s="19">
        <f>IF(B1064&amp;""="","",IFERROR(INDEX('الملاك'!$E$6:$E$205,MATCH(B1064&amp;"",'الملاك'!$A$6:$A$205,0)),""))</f>
        <v/>
      </c>
      <c r="G1064" s="6">
        <f>IF(OR(A1064&amp;""="",B1064&amp;""=""),"",IF(COUNTIF('الاجتماعات'!$A$6:$A$205,A1064&amp;"")=0,"اجتماع غير موجود",IF(COUNTIFS($A$6:$A$2005,A1064&amp;"",$B$6:$B$2005,B1064&amp;"")&gt;1,"مكرر","")))</f>
        <v/>
      </c>
    </row>
    <row r="1065">
      <c r="A1065" s="5" t="n"/>
      <c r="B1065" s="5" t="n"/>
      <c r="C1065" s="5" t="n"/>
      <c r="D1065" s="5" t="n"/>
      <c r="E1065" s="6">
        <f>IF(B1065&amp;""="","",IFERROR(INDEX('الملاك'!$B$6:$B$205,MATCH(B1065&amp;"",'الملاك'!$A$6:$A$205,0))&amp;"","كود غير موجود"))</f>
        <v/>
      </c>
      <c r="F1065" s="19">
        <f>IF(B1065&amp;""="","",IFERROR(INDEX('الملاك'!$E$6:$E$205,MATCH(B1065&amp;"",'الملاك'!$A$6:$A$205,0)),""))</f>
        <v/>
      </c>
      <c r="G1065" s="6">
        <f>IF(OR(A1065&amp;""="",B1065&amp;""=""),"",IF(COUNTIF('الاجتماعات'!$A$6:$A$205,A1065&amp;"")=0,"اجتماع غير موجود",IF(COUNTIFS($A$6:$A$2005,A1065&amp;"",$B$6:$B$2005,B1065&amp;"")&gt;1,"مكرر","")))</f>
        <v/>
      </c>
    </row>
    <row r="1066">
      <c r="A1066" s="5" t="n"/>
      <c r="B1066" s="5" t="n"/>
      <c r="C1066" s="5" t="n"/>
      <c r="D1066" s="5" t="n"/>
      <c r="E1066" s="6">
        <f>IF(B1066&amp;""="","",IFERROR(INDEX('الملاك'!$B$6:$B$205,MATCH(B1066&amp;"",'الملاك'!$A$6:$A$205,0))&amp;"","كود غير موجود"))</f>
        <v/>
      </c>
      <c r="F1066" s="19">
        <f>IF(B1066&amp;""="","",IFERROR(INDEX('الملاك'!$E$6:$E$205,MATCH(B1066&amp;"",'الملاك'!$A$6:$A$205,0)),""))</f>
        <v/>
      </c>
      <c r="G1066" s="6">
        <f>IF(OR(A1066&amp;""="",B1066&amp;""=""),"",IF(COUNTIF('الاجتماعات'!$A$6:$A$205,A1066&amp;"")=0,"اجتماع غير موجود",IF(COUNTIFS($A$6:$A$2005,A1066&amp;"",$B$6:$B$2005,B1066&amp;"")&gt;1,"مكرر","")))</f>
        <v/>
      </c>
    </row>
    <row r="1067">
      <c r="A1067" s="5" t="n"/>
      <c r="B1067" s="5" t="n"/>
      <c r="C1067" s="5" t="n"/>
      <c r="D1067" s="5" t="n"/>
      <c r="E1067" s="6">
        <f>IF(B1067&amp;""="","",IFERROR(INDEX('الملاك'!$B$6:$B$205,MATCH(B1067&amp;"",'الملاك'!$A$6:$A$205,0))&amp;"","كود غير موجود"))</f>
        <v/>
      </c>
      <c r="F1067" s="19">
        <f>IF(B1067&amp;""="","",IFERROR(INDEX('الملاك'!$E$6:$E$205,MATCH(B1067&amp;"",'الملاك'!$A$6:$A$205,0)),""))</f>
        <v/>
      </c>
      <c r="G1067" s="6">
        <f>IF(OR(A1067&amp;""="",B1067&amp;""=""),"",IF(COUNTIF('الاجتماعات'!$A$6:$A$205,A1067&amp;"")=0,"اجتماع غير موجود",IF(COUNTIFS($A$6:$A$2005,A1067&amp;"",$B$6:$B$2005,B1067&amp;"")&gt;1,"مكرر","")))</f>
        <v/>
      </c>
    </row>
    <row r="1068">
      <c r="A1068" s="5" t="n"/>
      <c r="B1068" s="5" t="n"/>
      <c r="C1068" s="5" t="n"/>
      <c r="D1068" s="5" t="n"/>
      <c r="E1068" s="6">
        <f>IF(B1068&amp;""="","",IFERROR(INDEX('الملاك'!$B$6:$B$205,MATCH(B1068&amp;"",'الملاك'!$A$6:$A$205,0))&amp;"","كود غير موجود"))</f>
        <v/>
      </c>
      <c r="F1068" s="19">
        <f>IF(B1068&amp;""="","",IFERROR(INDEX('الملاك'!$E$6:$E$205,MATCH(B1068&amp;"",'الملاك'!$A$6:$A$205,0)),""))</f>
        <v/>
      </c>
      <c r="G1068" s="6">
        <f>IF(OR(A1068&amp;""="",B1068&amp;""=""),"",IF(COUNTIF('الاجتماعات'!$A$6:$A$205,A1068&amp;"")=0,"اجتماع غير موجود",IF(COUNTIFS($A$6:$A$2005,A1068&amp;"",$B$6:$B$2005,B1068&amp;"")&gt;1,"مكرر","")))</f>
        <v/>
      </c>
    </row>
    <row r="1069">
      <c r="A1069" s="5" t="n"/>
      <c r="B1069" s="5" t="n"/>
      <c r="C1069" s="5" t="n"/>
      <c r="D1069" s="5" t="n"/>
      <c r="E1069" s="6">
        <f>IF(B1069&amp;""="","",IFERROR(INDEX('الملاك'!$B$6:$B$205,MATCH(B1069&amp;"",'الملاك'!$A$6:$A$205,0))&amp;"","كود غير موجود"))</f>
        <v/>
      </c>
      <c r="F1069" s="19">
        <f>IF(B1069&amp;""="","",IFERROR(INDEX('الملاك'!$E$6:$E$205,MATCH(B1069&amp;"",'الملاك'!$A$6:$A$205,0)),""))</f>
        <v/>
      </c>
      <c r="G1069" s="6">
        <f>IF(OR(A1069&amp;""="",B1069&amp;""=""),"",IF(COUNTIF('الاجتماعات'!$A$6:$A$205,A1069&amp;"")=0,"اجتماع غير موجود",IF(COUNTIFS($A$6:$A$2005,A1069&amp;"",$B$6:$B$2005,B1069&amp;"")&gt;1,"مكرر","")))</f>
        <v/>
      </c>
    </row>
    <row r="1070">
      <c r="A1070" s="5" t="n"/>
      <c r="B1070" s="5" t="n"/>
      <c r="C1070" s="5" t="n"/>
      <c r="D1070" s="5" t="n"/>
      <c r="E1070" s="6">
        <f>IF(B1070&amp;""="","",IFERROR(INDEX('الملاك'!$B$6:$B$205,MATCH(B1070&amp;"",'الملاك'!$A$6:$A$205,0))&amp;"","كود غير موجود"))</f>
        <v/>
      </c>
      <c r="F1070" s="19">
        <f>IF(B1070&amp;""="","",IFERROR(INDEX('الملاك'!$E$6:$E$205,MATCH(B1070&amp;"",'الملاك'!$A$6:$A$205,0)),""))</f>
        <v/>
      </c>
      <c r="G1070" s="6">
        <f>IF(OR(A1070&amp;""="",B1070&amp;""=""),"",IF(COUNTIF('الاجتماعات'!$A$6:$A$205,A1070&amp;"")=0,"اجتماع غير موجود",IF(COUNTIFS($A$6:$A$2005,A1070&amp;"",$B$6:$B$2005,B1070&amp;"")&gt;1,"مكرر","")))</f>
        <v/>
      </c>
    </row>
    <row r="1071">
      <c r="A1071" s="5" t="n"/>
      <c r="B1071" s="5" t="n"/>
      <c r="C1071" s="5" t="n"/>
      <c r="D1071" s="5" t="n"/>
      <c r="E1071" s="6">
        <f>IF(B1071&amp;""="","",IFERROR(INDEX('الملاك'!$B$6:$B$205,MATCH(B1071&amp;"",'الملاك'!$A$6:$A$205,0))&amp;"","كود غير موجود"))</f>
        <v/>
      </c>
      <c r="F1071" s="19">
        <f>IF(B1071&amp;""="","",IFERROR(INDEX('الملاك'!$E$6:$E$205,MATCH(B1071&amp;"",'الملاك'!$A$6:$A$205,0)),""))</f>
        <v/>
      </c>
      <c r="G1071" s="6">
        <f>IF(OR(A1071&amp;""="",B1071&amp;""=""),"",IF(COUNTIF('الاجتماعات'!$A$6:$A$205,A1071&amp;"")=0,"اجتماع غير موجود",IF(COUNTIFS($A$6:$A$2005,A1071&amp;"",$B$6:$B$2005,B1071&amp;"")&gt;1,"مكرر","")))</f>
        <v/>
      </c>
    </row>
    <row r="1072">
      <c r="A1072" s="5" t="n"/>
      <c r="B1072" s="5" t="n"/>
      <c r="C1072" s="5" t="n"/>
      <c r="D1072" s="5" t="n"/>
      <c r="E1072" s="6">
        <f>IF(B1072&amp;""="","",IFERROR(INDEX('الملاك'!$B$6:$B$205,MATCH(B1072&amp;"",'الملاك'!$A$6:$A$205,0))&amp;"","كود غير موجود"))</f>
        <v/>
      </c>
      <c r="F1072" s="19">
        <f>IF(B1072&amp;""="","",IFERROR(INDEX('الملاك'!$E$6:$E$205,MATCH(B1072&amp;"",'الملاك'!$A$6:$A$205,0)),""))</f>
        <v/>
      </c>
      <c r="G1072" s="6">
        <f>IF(OR(A1072&amp;""="",B1072&amp;""=""),"",IF(COUNTIF('الاجتماعات'!$A$6:$A$205,A1072&amp;"")=0,"اجتماع غير موجود",IF(COUNTIFS($A$6:$A$2005,A1072&amp;"",$B$6:$B$2005,B1072&amp;"")&gt;1,"مكرر","")))</f>
        <v/>
      </c>
    </row>
    <row r="1073">
      <c r="A1073" s="5" t="n"/>
      <c r="B1073" s="5" t="n"/>
      <c r="C1073" s="5" t="n"/>
      <c r="D1073" s="5" t="n"/>
      <c r="E1073" s="6">
        <f>IF(B1073&amp;""="","",IFERROR(INDEX('الملاك'!$B$6:$B$205,MATCH(B1073&amp;"",'الملاك'!$A$6:$A$205,0))&amp;"","كود غير موجود"))</f>
        <v/>
      </c>
      <c r="F1073" s="19">
        <f>IF(B1073&amp;""="","",IFERROR(INDEX('الملاك'!$E$6:$E$205,MATCH(B1073&amp;"",'الملاك'!$A$6:$A$205,0)),""))</f>
        <v/>
      </c>
      <c r="G1073" s="6">
        <f>IF(OR(A1073&amp;""="",B1073&amp;""=""),"",IF(COUNTIF('الاجتماعات'!$A$6:$A$205,A1073&amp;"")=0,"اجتماع غير موجود",IF(COUNTIFS($A$6:$A$2005,A1073&amp;"",$B$6:$B$2005,B1073&amp;"")&gt;1,"مكرر","")))</f>
        <v/>
      </c>
    </row>
    <row r="1074">
      <c r="A1074" s="5" t="n"/>
      <c r="B1074" s="5" t="n"/>
      <c r="C1074" s="5" t="n"/>
      <c r="D1074" s="5" t="n"/>
      <c r="E1074" s="6">
        <f>IF(B1074&amp;""="","",IFERROR(INDEX('الملاك'!$B$6:$B$205,MATCH(B1074&amp;"",'الملاك'!$A$6:$A$205,0))&amp;"","كود غير موجود"))</f>
        <v/>
      </c>
      <c r="F1074" s="19">
        <f>IF(B1074&amp;""="","",IFERROR(INDEX('الملاك'!$E$6:$E$205,MATCH(B1074&amp;"",'الملاك'!$A$6:$A$205,0)),""))</f>
        <v/>
      </c>
      <c r="G1074" s="6">
        <f>IF(OR(A1074&amp;""="",B1074&amp;""=""),"",IF(COUNTIF('الاجتماعات'!$A$6:$A$205,A1074&amp;"")=0,"اجتماع غير موجود",IF(COUNTIFS($A$6:$A$2005,A1074&amp;"",$B$6:$B$2005,B1074&amp;"")&gt;1,"مكرر","")))</f>
        <v/>
      </c>
    </row>
    <row r="1075">
      <c r="A1075" s="5" t="n"/>
      <c r="B1075" s="5" t="n"/>
      <c r="C1075" s="5" t="n"/>
      <c r="D1075" s="5" t="n"/>
      <c r="E1075" s="6">
        <f>IF(B1075&amp;""="","",IFERROR(INDEX('الملاك'!$B$6:$B$205,MATCH(B1075&amp;"",'الملاك'!$A$6:$A$205,0))&amp;"","كود غير موجود"))</f>
        <v/>
      </c>
      <c r="F1075" s="19">
        <f>IF(B1075&amp;""="","",IFERROR(INDEX('الملاك'!$E$6:$E$205,MATCH(B1075&amp;"",'الملاك'!$A$6:$A$205,0)),""))</f>
        <v/>
      </c>
      <c r="G1075" s="6">
        <f>IF(OR(A1075&amp;""="",B1075&amp;""=""),"",IF(COUNTIF('الاجتماعات'!$A$6:$A$205,A1075&amp;"")=0,"اجتماع غير موجود",IF(COUNTIFS($A$6:$A$2005,A1075&amp;"",$B$6:$B$2005,B1075&amp;"")&gt;1,"مكرر","")))</f>
        <v/>
      </c>
    </row>
    <row r="1076">
      <c r="A1076" s="5" t="n"/>
      <c r="B1076" s="5" t="n"/>
      <c r="C1076" s="5" t="n"/>
      <c r="D1076" s="5" t="n"/>
      <c r="E1076" s="6">
        <f>IF(B1076&amp;""="","",IFERROR(INDEX('الملاك'!$B$6:$B$205,MATCH(B1076&amp;"",'الملاك'!$A$6:$A$205,0))&amp;"","كود غير موجود"))</f>
        <v/>
      </c>
      <c r="F1076" s="19">
        <f>IF(B1076&amp;""="","",IFERROR(INDEX('الملاك'!$E$6:$E$205,MATCH(B1076&amp;"",'الملاك'!$A$6:$A$205,0)),""))</f>
        <v/>
      </c>
      <c r="G1076" s="6">
        <f>IF(OR(A1076&amp;""="",B1076&amp;""=""),"",IF(COUNTIF('الاجتماعات'!$A$6:$A$205,A1076&amp;"")=0,"اجتماع غير موجود",IF(COUNTIFS($A$6:$A$2005,A1076&amp;"",$B$6:$B$2005,B1076&amp;"")&gt;1,"مكرر","")))</f>
        <v/>
      </c>
    </row>
    <row r="1077">
      <c r="A1077" s="5" t="n"/>
      <c r="B1077" s="5" t="n"/>
      <c r="C1077" s="5" t="n"/>
      <c r="D1077" s="5" t="n"/>
      <c r="E1077" s="6">
        <f>IF(B1077&amp;""="","",IFERROR(INDEX('الملاك'!$B$6:$B$205,MATCH(B1077&amp;"",'الملاك'!$A$6:$A$205,0))&amp;"","كود غير موجود"))</f>
        <v/>
      </c>
      <c r="F1077" s="19">
        <f>IF(B1077&amp;""="","",IFERROR(INDEX('الملاك'!$E$6:$E$205,MATCH(B1077&amp;"",'الملاك'!$A$6:$A$205,0)),""))</f>
        <v/>
      </c>
      <c r="G1077" s="6">
        <f>IF(OR(A1077&amp;""="",B1077&amp;""=""),"",IF(COUNTIF('الاجتماعات'!$A$6:$A$205,A1077&amp;"")=0,"اجتماع غير موجود",IF(COUNTIFS($A$6:$A$2005,A1077&amp;"",$B$6:$B$2005,B1077&amp;"")&gt;1,"مكرر","")))</f>
        <v/>
      </c>
    </row>
    <row r="1078">
      <c r="A1078" s="5" t="n"/>
      <c r="B1078" s="5" t="n"/>
      <c r="C1078" s="5" t="n"/>
      <c r="D1078" s="5" t="n"/>
      <c r="E1078" s="6">
        <f>IF(B1078&amp;""="","",IFERROR(INDEX('الملاك'!$B$6:$B$205,MATCH(B1078&amp;"",'الملاك'!$A$6:$A$205,0))&amp;"","كود غير موجود"))</f>
        <v/>
      </c>
      <c r="F1078" s="19">
        <f>IF(B1078&amp;""="","",IFERROR(INDEX('الملاك'!$E$6:$E$205,MATCH(B1078&amp;"",'الملاك'!$A$6:$A$205,0)),""))</f>
        <v/>
      </c>
      <c r="G1078" s="6">
        <f>IF(OR(A1078&amp;""="",B1078&amp;""=""),"",IF(COUNTIF('الاجتماعات'!$A$6:$A$205,A1078&amp;"")=0,"اجتماع غير موجود",IF(COUNTIFS($A$6:$A$2005,A1078&amp;"",$B$6:$B$2005,B1078&amp;"")&gt;1,"مكرر","")))</f>
        <v/>
      </c>
    </row>
    <row r="1079">
      <c r="A1079" s="5" t="n"/>
      <c r="B1079" s="5" t="n"/>
      <c r="C1079" s="5" t="n"/>
      <c r="D1079" s="5" t="n"/>
      <c r="E1079" s="6">
        <f>IF(B1079&amp;""="","",IFERROR(INDEX('الملاك'!$B$6:$B$205,MATCH(B1079&amp;"",'الملاك'!$A$6:$A$205,0))&amp;"","كود غير موجود"))</f>
        <v/>
      </c>
      <c r="F1079" s="19">
        <f>IF(B1079&amp;""="","",IFERROR(INDEX('الملاك'!$E$6:$E$205,MATCH(B1079&amp;"",'الملاك'!$A$6:$A$205,0)),""))</f>
        <v/>
      </c>
      <c r="G1079" s="6">
        <f>IF(OR(A1079&amp;""="",B1079&amp;""=""),"",IF(COUNTIF('الاجتماعات'!$A$6:$A$205,A1079&amp;"")=0,"اجتماع غير موجود",IF(COUNTIFS($A$6:$A$2005,A1079&amp;"",$B$6:$B$2005,B1079&amp;"")&gt;1,"مكرر","")))</f>
        <v/>
      </c>
    </row>
    <row r="1080">
      <c r="A1080" s="5" t="n"/>
      <c r="B1080" s="5" t="n"/>
      <c r="C1080" s="5" t="n"/>
      <c r="D1080" s="5" t="n"/>
      <c r="E1080" s="6">
        <f>IF(B1080&amp;""="","",IFERROR(INDEX('الملاك'!$B$6:$B$205,MATCH(B1080&amp;"",'الملاك'!$A$6:$A$205,0))&amp;"","كود غير موجود"))</f>
        <v/>
      </c>
      <c r="F1080" s="19">
        <f>IF(B1080&amp;""="","",IFERROR(INDEX('الملاك'!$E$6:$E$205,MATCH(B1080&amp;"",'الملاك'!$A$6:$A$205,0)),""))</f>
        <v/>
      </c>
      <c r="G1080" s="6">
        <f>IF(OR(A1080&amp;""="",B1080&amp;""=""),"",IF(COUNTIF('الاجتماعات'!$A$6:$A$205,A1080&amp;"")=0,"اجتماع غير موجود",IF(COUNTIFS($A$6:$A$2005,A1080&amp;"",$B$6:$B$2005,B1080&amp;"")&gt;1,"مكرر","")))</f>
        <v/>
      </c>
    </row>
    <row r="1081">
      <c r="A1081" s="5" t="n"/>
      <c r="B1081" s="5" t="n"/>
      <c r="C1081" s="5" t="n"/>
      <c r="D1081" s="5" t="n"/>
      <c r="E1081" s="6">
        <f>IF(B1081&amp;""="","",IFERROR(INDEX('الملاك'!$B$6:$B$205,MATCH(B1081&amp;"",'الملاك'!$A$6:$A$205,0))&amp;"","كود غير موجود"))</f>
        <v/>
      </c>
      <c r="F1081" s="19">
        <f>IF(B1081&amp;""="","",IFERROR(INDEX('الملاك'!$E$6:$E$205,MATCH(B1081&amp;"",'الملاك'!$A$6:$A$205,0)),""))</f>
        <v/>
      </c>
      <c r="G1081" s="6">
        <f>IF(OR(A1081&amp;""="",B1081&amp;""=""),"",IF(COUNTIF('الاجتماعات'!$A$6:$A$205,A1081&amp;"")=0,"اجتماع غير موجود",IF(COUNTIFS($A$6:$A$2005,A1081&amp;"",$B$6:$B$2005,B1081&amp;"")&gt;1,"مكرر","")))</f>
        <v/>
      </c>
    </row>
    <row r="1082">
      <c r="A1082" s="5" t="n"/>
      <c r="B1082" s="5" t="n"/>
      <c r="C1082" s="5" t="n"/>
      <c r="D1082" s="5" t="n"/>
      <c r="E1082" s="6">
        <f>IF(B1082&amp;""="","",IFERROR(INDEX('الملاك'!$B$6:$B$205,MATCH(B1082&amp;"",'الملاك'!$A$6:$A$205,0))&amp;"","كود غير موجود"))</f>
        <v/>
      </c>
      <c r="F1082" s="19">
        <f>IF(B1082&amp;""="","",IFERROR(INDEX('الملاك'!$E$6:$E$205,MATCH(B1082&amp;"",'الملاك'!$A$6:$A$205,0)),""))</f>
        <v/>
      </c>
      <c r="G1082" s="6">
        <f>IF(OR(A1082&amp;""="",B1082&amp;""=""),"",IF(COUNTIF('الاجتماعات'!$A$6:$A$205,A1082&amp;"")=0,"اجتماع غير موجود",IF(COUNTIFS($A$6:$A$2005,A1082&amp;"",$B$6:$B$2005,B1082&amp;"")&gt;1,"مكرر","")))</f>
        <v/>
      </c>
    </row>
    <row r="1083">
      <c r="A1083" s="5" t="n"/>
      <c r="B1083" s="5" t="n"/>
      <c r="C1083" s="5" t="n"/>
      <c r="D1083" s="5" t="n"/>
      <c r="E1083" s="6">
        <f>IF(B1083&amp;""="","",IFERROR(INDEX('الملاك'!$B$6:$B$205,MATCH(B1083&amp;"",'الملاك'!$A$6:$A$205,0))&amp;"","كود غير موجود"))</f>
        <v/>
      </c>
      <c r="F1083" s="19">
        <f>IF(B1083&amp;""="","",IFERROR(INDEX('الملاك'!$E$6:$E$205,MATCH(B1083&amp;"",'الملاك'!$A$6:$A$205,0)),""))</f>
        <v/>
      </c>
      <c r="G1083" s="6">
        <f>IF(OR(A1083&amp;""="",B1083&amp;""=""),"",IF(COUNTIF('الاجتماعات'!$A$6:$A$205,A1083&amp;"")=0,"اجتماع غير موجود",IF(COUNTIFS($A$6:$A$2005,A1083&amp;"",$B$6:$B$2005,B1083&amp;"")&gt;1,"مكرر","")))</f>
        <v/>
      </c>
    </row>
    <row r="1084">
      <c r="A1084" s="5" t="n"/>
      <c r="B1084" s="5" t="n"/>
      <c r="C1084" s="5" t="n"/>
      <c r="D1084" s="5" t="n"/>
      <c r="E1084" s="6">
        <f>IF(B1084&amp;""="","",IFERROR(INDEX('الملاك'!$B$6:$B$205,MATCH(B1084&amp;"",'الملاك'!$A$6:$A$205,0))&amp;"","كود غير موجود"))</f>
        <v/>
      </c>
      <c r="F1084" s="19">
        <f>IF(B1084&amp;""="","",IFERROR(INDEX('الملاك'!$E$6:$E$205,MATCH(B1084&amp;"",'الملاك'!$A$6:$A$205,0)),""))</f>
        <v/>
      </c>
      <c r="G1084" s="6">
        <f>IF(OR(A1084&amp;""="",B1084&amp;""=""),"",IF(COUNTIF('الاجتماعات'!$A$6:$A$205,A1084&amp;"")=0,"اجتماع غير موجود",IF(COUNTIFS($A$6:$A$2005,A1084&amp;"",$B$6:$B$2005,B1084&amp;"")&gt;1,"مكرر","")))</f>
        <v/>
      </c>
    </row>
    <row r="1085">
      <c r="A1085" s="5" t="n"/>
      <c r="B1085" s="5" t="n"/>
      <c r="C1085" s="5" t="n"/>
      <c r="D1085" s="5" t="n"/>
      <c r="E1085" s="6">
        <f>IF(B1085&amp;""="","",IFERROR(INDEX('الملاك'!$B$6:$B$205,MATCH(B1085&amp;"",'الملاك'!$A$6:$A$205,0))&amp;"","كود غير موجود"))</f>
        <v/>
      </c>
      <c r="F1085" s="19">
        <f>IF(B1085&amp;""="","",IFERROR(INDEX('الملاك'!$E$6:$E$205,MATCH(B1085&amp;"",'الملاك'!$A$6:$A$205,0)),""))</f>
        <v/>
      </c>
      <c r="G1085" s="6">
        <f>IF(OR(A1085&amp;""="",B1085&amp;""=""),"",IF(COUNTIF('الاجتماعات'!$A$6:$A$205,A1085&amp;"")=0,"اجتماع غير موجود",IF(COUNTIFS($A$6:$A$2005,A1085&amp;"",$B$6:$B$2005,B1085&amp;"")&gt;1,"مكرر","")))</f>
        <v/>
      </c>
    </row>
    <row r="1086">
      <c r="A1086" s="5" t="n"/>
      <c r="B1086" s="5" t="n"/>
      <c r="C1086" s="5" t="n"/>
      <c r="D1086" s="5" t="n"/>
      <c r="E1086" s="6">
        <f>IF(B1086&amp;""="","",IFERROR(INDEX('الملاك'!$B$6:$B$205,MATCH(B1086&amp;"",'الملاك'!$A$6:$A$205,0))&amp;"","كود غير موجود"))</f>
        <v/>
      </c>
      <c r="F1086" s="19">
        <f>IF(B1086&amp;""="","",IFERROR(INDEX('الملاك'!$E$6:$E$205,MATCH(B1086&amp;"",'الملاك'!$A$6:$A$205,0)),""))</f>
        <v/>
      </c>
      <c r="G1086" s="6">
        <f>IF(OR(A1086&amp;""="",B1086&amp;""=""),"",IF(COUNTIF('الاجتماعات'!$A$6:$A$205,A1086&amp;"")=0,"اجتماع غير موجود",IF(COUNTIFS($A$6:$A$2005,A1086&amp;"",$B$6:$B$2005,B1086&amp;"")&gt;1,"مكرر","")))</f>
        <v/>
      </c>
    </row>
    <row r="1087">
      <c r="A1087" s="5" t="n"/>
      <c r="B1087" s="5" t="n"/>
      <c r="C1087" s="5" t="n"/>
      <c r="D1087" s="5" t="n"/>
      <c r="E1087" s="6">
        <f>IF(B1087&amp;""="","",IFERROR(INDEX('الملاك'!$B$6:$B$205,MATCH(B1087&amp;"",'الملاك'!$A$6:$A$205,0))&amp;"","كود غير موجود"))</f>
        <v/>
      </c>
      <c r="F1087" s="19">
        <f>IF(B1087&amp;""="","",IFERROR(INDEX('الملاك'!$E$6:$E$205,MATCH(B1087&amp;"",'الملاك'!$A$6:$A$205,0)),""))</f>
        <v/>
      </c>
      <c r="G1087" s="6">
        <f>IF(OR(A1087&amp;""="",B1087&amp;""=""),"",IF(COUNTIF('الاجتماعات'!$A$6:$A$205,A1087&amp;"")=0,"اجتماع غير موجود",IF(COUNTIFS($A$6:$A$2005,A1087&amp;"",$B$6:$B$2005,B1087&amp;"")&gt;1,"مكرر","")))</f>
        <v/>
      </c>
    </row>
    <row r="1088">
      <c r="A1088" s="5" t="n"/>
      <c r="B1088" s="5" t="n"/>
      <c r="C1088" s="5" t="n"/>
      <c r="D1088" s="5" t="n"/>
      <c r="E1088" s="6">
        <f>IF(B1088&amp;""="","",IFERROR(INDEX('الملاك'!$B$6:$B$205,MATCH(B1088&amp;"",'الملاك'!$A$6:$A$205,0))&amp;"","كود غير موجود"))</f>
        <v/>
      </c>
      <c r="F1088" s="19">
        <f>IF(B1088&amp;""="","",IFERROR(INDEX('الملاك'!$E$6:$E$205,MATCH(B1088&amp;"",'الملاك'!$A$6:$A$205,0)),""))</f>
        <v/>
      </c>
      <c r="G1088" s="6">
        <f>IF(OR(A1088&amp;""="",B1088&amp;""=""),"",IF(COUNTIF('الاجتماعات'!$A$6:$A$205,A1088&amp;"")=0,"اجتماع غير موجود",IF(COUNTIFS($A$6:$A$2005,A1088&amp;"",$B$6:$B$2005,B1088&amp;"")&gt;1,"مكرر","")))</f>
        <v/>
      </c>
    </row>
    <row r="1089">
      <c r="A1089" s="5" t="n"/>
      <c r="B1089" s="5" t="n"/>
      <c r="C1089" s="5" t="n"/>
      <c r="D1089" s="5" t="n"/>
      <c r="E1089" s="6">
        <f>IF(B1089&amp;""="","",IFERROR(INDEX('الملاك'!$B$6:$B$205,MATCH(B1089&amp;"",'الملاك'!$A$6:$A$205,0))&amp;"","كود غير موجود"))</f>
        <v/>
      </c>
      <c r="F1089" s="19">
        <f>IF(B1089&amp;""="","",IFERROR(INDEX('الملاك'!$E$6:$E$205,MATCH(B1089&amp;"",'الملاك'!$A$6:$A$205,0)),""))</f>
        <v/>
      </c>
      <c r="G1089" s="6">
        <f>IF(OR(A1089&amp;""="",B1089&amp;""=""),"",IF(COUNTIF('الاجتماعات'!$A$6:$A$205,A1089&amp;"")=0,"اجتماع غير موجود",IF(COUNTIFS($A$6:$A$2005,A1089&amp;"",$B$6:$B$2005,B1089&amp;"")&gt;1,"مكرر","")))</f>
        <v/>
      </c>
    </row>
    <row r="1090">
      <c r="A1090" s="5" t="n"/>
      <c r="B1090" s="5" t="n"/>
      <c r="C1090" s="5" t="n"/>
      <c r="D1090" s="5" t="n"/>
      <c r="E1090" s="6">
        <f>IF(B1090&amp;""="","",IFERROR(INDEX('الملاك'!$B$6:$B$205,MATCH(B1090&amp;"",'الملاك'!$A$6:$A$205,0))&amp;"","كود غير موجود"))</f>
        <v/>
      </c>
      <c r="F1090" s="19">
        <f>IF(B1090&amp;""="","",IFERROR(INDEX('الملاك'!$E$6:$E$205,MATCH(B1090&amp;"",'الملاك'!$A$6:$A$205,0)),""))</f>
        <v/>
      </c>
      <c r="G1090" s="6">
        <f>IF(OR(A1090&amp;""="",B1090&amp;""=""),"",IF(COUNTIF('الاجتماعات'!$A$6:$A$205,A1090&amp;"")=0,"اجتماع غير موجود",IF(COUNTIFS($A$6:$A$2005,A1090&amp;"",$B$6:$B$2005,B1090&amp;"")&gt;1,"مكرر","")))</f>
        <v/>
      </c>
    </row>
    <row r="1091">
      <c r="A1091" s="5" t="n"/>
      <c r="B1091" s="5" t="n"/>
      <c r="C1091" s="5" t="n"/>
      <c r="D1091" s="5" t="n"/>
      <c r="E1091" s="6">
        <f>IF(B1091&amp;""="","",IFERROR(INDEX('الملاك'!$B$6:$B$205,MATCH(B1091&amp;"",'الملاك'!$A$6:$A$205,0))&amp;"","كود غير موجود"))</f>
        <v/>
      </c>
      <c r="F1091" s="19">
        <f>IF(B1091&amp;""="","",IFERROR(INDEX('الملاك'!$E$6:$E$205,MATCH(B1091&amp;"",'الملاك'!$A$6:$A$205,0)),""))</f>
        <v/>
      </c>
      <c r="G1091" s="6">
        <f>IF(OR(A1091&amp;""="",B1091&amp;""=""),"",IF(COUNTIF('الاجتماعات'!$A$6:$A$205,A1091&amp;"")=0,"اجتماع غير موجود",IF(COUNTIFS($A$6:$A$2005,A1091&amp;"",$B$6:$B$2005,B1091&amp;"")&gt;1,"مكرر","")))</f>
        <v/>
      </c>
    </row>
    <row r="1092">
      <c r="A1092" s="5" t="n"/>
      <c r="B1092" s="5" t="n"/>
      <c r="C1092" s="5" t="n"/>
      <c r="D1092" s="5" t="n"/>
      <c r="E1092" s="6">
        <f>IF(B1092&amp;""="","",IFERROR(INDEX('الملاك'!$B$6:$B$205,MATCH(B1092&amp;"",'الملاك'!$A$6:$A$205,0))&amp;"","كود غير موجود"))</f>
        <v/>
      </c>
      <c r="F1092" s="19">
        <f>IF(B1092&amp;""="","",IFERROR(INDEX('الملاك'!$E$6:$E$205,MATCH(B1092&amp;"",'الملاك'!$A$6:$A$205,0)),""))</f>
        <v/>
      </c>
      <c r="G1092" s="6">
        <f>IF(OR(A1092&amp;""="",B1092&amp;""=""),"",IF(COUNTIF('الاجتماعات'!$A$6:$A$205,A1092&amp;"")=0,"اجتماع غير موجود",IF(COUNTIFS($A$6:$A$2005,A1092&amp;"",$B$6:$B$2005,B1092&amp;"")&gt;1,"مكرر","")))</f>
        <v/>
      </c>
    </row>
    <row r="1093">
      <c r="A1093" s="5" t="n"/>
      <c r="B1093" s="5" t="n"/>
      <c r="C1093" s="5" t="n"/>
      <c r="D1093" s="5" t="n"/>
      <c r="E1093" s="6">
        <f>IF(B1093&amp;""="","",IFERROR(INDEX('الملاك'!$B$6:$B$205,MATCH(B1093&amp;"",'الملاك'!$A$6:$A$205,0))&amp;"","كود غير موجود"))</f>
        <v/>
      </c>
      <c r="F1093" s="19">
        <f>IF(B1093&amp;""="","",IFERROR(INDEX('الملاك'!$E$6:$E$205,MATCH(B1093&amp;"",'الملاك'!$A$6:$A$205,0)),""))</f>
        <v/>
      </c>
      <c r="G1093" s="6">
        <f>IF(OR(A1093&amp;""="",B1093&amp;""=""),"",IF(COUNTIF('الاجتماعات'!$A$6:$A$205,A1093&amp;"")=0,"اجتماع غير موجود",IF(COUNTIFS($A$6:$A$2005,A1093&amp;"",$B$6:$B$2005,B1093&amp;"")&gt;1,"مكرر","")))</f>
        <v/>
      </c>
    </row>
    <row r="1094">
      <c r="A1094" s="5" t="n"/>
      <c r="B1094" s="5" t="n"/>
      <c r="C1094" s="5" t="n"/>
      <c r="D1094" s="5" t="n"/>
      <c r="E1094" s="6">
        <f>IF(B1094&amp;""="","",IFERROR(INDEX('الملاك'!$B$6:$B$205,MATCH(B1094&amp;"",'الملاك'!$A$6:$A$205,0))&amp;"","كود غير موجود"))</f>
        <v/>
      </c>
      <c r="F1094" s="19">
        <f>IF(B1094&amp;""="","",IFERROR(INDEX('الملاك'!$E$6:$E$205,MATCH(B1094&amp;"",'الملاك'!$A$6:$A$205,0)),""))</f>
        <v/>
      </c>
      <c r="G1094" s="6">
        <f>IF(OR(A1094&amp;""="",B1094&amp;""=""),"",IF(COUNTIF('الاجتماعات'!$A$6:$A$205,A1094&amp;"")=0,"اجتماع غير موجود",IF(COUNTIFS($A$6:$A$2005,A1094&amp;"",$B$6:$B$2005,B1094&amp;"")&gt;1,"مكرر","")))</f>
        <v/>
      </c>
    </row>
    <row r="1095">
      <c r="A1095" s="5" t="n"/>
      <c r="B1095" s="5" t="n"/>
      <c r="C1095" s="5" t="n"/>
      <c r="D1095" s="5" t="n"/>
      <c r="E1095" s="6">
        <f>IF(B1095&amp;""="","",IFERROR(INDEX('الملاك'!$B$6:$B$205,MATCH(B1095&amp;"",'الملاك'!$A$6:$A$205,0))&amp;"","كود غير موجود"))</f>
        <v/>
      </c>
      <c r="F1095" s="19">
        <f>IF(B1095&amp;""="","",IFERROR(INDEX('الملاك'!$E$6:$E$205,MATCH(B1095&amp;"",'الملاك'!$A$6:$A$205,0)),""))</f>
        <v/>
      </c>
      <c r="G1095" s="6">
        <f>IF(OR(A1095&amp;""="",B1095&amp;""=""),"",IF(COUNTIF('الاجتماعات'!$A$6:$A$205,A1095&amp;"")=0,"اجتماع غير موجود",IF(COUNTIFS($A$6:$A$2005,A1095&amp;"",$B$6:$B$2005,B1095&amp;"")&gt;1,"مكرر","")))</f>
        <v/>
      </c>
    </row>
    <row r="1096">
      <c r="A1096" s="5" t="n"/>
      <c r="B1096" s="5" t="n"/>
      <c r="C1096" s="5" t="n"/>
      <c r="D1096" s="5" t="n"/>
      <c r="E1096" s="6">
        <f>IF(B1096&amp;""="","",IFERROR(INDEX('الملاك'!$B$6:$B$205,MATCH(B1096&amp;"",'الملاك'!$A$6:$A$205,0))&amp;"","كود غير موجود"))</f>
        <v/>
      </c>
      <c r="F1096" s="19">
        <f>IF(B1096&amp;""="","",IFERROR(INDEX('الملاك'!$E$6:$E$205,MATCH(B1096&amp;"",'الملاك'!$A$6:$A$205,0)),""))</f>
        <v/>
      </c>
      <c r="G1096" s="6">
        <f>IF(OR(A1096&amp;""="",B1096&amp;""=""),"",IF(COUNTIF('الاجتماعات'!$A$6:$A$205,A1096&amp;"")=0,"اجتماع غير موجود",IF(COUNTIFS($A$6:$A$2005,A1096&amp;"",$B$6:$B$2005,B1096&amp;"")&gt;1,"مكرر","")))</f>
        <v/>
      </c>
    </row>
    <row r="1097">
      <c r="A1097" s="5" t="n"/>
      <c r="B1097" s="5" t="n"/>
      <c r="C1097" s="5" t="n"/>
      <c r="D1097" s="5" t="n"/>
      <c r="E1097" s="6">
        <f>IF(B1097&amp;""="","",IFERROR(INDEX('الملاك'!$B$6:$B$205,MATCH(B1097&amp;"",'الملاك'!$A$6:$A$205,0))&amp;"","كود غير موجود"))</f>
        <v/>
      </c>
      <c r="F1097" s="19">
        <f>IF(B1097&amp;""="","",IFERROR(INDEX('الملاك'!$E$6:$E$205,MATCH(B1097&amp;"",'الملاك'!$A$6:$A$205,0)),""))</f>
        <v/>
      </c>
      <c r="G1097" s="6">
        <f>IF(OR(A1097&amp;""="",B1097&amp;""=""),"",IF(COUNTIF('الاجتماعات'!$A$6:$A$205,A1097&amp;"")=0,"اجتماع غير موجود",IF(COUNTIFS($A$6:$A$2005,A1097&amp;"",$B$6:$B$2005,B1097&amp;"")&gt;1,"مكرر","")))</f>
        <v/>
      </c>
    </row>
    <row r="1098">
      <c r="A1098" s="5" t="n"/>
      <c r="B1098" s="5" t="n"/>
      <c r="C1098" s="5" t="n"/>
      <c r="D1098" s="5" t="n"/>
      <c r="E1098" s="6">
        <f>IF(B1098&amp;""="","",IFERROR(INDEX('الملاك'!$B$6:$B$205,MATCH(B1098&amp;"",'الملاك'!$A$6:$A$205,0))&amp;"","كود غير موجود"))</f>
        <v/>
      </c>
      <c r="F1098" s="19">
        <f>IF(B1098&amp;""="","",IFERROR(INDEX('الملاك'!$E$6:$E$205,MATCH(B1098&amp;"",'الملاك'!$A$6:$A$205,0)),""))</f>
        <v/>
      </c>
      <c r="G1098" s="6">
        <f>IF(OR(A1098&amp;""="",B1098&amp;""=""),"",IF(COUNTIF('الاجتماعات'!$A$6:$A$205,A1098&amp;"")=0,"اجتماع غير موجود",IF(COUNTIFS($A$6:$A$2005,A1098&amp;"",$B$6:$B$2005,B1098&amp;"")&gt;1,"مكرر","")))</f>
        <v/>
      </c>
    </row>
    <row r="1099">
      <c r="A1099" s="5" t="n"/>
      <c r="B1099" s="5" t="n"/>
      <c r="C1099" s="5" t="n"/>
      <c r="D1099" s="5" t="n"/>
      <c r="E1099" s="6">
        <f>IF(B1099&amp;""="","",IFERROR(INDEX('الملاك'!$B$6:$B$205,MATCH(B1099&amp;"",'الملاك'!$A$6:$A$205,0))&amp;"","كود غير موجود"))</f>
        <v/>
      </c>
      <c r="F1099" s="19">
        <f>IF(B1099&amp;""="","",IFERROR(INDEX('الملاك'!$E$6:$E$205,MATCH(B1099&amp;"",'الملاك'!$A$6:$A$205,0)),""))</f>
        <v/>
      </c>
      <c r="G1099" s="6">
        <f>IF(OR(A1099&amp;""="",B1099&amp;""=""),"",IF(COUNTIF('الاجتماعات'!$A$6:$A$205,A1099&amp;"")=0,"اجتماع غير موجود",IF(COUNTIFS($A$6:$A$2005,A1099&amp;"",$B$6:$B$2005,B1099&amp;"")&gt;1,"مكرر","")))</f>
        <v/>
      </c>
    </row>
    <row r="1100">
      <c r="A1100" s="5" t="n"/>
      <c r="B1100" s="5" t="n"/>
      <c r="C1100" s="5" t="n"/>
      <c r="D1100" s="5" t="n"/>
      <c r="E1100" s="6">
        <f>IF(B1100&amp;""="","",IFERROR(INDEX('الملاك'!$B$6:$B$205,MATCH(B1100&amp;"",'الملاك'!$A$6:$A$205,0))&amp;"","كود غير موجود"))</f>
        <v/>
      </c>
      <c r="F1100" s="19">
        <f>IF(B1100&amp;""="","",IFERROR(INDEX('الملاك'!$E$6:$E$205,MATCH(B1100&amp;"",'الملاك'!$A$6:$A$205,0)),""))</f>
        <v/>
      </c>
      <c r="G1100" s="6">
        <f>IF(OR(A1100&amp;""="",B1100&amp;""=""),"",IF(COUNTIF('الاجتماعات'!$A$6:$A$205,A1100&amp;"")=0,"اجتماع غير موجود",IF(COUNTIFS($A$6:$A$2005,A1100&amp;"",$B$6:$B$2005,B1100&amp;"")&gt;1,"مكرر","")))</f>
        <v/>
      </c>
    </row>
    <row r="1101">
      <c r="A1101" s="5" t="n"/>
      <c r="B1101" s="5" t="n"/>
      <c r="C1101" s="5" t="n"/>
      <c r="D1101" s="5" t="n"/>
      <c r="E1101" s="6">
        <f>IF(B1101&amp;""="","",IFERROR(INDEX('الملاك'!$B$6:$B$205,MATCH(B1101&amp;"",'الملاك'!$A$6:$A$205,0))&amp;"","كود غير موجود"))</f>
        <v/>
      </c>
      <c r="F1101" s="19">
        <f>IF(B1101&amp;""="","",IFERROR(INDEX('الملاك'!$E$6:$E$205,MATCH(B1101&amp;"",'الملاك'!$A$6:$A$205,0)),""))</f>
        <v/>
      </c>
      <c r="G1101" s="6">
        <f>IF(OR(A1101&amp;""="",B1101&amp;""=""),"",IF(COUNTIF('الاجتماعات'!$A$6:$A$205,A1101&amp;"")=0,"اجتماع غير موجود",IF(COUNTIFS($A$6:$A$2005,A1101&amp;"",$B$6:$B$2005,B1101&amp;"")&gt;1,"مكرر","")))</f>
        <v/>
      </c>
    </row>
    <row r="1102">
      <c r="A1102" s="5" t="n"/>
      <c r="B1102" s="5" t="n"/>
      <c r="C1102" s="5" t="n"/>
      <c r="D1102" s="5" t="n"/>
      <c r="E1102" s="6">
        <f>IF(B1102&amp;""="","",IFERROR(INDEX('الملاك'!$B$6:$B$205,MATCH(B1102&amp;"",'الملاك'!$A$6:$A$205,0))&amp;"","كود غير موجود"))</f>
        <v/>
      </c>
      <c r="F1102" s="19">
        <f>IF(B1102&amp;""="","",IFERROR(INDEX('الملاك'!$E$6:$E$205,MATCH(B1102&amp;"",'الملاك'!$A$6:$A$205,0)),""))</f>
        <v/>
      </c>
      <c r="G1102" s="6">
        <f>IF(OR(A1102&amp;""="",B1102&amp;""=""),"",IF(COUNTIF('الاجتماعات'!$A$6:$A$205,A1102&amp;"")=0,"اجتماع غير موجود",IF(COUNTIFS($A$6:$A$2005,A1102&amp;"",$B$6:$B$2005,B1102&amp;"")&gt;1,"مكرر","")))</f>
        <v/>
      </c>
    </row>
    <row r="1103">
      <c r="A1103" s="5" t="n"/>
      <c r="B1103" s="5" t="n"/>
      <c r="C1103" s="5" t="n"/>
      <c r="D1103" s="5" t="n"/>
      <c r="E1103" s="6">
        <f>IF(B1103&amp;""="","",IFERROR(INDEX('الملاك'!$B$6:$B$205,MATCH(B1103&amp;"",'الملاك'!$A$6:$A$205,0))&amp;"","كود غير موجود"))</f>
        <v/>
      </c>
      <c r="F1103" s="19">
        <f>IF(B1103&amp;""="","",IFERROR(INDEX('الملاك'!$E$6:$E$205,MATCH(B1103&amp;"",'الملاك'!$A$6:$A$205,0)),""))</f>
        <v/>
      </c>
      <c r="G1103" s="6">
        <f>IF(OR(A1103&amp;""="",B1103&amp;""=""),"",IF(COUNTIF('الاجتماعات'!$A$6:$A$205,A1103&amp;"")=0,"اجتماع غير موجود",IF(COUNTIFS($A$6:$A$2005,A1103&amp;"",$B$6:$B$2005,B1103&amp;"")&gt;1,"مكرر","")))</f>
        <v/>
      </c>
    </row>
    <row r="1104">
      <c r="A1104" s="5" t="n"/>
      <c r="B1104" s="5" t="n"/>
      <c r="C1104" s="5" t="n"/>
      <c r="D1104" s="5" t="n"/>
      <c r="E1104" s="6">
        <f>IF(B1104&amp;""="","",IFERROR(INDEX('الملاك'!$B$6:$B$205,MATCH(B1104&amp;"",'الملاك'!$A$6:$A$205,0))&amp;"","كود غير موجود"))</f>
        <v/>
      </c>
      <c r="F1104" s="19">
        <f>IF(B1104&amp;""="","",IFERROR(INDEX('الملاك'!$E$6:$E$205,MATCH(B1104&amp;"",'الملاك'!$A$6:$A$205,0)),""))</f>
        <v/>
      </c>
      <c r="G1104" s="6">
        <f>IF(OR(A1104&amp;""="",B1104&amp;""=""),"",IF(COUNTIF('الاجتماعات'!$A$6:$A$205,A1104&amp;"")=0,"اجتماع غير موجود",IF(COUNTIFS($A$6:$A$2005,A1104&amp;"",$B$6:$B$2005,B1104&amp;"")&gt;1,"مكرر","")))</f>
        <v/>
      </c>
    </row>
    <row r="1105">
      <c r="A1105" s="5" t="n"/>
      <c r="B1105" s="5" t="n"/>
      <c r="C1105" s="5" t="n"/>
      <c r="D1105" s="5" t="n"/>
      <c r="E1105" s="6">
        <f>IF(B1105&amp;""="","",IFERROR(INDEX('الملاك'!$B$6:$B$205,MATCH(B1105&amp;"",'الملاك'!$A$6:$A$205,0))&amp;"","كود غير موجود"))</f>
        <v/>
      </c>
      <c r="F1105" s="19">
        <f>IF(B1105&amp;""="","",IFERROR(INDEX('الملاك'!$E$6:$E$205,MATCH(B1105&amp;"",'الملاك'!$A$6:$A$205,0)),""))</f>
        <v/>
      </c>
      <c r="G1105" s="6">
        <f>IF(OR(A1105&amp;""="",B1105&amp;""=""),"",IF(COUNTIF('الاجتماعات'!$A$6:$A$205,A1105&amp;"")=0,"اجتماع غير موجود",IF(COUNTIFS($A$6:$A$2005,A1105&amp;"",$B$6:$B$2005,B1105&amp;"")&gt;1,"مكرر","")))</f>
        <v/>
      </c>
    </row>
    <row r="1106">
      <c r="A1106" s="5" t="n"/>
      <c r="B1106" s="5" t="n"/>
      <c r="C1106" s="5" t="n"/>
      <c r="D1106" s="5" t="n"/>
      <c r="E1106" s="6">
        <f>IF(B1106&amp;""="","",IFERROR(INDEX('الملاك'!$B$6:$B$205,MATCH(B1106&amp;"",'الملاك'!$A$6:$A$205,0))&amp;"","كود غير موجود"))</f>
        <v/>
      </c>
      <c r="F1106" s="19">
        <f>IF(B1106&amp;""="","",IFERROR(INDEX('الملاك'!$E$6:$E$205,MATCH(B1106&amp;"",'الملاك'!$A$6:$A$205,0)),""))</f>
        <v/>
      </c>
      <c r="G1106" s="6">
        <f>IF(OR(A1106&amp;""="",B1106&amp;""=""),"",IF(COUNTIF('الاجتماعات'!$A$6:$A$205,A1106&amp;"")=0,"اجتماع غير موجود",IF(COUNTIFS($A$6:$A$2005,A1106&amp;"",$B$6:$B$2005,B1106&amp;"")&gt;1,"مكرر","")))</f>
        <v/>
      </c>
    </row>
    <row r="1107">
      <c r="A1107" s="5" t="n"/>
      <c r="B1107" s="5" t="n"/>
      <c r="C1107" s="5" t="n"/>
      <c r="D1107" s="5" t="n"/>
      <c r="E1107" s="6">
        <f>IF(B1107&amp;""="","",IFERROR(INDEX('الملاك'!$B$6:$B$205,MATCH(B1107&amp;"",'الملاك'!$A$6:$A$205,0))&amp;"","كود غير موجود"))</f>
        <v/>
      </c>
      <c r="F1107" s="19">
        <f>IF(B1107&amp;""="","",IFERROR(INDEX('الملاك'!$E$6:$E$205,MATCH(B1107&amp;"",'الملاك'!$A$6:$A$205,0)),""))</f>
        <v/>
      </c>
      <c r="G1107" s="6">
        <f>IF(OR(A1107&amp;""="",B1107&amp;""=""),"",IF(COUNTIF('الاجتماعات'!$A$6:$A$205,A1107&amp;"")=0,"اجتماع غير موجود",IF(COUNTIFS($A$6:$A$2005,A1107&amp;"",$B$6:$B$2005,B1107&amp;"")&gt;1,"مكرر","")))</f>
        <v/>
      </c>
    </row>
    <row r="1108">
      <c r="A1108" s="5" t="n"/>
      <c r="B1108" s="5" t="n"/>
      <c r="C1108" s="5" t="n"/>
      <c r="D1108" s="5" t="n"/>
      <c r="E1108" s="6">
        <f>IF(B1108&amp;""="","",IFERROR(INDEX('الملاك'!$B$6:$B$205,MATCH(B1108&amp;"",'الملاك'!$A$6:$A$205,0))&amp;"","كود غير موجود"))</f>
        <v/>
      </c>
      <c r="F1108" s="19">
        <f>IF(B1108&amp;""="","",IFERROR(INDEX('الملاك'!$E$6:$E$205,MATCH(B1108&amp;"",'الملاك'!$A$6:$A$205,0)),""))</f>
        <v/>
      </c>
      <c r="G1108" s="6">
        <f>IF(OR(A1108&amp;""="",B1108&amp;""=""),"",IF(COUNTIF('الاجتماعات'!$A$6:$A$205,A1108&amp;"")=0,"اجتماع غير موجود",IF(COUNTIFS($A$6:$A$2005,A1108&amp;"",$B$6:$B$2005,B1108&amp;"")&gt;1,"مكرر","")))</f>
        <v/>
      </c>
    </row>
    <row r="1109">
      <c r="A1109" s="5" t="n"/>
      <c r="B1109" s="5" t="n"/>
      <c r="C1109" s="5" t="n"/>
      <c r="D1109" s="5" t="n"/>
      <c r="E1109" s="6">
        <f>IF(B1109&amp;""="","",IFERROR(INDEX('الملاك'!$B$6:$B$205,MATCH(B1109&amp;"",'الملاك'!$A$6:$A$205,0))&amp;"","كود غير موجود"))</f>
        <v/>
      </c>
      <c r="F1109" s="19">
        <f>IF(B1109&amp;""="","",IFERROR(INDEX('الملاك'!$E$6:$E$205,MATCH(B1109&amp;"",'الملاك'!$A$6:$A$205,0)),""))</f>
        <v/>
      </c>
      <c r="G1109" s="6">
        <f>IF(OR(A1109&amp;""="",B1109&amp;""=""),"",IF(COUNTIF('الاجتماعات'!$A$6:$A$205,A1109&amp;"")=0,"اجتماع غير موجود",IF(COUNTIFS($A$6:$A$2005,A1109&amp;"",$B$6:$B$2005,B1109&amp;"")&gt;1,"مكرر","")))</f>
        <v/>
      </c>
    </row>
    <row r="1110">
      <c r="A1110" s="5" t="n"/>
      <c r="B1110" s="5" t="n"/>
      <c r="C1110" s="5" t="n"/>
      <c r="D1110" s="5" t="n"/>
      <c r="E1110" s="6">
        <f>IF(B1110&amp;""="","",IFERROR(INDEX('الملاك'!$B$6:$B$205,MATCH(B1110&amp;"",'الملاك'!$A$6:$A$205,0))&amp;"","كود غير موجود"))</f>
        <v/>
      </c>
      <c r="F1110" s="19">
        <f>IF(B1110&amp;""="","",IFERROR(INDEX('الملاك'!$E$6:$E$205,MATCH(B1110&amp;"",'الملاك'!$A$6:$A$205,0)),""))</f>
        <v/>
      </c>
      <c r="G1110" s="6">
        <f>IF(OR(A1110&amp;""="",B1110&amp;""=""),"",IF(COUNTIF('الاجتماعات'!$A$6:$A$205,A1110&amp;"")=0,"اجتماع غير موجود",IF(COUNTIFS($A$6:$A$2005,A1110&amp;"",$B$6:$B$2005,B1110&amp;"")&gt;1,"مكرر","")))</f>
        <v/>
      </c>
    </row>
    <row r="1111">
      <c r="A1111" s="5" t="n"/>
      <c r="B1111" s="5" t="n"/>
      <c r="C1111" s="5" t="n"/>
      <c r="D1111" s="5" t="n"/>
      <c r="E1111" s="6">
        <f>IF(B1111&amp;""="","",IFERROR(INDEX('الملاك'!$B$6:$B$205,MATCH(B1111&amp;"",'الملاك'!$A$6:$A$205,0))&amp;"","كود غير موجود"))</f>
        <v/>
      </c>
      <c r="F1111" s="19">
        <f>IF(B1111&amp;""="","",IFERROR(INDEX('الملاك'!$E$6:$E$205,MATCH(B1111&amp;"",'الملاك'!$A$6:$A$205,0)),""))</f>
        <v/>
      </c>
      <c r="G1111" s="6">
        <f>IF(OR(A1111&amp;""="",B1111&amp;""=""),"",IF(COUNTIF('الاجتماعات'!$A$6:$A$205,A1111&amp;"")=0,"اجتماع غير موجود",IF(COUNTIFS($A$6:$A$2005,A1111&amp;"",$B$6:$B$2005,B1111&amp;"")&gt;1,"مكرر","")))</f>
        <v/>
      </c>
    </row>
    <row r="1112">
      <c r="A1112" s="5" t="n"/>
      <c r="B1112" s="5" t="n"/>
      <c r="C1112" s="5" t="n"/>
      <c r="D1112" s="5" t="n"/>
      <c r="E1112" s="6">
        <f>IF(B1112&amp;""="","",IFERROR(INDEX('الملاك'!$B$6:$B$205,MATCH(B1112&amp;"",'الملاك'!$A$6:$A$205,0))&amp;"","كود غير موجود"))</f>
        <v/>
      </c>
      <c r="F1112" s="19">
        <f>IF(B1112&amp;""="","",IFERROR(INDEX('الملاك'!$E$6:$E$205,MATCH(B1112&amp;"",'الملاك'!$A$6:$A$205,0)),""))</f>
        <v/>
      </c>
      <c r="G1112" s="6">
        <f>IF(OR(A1112&amp;""="",B1112&amp;""=""),"",IF(COUNTIF('الاجتماعات'!$A$6:$A$205,A1112&amp;"")=0,"اجتماع غير موجود",IF(COUNTIFS($A$6:$A$2005,A1112&amp;"",$B$6:$B$2005,B1112&amp;"")&gt;1,"مكرر","")))</f>
        <v/>
      </c>
    </row>
    <row r="1113">
      <c r="A1113" s="5" t="n"/>
      <c r="B1113" s="5" t="n"/>
      <c r="C1113" s="5" t="n"/>
      <c r="D1113" s="5" t="n"/>
      <c r="E1113" s="6">
        <f>IF(B1113&amp;""="","",IFERROR(INDEX('الملاك'!$B$6:$B$205,MATCH(B1113&amp;"",'الملاك'!$A$6:$A$205,0))&amp;"","كود غير موجود"))</f>
        <v/>
      </c>
      <c r="F1113" s="19">
        <f>IF(B1113&amp;""="","",IFERROR(INDEX('الملاك'!$E$6:$E$205,MATCH(B1113&amp;"",'الملاك'!$A$6:$A$205,0)),""))</f>
        <v/>
      </c>
      <c r="G1113" s="6">
        <f>IF(OR(A1113&amp;""="",B1113&amp;""=""),"",IF(COUNTIF('الاجتماعات'!$A$6:$A$205,A1113&amp;"")=0,"اجتماع غير موجود",IF(COUNTIFS($A$6:$A$2005,A1113&amp;"",$B$6:$B$2005,B1113&amp;"")&gt;1,"مكرر","")))</f>
        <v/>
      </c>
    </row>
    <row r="1114">
      <c r="A1114" s="5" t="n"/>
      <c r="B1114" s="5" t="n"/>
      <c r="C1114" s="5" t="n"/>
      <c r="D1114" s="5" t="n"/>
      <c r="E1114" s="6">
        <f>IF(B1114&amp;""="","",IFERROR(INDEX('الملاك'!$B$6:$B$205,MATCH(B1114&amp;"",'الملاك'!$A$6:$A$205,0))&amp;"","كود غير موجود"))</f>
        <v/>
      </c>
      <c r="F1114" s="19">
        <f>IF(B1114&amp;""="","",IFERROR(INDEX('الملاك'!$E$6:$E$205,MATCH(B1114&amp;"",'الملاك'!$A$6:$A$205,0)),""))</f>
        <v/>
      </c>
      <c r="G1114" s="6">
        <f>IF(OR(A1114&amp;""="",B1114&amp;""=""),"",IF(COUNTIF('الاجتماعات'!$A$6:$A$205,A1114&amp;"")=0,"اجتماع غير موجود",IF(COUNTIFS($A$6:$A$2005,A1114&amp;"",$B$6:$B$2005,B1114&amp;"")&gt;1,"مكرر","")))</f>
        <v/>
      </c>
    </row>
    <row r="1115">
      <c r="A1115" s="5" t="n"/>
      <c r="B1115" s="5" t="n"/>
      <c r="C1115" s="5" t="n"/>
      <c r="D1115" s="5" t="n"/>
      <c r="E1115" s="6">
        <f>IF(B1115&amp;""="","",IFERROR(INDEX('الملاك'!$B$6:$B$205,MATCH(B1115&amp;"",'الملاك'!$A$6:$A$205,0))&amp;"","كود غير موجود"))</f>
        <v/>
      </c>
      <c r="F1115" s="19">
        <f>IF(B1115&amp;""="","",IFERROR(INDEX('الملاك'!$E$6:$E$205,MATCH(B1115&amp;"",'الملاك'!$A$6:$A$205,0)),""))</f>
        <v/>
      </c>
      <c r="G1115" s="6">
        <f>IF(OR(A1115&amp;""="",B1115&amp;""=""),"",IF(COUNTIF('الاجتماعات'!$A$6:$A$205,A1115&amp;"")=0,"اجتماع غير موجود",IF(COUNTIFS($A$6:$A$2005,A1115&amp;"",$B$6:$B$2005,B1115&amp;"")&gt;1,"مكرر","")))</f>
        <v/>
      </c>
    </row>
    <row r="1116">
      <c r="A1116" s="5" t="n"/>
      <c r="B1116" s="5" t="n"/>
      <c r="C1116" s="5" t="n"/>
      <c r="D1116" s="5" t="n"/>
      <c r="E1116" s="6">
        <f>IF(B1116&amp;""="","",IFERROR(INDEX('الملاك'!$B$6:$B$205,MATCH(B1116&amp;"",'الملاك'!$A$6:$A$205,0))&amp;"","كود غير موجود"))</f>
        <v/>
      </c>
      <c r="F1116" s="19">
        <f>IF(B1116&amp;""="","",IFERROR(INDEX('الملاك'!$E$6:$E$205,MATCH(B1116&amp;"",'الملاك'!$A$6:$A$205,0)),""))</f>
        <v/>
      </c>
      <c r="G1116" s="6">
        <f>IF(OR(A1116&amp;""="",B1116&amp;""=""),"",IF(COUNTIF('الاجتماعات'!$A$6:$A$205,A1116&amp;"")=0,"اجتماع غير موجود",IF(COUNTIFS($A$6:$A$2005,A1116&amp;"",$B$6:$B$2005,B1116&amp;"")&gt;1,"مكرر","")))</f>
        <v/>
      </c>
    </row>
    <row r="1117">
      <c r="A1117" s="5" t="n"/>
      <c r="B1117" s="5" t="n"/>
      <c r="C1117" s="5" t="n"/>
      <c r="D1117" s="5" t="n"/>
      <c r="E1117" s="6">
        <f>IF(B1117&amp;""="","",IFERROR(INDEX('الملاك'!$B$6:$B$205,MATCH(B1117&amp;"",'الملاك'!$A$6:$A$205,0))&amp;"","كود غير موجود"))</f>
        <v/>
      </c>
      <c r="F1117" s="19">
        <f>IF(B1117&amp;""="","",IFERROR(INDEX('الملاك'!$E$6:$E$205,MATCH(B1117&amp;"",'الملاك'!$A$6:$A$205,0)),""))</f>
        <v/>
      </c>
      <c r="G1117" s="6">
        <f>IF(OR(A1117&amp;""="",B1117&amp;""=""),"",IF(COUNTIF('الاجتماعات'!$A$6:$A$205,A1117&amp;"")=0,"اجتماع غير موجود",IF(COUNTIFS($A$6:$A$2005,A1117&amp;"",$B$6:$B$2005,B1117&amp;"")&gt;1,"مكرر","")))</f>
        <v/>
      </c>
    </row>
    <row r="1118">
      <c r="A1118" s="5" t="n"/>
      <c r="B1118" s="5" t="n"/>
      <c r="C1118" s="5" t="n"/>
      <c r="D1118" s="5" t="n"/>
      <c r="E1118" s="6">
        <f>IF(B1118&amp;""="","",IFERROR(INDEX('الملاك'!$B$6:$B$205,MATCH(B1118&amp;"",'الملاك'!$A$6:$A$205,0))&amp;"","كود غير موجود"))</f>
        <v/>
      </c>
      <c r="F1118" s="19">
        <f>IF(B1118&amp;""="","",IFERROR(INDEX('الملاك'!$E$6:$E$205,MATCH(B1118&amp;"",'الملاك'!$A$6:$A$205,0)),""))</f>
        <v/>
      </c>
      <c r="G1118" s="6">
        <f>IF(OR(A1118&amp;""="",B1118&amp;""=""),"",IF(COUNTIF('الاجتماعات'!$A$6:$A$205,A1118&amp;"")=0,"اجتماع غير موجود",IF(COUNTIFS($A$6:$A$2005,A1118&amp;"",$B$6:$B$2005,B1118&amp;"")&gt;1,"مكرر","")))</f>
        <v/>
      </c>
    </row>
    <row r="1119">
      <c r="A1119" s="5" t="n"/>
      <c r="B1119" s="5" t="n"/>
      <c r="C1119" s="5" t="n"/>
      <c r="D1119" s="5" t="n"/>
      <c r="E1119" s="6">
        <f>IF(B1119&amp;""="","",IFERROR(INDEX('الملاك'!$B$6:$B$205,MATCH(B1119&amp;"",'الملاك'!$A$6:$A$205,0))&amp;"","كود غير موجود"))</f>
        <v/>
      </c>
      <c r="F1119" s="19">
        <f>IF(B1119&amp;""="","",IFERROR(INDEX('الملاك'!$E$6:$E$205,MATCH(B1119&amp;"",'الملاك'!$A$6:$A$205,0)),""))</f>
        <v/>
      </c>
      <c r="G1119" s="6">
        <f>IF(OR(A1119&amp;""="",B1119&amp;""=""),"",IF(COUNTIF('الاجتماعات'!$A$6:$A$205,A1119&amp;"")=0,"اجتماع غير موجود",IF(COUNTIFS($A$6:$A$2005,A1119&amp;"",$B$6:$B$2005,B1119&amp;"")&gt;1,"مكرر","")))</f>
        <v/>
      </c>
    </row>
    <row r="1120">
      <c r="A1120" s="5" t="n"/>
      <c r="B1120" s="5" t="n"/>
      <c r="C1120" s="5" t="n"/>
      <c r="D1120" s="5" t="n"/>
      <c r="E1120" s="6">
        <f>IF(B1120&amp;""="","",IFERROR(INDEX('الملاك'!$B$6:$B$205,MATCH(B1120&amp;"",'الملاك'!$A$6:$A$205,0))&amp;"","كود غير موجود"))</f>
        <v/>
      </c>
      <c r="F1120" s="19">
        <f>IF(B1120&amp;""="","",IFERROR(INDEX('الملاك'!$E$6:$E$205,MATCH(B1120&amp;"",'الملاك'!$A$6:$A$205,0)),""))</f>
        <v/>
      </c>
      <c r="G1120" s="6">
        <f>IF(OR(A1120&amp;""="",B1120&amp;""=""),"",IF(COUNTIF('الاجتماعات'!$A$6:$A$205,A1120&amp;"")=0,"اجتماع غير موجود",IF(COUNTIFS($A$6:$A$2005,A1120&amp;"",$B$6:$B$2005,B1120&amp;"")&gt;1,"مكرر","")))</f>
        <v/>
      </c>
    </row>
    <row r="1121">
      <c r="A1121" s="5" t="n"/>
      <c r="B1121" s="5" t="n"/>
      <c r="C1121" s="5" t="n"/>
      <c r="D1121" s="5" t="n"/>
      <c r="E1121" s="6">
        <f>IF(B1121&amp;""="","",IFERROR(INDEX('الملاك'!$B$6:$B$205,MATCH(B1121&amp;"",'الملاك'!$A$6:$A$205,0))&amp;"","كود غير موجود"))</f>
        <v/>
      </c>
      <c r="F1121" s="19">
        <f>IF(B1121&amp;""="","",IFERROR(INDEX('الملاك'!$E$6:$E$205,MATCH(B1121&amp;"",'الملاك'!$A$6:$A$205,0)),""))</f>
        <v/>
      </c>
      <c r="G1121" s="6">
        <f>IF(OR(A1121&amp;""="",B1121&amp;""=""),"",IF(COUNTIF('الاجتماعات'!$A$6:$A$205,A1121&amp;"")=0,"اجتماع غير موجود",IF(COUNTIFS($A$6:$A$2005,A1121&amp;"",$B$6:$B$2005,B1121&amp;"")&gt;1,"مكرر","")))</f>
        <v/>
      </c>
    </row>
    <row r="1122">
      <c r="A1122" s="5" t="n"/>
      <c r="B1122" s="5" t="n"/>
      <c r="C1122" s="5" t="n"/>
      <c r="D1122" s="5" t="n"/>
      <c r="E1122" s="6">
        <f>IF(B1122&amp;""="","",IFERROR(INDEX('الملاك'!$B$6:$B$205,MATCH(B1122&amp;"",'الملاك'!$A$6:$A$205,0))&amp;"","كود غير موجود"))</f>
        <v/>
      </c>
      <c r="F1122" s="19">
        <f>IF(B1122&amp;""="","",IFERROR(INDEX('الملاك'!$E$6:$E$205,MATCH(B1122&amp;"",'الملاك'!$A$6:$A$205,0)),""))</f>
        <v/>
      </c>
      <c r="G1122" s="6">
        <f>IF(OR(A1122&amp;""="",B1122&amp;""=""),"",IF(COUNTIF('الاجتماعات'!$A$6:$A$205,A1122&amp;"")=0,"اجتماع غير موجود",IF(COUNTIFS($A$6:$A$2005,A1122&amp;"",$B$6:$B$2005,B1122&amp;"")&gt;1,"مكرر","")))</f>
        <v/>
      </c>
    </row>
    <row r="1123">
      <c r="A1123" s="5" t="n"/>
      <c r="B1123" s="5" t="n"/>
      <c r="C1123" s="5" t="n"/>
      <c r="D1123" s="5" t="n"/>
      <c r="E1123" s="6">
        <f>IF(B1123&amp;""="","",IFERROR(INDEX('الملاك'!$B$6:$B$205,MATCH(B1123&amp;"",'الملاك'!$A$6:$A$205,0))&amp;"","كود غير موجود"))</f>
        <v/>
      </c>
      <c r="F1123" s="19">
        <f>IF(B1123&amp;""="","",IFERROR(INDEX('الملاك'!$E$6:$E$205,MATCH(B1123&amp;"",'الملاك'!$A$6:$A$205,0)),""))</f>
        <v/>
      </c>
      <c r="G1123" s="6">
        <f>IF(OR(A1123&amp;""="",B1123&amp;""=""),"",IF(COUNTIF('الاجتماعات'!$A$6:$A$205,A1123&amp;"")=0,"اجتماع غير موجود",IF(COUNTIFS($A$6:$A$2005,A1123&amp;"",$B$6:$B$2005,B1123&amp;"")&gt;1,"مكرر","")))</f>
        <v/>
      </c>
    </row>
    <row r="1124">
      <c r="A1124" s="5" t="n"/>
      <c r="B1124" s="5" t="n"/>
      <c r="C1124" s="5" t="n"/>
      <c r="D1124" s="5" t="n"/>
      <c r="E1124" s="6">
        <f>IF(B1124&amp;""="","",IFERROR(INDEX('الملاك'!$B$6:$B$205,MATCH(B1124&amp;"",'الملاك'!$A$6:$A$205,0))&amp;"","كود غير موجود"))</f>
        <v/>
      </c>
      <c r="F1124" s="19">
        <f>IF(B1124&amp;""="","",IFERROR(INDEX('الملاك'!$E$6:$E$205,MATCH(B1124&amp;"",'الملاك'!$A$6:$A$205,0)),""))</f>
        <v/>
      </c>
      <c r="G1124" s="6">
        <f>IF(OR(A1124&amp;""="",B1124&amp;""=""),"",IF(COUNTIF('الاجتماعات'!$A$6:$A$205,A1124&amp;"")=0,"اجتماع غير موجود",IF(COUNTIFS($A$6:$A$2005,A1124&amp;"",$B$6:$B$2005,B1124&amp;"")&gt;1,"مكرر","")))</f>
        <v/>
      </c>
    </row>
    <row r="1125">
      <c r="A1125" s="5" t="n"/>
      <c r="B1125" s="5" t="n"/>
      <c r="C1125" s="5" t="n"/>
      <c r="D1125" s="5" t="n"/>
      <c r="E1125" s="6">
        <f>IF(B1125&amp;""="","",IFERROR(INDEX('الملاك'!$B$6:$B$205,MATCH(B1125&amp;"",'الملاك'!$A$6:$A$205,0))&amp;"","كود غير موجود"))</f>
        <v/>
      </c>
      <c r="F1125" s="19">
        <f>IF(B1125&amp;""="","",IFERROR(INDEX('الملاك'!$E$6:$E$205,MATCH(B1125&amp;"",'الملاك'!$A$6:$A$205,0)),""))</f>
        <v/>
      </c>
      <c r="G1125" s="6">
        <f>IF(OR(A1125&amp;""="",B1125&amp;""=""),"",IF(COUNTIF('الاجتماعات'!$A$6:$A$205,A1125&amp;"")=0,"اجتماع غير موجود",IF(COUNTIFS($A$6:$A$2005,A1125&amp;"",$B$6:$B$2005,B1125&amp;"")&gt;1,"مكرر","")))</f>
        <v/>
      </c>
    </row>
    <row r="1126">
      <c r="A1126" s="5" t="n"/>
      <c r="B1126" s="5" t="n"/>
      <c r="C1126" s="5" t="n"/>
      <c r="D1126" s="5" t="n"/>
      <c r="E1126" s="6">
        <f>IF(B1126&amp;""="","",IFERROR(INDEX('الملاك'!$B$6:$B$205,MATCH(B1126&amp;"",'الملاك'!$A$6:$A$205,0))&amp;"","كود غير موجود"))</f>
        <v/>
      </c>
      <c r="F1126" s="19">
        <f>IF(B1126&amp;""="","",IFERROR(INDEX('الملاك'!$E$6:$E$205,MATCH(B1126&amp;"",'الملاك'!$A$6:$A$205,0)),""))</f>
        <v/>
      </c>
      <c r="G1126" s="6">
        <f>IF(OR(A1126&amp;""="",B1126&amp;""=""),"",IF(COUNTIF('الاجتماعات'!$A$6:$A$205,A1126&amp;"")=0,"اجتماع غير موجود",IF(COUNTIFS($A$6:$A$2005,A1126&amp;"",$B$6:$B$2005,B1126&amp;"")&gt;1,"مكرر","")))</f>
        <v/>
      </c>
    </row>
    <row r="1127">
      <c r="A1127" s="5" t="n"/>
      <c r="B1127" s="5" t="n"/>
      <c r="C1127" s="5" t="n"/>
      <c r="D1127" s="5" t="n"/>
      <c r="E1127" s="6">
        <f>IF(B1127&amp;""="","",IFERROR(INDEX('الملاك'!$B$6:$B$205,MATCH(B1127&amp;"",'الملاك'!$A$6:$A$205,0))&amp;"","كود غير موجود"))</f>
        <v/>
      </c>
      <c r="F1127" s="19">
        <f>IF(B1127&amp;""="","",IFERROR(INDEX('الملاك'!$E$6:$E$205,MATCH(B1127&amp;"",'الملاك'!$A$6:$A$205,0)),""))</f>
        <v/>
      </c>
      <c r="G1127" s="6">
        <f>IF(OR(A1127&amp;""="",B1127&amp;""=""),"",IF(COUNTIF('الاجتماعات'!$A$6:$A$205,A1127&amp;"")=0,"اجتماع غير موجود",IF(COUNTIFS($A$6:$A$2005,A1127&amp;"",$B$6:$B$2005,B1127&amp;"")&gt;1,"مكرر","")))</f>
        <v/>
      </c>
    </row>
    <row r="1128">
      <c r="A1128" s="5" t="n"/>
      <c r="B1128" s="5" t="n"/>
      <c r="C1128" s="5" t="n"/>
      <c r="D1128" s="5" t="n"/>
      <c r="E1128" s="6">
        <f>IF(B1128&amp;""="","",IFERROR(INDEX('الملاك'!$B$6:$B$205,MATCH(B1128&amp;"",'الملاك'!$A$6:$A$205,0))&amp;"","كود غير موجود"))</f>
        <v/>
      </c>
      <c r="F1128" s="19">
        <f>IF(B1128&amp;""="","",IFERROR(INDEX('الملاك'!$E$6:$E$205,MATCH(B1128&amp;"",'الملاك'!$A$6:$A$205,0)),""))</f>
        <v/>
      </c>
      <c r="G1128" s="6">
        <f>IF(OR(A1128&amp;""="",B1128&amp;""=""),"",IF(COUNTIF('الاجتماعات'!$A$6:$A$205,A1128&amp;"")=0,"اجتماع غير موجود",IF(COUNTIFS($A$6:$A$2005,A1128&amp;"",$B$6:$B$2005,B1128&amp;"")&gt;1,"مكرر","")))</f>
        <v/>
      </c>
    </row>
    <row r="1129">
      <c r="A1129" s="5" t="n"/>
      <c r="B1129" s="5" t="n"/>
      <c r="C1129" s="5" t="n"/>
      <c r="D1129" s="5" t="n"/>
      <c r="E1129" s="6">
        <f>IF(B1129&amp;""="","",IFERROR(INDEX('الملاك'!$B$6:$B$205,MATCH(B1129&amp;"",'الملاك'!$A$6:$A$205,0))&amp;"","كود غير موجود"))</f>
        <v/>
      </c>
      <c r="F1129" s="19">
        <f>IF(B1129&amp;""="","",IFERROR(INDEX('الملاك'!$E$6:$E$205,MATCH(B1129&amp;"",'الملاك'!$A$6:$A$205,0)),""))</f>
        <v/>
      </c>
      <c r="G1129" s="6">
        <f>IF(OR(A1129&amp;""="",B1129&amp;""=""),"",IF(COUNTIF('الاجتماعات'!$A$6:$A$205,A1129&amp;"")=0,"اجتماع غير موجود",IF(COUNTIFS($A$6:$A$2005,A1129&amp;"",$B$6:$B$2005,B1129&amp;"")&gt;1,"مكرر","")))</f>
        <v/>
      </c>
    </row>
    <row r="1130">
      <c r="A1130" s="5" t="n"/>
      <c r="B1130" s="5" t="n"/>
      <c r="C1130" s="5" t="n"/>
      <c r="D1130" s="5" t="n"/>
      <c r="E1130" s="6">
        <f>IF(B1130&amp;""="","",IFERROR(INDEX('الملاك'!$B$6:$B$205,MATCH(B1130&amp;"",'الملاك'!$A$6:$A$205,0))&amp;"","كود غير موجود"))</f>
        <v/>
      </c>
      <c r="F1130" s="19">
        <f>IF(B1130&amp;""="","",IFERROR(INDEX('الملاك'!$E$6:$E$205,MATCH(B1130&amp;"",'الملاك'!$A$6:$A$205,0)),""))</f>
        <v/>
      </c>
      <c r="G1130" s="6">
        <f>IF(OR(A1130&amp;""="",B1130&amp;""=""),"",IF(COUNTIF('الاجتماعات'!$A$6:$A$205,A1130&amp;"")=0,"اجتماع غير موجود",IF(COUNTIFS($A$6:$A$2005,A1130&amp;"",$B$6:$B$2005,B1130&amp;"")&gt;1,"مكرر","")))</f>
        <v/>
      </c>
    </row>
    <row r="1131">
      <c r="A1131" s="5" t="n"/>
      <c r="B1131" s="5" t="n"/>
      <c r="C1131" s="5" t="n"/>
      <c r="D1131" s="5" t="n"/>
      <c r="E1131" s="6">
        <f>IF(B1131&amp;""="","",IFERROR(INDEX('الملاك'!$B$6:$B$205,MATCH(B1131&amp;"",'الملاك'!$A$6:$A$205,0))&amp;"","كود غير موجود"))</f>
        <v/>
      </c>
      <c r="F1131" s="19">
        <f>IF(B1131&amp;""="","",IFERROR(INDEX('الملاك'!$E$6:$E$205,MATCH(B1131&amp;"",'الملاك'!$A$6:$A$205,0)),""))</f>
        <v/>
      </c>
      <c r="G1131" s="6">
        <f>IF(OR(A1131&amp;""="",B1131&amp;""=""),"",IF(COUNTIF('الاجتماعات'!$A$6:$A$205,A1131&amp;"")=0,"اجتماع غير موجود",IF(COUNTIFS($A$6:$A$2005,A1131&amp;"",$B$6:$B$2005,B1131&amp;"")&gt;1,"مكرر","")))</f>
        <v/>
      </c>
    </row>
    <row r="1132">
      <c r="A1132" s="5" t="n"/>
      <c r="B1132" s="5" t="n"/>
      <c r="C1132" s="5" t="n"/>
      <c r="D1132" s="5" t="n"/>
      <c r="E1132" s="6">
        <f>IF(B1132&amp;""="","",IFERROR(INDEX('الملاك'!$B$6:$B$205,MATCH(B1132&amp;"",'الملاك'!$A$6:$A$205,0))&amp;"","كود غير موجود"))</f>
        <v/>
      </c>
      <c r="F1132" s="19">
        <f>IF(B1132&amp;""="","",IFERROR(INDEX('الملاك'!$E$6:$E$205,MATCH(B1132&amp;"",'الملاك'!$A$6:$A$205,0)),""))</f>
        <v/>
      </c>
      <c r="G1132" s="6">
        <f>IF(OR(A1132&amp;""="",B1132&amp;""=""),"",IF(COUNTIF('الاجتماعات'!$A$6:$A$205,A1132&amp;"")=0,"اجتماع غير موجود",IF(COUNTIFS($A$6:$A$2005,A1132&amp;"",$B$6:$B$2005,B1132&amp;"")&gt;1,"مكرر","")))</f>
        <v/>
      </c>
    </row>
    <row r="1133">
      <c r="A1133" s="5" t="n"/>
      <c r="B1133" s="5" t="n"/>
      <c r="C1133" s="5" t="n"/>
      <c r="D1133" s="5" t="n"/>
      <c r="E1133" s="6">
        <f>IF(B1133&amp;""="","",IFERROR(INDEX('الملاك'!$B$6:$B$205,MATCH(B1133&amp;"",'الملاك'!$A$6:$A$205,0))&amp;"","كود غير موجود"))</f>
        <v/>
      </c>
      <c r="F1133" s="19">
        <f>IF(B1133&amp;""="","",IFERROR(INDEX('الملاك'!$E$6:$E$205,MATCH(B1133&amp;"",'الملاك'!$A$6:$A$205,0)),""))</f>
        <v/>
      </c>
      <c r="G1133" s="6">
        <f>IF(OR(A1133&amp;""="",B1133&amp;""=""),"",IF(COUNTIF('الاجتماعات'!$A$6:$A$205,A1133&amp;"")=0,"اجتماع غير موجود",IF(COUNTIFS($A$6:$A$2005,A1133&amp;"",$B$6:$B$2005,B1133&amp;"")&gt;1,"مكرر","")))</f>
        <v/>
      </c>
    </row>
    <row r="1134">
      <c r="A1134" s="5" t="n"/>
      <c r="B1134" s="5" t="n"/>
      <c r="C1134" s="5" t="n"/>
      <c r="D1134" s="5" t="n"/>
      <c r="E1134" s="6">
        <f>IF(B1134&amp;""="","",IFERROR(INDEX('الملاك'!$B$6:$B$205,MATCH(B1134&amp;"",'الملاك'!$A$6:$A$205,0))&amp;"","كود غير موجود"))</f>
        <v/>
      </c>
      <c r="F1134" s="19">
        <f>IF(B1134&amp;""="","",IFERROR(INDEX('الملاك'!$E$6:$E$205,MATCH(B1134&amp;"",'الملاك'!$A$6:$A$205,0)),""))</f>
        <v/>
      </c>
      <c r="G1134" s="6">
        <f>IF(OR(A1134&amp;""="",B1134&amp;""=""),"",IF(COUNTIF('الاجتماعات'!$A$6:$A$205,A1134&amp;"")=0,"اجتماع غير موجود",IF(COUNTIFS($A$6:$A$2005,A1134&amp;"",$B$6:$B$2005,B1134&amp;"")&gt;1,"مكرر","")))</f>
        <v/>
      </c>
    </row>
    <row r="1135">
      <c r="A1135" s="5" t="n"/>
      <c r="B1135" s="5" t="n"/>
      <c r="C1135" s="5" t="n"/>
      <c r="D1135" s="5" t="n"/>
      <c r="E1135" s="6">
        <f>IF(B1135&amp;""="","",IFERROR(INDEX('الملاك'!$B$6:$B$205,MATCH(B1135&amp;"",'الملاك'!$A$6:$A$205,0))&amp;"","كود غير موجود"))</f>
        <v/>
      </c>
      <c r="F1135" s="19">
        <f>IF(B1135&amp;""="","",IFERROR(INDEX('الملاك'!$E$6:$E$205,MATCH(B1135&amp;"",'الملاك'!$A$6:$A$205,0)),""))</f>
        <v/>
      </c>
      <c r="G1135" s="6">
        <f>IF(OR(A1135&amp;""="",B1135&amp;""=""),"",IF(COUNTIF('الاجتماعات'!$A$6:$A$205,A1135&amp;"")=0,"اجتماع غير موجود",IF(COUNTIFS($A$6:$A$2005,A1135&amp;"",$B$6:$B$2005,B1135&amp;"")&gt;1,"مكرر","")))</f>
        <v/>
      </c>
    </row>
    <row r="1136">
      <c r="A1136" s="5" t="n"/>
      <c r="B1136" s="5" t="n"/>
      <c r="C1136" s="5" t="n"/>
      <c r="D1136" s="5" t="n"/>
      <c r="E1136" s="6">
        <f>IF(B1136&amp;""="","",IFERROR(INDEX('الملاك'!$B$6:$B$205,MATCH(B1136&amp;"",'الملاك'!$A$6:$A$205,0))&amp;"","كود غير موجود"))</f>
        <v/>
      </c>
      <c r="F1136" s="19">
        <f>IF(B1136&amp;""="","",IFERROR(INDEX('الملاك'!$E$6:$E$205,MATCH(B1136&amp;"",'الملاك'!$A$6:$A$205,0)),""))</f>
        <v/>
      </c>
      <c r="G1136" s="6">
        <f>IF(OR(A1136&amp;""="",B1136&amp;""=""),"",IF(COUNTIF('الاجتماعات'!$A$6:$A$205,A1136&amp;"")=0,"اجتماع غير موجود",IF(COUNTIFS($A$6:$A$2005,A1136&amp;"",$B$6:$B$2005,B1136&amp;"")&gt;1,"مكرر","")))</f>
        <v/>
      </c>
    </row>
    <row r="1137">
      <c r="A1137" s="5" t="n"/>
      <c r="B1137" s="5" t="n"/>
      <c r="C1137" s="5" t="n"/>
      <c r="D1137" s="5" t="n"/>
      <c r="E1137" s="6">
        <f>IF(B1137&amp;""="","",IFERROR(INDEX('الملاك'!$B$6:$B$205,MATCH(B1137&amp;"",'الملاك'!$A$6:$A$205,0))&amp;"","كود غير موجود"))</f>
        <v/>
      </c>
      <c r="F1137" s="19">
        <f>IF(B1137&amp;""="","",IFERROR(INDEX('الملاك'!$E$6:$E$205,MATCH(B1137&amp;"",'الملاك'!$A$6:$A$205,0)),""))</f>
        <v/>
      </c>
      <c r="G1137" s="6">
        <f>IF(OR(A1137&amp;""="",B1137&amp;""=""),"",IF(COUNTIF('الاجتماعات'!$A$6:$A$205,A1137&amp;"")=0,"اجتماع غير موجود",IF(COUNTIFS($A$6:$A$2005,A1137&amp;"",$B$6:$B$2005,B1137&amp;"")&gt;1,"مكرر","")))</f>
        <v/>
      </c>
    </row>
    <row r="1138">
      <c r="A1138" s="5" t="n"/>
      <c r="B1138" s="5" t="n"/>
      <c r="C1138" s="5" t="n"/>
      <c r="D1138" s="5" t="n"/>
      <c r="E1138" s="6">
        <f>IF(B1138&amp;""="","",IFERROR(INDEX('الملاك'!$B$6:$B$205,MATCH(B1138&amp;"",'الملاك'!$A$6:$A$205,0))&amp;"","كود غير موجود"))</f>
        <v/>
      </c>
      <c r="F1138" s="19">
        <f>IF(B1138&amp;""="","",IFERROR(INDEX('الملاك'!$E$6:$E$205,MATCH(B1138&amp;"",'الملاك'!$A$6:$A$205,0)),""))</f>
        <v/>
      </c>
      <c r="G1138" s="6">
        <f>IF(OR(A1138&amp;""="",B1138&amp;""=""),"",IF(COUNTIF('الاجتماعات'!$A$6:$A$205,A1138&amp;"")=0,"اجتماع غير موجود",IF(COUNTIFS($A$6:$A$2005,A1138&amp;"",$B$6:$B$2005,B1138&amp;"")&gt;1,"مكرر","")))</f>
        <v/>
      </c>
    </row>
    <row r="1139">
      <c r="A1139" s="5" t="n"/>
      <c r="B1139" s="5" t="n"/>
      <c r="C1139" s="5" t="n"/>
      <c r="D1139" s="5" t="n"/>
      <c r="E1139" s="6">
        <f>IF(B1139&amp;""="","",IFERROR(INDEX('الملاك'!$B$6:$B$205,MATCH(B1139&amp;"",'الملاك'!$A$6:$A$205,0))&amp;"","كود غير موجود"))</f>
        <v/>
      </c>
      <c r="F1139" s="19">
        <f>IF(B1139&amp;""="","",IFERROR(INDEX('الملاك'!$E$6:$E$205,MATCH(B1139&amp;"",'الملاك'!$A$6:$A$205,0)),""))</f>
        <v/>
      </c>
      <c r="G1139" s="6">
        <f>IF(OR(A1139&amp;""="",B1139&amp;""=""),"",IF(COUNTIF('الاجتماعات'!$A$6:$A$205,A1139&amp;"")=0,"اجتماع غير موجود",IF(COUNTIFS($A$6:$A$2005,A1139&amp;"",$B$6:$B$2005,B1139&amp;"")&gt;1,"مكرر","")))</f>
        <v/>
      </c>
    </row>
    <row r="1140">
      <c r="A1140" s="5" t="n"/>
      <c r="B1140" s="5" t="n"/>
      <c r="C1140" s="5" t="n"/>
      <c r="D1140" s="5" t="n"/>
      <c r="E1140" s="6">
        <f>IF(B1140&amp;""="","",IFERROR(INDEX('الملاك'!$B$6:$B$205,MATCH(B1140&amp;"",'الملاك'!$A$6:$A$205,0))&amp;"","كود غير موجود"))</f>
        <v/>
      </c>
      <c r="F1140" s="19">
        <f>IF(B1140&amp;""="","",IFERROR(INDEX('الملاك'!$E$6:$E$205,MATCH(B1140&amp;"",'الملاك'!$A$6:$A$205,0)),""))</f>
        <v/>
      </c>
      <c r="G1140" s="6">
        <f>IF(OR(A1140&amp;""="",B1140&amp;""=""),"",IF(COUNTIF('الاجتماعات'!$A$6:$A$205,A1140&amp;"")=0,"اجتماع غير موجود",IF(COUNTIFS($A$6:$A$2005,A1140&amp;"",$B$6:$B$2005,B1140&amp;"")&gt;1,"مكرر","")))</f>
        <v/>
      </c>
    </row>
    <row r="1141">
      <c r="A1141" s="5" t="n"/>
      <c r="B1141" s="5" t="n"/>
      <c r="C1141" s="5" t="n"/>
      <c r="D1141" s="5" t="n"/>
      <c r="E1141" s="6">
        <f>IF(B1141&amp;""="","",IFERROR(INDEX('الملاك'!$B$6:$B$205,MATCH(B1141&amp;"",'الملاك'!$A$6:$A$205,0))&amp;"","كود غير موجود"))</f>
        <v/>
      </c>
      <c r="F1141" s="19">
        <f>IF(B1141&amp;""="","",IFERROR(INDEX('الملاك'!$E$6:$E$205,MATCH(B1141&amp;"",'الملاك'!$A$6:$A$205,0)),""))</f>
        <v/>
      </c>
      <c r="G1141" s="6">
        <f>IF(OR(A1141&amp;""="",B1141&amp;""=""),"",IF(COUNTIF('الاجتماعات'!$A$6:$A$205,A1141&amp;"")=0,"اجتماع غير موجود",IF(COUNTIFS($A$6:$A$2005,A1141&amp;"",$B$6:$B$2005,B1141&amp;"")&gt;1,"مكرر","")))</f>
        <v/>
      </c>
    </row>
    <row r="1142">
      <c r="A1142" s="5" t="n"/>
      <c r="B1142" s="5" t="n"/>
      <c r="C1142" s="5" t="n"/>
      <c r="D1142" s="5" t="n"/>
      <c r="E1142" s="6">
        <f>IF(B1142&amp;""="","",IFERROR(INDEX('الملاك'!$B$6:$B$205,MATCH(B1142&amp;"",'الملاك'!$A$6:$A$205,0))&amp;"","كود غير موجود"))</f>
        <v/>
      </c>
      <c r="F1142" s="19">
        <f>IF(B1142&amp;""="","",IFERROR(INDEX('الملاك'!$E$6:$E$205,MATCH(B1142&amp;"",'الملاك'!$A$6:$A$205,0)),""))</f>
        <v/>
      </c>
      <c r="G1142" s="6">
        <f>IF(OR(A1142&amp;""="",B1142&amp;""=""),"",IF(COUNTIF('الاجتماعات'!$A$6:$A$205,A1142&amp;"")=0,"اجتماع غير موجود",IF(COUNTIFS($A$6:$A$2005,A1142&amp;"",$B$6:$B$2005,B1142&amp;"")&gt;1,"مكرر","")))</f>
        <v/>
      </c>
    </row>
    <row r="1143">
      <c r="A1143" s="5" t="n"/>
      <c r="B1143" s="5" t="n"/>
      <c r="C1143" s="5" t="n"/>
      <c r="D1143" s="5" t="n"/>
      <c r="E1143" s="6">
        <f>IF(B1143&amp;""="","",IFERROR(INDEX('الملاك'!$B$6:$B$205,MATCH(B1143&amp;"",'الملاك'!$A$6:$A$205,0))&amp;"","كود غير موجود"))</f>
        <v/>
      </c>
      <c r="F1143" s="19">
        <f>IF(B1143&amp;""="","",IFERROR(INDEX('الملاك'!$E$6:$E$205,MATCH(B1143&amp;"",'الملاك'!$A$6:$A$205,0)),""))</f>
        <v/>
      </c>
      <c r="G1143" s="6">
        <f>IF(OR(A1143&amp;""="",B1143&amp;""=""),"",IF(COUNTIF('الاجتماعات'!$A$6:$A$205,A1143&amp;"")=0,"اجتماع غير موجود",IF(COUNTIFS($A$6:$A$2005,A1143&amp;"",$B$6:$B$2005,B1143&amp;"")&gt;1,"مكرر","")))</f>
        <v/>
      </c>
    </row>
    <row r="1144">
      <c r="A1144" s="5" t="n"/>
      <c r="B1144" s="5" t="n"/>
      <c r="C1144" s="5" t="n"/>
      <c r="D1144" s="5" t="n"/>
      <c r="E1144" s="6">
        <f>IF(B1144&amp;""="","",IFERROR(INDEX('الملاك'!$B$6:$B$205,MATCH(B1144&amp;"",'الملاك'!$A$6:$A$205,0))&amp;"","كود غير موجود"))</f>
        <v/>
      </c>
      <c r="F1144" s="19">
        <f>IF(B1144&amp;""="","",IFERROR(INDEX('الملاك'!$E$6:$E$205,MATCH(B1144&amp;"",'الملاك'!$A$6:$A$205,0)),""))</f>
        <v/>
      </c>
      <c r="G1144" s="6">
        <f>IF(OR(A1144&amp;""="",B1144&amp;""=""),"",IF(COUNTIF('الاجتماعات'!$A$6:$A$205,A1144&amp;"")=0,"اجتماع غير موجود",IF(COUNTIFS($A$6:$A$2005,A1144&amp;"",$B$6:$B$2005,B1144&amp;"")&gt;1,"مكرر","")))</f>
        <v/>
      </c>
    </row>
    <row r="1145">
      <c r="A1145" s="5" t="n"/>
      <c r="B1145" s="5" t="n"/>
      <c r="C1145" s="5" t="n"/>
      <c r="D1145" s="5" t="n"/>
      <c r="E1145" s="6">
        <f>IF(B1145&amp;""="","",IFERROR(INDEX('الملاك'!$B$6:$B$205,MATCH(B1145&amp;"",'الملاك'!$A$6:$A$205,0))&amp;"","كود غير موجود"))</f>
        <v/>
      </c>
      <c r="F1145" s="19">
        <f>IF(B1145&amp;""="","",IFERROR(INDEX('الملاك'!$E$6:$E$205,MATCH(B1145&amp;"",'الملاك'!$A$6:$A$205,0)),""))</f>
        <v/>
      </c>
      <c r="G1145" s="6">
        <f>IF(OR(A1145&amp;""="",B1145&amp;""=""),"",IF(COUNTIF('الاجتماعات'!$A$6:$A$205,A1145&amp;"")=0,"اجتماع غير موجود",IF(COUNTIFS($A$6:$A$2005,A1145&amp;"",$B$6:$B$2005,B1145&amp;"")&gt;1,"مكرر","")))</f>
        <v/>
      </c>
    </row>
    <row r="1146">
      <c r="A1146" s="5" t="n"/>
      <c r="B1146" s="5" t="n"/>
      <c r="C1146" s="5" t="n"/>
      <c r="D1146" s="5" t="n"/>
      <c r="E1146" s="6">
        <f>IF(B1146&amp;""="","",IFERROR(INDEX('الملاك'!$B$6:$B$205,MATCH(B1146&amp;"",'الملاك'!$A$6:$A$205,0))&amp;"","كود غير موجود"))</f>
        <v/>
      </c>
      <c r="F1146" s="19">
        <f>IF(B1146&amp;""="","",IFERROR(INDEX('الملاك'!$E$6:$E$205,MATCH(B1146&amp;"",'الملاك'!$A$6:$A$205,0)),""))</f>
        <v/>
      </c>
      <c r="G1146" s="6">
        <f>IF(OR(A1146&amp;""="",B1146&amp;""=""),"",IF(COUNTIF('الاجتماعات'!$A$6:$A$205,A1146&amp;"")=0,"اجتماع غير موجود",IF(COUNTIFS($A$6:$A$2005,A1146&amp;"",$B$6:$B$2005,B1146&amp;"")&gt;1,"مكرر","")))</f>
        <v/>
      </c>
    </row>
    <row r="1147">
      <c r="A1147" s="5" t="n"/>
      <c r="B1147" s="5" t="n"/>
      <c r="C1147" s="5" t="n"/>
      <c r="D1147" s="5" t="n"/>
      <c r="E1147" s="6">
        <f>IF(B1147&amp;""="","",IFERROR(INDEX('الملاك'!$B$6:$B$205,MATCH(B1147&amp;"",'الملاك'!$A$6:$A$205,0))&amp;"","كود غير موجود"))</f>
        <v/>
      </c>
      <c r="F1147" s="19">
        <f>IF(B1147&amp;""="","",IFERROR(INDEX('الملاك'!$E$6:$E$205,MATCH(B1147&amp;"",'الملاك'!$A$6:$A$205,0)),""))</f>
        <v/>
      </c>
      <c r="G1147" s="6">
        <f>IF(OR(A1147&amp;""="",B1147&amp;""=""),"",IF(COUNTIF('الاجتماعات'!$A$6:$A$205,A1147&amp;"")=0,"اجتماع غير موجود",IF(COUNTIFS($A$6:$A$2005,A1147&amp;"",$B$6:$B$2005,B1147&amp;"")&gt;1,"مكرر","")))</f>
        <v/>
      </c>
    </row>
    <row r="1148">
      <c r="A1148" s="5" t="n"/>
      <c r="B1148" s="5" t="n"/>
      <c r="C1148" s="5" t="n"/>
      <c r="D1148" s="5" t="n"/>
      <c r="E1148" s="6">
        <f>IF(B1148&amp;""="","",IFERROR(INDEX('الملاك'!$B$6:$B$205,MATCH(B1148&amp;"",'الملاك'!$A$6:$A$205,0))&amp;"","كود غير موجود"))</f>
        <v/>
      </c>
      <c r="F1148" s="19">
        <f>IF(B1148&amp;""="","",IFERROR(INDEX('الملاك'!$E$6:$E$205,MATCH(B1148&amp;"",'الملاك'!$A$6:$A$205,0)),""))</f>
        <v/>
      </c>
      <c r="G1148" s="6">
        <f>IF(OR(A1148&amp;""="",B1148&amp;""=""),"",IF(COUNTIF('الاجتماعات'!$A$6:$A$205,A1148&amp;"")=0,"اجتماع غير موجود",IF(COUNTIFS($A$6:$A$2005,A1148&amp;"",$B$6:$B$2005,B1148&amp;"")&gt;1,"مكرر","")))</f>
        <v/>
      </c>
    </row>
    <row r="1149">
      <c r="A1149" s="5" t="n"/>
      <c r="B1149" s="5" t="n"/>
      <c r="C1149" s="5" t="n"/>
      <c r="D1149" s="5" t="n"/>
      <c r="E1149" s="6">
        <f>IF(B1149&amp;""="","",IFERROR(INDEX('الملاك'!$B$6:$B$205,MATCH(B1149&amp;"",'الملاك'!$A$6:$A$205,0))&amp;"","كود غير موجود"))</f>
        <v/>
      </c>
      <c r="F1149" s="19">
        <f>IF(B1149&amp;""="","",IFERROR(INDEX('الملاك'!$E$6:$E$205,MATCH(B1149&amp;"",'الملاك'!$A$6:$A$205,0)),""))</f>
        <v/>
      </c>
      <c r="G1149" s="6">
        <f>IF(OR(A1149&amp;""="",B1149&amp;""=""),"",IF(COUNTIF('الاجتماعات'!$A$6:$A$205,A1149&amp;"")=0,"اجتماع غير موجود",IF(COUNTIFS($A$6:$A$2005,A1149&amp;"",$B$6:$B$2005,B1149&amp;"")&gt;1,"مكرر","")))</f>
        <v/>
      </c>
    </row>
    <row r="1150">
      <c r="A1150" s="5" t="n"/>
      <c r="B1150" s="5" t="n"/>
      <c r="C1150" s="5" t="n"/>
      <c r="D1150" s="5" t="n"/>
      <c r="E1150" s="6">
        <f>IF(B1150&amp;""="","",IFERROR(INDEX('الملاك'!$B$6:$B$205,MATCH(B1150&amp;"",'الملاك'!$A$6:$A$205,0))&amp;"","كود غير موجود"))</f>
        <v/>
      </c>
      <c r="F1150" s="19">
        <f>IF(B1150&amp;""="","",IFERROR(INDEX('الملاك'!$E$6:$E$205,MATCH(B1150&amp;"",'الملاك'!$A$6:$A$205,0)),""))</f>
        <v/>
      </c>
      <c r="G1150" s="6">
        <f>IF(OR(A1150&amp;""="",B1150&amp;""=""),"",IF(COUNTIF('الاجتماعات'!$A$6:$A$205,A1150&amp;"")=0,"اجتماع غير موجود",IF(COUNTIFS($A$6:$A$2005,A1150&amp;"",$B$6:$B$2005,B1150&amp;"")&gt;1,"مكرر","")))</f>
        <v/>
      </c>
    </row>
    <row r="1151">
      <c r="A1151" s="5" t="n"/>
      <c r="B1151" s="5" t="n"/>
      <c r="C1151" s="5" t="n"/>
      <c r="D1151" s="5" t="n"/>
      <c r="E1151" s="6">
        <f>IF(B1151&amp;""="","",IFERROR(INDEX('الملاك'!$B$6:$B$205,MATCH(B1151&amp;"",'الملاك'!$A$6:$A$205,0))&amp;"","كود غير موجود"))</f>
        <v/>
      </c>
      <c r="F1151" s="19">
        <f>IF(B1151&amp;""="","",IFERROR(INDEX('الملاك'!$E$6:$E$205,MATCH(B1151&amp;"",'الملاك'!$A$6:$A$205,0)),""))</f>
        <v/>
      </c>
      <c r="G1151" s="6">
        <f>IF(OR(A1151&amp;""="",B1151&amp;""=""),"",IF(COUNTIF('الاجتماعات'!$A$6:$A$205,A1151&amp;"")=0,"اجتماع غير موجود",IF(COUNTIFS($A$6:$A$2005,A1151&amp;"",$B$6:$B$2005,B1151&amp;"")&gt;1,"مكرر","")))</f>
        <v/>
      </c>
    </row>
    <row r="1152">
      <c r="A1152" s="5" t="n"/>
      <c r="B1152" s="5" t="n"/>
      <c r="C1152" s="5" t="n"/>
      <c r="D1152" s="5" t="n"/>
      <c r="E1152" s="6">
        <f>IF(B1152&amp;""="","",IFERROR(INDEX('الملاك'!$B$6:$B$205,MATCH(B1152&amp;"",'الملاك'!$A$6:$A$205,0))&amp;"","كود غير موجود"))</f>
        <v/>
      </c>
      <c r="F1152" s="19">
        <f>IF(B1152&amp;""="","",IFERROR(INDEX('الملاك'!$E$6:$E$205,MATCH(B1152&amp;"",'الملاك'!$A$6:$A$205,0)),""))</f>
        <v/>
      </c>
      <c r="G1152" s="6">
        <f>IF(OR(A1152&amp;""="",B1152&amp;""=""),"",IF(COUNTIF('الاجتماعات'!$A$6:$A$205,A1152&amp;"")=0,"اجتماع غير موجود",IF(COUNTIFS($A$6:$A$2005,A1152&amp;"",$B$6:$B$2005,B1152&amp;"")&gt;1,"مكرر","")))</f>
        <v/>
      </c>
    </row>
    <row r="1153">
      <c r="A1153" s="5" t="n"/>
      <c r="B1153" s="5" t="n"/>
      <c r="C1153" s="5" t="n"/>
      <c r="D1153" s="5" t="n"/>
      <c r="E1153" s="6">
        <f>IF(B1153&amp;""="","",IFERROR(INDEX('الملاك'!$B$6:$B$205,MATCH(B1153&amp;"",'الملاك'!$A$6:$A$205,0))&amp;"","كود غير موجود"))</f>
        <v/>
      </c>
      <c r="F1153" s="19">
        <f>IF(B1153&amp;""="","",IFERROR(INDEX('الملاك'!$E$6:$E$205,MATCH(B1153&amp;"",'الملاك'!$A$6:$A$205,0)),""))</f>
        <v/>
      </c>
      <c r="G1153" s="6">
        <f>IF(OR(A1153&amp;""="",B1153&amp;""=""),"",IF(COUNTIF('الاجتماعات'!$A$6:$A$205,A1153&amp;"")=0,"اجتماع غير موجود",IF(COUNTIFS($A$6:$A$2005,A1153&amp;"",$B$6:$B$2005,B1153&amp;"")&gt;1,"مكرر","")))</f>
        <v/>
      </c>
    </row>
    <row r="1154">
      <c r="A1154" s="5" t="n"/>
      <c r="B1154" s="5" t="n"/>
      <c r="C1154" s="5" t="n"/>
      <c r="D1154" s="5" t="n"/>
      <c r="E1154" s="6">
        <f>IF(B1154&amp;""="","",IFERROR(INDEX('الملاك'!$B$6:$B$205,MATCH(B1154&amp;"",'الملاك'!$A$6:$A$205,0))&amp;"","كود غير موجود"))</f>
        <v/>
      </c>
      <c r="F1154" s="19">
        <f>IF(B1154&amp;""="","",IFERROR(INDEX('الملاك'!$E$6:$E$205,MATCH(B1154&amp;"",'الملاك'!$A$6:$A$205,0)),""))</f>
        <v/>
      </c>
      <c r="G1154" s="6">
        <f>IF(OR(A1154&amp;""="",B1154&amp;""=""),"",IF(COUNTIF('الاجتماعات'!$A$6:$A$205,A1154&amp;"")=0,"اجتماع غير موجود",IF(COUNTIFS($A$6:$A$2005,A1154&amp;"",$B$6:$B$2005,B1154&amp;"")&gt;1,"مكرر","")))</f>
        <v/>
      </c>
    </row>
    <row r="1155">
      <c r="A1155" s="5" t="n"/>
      <c r="B1155" s="5" t="n"/>
      <c r="C1155" s="5" t="n"/>
      <c r="D1155" s="5" t="n"/>
      <c r="E1155" s="6">
        <f>IF(B1155&amp;""="","",IFERROR(INDEX('الملاك'!$B$6:$B$205,MATCH(B1155&amp;"",'الملاك'!$A$6:$A$205,0))&amp;"","كود غير موجود"))</f>
        <v/>
      </c>
      <c r="F1155" s="19">
        <f>IF(B1155&amp;""="","",IFERROR(INDEX('الملاك'!$E$6:$E$205,MATCH(B1155&amp;"",'الملاك'!$A$6:$A$205,0)),""))</f>
        <v/>
      </c>
      <c r="G1155" s="6">
        <f>IF(OR(A1155&amp;""="",B1155&amp;""=""),"",IF(COUNTIF('الاجتماعات'!$A$6:$A$205,A1155&amp;"")=0,"اجتماع غير موجود",IF(COUNTIFS($A$6:$A$2005,A1155&amp;"",$B$6:$B$2005,B1155&amp;"")&gt;1,"مكرر","")))</f>
        <v/>
      </c>
    </row>
    <row r="1156">
      <c r="A1156" s="5" t="n"/>
      <c r="B1156" s="5" t="n"/>
      <c r="C1156" s="5" t="n"/>
      <c r="D1156" s="5" t="n"/>
      <c r="E1156" s="6">
        <f>IF(B1156&amp;""="","",IFERROR(INDEX('الملاك'!$B$6:$B$205,MATCH(B1156&amp;"",'الملاك'!$A$6:$A$205,0))&amp;"","كود غير موجود"))</f>
        <v/>
      </c>
      <c r="F1156" s="19">
        <f>IF(B1156&amp;""="","",IFERROR(INDEX('الملاك'!$E$6:$E$205,MATCH(B1156&amp;"",'الملاك'!$A$6:$A$205,0)),""))</f>
        <v/>
      </c>
      <c r="G1156" s="6">
        <f>IF(OR(A1156&amp;""="",B1156&amp;""=""),"",IF(COUNTIF('الاجتماعات'!$A$6:$A$205,A1156&amp;"")=0,"اجتماع غير موجود",IF(COUNTIFS($A$6:$A$2005,A1156&amp;"",$B$6:$B$2005,B1156&amp;"")&gt;1,"مكرر","")))</f>
        <v/>
      </c>
    </row>
    <row r="1157">
      <c r="A1157" s="5" t="n"/>
      <c r="B1157" s="5" t="n"/>
      <c r="C1157" s="5" t="n"/>
      <c r="D1157" s="5" t="n"/>
      <c r="E1157" s="6">
        <f>IF(B1157&amp;""="","",IFERROR(INDEX('الملاك'!$B$6:$B$205,MATCH(B1157&amp;"",'الملاك'!$A$6:$A$205,0))&amp;"","كود غير موجود"))</f>
        <v/>
      </c>
      <c r="F1157" s="19">
        <f>IF(B1157&amp;""="","",IFERROR(INDEX('الملاك'!$E$6:$E$205,MATCH(B1157&amp;"",'الملاك'!$A$6:$A$205,0)),""))</f>
        <v/>
      </c>
      <c r="G1157" s="6">
        <f>IF(OR(A1157&amp;""="",B1157&amp;""=""),"",IF(COUNTIF('الاجتماعات'!$A$6:$A$205,A1157&amp;"")=0,"اجتماع غير موجود",IF(COUNTIFS($A$6:$A$2005,A1157&amp;"",$B$6:$B$2005,B1157&amp;"")&gt;1,"مكرر","")))</f>
        <v/>
      </c>
    </row>
    <row r="1158">
      <c r="A1158" s="5" t="n"/>
      <c r="B1158" s="5" t="n"/>
      <c r="C1158" s="5" t="n"/>
      <c r="D1158" s="5" t="n"/>
      <c r="E1158" s="6">
        <f>IF(B1158&amp;""="","",IFERROR(INDEX('الملاك'!$B$6:$B$205,MATCH(B1158&amp;"",'الملاك'!$A$6:$A$205,0))&amp;"","كود غير موجود"))</f>
        <v/>
      </c>
      <c r="F1158" s="19">
        <f>IF(B1158&amp;""="","",IFERROR(INDEX('الملاك'!$E$6:$E$205,MATCH(B1158&amp;"",'الملاك'!$A$6:$A$205,0)),""))</f>
        <v/>
      </c>
      <c r="G1158" s="6">
        <f>IF(OR(A1158&amp;""="",B1158&amp;""=""),"",IF(COUNTIF('الاجتماعات'!$A$6:$A$205,A1158&amp;"")=0,"اجتماع غير موجود",IF(COUNTIFS($A$6:$A$2005,A1158&amp;"",$B$6:$B$2005,B1158&amp;"")&gt;1,"مكرر","")))</f>
        <v/>
      </c>
    </row>
    <row r="1159">
      <c r="A1159" s="5" t="n"/>
      <c r="B1159" s="5" t="n"/>
      <c r="C1159" s="5" t="n"/>
      <c r="D1159" s="5" t="n"/>
      <c r="E1159" s="6">
        <f>IF(B1159&amp;""="","",IFERROR(INDEX('الملاك'!$B$6:$B$205,MATCH(B1159&amp;"",'الملاك'!$A$6:$A$205,0))&amp;"","كود غير موجود"))</f>
        <v/>
      </c>
      <c r="F1159" s="19">
        <f>IF(B1159&amp;""="","",IFERROR(INDEX('الملاك'!$E$6:$E$205,MATCH(B1159&amp;"",'الملاك'!$A$6:$A$205,0)),""))</f>
        <v/>
      </c>
      <c r="G1159" s="6">
        <f>IF(OR(A1159&amp;""="",B1159&amp;""=""),"",IF(COUNTIF('الاجتماعات'!$A$6:$A$205,A1159&amp;"")=0,"اجتماع غير موجود",IF(COUNTIFS($A$6:$A$2005,A1159&amp;"",$B$6:$B$2005,B1159&amp;"")&gt;1,"مكرر","")))</f>
        <v/>
      </c>
    </row>
    <row r="1160">
      <c r="A1160" s="5" t="n"/>
      <c r="B1160" s="5" t="n"/>
      <c r="C1160" s="5" t="n"/>
      <c r="D1160" s="5" t="n"/>
      <c r="E1160" s="6">
        <f>IF(B1160&amp;""="","",IFERROR(INDEX('الملاك'!$B$6:$B$205,MATCH(B1160&amp;"",'الملاك'!$A$6:$A$205,0))&amp;"","كود غير موجود"))</f>
        <v/>
      </c>
      <c r="F1160" s="19">
        <f>IF(B1160&amp;""="","",IFERROR(INDEX('الملاك'!$E$6:$E$205,MATCH(B1160&amp;"",'الملاك'!$A$6:$A$205,0)),""))</f>
        <v/>
      </c>
      <c r="G1160" s="6">
        <f>IF(OR(A1160&amp;""="",B1160&amp;""=""),"",IF(COUNTIF('الاجتماعات'!$A$6:$A$205,A1160&amp;"")=0,"اجتماع غير موجود",IF(COUNTIFS($A$6:$A$2005,A1160&amp;"",$B$6:$B$2005,B1160&amp;"")&gt;1,"مكرر","")))</f>
        <v/>
      </c>
    </row>
    <row r="1161">
      <c r="A1161" s="5" t="n"/>
      <c r="B1161" s="5" t="n"/>
      <c r="C1161" s="5" t="n"/>
      <c r="D1161" s="5" t="n"/>
      <c r="E1161" s="6">
        <f>IF(B1161&amp;""="","",IFERROR(INDEX('الملاك'!$B$6:$B$205,MATCH(B1161&amp;"",'الملاك'!$A$6:$A$205,0))&amp;"","كود غير موجود"))</f>
        <v/>
      </c>
      <c r="F1161" s="19">
        <f>IF(B1161&amp;""="","",IFERROR(INDEX('الملاك'!$E$6:$E$205,MATCH(B1161&amp;"",'الملاك'!$A$6:$A$205,0)),""))</f>
        <v/>
      </c>
      <c r="G1161" s="6">
        <f>IF(OR(A1161&amp;""="",B1161&amp;""=""),"",IF(COUNTIF('الاجتماعات'!$A$6:$A$205,A1161&amp;"")=0,"اجتماع غير موجود",IF(COUNTIFS($A$6:$A$2005,A1161&amp;"",$B$6:$B$2005,B1161&amp;"")&gt;1,"مكرر","")))</f>
        <v/>
      </c>
    </row>
    <row r="1162">
      <c r="A1162" s="5" t="n"/>
      <c r="B1162" s="5" t="n"/>
      <c r="C1162" s="5" t="n"/>
      <c r="D1162" s="5" t="n"/>
      <c r="E1162" s="6">
        <f>IF(B1162&amp;""="","",IFERROR(INDEX('الملاك'!$B$6:$B$205,MATCH(B1162&amp;"",'الملاك'!$A$6:$A$205,0))&amp;"","كود غير موجود"))</f>
        <v/>
      </c>
      <c r="F1162" s="19">
        <f>IF(B1162&amp;""="","",IFERROR(INDEX('الملاك'!$E$6:$E$205,MATCH(B1162&amp;"",'الملاك'!$A$6:$A$205,0)),""))</f>
        <v/>
      </c>
      <c r="G1162" s="6">
        <f>IF(OR(A1162&amp;""="",B1162&amp;""=""),"",IF(COUNTIF('الاجتماعات'!$A$6:$A$205,A1162&amp;"")=0,"اجتماع غير موجود",IF(COUNTIFS($A$6:$A$2005,A1162&amp;"",$B$6:$B$2005,B1162&amp;"")&gt;1,"مكرر","")))</f>
        <v/>
      </c>
    </row>
    <row r="1163">
      <c r="A1163" s="5" t="n"/>
      <c r="B1163" s="5" t="n"/>
      <c r="C1163" s="5" t="n"/>
      <c r="D1163" s="5" t="n"/>
      <c r="E1163" s="6">
        <f>IF(B1163&amp;""="","",IFERROR(INDEX('الملاك'!$B$6:$B$205,MATCH(B1163&amp;"",'الملاك'!$A$6:$A$205,0))&amp;"","كود غير موجود"))</f>
        <v/>
      </c>
      <c r="F1163" s="19">
        <f>IF(B1163&amp;""="","",IFERROR(INDEX('الملاك'!$E$6:$E$205,MATCH(B1163&amp;"",'الملاك'!$A$6:$A$205,0)),""))</f>
        <v/>
      </c>
      <c r="G1163" s="6">
        <f>IF(OR(A1163&amp;""="",B1163&amp;""=""),"",IF(COUNTIF('الاجتماعات'!$A$6:$A$205,A1163&amp;"")=0,"اجتماع غير موجود",IF(COUNTIFS($A$6:$A$2005,A1163&amp;"",$B$6:$B$2005,B1163&amp;"")&gt;1,"مكرر","")))</f>
        <v/>
      </c>
    </row>
    <row r="1164">
      <c r="A1164" s="5" t="n"/>
      <c r="B1164" s="5" t="n"/>
      <c r="C1164" s="5" t="n"/>
      <c r="D1164" s="5" t="n"/>
      <c r="E1164" s="6">
        <f>IF(B1164&amp;""="","",IFERROR(INDEX('الملاك'!$B$6:$B$205,MATCH(B1164&amp;"",'الملاك'!$A$6:$A$205,0))&amp;"","كود غير موجود"))</f>
        <v/>
      </c>
      <c r="F1164" s="19">
        <f>IF(B1164&amp;""="","",IFERROR(INDEX('الملاك'!$E$6:$E$205,MATCH(B1164&amp;"",'الملاك'!$A$6:$A$205,0)),""))</f>
        <v/>
      </c>
      <c r="G1164" s="6">
        <f>IF(OR(A1164&amp;""="",B1164&amp;""=""),"",IF(COUNTIF('الاجتماعات'!$A$6:$A$205,A1164&amp;"")=0,"اجتماع غير موجود",IF(COUNTIFS($A$6:$A$2005,A1164&amp;"",$B$6:$B$2005,B1164&amp;"")&gt;1,"مكرر","")))</f>
        <v/>
      </c>
    </row>
    <row r="1165">
      <c r="A1165" s="5" t="n"/>
      <c r="B1165" s="5" t="n"/>
      <c r="C1165" s="5" t="n"/>
      <c r="D1165" s="5" t="n"/>
      <c r="E1165" s="6">
        <f>IF(B1165&amp;""="","",IFERROR(INDEX('الملاك'!$B$6:$B$205,MATCH(B1165&amp;"",'الملاك'!$A$6:$A$205,0))&amp;"","كود غير موجود"))</f>
        <v/>
      </c>
      <c r="F1165" s="19">
        <f>IF(B1165&amp;""="","",IFERROR(INDEX('الملاك'!$E$6:$E$205,MATCH(B1165&amp;"",'الملاك'!$A$6:$A$205,0)),""))</f>
        <v/>
      </c>
      <c r="G1165" s="6">
        <f>IF(OR(A1165&amp;""="",B1165&amp;""=""),"",IF(COUNTIF('الاجتماعات'!$A$6:$A$205,A1165&amp;"")=0,"اجتماع غير موجود",IF(COUNTIFS($A$6:$A$2005,A1165&amp;"",$B$6:$B$2005,B1165&amp;"")&gt;1,"مكرر","")))</f>
        <v/>
      </c>
    </row>
    <row r="1166">
      <c r="A1166" s="5" t="n"/>
      <c r="B1166" s="5" t="n"/>
      <c r="C1166" s="5" t="n"/>
      <c r="D1166" s="5" t="n"/>
      <c r="E1166" s="6">
        <f>IF(B1166&amp;""="","",IFERROR(INDEX('الملاك'!$B$6:$B$205,MATCH(B1166&amp;"",'الملاك'!$A$6:$A$205,0))&amp;"","كود غير موجود"))</f>
        <v/>
      </c>
      <c r="F1166" s="19">
        <f>IF(B1166&amp;""="","",IFERROR(INDEX('الملاك'!$E$6:$E$205,MATCH(B1166&amp;"",'الملاك'!$A$6:$A$205,0)),""))</f>
        <v/>
      </c>
      <c r="G1166" s="6">
        <f>IF(OR(A1166&amp;""="",B1166&amp;""=""),"",IF(COUNTIF('الاجتماعات'!$A$6:$A$205,A1166&amp;"")=0,"اجتماع غير موجود",IF(COUNTIFS($A$6:$A$2005,A1166&amp;"",$B$6:$B$2005,B1166&amp;"")&gt;1,"مكرر","")))</f>
        <v/>
      </c>
    </row>
    <row r="1167">
      <c r="A1167" s="5" t="n"/>
      <c r="B1167" s="5" t="n"/>
      <c r="C1167" s="5" t="n"/>
      <c r="D1167" s="5" t="n"/>
      <c r="E1167" s="6">
        <f>IF(B1167&amp;""="","",IFERROR(INDEX('الملاك'!$B$6:$B$205,MATCH(B1167&amp;"",'الملاك'!$A$6:$A$205,0))&amp;"","كود غير موجود"))</f>
        <v/>
      </c>
      <c r="F1167" s="19">
        <f>IF(B1167&amp;""="","",IFERROR(INDEX('الملاك'!$E$6:$E$205,MATCH(B1167&amp;"",'الملاك'!$A$6:$A$205,0)),""))</f>
        <v/>
      </c>
      <c r="G1167" s="6">
        <f>IF(OR(A1167&amp;""="",B1167&amp;""=""),"",IF(COUNTIF('الاجتماعات'!$A$6:$A$205,A1167&amp;"")=0,"اجتماع غير موجود",IF(COUNTIFS($A$6:$A$2005,A1167&amp;"",$B$6:$B$2005,B1167&amp;"")&gt;1,"مكرر","")))</f>
        <v/>
      </c>
    </row>
    <row r="1168">
      <c r="A1168" s="5" t="n"/>
      <c r="B1168" s="5" t="n"/>
      <c r="C1168" s="5" t="n"/>
      <c r="D1168" s="5" t="n"/>
      <c r="E1168" s="6">
        <f>IF(B1168&amp;""="","",IFERROR(INDEX('الملاك'!$B$6:$B$205,MATCH(B1168&amp;"",'الملاك'!$A$6:$A$205,0))&amp;"","كود غير موجود"))</f>
        <v/>
      </c>
      <c r="F1168" s="19">
        <f>IF(B1168&amp;""="","",IFERROR(INDEX('الملاك'!$E$6:$E$205,MATCH(B1168&amp;"",'الملاك'!$A$6:$A$205,0)),""))</f>
        <v/>
      </c>
      <c r="G1168" s="6">
        <f>IF(OR(A1168&amp;""="",B1168&amp;""=""),"",IF(COUNTIF('الاجتماعات'!$A$6:$A$205,A1168&amp;"")=0,"اجتماع غير موجود",IF(COUNTIFS($A$6:$A$2005,A1168&amp;"",$B$6:$B$2005,B1168&amp;"")&gt;1,"مكرر","")))</f>
        <v/>
      </c>
    </row>
    <row r="1169">
      <c r="A1169" s="5" t="n"/>
      <c r="B1169" s="5" t="n"/>
      <c r="C1169" s="5" t="n"/>
      <c r="D1169" s="5" t="n"/>
      <c r="E1169" s="6">
        <f>IF(B1169&amp;""="","",IFERROR(INDEX('الملاك'!$B$6:$B$205,MATCH(B1169&amp;"",'الملاك'!$A$6:$A$205,0))&amp;"","كود غير موجود"))</f>
        <v/>
      </c>
      <c r="F1169" s="19">
        <f>IF(B1169&amp;""="","",IFERROR(INDEX('الملاك'!$E$6:$E$205,MATCH(B1169&amp;"",'الملاك'!$A$6:$A$205,0)),""))</f>
        <v/>
      </c>
      <c r="G1169" s="6">
        <f>IF(OR(A1169&amp;""="",B1169&amp;""=""),"",IF(COUNTIF('الاجتماعات'!$A$6:$A$205,A1169&amp;"")=0,"اجتماع غير موجود",IF(COUNTIFS($A$6:$A$2005,A1169&amp;"",$B$6:$B$2005,B1169&amp;"")&gt;1,"مكرر","")))</f>
        <v/>
      </c>
    </row>
    <row r="1170">
      <c r="A1170" s="5" t="n"/>
      <c r="B1170" s="5" t="n"/>
      <c r="C1170" s="5" t="n"/>
      <c r="D1170" s="5" t="n"/>
      <c r="E1170" s="6">
        <f>IF(B1170&amp;""="","",IFERROR(INDEX('الملاك'!$B$6:$B$205,MATCH(B1170&amp;"",'الملاك'!$A$6:$A$205,0))&amp;"","كود غير موجود"))</f>
        <v/>
      </c>
      <c r="F1170" s="19">
        <f>IF(B1170&amp;""="","",IFERROR(INDEX('الملاك'!$E$6:$E$205,MATCH(B1170&amp;"",'الملاك'!$A$6:$A$205,0)),""))</f>
        <v/>
      </c>
      <c r="G1170" s="6">
        <f>IF(OR(A1170&amp;""="",B1170&amp;""=""),"",IF(COUNTIF('الاجتماعات'!$A$6:$A$205,A1170&amp;"")=0,"اجتماع غير موجود",IF(COUNTIFS($A$6:$A$2005,A1170&amp;"",$B$6:$B$2005,B1170&amp;"")&gt;1,"مكرر","")))</f>
        <v/>
      </c>
    </row>
    <row r="1171">
      <c r="A1171" s="5" t="n"/>
      <c r="B1171" s="5" t="n"/>
      <c r="C1171" s="5" t="n"/>
      <c r="D1171" s="5" t="n"/>
      <c r="E1171" s="6">
        <f>IF(B1171&amp;""="","",IFERROR(INDEX('الملاك'!$B$6:$B$205,MATCH(B1171&amp;"",'الملاك'!$A$6:$A$205,0))&amp;"","كود غير موجود"))</f>
        <v/>
      </c>
      <c r="F1171" s="19">
        <f>IF(B1171&amp;""="","",IFERROR(INDEX('الملاك'!$E$6:$E$205,MATCH(B1171&amp;"",'الملاك'!$A$6:$A$205,0)),""))</f>
        <v/>
      </c>
      <c r="G1171" s="6">
        <f>IF(OR(A1171&amp;""="",B1171&amp;""=""),"",IF(COUNTIF('الاجتماعات'!$A$6:$A$205,A1171&amp;"")=0,"اجتماع غير موجود",IF(COUNTIFS($A$6:$A$2005,A1171&amp;"",$B$6:$B$2005,B1171&amp;"")&gt;1,"مكرر","")))</f>
        <v/>
      </c>
    </row>
    <row r="1172">
      <c r="A1172" s="5" t="n"/>
      <c r="B1172" s="5" t="n"/>
      <c r="C1172" s="5" t="n"/>
      <c r="D1172" s="5" t="n"/>
      <c r="E1172" s="6">
        <f>IF(B1172&amp;""="","",IFERROR(INDEX('الملاك'!$B$6:$B$205,MATCH(B1172&amp;"",'الملاك'!$A$6:$A$205,0))&amp;"","كود غير موجود"))</f>
        <v/>
      </c>
      <c r="F1172" s="19">
        <f>IF(B1172&amp;""="","",IFERROR(INDEX('الملاك'!$E$6:$E$205,MATCH(B1172&amp;"",'الملاك'!$A$6:$A$205,0)),""))</f>
        <v/>
      </c>
      <c r="G1172" s="6">
        <f>IF(OR(A1172&amp;""="",B1172&amp;""=""),"",IF(COUNTIF('الاجتماعات'!$A$6:$A$205,A1172&amp;"")=0,"اجتماع غير موجود",IF(COUNTIFS($A$6:$A$2005,A1172&amp;"",$B$6:$B$2005,B1172&amp;"")&gt;1,"مكرر","")))</f>
        <v/>
      </c>
    </row>
    <row r="1173">
      <c r="A1173" s="5" t="n"/>
      <c r="B1173" s="5" t="n"/>
      <c r="C1173" s="5" t="n"/>
      <c r="D1173" s="5" t="n"/>
      <c r="E1173" s="6">
        <f>IF(B1173&amp;""="","",IFERROR(INDEX('الملاك'!$B$6:$B$205,MATCH(B1173&amp;"",'الملاك'!$A$6:$A$205,0))&amp;"","كود غير موجود"))</f>
        <v/>
      </c>
      <c r="F1173" s="19">
        <f>IF(B1173&amp;""="","",IFERROR(INDEX('الملاك'!$E$6:$E$205,MATCH(B1173&amp;"",'الملاك'!$A$6:$A$205,0)),""))</f>
        <v/>
      </c>
      <c r="G1173" s="6">
        <f>IF(OR(A1173&amp;""="",B1173&amp;""=""),"",IF(COUNTIF('الاجتماعات'!$A$6:$A$205,A1173&amp;"")=0,"اجتماع غير موجود",IF(COUNTIFS($A$6:$A$2005,A1173&amp;"",$B$6:$B$2005,B1173&amp;"")&gt;1,"مكرر","")))</f>
        <v/>
      </c>
    </row>
    <row r="1174">
      <c r="A1174" s="5" t="n"/>
      <c r="B1174" s="5" t="n"/>
      <c r="C1174" s="5" t="n"/>
      <c r="D1174" s="5" t="n"/>
      <c r="E1174" s="6">
        <f>IF(B1174&amp;""="","",IFERROR(INDEX('الملاك'!$B$6:$B$205,MATCH(B1174&amp;"",'الملاك'!$A$6:$A$205,0))&amp;"","كود غير موجود"))</f>
        <v/>
      </c>
      <c r="F1174" s="19">
        <f>IF(B1174&amp;""="","",IFERROR(INDEX('الملاك'!$E$6:$E$205,MATCH(B1174&amp;"",'الملاك'!$A$6:$A$205,0)),""))</f>
        <v/>
      </c>
      <c r="G1174" s="6">
        <f>IF(OR(A1174&amp;""="",B1174&amp;""=""),"",IF(COUNTIF('الاجتماعات'!$A$6:$A$205,A1174&amp;"")=0,"اجتماع غير موجود",IF(COUNTIFS($A$6:$A$2005,A1174&amp;"",$B$6:$B$2005,B1174&amp;"")&gt;1,"مكرر","")))</f>
        <v/>
      </c>
    </row>
    <row r="1175">
      <c r="A1175" s="5" t="n"/>
      <c r="B1175" s="5" t="n"/>
      <c r="C1175" s="5" t="n"/>
      <c r="D1175" s="5" t="n"/>
      <c r="E1175" s="6">
        <f>IF(B1175&amp;""="","",IFERROR(INDEX('الملاك'!$B$6:$B$205,MATCH(B1175&amp;"",'الملاك'!$A$6:$A$205,0))&amp;"","كود غير موجود"))</f>
        <v/>
      </c>
      <c r="F1175" s="19">
        <f>IF(B1175&amp;""="","",IFERROR(INDEX('الملاك'!$E$6:$E$205,MATCH(B1175&amp;"",'الملاك'!$A$6:$A$205,0)),""))</f>
        <v/>
      </c>
      <c r="G1175" s="6">
        <f>IF(OR(A1175&amp;""="",B1175&amp;""=""),"",IF(COUNTIF('الاجتماعات'!$A$6:$A$205,A1175&amp;"")=0,"اجتماع غير موجود",IF(COUNTIFS($A$6:$A$2005,A1175&amp;"",$B$6:$B$2005,B1175&amp;"")&gt;1,"مكرر","")))</f>
        <v/>
      </c>
    </row>
    <row r="1176">
      <c r="A1176" s="5" t="n"/>
      <c r="B1176" s="5" t="n"/>
      <c r="C1176" s="5" t="n"/>
      <c r="D1176" s="5" t="n"/>
      <c r="E1176" s="6">
        <f>IF(B1176&amp;""="","",IFERROR(INDEX('الملاك'!$B$6:$B$205,MATCH(B1176&amp;"",'الملاك'!$A$6:$A$205,0))&amp;"","كود غير موجود"))</f>
        <v/>
      </c>
      <c r="F1176" s="19">
        <f>IF(B1176&amp;""="","",IFERROR(INDEX('الملاك'!$E$6:$E$205,MATCH(B1176&amp;"",'الملاك'!$A$6:$A$205,0)),""))</f>
        <v/>
      </c>
      <c r="G1176" s="6">
        <f>IF(OR(A1176&amp;""="",B1176&amp;""=""),"",IF(COUNTIF('الاجتماعات'!$A$6:$A$205,A1176&amp;"")=0,"اجتماع غير موجود",IF(COUNTIFS($A$6:$A$2005,A1176&amp;"",$B$6:$B$2005,B1176&amp;"")&gt;1,"مكرر","")))</f>
        <v/>
      </c>
    </row>
    <row r="1177">
      <c r="A1177" s="5" t="n"/>
      <c r="B1177" s="5" t="n"/>
      <c r="C1177" s="5" t="n"/>
      <c r="D1177" s="5" t="n"/>
      <c r="E1177" s="6">
        <f>IF(B1177&amp;""="","",IFERROR(INDEX('الملاك'!$B$6:$B$205,MATCH(B1177&amp;"",'الملاك'!$A$6:$A$205,0))&amp;"","كود غير موجود"))</f>
        <v/>
      </c>
      <c r="F1177" s="19">
        <f>IF(B1177&amp;""="","",IFERROR(INDEX('الملاك'!$E$6:$E$205,MATCH(B1177&amp;"",'الملاك'!$A$6:$A$205,0)),""))</f>
        <v/>
      </c>
      <c r="G1177" s="6">
        <f>IF(OR(A1177&amp;""="",B1177&amp;""=""),"",IF(COUNTIF('الاجتماعات'!$A$6:$A$205,A1177&amp;"")=0,"اجتماع غير موجود",IF(COUNTIFS($A$6:$A$2005,A1177&amp;"",$B$6:$B$2005,B1177&amp;"")&gt;1,"مكرر","")))</f>
        <v/>
      </c>
    </row>
    <row r="1178">
      <c r="A1178" s="5" t="n"/>
      <c r="B1178" s="5" t="n"/>
      <c r="C1178" s="5" t="n"/>
      <c r="D1178" s="5" t="n"/>
      <c r="E1178" s="6">
        <f>IF(B1178&amp;""="","",IFERROR(INDEX('الملاك'!$B$6:$B$205,MATCH(B1178&amp;"",'الملاك'!$A$6:$A$205,0))&amp;"","كود غير موجود"))</f>
        <v/>
      </c>
      <c r="F1178" s="19">
        <f>IF(B1178&amp;""="","",IFERROR(INDEX('الملاك'!$E$6:$E$205,MATCH(B1178&amp;"",'الملاك'!$A$6:$A$205,0)),""))</f>
        <v/>
      </c>
      <c r="G1178" s="6">
        <f>IF(OR(A1178&amp;""="",B1178&amp;""=""),"",IF(COUNTIF('الاجتماعات'!$A$6:$A$205,A1178&amp;"")=0,"اجتماع غير موجود",IF(COUNTIFS($A$6:$A$2005,A1178&amp;"",$B$6:$B$2005,B1178&amp;"")&gt;1,"مكرر","")))</f>
        <v/>
      </c>
    </row>
    <row r="1179">
      <c r="A1179" s="5" t="n"/>
      <c r="B1179" s="5" t="n"/>
      <c r="C1179" s="5" t="n"/>
      <c r="D1179" s="5" t="n"/>
      <c r="E1179" s="6">
        <f>IF(B1179&amp;""="","",IFERROR(INDEX('الملاك'!$B$6:$B$205,MATCH(B1179&amp;"",'الملاك'!$A$6:$A$205,0))&amp;"","كود غير موجود"))</f>
        <v/>
      </c>
      <c r="F1179" s="19">
        <f>IF(B1179&amp;""="","",IFERROR(INDEX('الملاك'!$E$6:$E$205,MATCH(B1179&amp;"",'الملاك'!$A$6:$A$205,0)),""))</f>
        <v/>
      </c>
      <c r="G1179" s="6">
        <f>IF(OR(A1179&amp;""="",B1179&amp;""=""),"",IF(COUNTIF('الاجتماعات'!$A$6:$A$205,A1179&amp;"")=0,"اجتماع غير موجود",IF(COUNTIFS($A$6:$A$2005,A1179&amp;"",$B$6:$B$2005,B1179&amp;"")&gt;1,"مكرر","")))</f>
        <v/>
      </c>
    </row>
    <row r="1180">
      <c r="A1180" s="5" t="n"/>
      <c r="B1180" s="5" t="n"/>
      <c r="C1180" s="5" t="n"/>
      <c r="D1180" s="5" t="n"/>
      <c r="E1180" s="6">
        <f>IF(B1180&amp;""="","",IFERROR(INDEX('الملاك'!$B$6:$B$205,MATCH(B1180&amp;"",'الملاك'!$A$6:$A$205,0))&amp;"","كود غير موجود"))</f>
        <v/>
      </c>
      <c r="F1180" s="19">
        <f>IF(B1180&amp;""="","",IFERROR(INDEX('الملاك'!$E$6:$E$205,MATCH(B1180&amp;"",'الملاك'!$A$6:$A$205,0)),""))</f>
        <v/>
      </c>
      <c r="G1180" s="6">
        <f>IF(OR(A1180&amp;""="",B1180&amp;""=""),"",IF(COUNTIF('الاجتماعات'!$A$6:$A$205,A1180&amp;"")=0,"اجتماع غير موجود",IF(COUNTIFS($A$6:$A$2005,A1180&amp;"",$B$6:$B$2005,B1180&amp;"")&gt;1,"مكرر","")))</f>
        <v/>
      </c>
    </row>
    <row r="1181">
      <c r="A1181" s="5" t="n"/>
      <c r="B1181" s="5" t="n"/>
      <c r="C1181" s="5" t="n"/>
      <c r="D1181" s="5" t="n"/>
      <c r="E1181" s="6">
        <f>IF(B1181&amp;""="","",IFERROR(INDEX('الملاك'!$B$6:$B$205,MATCH(B1181&amp;"",'الملاك'!$A$6:$A$205,0))&amp;"","كود غير موجود"))</f>
        <v/>
      </c>
      <c r="F1181" s="19">
        <f>IF(B1181&amp;""="","",IFERROR(INDEX('الملاك'!$E$6:$E$205,MATCH(B1181&amp;"",'الملاك'!$A$6:$A$205,0)),""))</f>
        <v/>
      </c>
      <c r="G1181" s="6">
        <f>IF(OR(A1181&amp;""="",B1181&amp;""=""),"",IF(COUNTIF('الاجتماعات'!$A$6:$A$205,A1181&amp;"")=0,"اجتماع غير موجود",IF(COUNTIFS($A$6:$A$2005,A1181&amp;"",$B$6:$B$2005,B1181&amp;"")&gt;1,"مكرر","")))</f>
        <v/>
      </c>
    </row>
    <row r="1182">
      <c r="A1182" s="5" t="n"/>
      <c r="B1182" s="5" t="n"/>
      <c r="C1182" s="5" t="n"/>
      <c r="D1182" s="5" t="n"/>
      <c r="E1182" s="6">
        <f>IF(B1182&amp;""="","",IFERROR(INDEX('الملاك'!$B$6:$B$205,MATCH(B1182&amp;"",'الملاك'!$A$6:$A$205,0))&amp;"","كود غير موجود"))</f>
        <v/>
      </c>
      <c r="F1182" s="19">
        <f>IF(B1182&amp;""="","",IFERROR(INDEX('الملاك'!$E$6:$E$205,MATCH(B1182&amp;"",'الملاك'!$A$6:$A$205,0)),""))</f>
        <v/>
      </c>
      <c r="G1182" s="6">
        <f>IF(OR(A1182&amp;""="",B1182&amp;""=""),"",IF(COUNTIF('الاجتماعات'!$A$6:$A$205,A1182&amp;"")=0,"اجتماع غير موجود",IF(COUNTIFS($A$6:$A$2005,A1182&amp;"",$B$6:$B$2005,B1182&amp;"")&gt;1,"مكرر","")))</f>
        <v/>
      </c>
    </row>
    <row r="1183">
      <c r="A1183" s="5" t="n"/>
      <c r="B1183" s="5" t="n"/>
      <c r="C1183" s="5" t="n"/>
      <c r="D1183" s="5" t="n"/>
      <c r="E1183" s="6">
        <f>IF(B1183&amp;""="","",IFERROR(INDEX('الملاك'!$B$6:$B$205,MATCH(B1183&amp;"",'الملاك'!$A$6:$A$205,0))&amp;"","كود غير موجود"))</f>
        <v/>
      </c>
      <c r="F1183" s="19">
        <f>IF(B1183&amp;""="","",IFERROR(INDEX('الملاك'!$E$6:$E$205,MATCH(B1183&amp;"",'الملاك'!$A$6:$A$205,0)),""))</f>
        <v/>
      </c>
      <c r="G1183" s="6">
        <f>IF(OR(A1183&amp;""="",B1183&amp;""=""),"",IF(COUNTIF('الاجتماعات'!$A$6:$A$205,A1183&amp;"")=0,"اجتماع غير موجود",IF(COUNTIFS($A$6:$A$2005,A1183&amp;"",$B$6:$B$2005,B1183&amp;"")&gt;1,"مكرر","")))</f>
        <v/>
      </c>
    </row>
    <row r="1184">
      <c r="A1184" s="5" t="n"/>
      <c r="B1184" s="5" t="n"/>
      <c r="C1184" s="5" t="n"/>
      <c r="D1184" s="5" t="n"/>
      <c r="E1184" s="6">
        <f>IF(B1184&amp;""="","",IFERROR(INDEX('الملاك'!$B$6:$B$205,MATCH(B1184&amp;"",'الملاك'!$A$6:$A$205,0))&amp;"","كود غير موجود"))</f>
        <v/>
      </c>
      <c r="F1184" s="19">
        <f>IF(B1184&amp;""="","",IFERROR(INDEX('الملاك'!$E$6:$E$205,MATCH(B1184&amp;"",'الملاك'!$A$6:$A$205,0)),""))</f>
        <v/>
      </c>
      <c r="G1184" s="6">
        <f>IF(OR(A1184&amp;""="",B1184&amp;""=""),"",IF(COUNTIF('الاجتماعات'!$A$6:$A$205,A1184&amp;"")=0,"اجتماع غير موجود",IF(COUNTIFS($A$6:$A$2005,A1184&amp;"",$B$6:$B$2005,B1184&amp;"")&gt;1,"مكرر","")))</f>
        <v/>
      </c>
    </row>
    <row r="1185">
      <c r="A1185" s="5" t="n"/>
      <c r="B1185" s="5" t="n"/>
      <c r="C1185" s="5" t="n"/>
      <c r="D1185" s="5" t="n"/>
      <c r="E1185" s="6">
        <f>IF(B1185&amp;""="","",IFERROR(INDEX('الملاك'!$B$6:$B$205,MATCH(B1185&amp;"",'الملاك'!$A$6:$A$205,0))&amp;"","كود غير موجود"))</f>
        <v/>
      </c>
      <c r="F1185" s="19">
        <f>IF(B1185&amp;""="","",IFERROR(INDEX('الملاك'!$E$6:$E$205,MATCH(B1185&amp;"",'الملاك'!$A$6:$A$205,0)),""))</f>
        <v/>
      </c>
      <c r="G1185" s="6">
        <f>IF(OR(A1185&amp;""="",B1185&amp;""=""),"",IF(COUNTIF('الاجتماعات'!$A$6:$A$205,A1185&amp;"")=0,"اجتماع غير موجود",IF(COUNTIFS($A$6:$A$2005,A1185&amp;"",$B$6:$B$2005,B1185&amp;"")&gt;1,"مكرر","")))</f>
        <v/>
      </c>
    </row>
    <row r="1186">
      <c r="A1186" s="5" t="n"/>
      <c r="B1186" s="5" t="n"/>
      <c r="C1186" s="5" t="n"/>
      <c r="D1186" s="5" t="n"/>
      <c r="E1186" s="6">
        <f>IF(B1186&amp;""="","",IFERROR(INDEX('الملاك'!$B$6:$B$205,MATCH(B1186&amp;"",'الملاك'!$A$6:$A$205,0))&amp;"","كود غير موجود"))</f>
        <v/>
      </c>
      <c r="F1186" s="19">
        <f>IF(B1186&amp;""="","",IFERROR(INDEX('الملاك'!$E$6:$E$205,MATCH(B1186&amp;"",'الملاك'!$A$6:$A$205,0)),""))</f>
        <v/>
      </c>
      <c r="G1186" s="6">
        <f>IF(OR(A1186&amp;""="",B1186&amp;""=""),"",IF(COUNTIF('الاجتماعات'!$A$6:$A$205,A1186&amp;"")=0,"اجتماع غير موجود",IF(COUNTIFS($A$6:$A$2005,A1186&amp;"",$B$6:$B$2005,B1186&amp;"")&gt;1,"مكرر","")))</f>
        <v/>
      </c>
    </row>
    <row r="1187">
      <c r="A1187" s="5" t="n"/>
      <c r="B1187" s="5" t="n"/>
      <c r="C1187" s="5" t="n"/>
      <c r="D1187" s="5" t="n"/>
      <c r="E1187" s="6">
        <f>IF(B1187&amp;""="","",IFERROR(INDEX('الملاك'!$B$6:$B$205,MATCH(B1187&amp;"",'الملاك'!$A$6:$A$205,0))&amp;"","كود غير موجود"))</f>
        <v/>
      </c>
      <c r="F1187" s="19">
        <f>IF(B1187&amp;""="","",IFERROR(INDEX('الملاك'!$E$6:$E$205,MATCH(B1187&amp;"",'الملاك'!$A$6:$A$205,0)),""))</f>
        <v/>
      </c>
      <c r="G1187" s="6">
        <f>IF(OR(A1187&amp;""="",B1187&amp;""=""),"",IF(COUNTIF('الاجتماعات'!$A$6:$A$205,A1187&amp;"")=0,"اجتماع غير موجود",IF(COUNTIFS($A$6:$A$2005,A1187&amp;"",$B$6:$B$2005,B1187&amp;"")&gt;1,"مكرر","")))</f>
        <v/>
      </c>
    </row>
    <row r="1188">
      <c r="A1188" s="5" t="n"/>
      <c r="B1188" s="5" t="n"/>
      <c r="C1188" s="5" t="n"/>
      <c r="D1188" s="5" t="n"/>
      <c r="E1188" s="6">
        <f>IF(B1188&amp;""="","",IFERROR(INDEX('الملاك'!$B$6:$B$205,MATCH(B1188&amp;"",'الملاك'!$A$6:$A$205,0))&amp;"","كود غير موجود"))</f>
        <v/>
      </c>
      <c r="F1188" s="19">
        <f>IF(B1188&amp;""="","",IFERROR(INDEX('الملاك'!$E$6:$E$205,MATCH(B1188&amp;"",'الملاك'!$A$6:$A$205,0)),""))</f>
        <v/>
      </c>
      <c r="G1188" s="6">
        <f>IF(OR(A1188&amp;""="",B1188&amp;""=""),"",IF(COUNTIF('الاجتماعات'!$A$6:$A$205,A1188&amp;"")=0,"اجتماع غير موجود",IF(COUNTIFS($A$6:$A$2005,A1188&amp;"",$B$6:$B$2005,B1188&amp;"")&gt;1,"مكرر","")))</f>
        <v/>
      </c>
    </row>
    <row r="1189">
      <c r="A1189" s="5" t="n"/>
      <c r="B1189" s="5" t="n"/>
      <c r="C1189" s="5" t="n"/>
      <c r="D1189" s="5" t="n"/>
      <c r="E1189" s="6">
        <f>IF(B1189&amp;""="","",IFERROR(INDEX('الملاك'!$B$6:$B$205,MATCH(B1189&amp;"",'الملاك'!$A$6:$A$205,0))&amp;"","كود غير موجود"))</f>
        <v/>
      </c>
      <c r="F1189" s="19">
        <f>IF(B1189&amp;""="","",IFERROR(INDEX('الملاك'!$E$6:$E$205,MATCH(B1189&amp;"",'الملاك'!$A$6:$A$205,0)),""))</f>
        <v/>
      </c>
      <c r="G1189" s="6">
        <f>IF(OR(A1189&amp;""="",B1189&amp;""=""),"",IF(COUNTIF('الاجتماعات'!$A$6:$A$205,A1189&amp;"")=0,"اجتماع غير موجود",IF(COUNTIFS($A$6:$A$2005,A1189&amp;"",$B$6:$B$2005,B1189&amp;"")&gt;1,"مكرر","")))</f>
        <v/>
      </c>
    </row>
    <row r="1190">
      <c r="A1190" s="5" t="n"/>
      <c r="B1190" s="5" t="n"/>
      <c r="C1190" s="5" t="n"/>
      <c r="D1190" s="5" t="n"/>
      <c r="E1190" s="6">
        <f>IF(B1190&amp;""="","",IFERROR(INDEX('الملاك'!$B$6:$B$205,MATCH(B1190&amp;"",'الملاك'!$A$6:$A$205,0))&amp;"","كود غير موجود"))</f>
        <v/>
      </c>
      <c r="F1190" s="19">
        <f>IF(B1190&amp;""="","",IFERROR(INDEX('الملاك'!$E$6:$E$205,MATCH(B1190&amp;"",'الملاك'!$A$6:$A$205,0)),""))</f>
        <v/>
      </c>
      <c r="G1190" s="6">
        <f>IF(OR(A1190&amp;""="",B1190&amp;""=""),"",IF(COUNTIF('الاجتماعات'!$A$6:$A$205,A1190&amp;"")=0,"اجتماع غير موجود",IF(COUNTIFS($A$6:$A$2005,A1190&amp;"",$B$6:$B$2005,B1190&amp;"")&gt;1,"مكرر","")))</f>
        <v/>
      </c>
    </row>
    <row r="1191">
      <c r="A1191" s="5" t="n"/>
      <c r="B1191" s="5" t="n"/>
      <c r="C1191" s="5" t="n"/>
      <c r="D1191" s="5" t="n"/>
      <c r="E1191" s="6">
        <f>IF(B1191&amp;""="","",IFERROR(INDEX('الملاك'!$B$6:$B$205,MATCH(B1191&amp;"",'الملاك'!$A$6:$A$205,0))&amp;"","كود غير موجود"))</f>
        <v/>
      </c>
      <c r="F1191" s="19">
        <f>IF(B1191&amp;""="","",IFERROR(INDEX('الملاك'!$E$6:$E$205,MATCH(B1191&amp;"",'الملاك'!$A$6:$A$205,0)),""))</f>
        <v/>
      </c>
      <c r="G1191" s="6">
        <f>IF(OR(A1191&amp;""="",B1191&amp;""=""),"",IF(COUNTIF('الاجتماعات'!$A$6:$A$205,A1191&amp;"")=0,"اجتماع غير موجود",IF(COUNTIFS($A$6:$A$2005,A1191&amp;"",$B$6:$B$2005,B1191&amp;"")&gt;1,"مكرر","")))</f>
        <v/>
      </c>
    </row>
    <row r="1192">
      <c r="A1192" s="5" t="n"/>
      <c r="B1192" s="5" t="n"/>
      <c r="C1192" s="5" t="n"/>
      <c r="D1192" s="5" t="n"/>
      <c r="E1192" s="6">
        <f>IF(B1192&amp;""="","",IFERROR(INDEX('الملاك'!$B$6:$B$205,MATCH(B1192&amp;"",'الملاك'!$A$6:$A$205,0))&amp;"","كود غير موجود"))</f>
        <v/>
      </c>
      <c r="F1192" s="19">
        <f>IF(B1192&amp;""="","",IFERROR(INDEX('الملاك'!$E$6:$E$205,MATCH(B1192&amp;"",'الملاك'!$A$6:$A$205,0)),""))</f>
        <v/>
      </c>
      <c r="G1192" s="6">
        <f>IF(OR(A1192&amp;""="",B1192&amp;""=""),"",IF(COUNTIF('الاجتماعات'!$A$6:$A$205,A1192&amp;"")=0,"اجتماع غير موجود",IF(COUNTIFS($A$6:$A$2005,A1192&amp;"",$B$6:$B$2005,B1192&amp;"")&gt;1,"مكرر","")))</f>
        <v/>
      </c>
    </row>
    <row r="1193">
      <c r="A1193" s="5" t="n"/>
      <c r="B1193" s="5" t="n"/>
      <c r="C1193" s="5" t="n"/>
      <c r="D1193" s="5" t="n"/>
      <c r="E1193" s="6">
        <f>IF(B1193&amp;""="","",IFERROR(INDEX('الملاك'!$B$6:$B$205,MATCH(B1193&amp;"",'الملاك'!$A$6:$A$205,0))&amp;"","كود غير موجود"))</f>
        <v/>
      </c>
      <c r="F1193" s="19">
        <f>IF(B1193&amp;""="","",IFERROR(INDEX('الملاك'!$E$6:$E$205,MATCH(B1193&amp;"",'الملاك'!$A$6:$A$205,0)),""))</f>
        <v/>
      </c>
      <c r="G1193" s="6">
        <f>IF(OR(A1193&amp;""="",B1193&amp;""=""),"",IF(COUNTIF('الاجتماعات'!$A$6:$A$205,A1193&amp;"")=0,"اجتماع غير موجود",IF(COUNTIFS($A$6:$A$2005,A1193&amp;"",$B$6:$B$2005,B1193&amp;"")&gt;1,"مكرر","")))</f>
        <v/>
      </c>
    </row>
    <row r="1194">
      <c r="A1194" s="5" t="n"/>
      <c r="B1194" s="5" t="n"/>
      <c r="C1194" s="5" t="n"/>
      <c r="D1194" s="5" t="n"/>
      <c r="E1194" s="6">
        <f>IF(B1194&amp;""="","",IFERROR(INDEX('الملاك'!$B$6:$B$205,MATCH(B1194&amp;"",'الملاك'!$A$6:$A$205,0))&amp;"","كود غير موجود"))</f>
        <v/>
      </c>
      <c r="F1194" s="19">
        <f>IF(B1194&amp;""="","",IFERROR(INDEX('الملاك'!$E$6:$E$205,MATCH(B1194&amp;"",'الملاك'!$A$6:$A$205,0)),""))</f>
        <v/>
      </c>
      <c r="G1194" s="6">
        <f>IF(OR(A1194&amp;""="",B1194&amp;""=""),"",IF(COUNTIF('الاجتماعات'!$A$6:$A$205,A1194&amp;"")=0,"اجتماع غير موجود",IF(COUNTIFS($A$6:$A$2005,A1194&amp;"",$B$6:$B$2005,B1194&amp;"")&gt;1,"مكرر","")))</f>
        <v/>
      </c>
    </row>
    <row r="1195">
      <c r="A1195" s="5" t="n"/>
      <c r="B1195" s="5" t="n"/>
      <c r="C1195" s="5" t="n"/>
      <c r="D1195" s="5" t="n"/>
      <c r="E1195" s="6">
        <f>IF(B1195&amp;""="","",IFERROR(INDEX('الملاك'!$B$6:$B$205,MATCH(B1195&amp;"",'الملاك'!$A$6:$A$205,0))&amp;"","كود غير موجود"))</f>
        <v/>
      </c>
      <c r="F1195" s="19">
        <f>IF(B1195&amp;""="","",IFERROR(INDEX('الملاك'!$E$6:$E$205,MATCH(B1195&amp;"",'الملاك'!$A$6:$A$205,0)),""))</f>
        <v/>
      </c>
      <c r="G1195" s="6">
        <f>IF(OR(A1195&amp;""="",B1195&amp;""=""),"",IF(COUNTIF('الاجتماعات'!$A$6:$A$205,A1195&amp;"")=0,"اجتماع غير موجود",IF(COUNTIFS($A$6:$A$2005,A1195&amp;"",$B$6:$B$2005,B1195&amp;"")&gt;1,"مكرر","")))</f>
        <v/>
      </c>
    </row>
    <row r="1196">
      <c r="A1196" s="5" t="n"/>
      <c r="B1196" s="5" t="n"/>
      <c r="C1196" s="5" t="n"/>
      <c r="D1196" s="5" t="n"/>
      <c r="E1196" s="6">
        <f>IF(B1196&amp;""="","",IFERROR(INDEX('الملاك'!$B$6:$B$205,MATCH(B1196&amp;"",'الملاك'!$A$6:$A$205,0))&amp;"","كود غير موجود"))</f>
        <v/>
      </c>
      <c r="F1196" s="19">
        <f>IF(B1196&amp;""="","",IFERROR(INDEX('الملاك'!$E$6:$E$205,MATCH(B1196&amp;"",'الملاك'!$A$6:$A$205,0)),""))</f>
        <v/>
      </c>
      <c r="G1196" s="6">
        <f>IF(OR(A1196&amp;""="",B1196&amp;""=""),"",IF(COUNTIF('الاجتماعات'!$A$6:$A$205,A1196&amp;"")=0,"اجتماع غير موجود",IF(COUNTIFS($A$6:$A$2005,A1196&amp;"",$B$6:$B$2005,B1196&amp;"")&gt;1,"مكرر","")))</f>
        <v/>
      </c>
    </row>
    <row r="1197">
      <c r="A1197" s="5" t="n"/>
      <c r="B1197" s="5" t="n"/>
      <c r="C1197" s="5" t="n"/>
      <c r="D1197" s="5" t="n"/>
      <c r="E1197" s="6">
        <f>IF(B1197&amp;""="","",IFERROR(INDEX('الملاك'!$B$6:$B$205,MATCH(B1197&amp;"",'الملاك'!$A$6:$A$205,0))&amp;"","كود غير موجود"))</f>
        <v/>
      </c>
      <c r="F1197" s="19">
        <f>IF(B1197&amp;""="","",IFERROR(INDEX('الملاك'!$E$6:$E$205,MATCH(B1197&amp;"",'الملاك'!$A$6:$A$205,0)),""))</f>
        <v/>
      </c>
      <c r="G1197" s="6">
        <f>IF(OR(A1197&amp;""="",B1197&amp;""=""),"",IF(COUNTIF('الاجتماعات'!$A$6:$A$205,A1197&amp;"")=0,"اجتماع غير موجود",IF(COUNTIFS($A$6:$A$2005,A1197&amp;"",$B$6:$B$2005,B1197&amp;"")&gt;1,"مكرر","")))</f>
        <v/>
      </c>
    </row>
    <row r="1198">
      <c r="A1198" s="5" t="n"/>
      <c r="B1198" s="5" t="n"/>
      <c r="C1198" s="5" t="n"/>
      <c r="D1198" s="5" t="n"/>
      <c r="E1198" s="6">
        <f>IF(B1198&amp;""="","",IFERROR(INDEX('الملاك'!$B$6:$B$205,MATCH(B1198&amp;"",'الملاك'!$A$6:$A$205,0))&amp;"","كود غير موجود"))</f>
        <v/>
      </c>
      <c r="F1198" s="19">
        <f>IF(B1198&amp;""="","",IFERROR(INDEX('الملاك'!$E$6:$E$205,MATCH(B1198&amp;"",'الملاك'!$A$6:$A$205,0)),""))</f>
        <v/>
      </c>
      <c r="G1198" s="6">
        <f>IF(OR(A1198&amp;""="",B1198&amp;""=""),"",IF(COUNTIF('الاجتماعات'!$A$6:$A$205,A1198&amp;"")=0,"اجتماع غير موجود",IF(COUNTIFS($A$6:$A$2005,A1198&amp;"",$B$6:$B$2005,B1198&amp;"")&gt;1,"مكرر","")))</f>
        <v/>
      </c>
    </row>
    <row r="1199">
      <c r="A1199" s="5" t="n"/>
      <c r="B1199" s="5" t="n"/>
      <c r="C1199" s="5" t="n"/>
      <c r="D1199" s="5" t="n"/>
      <c r="E1199" s="6">
        <f>IF(B1199&amp;""="","",IFERROR(INDEX('الملاك'!$B$6:$B$205,MATCH(B1199&amp;"",'الملاك'!$A$6:$A$205,0))&amp;"","كود غير موجود"))</f>
        <v/>
      </c>
      <c r="F1199" s="19">
        <f>IF(B1199&amp;""="","",IFERROR(INDEX('الملاك'!$E$6:$E$205,MATCH(B1199&amp;"",'الملاك'!$A$6:$A$205,0)),""))</f>
        <v/>
      </c>
      <c r="G1199" s="6">
        <f>IF(OR(A1199&amp;""="",B1199&amp;""=""),"",IF(COUNTIF('الاجتماعات'!$A$6:$A$205,A1199&amp;"")=0,"اجتماع غير موجود",IF(COUNTIFS($A$6:$A$2005,A1199&amp;"",$B$6:$B$2005,B1199&amp;"")&gt;1,"مكرر","")))</f>
        <v/>
      </c>
    </row>
    <row r="1200">
      <c r="A1200" s="5" t="n"/>
      <c r="B1200" s="5" t="n"/>
      <c r="C1200" s="5" t="n"/>
      <c r="D1200" s="5" t="n"/>
      <c r="E1200" s="6">
        <f>IF(B1200&amp;""="","",IFERROR(INDEX('الملاك'!$B$6:$B$205,MATCH(B1200&amp;"",'الملاك'!$A$6:$A$205,0))&amp;"","كود غير موجود"))</f>
        <v/>
      </c>
      <c r="F1200" s="19">
        <f>IF(B1200&amp;""="","",IFERROR(INDEX('الملاك'!$E$6:$E$205,MATCH(B1200&amp;"",'الملاك'!$A$6:$A$205,0)),""))</f>
        <v/>
      </c>
      <c r="G1200" s="6">
        <f>IF(OR(A1200&amp;""="",B1200&amp;""=""),"",IF(COUNTIF('الاجتماعات'!$A$6:$A$205,A1200&amp;"")=0,"اجتماع غير موجود",IF(COUNTIFS($A$6:$A$2005,A1200&amp;"",$B$6:$B$2005,B1200&amp;"")&gt;1,"مكرر","")))</f>
        <v/>
      </c>
    </row>
    <row r="1201">
      <c r="A1201" s="5" t="n"/>
      <c r="B1201" s="5" t="n"/>
      <c r="C1201" s="5" t="n"/>
      <c r="D1201" s="5" t="n"/>
      <c r="E1201" s="6">
        <f>IF(B1201&amp;""="","",IFERROR(INDEX('الملاك'!$B$6:$B$205,MATCH(B1201&amp;"",'الملاك'!$A$6:$A$205,0))&amp;"","كود غير موجود"))</f>
        <v/>
      </c>
      <c r="F1201" s="19">
        <f>IF(B1201&amp;""="","",IFERROR(INDEX('الملاك'!$E$6:$E$205,MATCH(B1201&amp;"",'الملاك'!$A$6:$A$205,0)),""))</f>
        <v/>
      </c>
      <c r="G1201" s="6">
        <f>IF(OR(A1201&amp;""="",B1201&amp;""=""),"",IF(COUNTIF('الاجتماعات'!$A$6:$A$205,A1201&amp;"")=0,"اجتماع غير موجود",IF(COUNTIFS($A$6:$A$2005,A1201&amp;"",$B$6:$B$2005,B1201&amp;"")&gt;1,"مكرر","")))</f>
        <v/>
      </c>
    </row>
    <row r="1202">
      <c r="A1202" s="5" t="n"/>
      <c r="B1202" s="5" t="n"/>
      <c r="C1202" s="5" t="n"/>
      <c r="D1202" s="5" t="n"/>
      <c r="E1202" s="6">
        <f>IF(B1202&amp;""="","",IFERROR(INDEX('الملاك'!$B$6:$B$205,MATCH(B1202&amp;"",'الملاك'!$A$6:$A$205,0))&amp;"","كود غير موجود"))</f>
        <v/>
      </c>
      <c r="F1202" s="19">
        <f>IF(B1202&amp;""="","",IFERROR(INDEX('الملاك'!$E$6:$E$205,MATCH(B1202&amp;"",'الملاك'!$A$6:$A$205,0)),""))</f>
        <v/>
      </c>
      <c r="G1202" s="6">
        <f>IF(OR(A1202&amp;""="",B1202&amp;""=""),"",IF(COUNTIF('الاجتماعات'!$A$6:$A$205,A1202&amp;"")=0,"اجتماع غير موجود",IF(COUNTIFS($A$6:$A$2005,A1202&amp;"",$B$6:$B$2005,B1202&amp;"")&gt;1,"مكرر","")))</f>
        <v/>
      </c>
    </row>
    <row r="1203">
      <c r="A1203" s="5" t="n"/>
      <c r="B1203" s="5" t="n"/>
      <c r="C1203" s="5" t="n"/>
      <c r="D1203" s="5" t="n"/>
      <c r="E1203" s="6">
        <f>IF(B1203&amp;""="","",IFERROR(INDEX('الملاك'!$B$6:$B$205,MATCH(B1203&amp;"",'الملاك'!$A$6:$A$205,0))&amp;"","كود غير موجود"))</f>
        <v/>
      </c>
      <c r="F1203" s="19">
        <f>IF(B1203&amp;""="","",IFERROR(INDEX('الملاك'!$E$6:$E$205,MATCH(B1203&amp;"",'الملاك'!$A$6:$A$205,0)),""))</f>
        <v/>
      </c>
      <c r="G1203" s="6">
        <f>IF(OR(A1203&amp;""="",B1203&amp;""=""),"",IF(COUNTIF('الاجتماعات'!$A$6:$A$205,A1203&amp;"")=0,"اجتماع غير موجود",IF(COUNTIFS($A$6:$A$2005,A1203&amp;"",$B$6:$B$2005,B1203&amp;"")&gt;1,"مكرر","")))</f>
        <v/>
      </c>
    </row>
    <row r="1204">
      <c r="A1204" s="5" t="n"/>
      <c r="B1204" s="5" t="n"/>
      <c r="C1204" s="5" t="n"/>
      <c r="D1204" s="5" t="n"/>
      <c r="E1204" s="6">
        <f>IF(B1204&amp;""="","",IFERROR(INDEX('الملاك'!$B$6:$B$205,MATCH(B1204&amp;"",'الملاك'!$A$6:$A$205,0))&amp;"","كود غير موجود"))</f>
        <v/>
      </c>
      <c r="F1204" s="19">
        <f>IF(B1204&amp;""="","",IFERROR(INDEX('الملاك'!$E$6:$E$205,MATCH(B1204&amp;"",'الملاك'!$A$6:$A$205,0)),""))</f>
        <v/>
      </c>
      <c r="G1204" s="6">
        <f>IF(OR(A1204&amp;""="",B1204&amp;""=""),"",IF(COUNTIF('الاجتماعات'!$A$6:$A$205,A1204&amp;"")=0,"اجتماع غير موجود",IF(COUNTIFS($A$6:$A$2005,A1204&amp;"",$B$6:$B$2005,B1204&amp;"")&gt;1,"مكرر","")))</f>
        <v/>
      </c>
    </row>
    <row r="1205">
      <c r="A1205" s="5" t="n"/>
      <c r="B1205" s="5" t="n"/>
      <c r="C1205" s="5" t="n"/>
      <c r="D1205" s="5" t="n"/>
      <c r="E1205" s="6">
        <f>IF(B1205&amp;""="","",IFERROR(INDEX('الملاك'!$B$6:$B$205,MATCH(B1205&amp;"",'الملاك'!$A$6:$A$205,0))&amp;"","كود غير موجود"))</f>
        <v/>
      </c>
      <c r="F1205" s="19">
        <f>IF(B1205&amp;""="","",IFERROR(INDEX('الملاك'!$E$6:$E$205,MATCH(B1205&amp;"",'الملاك'!$A$6:$A$205,0)),""))</f>
        <v/>
      </c>
      <c r="G1205" s="6">
        <f>IF(OR(A1205&amp;""="",B1205&amp;""=""),"",IF(COUNTIF('الاجتماعات'!$A$6:$A$205,A1205&amp;"")=0,"اجتماع غير موجود",IF(COUNTIFS($A$6:$A$2005,A1205&amp;"",$B$6:$B$2005,B1205&amp;"")&gt;1,"مكرر","")))</f>
        <v/>
      </c>
    </row>
    <row r="1206">
      <c r="A1206" s="5" t="n"/>
      <c r="B1206" s="5" t="n"/>
      <c r="C1206" s="5" t="n"/>
      <c r="D1206" s="5" t="n"/>
      <c r="E1206" s="6">
        <f>IF(B1206&amp;""="","",IFERROR(INDEX('الملاك'!$B$6:$B$205,MATCH(B1206&amp;"",'الملاك'!$A$6:$A$205,0))&amp;"","كود غير موجود"))</f>
        <v/>
      </c>
      <c r="F1206" s="19">
        <f>IF(B1206&amp;""="","",IFERROR(INDEX('الملاك'!$E$6:$E$205,MATCH(B1206&amp;"",'الملاك'!$A$6:$A$205,0)),""))</f>
        <v/>
      </c>
      <c r="G1206" s="6">
        <f>IF(OR(A1206&amp;""="",B1206&amp;""=""),"",IF(COUNTIF('الاجتماعات'!$A$6:$A$205,A1206&amp;"")=0,"اجتماع غير موجود",IF(COUNTIFS($A$6:$A$2005,A1206&amp;"",$B$6:$B$2005,B1206&amp;"")&gt;1,"مكرر","")))</f>
        <v/>
      </c>
    </row>
    <row r="1207">
      <c r="A1207" s="5" t="n"/>
      <c r="B1207" s="5" t="n"/>
      <c r="C1207" s="5" t="n"/>
      <c r="D1207" s="5" t="n"/>
      <c r="E1207" s="6">
        <f>IF(B1207&amp;""="","",IFERROR(INDEX('الملاك'!$B$6:$B$205,MATCH(B1207&amp;"",'الملاك'!$A$6:$A$205,0))&amp;"","كود غير موجود"))</f>
        <v/>
      </c>
      <c r="F1207" s="19">
        <f>IF(B1207&amp;""="","",IFERROR(INDEX('الملاك'!$E$6:$E$205,MATCH(B1207&amp;"",'الملاك'!$A$6:$A$205,0)),""))</f>
        <v/>
      </c>
      <c r="G1207" s="6">
        <f>IF(OR(A1207&amp;""="",B1207&amp;""=""),"",IF(COUNTIF('الاجتماعات'!$A$6:$A$205,A1207&amp;"")=0,"اجتماع غير موجود",IF(COUNTIFS($A$6:$A$2005,A1207&amp;"",$B$6:$B$2005,B1207&amp;"")&gt;1,"مكرر","")))</f>
        <v/>
      </c>
    </row>
    <row r="1208">
      <c r="A1208" s="5" t="n"/>
      <c r="B1208" s="5" t="n"/>
      <c r="C1208" s="5" t="n"/>
      <c r="D1208" s="5" t="n"/>
      <c r="E1208" s="6">
        <f>IF(B1208&amp;""="","",IFERROR(INDEX('الملاك'!$B$6:$B$205,MATCH(B1208&amp;"",'الملاك'!$A$6:$A$205,0))&amp;"","كود غير موجود"))</f>
        <v/>
      </c>
      <c r="F1208" s="19">
        <f>IF(B1208&amp;""="","",IFERROR(INDEX('الملاك'!$E$6:$E$205,MATCH(B1208&amp;"",'الملاك'!$A$6:$A$205,0)),""))</f>
        <v/>
      </c>
      <c r="G1208" s="6">
        <f>IF(OR(A1208&amp;""="",B1208&amp;""=""),"",IF(COUNTIF('الاجتماعات'!$A$6:$A$205,A1208&amp;"")=0,"اجتماع غير موجود",IF(COUNTIFS($A$6:$A$2005,A1208&amp;"",$B$6:$B$2005,B1208&amp;"")&gt;1,"مكرر","")))</f>
        <v/>
      </c>
    </row>
    <row r="1209">
      <c r="A1209" s="5" t="n"/>
      <c r="B1209" s="5" t="n"/>
      <c r="C1209" s="5" t="n"/>
      <c r="D1209" s="5" t="n"/>
      <c r="E1209" s="6">
        <f>IF(B1209&amp;""="","",IFERROR(INDEX('الملاك'!$B$6:$B$205,MATCH(B1209&amp;"",'الملاك'!$A$6:$A$205,0))&amp;"","كود غير موجود"))</f>
        <v/>
      </c>
      <c r="F1209" s="19">
        <f>IF(B1209&amp;""="","",IFERROR(INDEX('الملاك'!$E$6:$E$205,MATCH(B1209&amp;"",'الملاك'!$A$6:$A$205,0)),""))</f>
        <v/>
      </c>
      <c r="G1209" s="6">
        <f>IF(OR(A1209&amp;""="",B1209&amp;""=""),"",IF(COUNTIF('الاجتماعات'!$A$6:$A$205,A1209&amp;"")=0,"اجتماع غير موجود",IF(COUNTIFS($A$6:$A$2005,A1209&amp;"",$B$6:$B$2005,B1209&amp;"")&gt;1,"مكرر","")))</f>
        <v/>
      </c>
    </row>
    <row r="1210">
      <c r="A1210" s="5" t="n"/>
      <c r="B1210" s="5" t="n"/>
      <c r="C1210" s="5" t="n"/>
      <c r="D1210" s="5" t="n"/>
      <c r="E1210" s="6">
        <f>IF(B1210&amp;""="","",IFERROR(INDEX('الملاك'!$B$6:$B$205,MATCH(B1210&amp;"",'الملاك'!$A$6:$A$205,0))&amp;"","كود غير موجود"))</f>
        <v/>
      </c>
      <c r="F1210" s="19">
        <f>IF(B1210&amp;""="","",IFERROR(INDEX('الملاك'!$E$6:$E$205,MATCH(B1210&amp;"",'الملاك'!$A$6:$A$205,0)),""))</f>
        <v/>
      </c>
      <c r="G1210" s="6">
        <f>IF(OR(A1210&amp;""="",B1210&amp;""=""),"",IF(COUNTIF('الاجتماعات'!$A$6:$A$205,A1210&amp;"")=0,"اجتماع غير موجود",IF(COUNTIFS($A$6:$A$2005,A1210&amp;"",$B$6:$B$2005,B1210&amp;"")&gt;1,"مكرر","")))</f>
        <v/>
      </c>
    </row>
    <row r="1211">
      <c r="A1211" s="5" t="n"/>
      <c r="B1211" s="5" t="n"/>
      <c r="C1211" s="5" t="n"/>
      <c r="D1211" s="5" t="n"/>
      <c r="E1211" s="6">
        <f>IF(B1211&amp;""="","",IFERROR(INDEX('الملاك'!$B$6:$B$205,MATCH(B1211&amp;"",'الملاك'!$A$6:$A$205,0))&amp;"","كود غير موجود"))</f>
        <v/>
      </c>
      <c r="F1211" s="19">
        <f>IF(B1211&amp;""="","",IFERROR(INDEX('الملاك'!$E$6:$E$205,MATCH(B1211&amp;"",'الملاك'!$A$6:$A$205,0)),""))</f>
        <v/>
      </c>
      <c r="G1211" s="6">
        <f>IF(OR(A1211&amp;""="",B1211&amp;""=""),"",IF(COUNTIF('الاجتماعات'!$A$6:$A$205,A1211&amp;"")=0,"اجتماع غير موجود",IF(COUNTIFS($A$6:$A$2005,A1211&amp;"",$B$6:$B$2005,B1211&amp;"")&gt;1,"مكرر","")))</f>
        <v/>
      </c>
    </row>
    <row r="1212">
      <c r="A1212" s="5" t="n"/>
      <c r="B1212" s="5" t="n"/>
      <c r="C1212" s="5" t="n"/>
      <c r="D1212" s="5" t="n"/>
      <c r="E1212" s="6">
        <f>IF(B1212&amp;""="","",IFERROR(INDEX('الملاك'!$B$6:$B$205,MATCH(B1212&amp;"",'الملاك'!$A$6:$A$205,0))&amp;"","كود غير موجود"))</f>
        <v/>
      </c>
      <c r="F1212" s="19">
        <f>IF(B1212&amp;""="","",IFERROR(INDEX('الملاك'!$E$6:$E$205,MATCH(B1212&amp;"",'الملاك'!$A$6:$A$205,0)),""))</f>
        <v/>
      </c>
      <c r="G1212" s="6">
        <f>IF(OR(A1212&amp;""="",B1212&amp;""=""),"",IF(COUNTIF('الاجتماعات'!$A$6:$A$205,A1212&amp;"")=0,"اجتماع غير موجود",IF(COUNTIFS($A$6:$A$2005,A1212&amp;"",$B$6:$B$2005,B1212&amp;"")&gt;1,"مكرر","")))</f>
        <v/>
      </c>
    </row>
    <row r="1213">
      <c r="A1213" s="5" t="n"/>
      <c r="B1213" s="5" t="n"/>
      <c r="C1213" s="5" t="n"/>
      <c r="D1213" s="5" t="n"/>
      <c r="E1213" s="6">
        <f>IF(B1213&amp;""="","",IFERROR(INDEX('الملاك'!$B$6:$B$205,MATCH(B1213&amp;"",'الملاك'!$A$6:$A$205,0))&amp;"","كود غير موجود"))</f>
        <v/>
      </c>
      <c r="F1213" s="19">
        <f>IF(B1213&amp;""="","",IFERROR(INDEX('الملاك'!$E$6:$E$205,MATCH(B1213&amp;"",'الملاك'!$A$6:$A$205,0)),""))</f>
        <v/>
      </c>
      <c r="G1213" s="6">
        <f>IF(OR(A1213&amp;""="",B1213&amp;""=""),"",IF(COUNTIF('الاجتماعات'!$A$6:$A$205,A1213&amp;"")=0,"اجتماع غير موجود",IF(COUNTIFS($A$6:$A$2005,A1213&amp;"",$B$6:$B$2005,B1213&amp;"")&gt;1,"مكرر","")))</f>
        <v/>
      </c>
    </row>
    <row r="1214">
      <c r="A1214" s="5" t="n"/>
      <c r="B1214" s="5" t="n"/>
      <c r="C1214" s="5" t="n"/>
      <c r="D1214" s="5" t="n"/>
      <c r="E1214" s="6">
        <f>IF(B1214&amp;""="","",IFERROR(INDEX('الملاك'!$B$6:$B$205,MATCH(B1214&amp;"",'الملاك'!$A$6:$A$205,0))&amp;"","كود غير موجود"))</f>
        <v/>
      </c>
      <c r="F1214" s="19">
        <f>IF(B1214&amp;""="","",IFERROR(INDEX('الملاك'!$E$6:$E$205,MATCH(B1214&amp;"",'الملاك'!$A$6:$A$205,0)),""))</f>
        <v/>
      </c>
      <c r="G1214" s="6">
        <f>IF(OR(A1214&amp;""="",B1214&amp;""=""),"",IF(COUNTIF('الاجتماعات'!$A$6:$A$205,A1214&amp;"")=0,"اجتماع غير موجود",IF(COUNTIFS($A$6:$A$2005,A1214&amp;"",$B$6:$B$2005,B1214&amp;"")&gt;1,"مكرر","")))</f>
        <v/>
      </c>
    </row>
    <row r="1215">
      <c r="A1215" s="5" t="n"/>
      <c r="B1215" s="5" t="n"/>
      <c r="C1215" s="5" t="n"/>
      <c r="D1215" s="5" t="n"/>
      <c r="E1215" s="6">
        <f>IF(B1215&amp;""="","",IFERROR(INDEX('الملاك'!$B$6:$B$205,MATCH(B1215&amp;"",'الملاك'!$A$6:$A$205,0))&amp;"","كود غير موجود"))</f>
        <v/>
      </c>
      <c r="F1215" s="19">
        <f>IF(B1215&amp;""="","",IFERROR(INDEX('الملاك'!$E$6:$E$205,MATCH(B1215&amp;"",'الملاك'!$A$6:$A$205,0)),""))</f>
        <v/>
      </c>
      <c r="G1215" s="6">
        <f>IF(OR(A1215&amp;""="",B1215&amp;""=""),"",IF(COUNTIF('الاجتماعات'!$A$6:$A$205,A1215&amp;"")=0,"اجتماع غير موجود",IF(COUNTIFS($A$6:$A$2005,A1215&amp;"",$B$6:$B$2005,B1215&amp;"")&gt;1,"مكرر","")))</f>
        <v/>
      </c>
    </row>
    <row r="1216">
      <c r="A1216" s="5" t="n"/>
      <c r="B1216" s="5" t="n"/>
      <c r="C1216" s="5" t="n"/>
      <c r="D1216" s="5" t="n"/>
      <c r="E1216" s="6">
        <f>IF(B1216&amp;""="","",IFERROR(INDEX('الملاك'!$B$6:$B$205,MATCH(B1216&amp;"",'الملاك'!$A$6:$A$205,0))&amp;"","كود غير موجود"))</f>
        <v/>
      </c>
      <c r="F1216" s="19">
        <f>IF(B1216&amp;""="","",IFERROR(INDEX('الملاك'!$E$6:$E$205,MATCH(B1216&amp;"",'الملاك'!$A$6:$A$205,0)),""))</f>
        <v/>
      </c>
      <c r="G1216" s="6">
        <f>IF(OR(A1216&amp;""="",B1216&amp;""=""),"",IF(COUNTIF('الاجتماعات'!$A$6:$A$205,A1216&amp;"")=0,"اجتماع غير موجود",IF(COUNTIFS($A$6:$A$2005,A1216&amp;"",$B$6:$B$2005,B1216&amp;"")&gt;1,"مكرر","")))</f>
        <v/>
      </c>
    </row>
    <row r="1217">
      <c r="A1217" s="5" t="n"/>
      <c r="B1217" s="5" t="n"/>
      <c r="C1217" s="5" t="n"/>
      <c r="D1217" s="5" t="n"/>
      <c r="E1217" s="6">
        <f>IF(B1217&amp;""="","",IFERROR(INDEX('الملاك'!$B$6:$B$205,MATCH(B1217&amp;"",'الملاك'!$A$6:$A$205,0))&amp;"","كود غير موجود"))</f>
        <v/>
      </c>
      <c r="F1217" s="19">
        <f>IF(B1217&amp;""="","",IFERROR(INDEX('الملاك'!$E$6:$E$205,MATCH(B1217&amp;"",'الملاك'!$A$6:$A$205,0)),""))</f>
        <v/>
      </c>
      <c r="G1217" s="6">
        <f>IF(OR(A1217&amp;""="",B1217&amp;""=""),"",IF(COUNTIF('الاجتماعات'!$A$6:$A$205,A1217&amp;"")=0,"اجتماع غير موجود",IF(COUNTIFS($A$6:$A$2005,A1217&amp;"",$B$6:$B$2005,B1217&amp;"")&gt;1,"مكرر","")))</f>
        <v/>
      </c>
    </row>
    <row r="1218">
      <c r="A1218" s="5" t="n"/>
      <c r="B1218" s="5" t="n"/>
      <c r="C1218" s="5" t="n"/>
      <c r="D1218" s="5" t="n"/>
      <c r="E1218" s="6">
        <f>IF(B1218&amp;""="","",IFERROR(INDEX('الملاك'!$B$6:$B$205,MATCH(B1218&amp;"",'الملاك'!$A$6:$A$205,0))&amp;"","كود غير موجود"))</f>
        <v/>
      </c>
      <c r="F1218" s="19">
        <f>IF(B1218&amp;""="","",IFERROR(INDEX('الملاك'!$E$6:$E$205,MATCH(B1218&amp;"",'الملاك'!$A$6:$A$205,0)),""))</f>
        <v/>
      </c>
      <c r="G1218" s="6">
        <f>IF(OR(A1218&amp;""="",B1218&amp;""=""),"",IF(COUNTIF('الاجتماعات'!$A$6:$A$205,A1218&amp;"")=0,"اجتماع غير موجود",IF(COUNTIFS($A$6:$A$2005,A1218&amp;"",$B$6:$B$2005,B1218&amp;"")&gt;1,"مكرر","")))</f>
        <v/>
      </c>
    </row>
    <row r="1219">
      <c r="A1219" s="5" t="n"/>
      <c r="B1219" s="5" t="n"/>
      <c r="C1219" s="5" t="n"/>
      <c r="D1219" s="5" t="n"/>
      <c r="E1219" s="6">
        <f>IF(B1219&amp;""="","",IFERROR(INDEX('الملاك'!$B$6:$B$205,MATCH(B1219&amp;"",'الملاك'!$A$6:$A$205,0))&amp;"","كود غير موجود"))</f>
        <v/>
      </c>
      <c r="F1219" s="19">
        <f>IF(B1219&amp;""="","",IFERROR(INDEX('الملاك'!$E$6:$E$205,MATCH(B1219&amp;"",'الملاك'!$A$6:$A$205,0)),""))</f>
        <v/>
      </c>
      <c r="G1219" s="6">
        <f>IF(OR(A1219&amp;""="",B1219&amp;""=""),"",IF(COUNTIF('الاجتماعات'!$A$6:$A$205,A1219&amp;"")=0,"اجتماع غير موجود",IF(COUNTIFS($A$6:$A$2005,A1219&amp;"",$B$6:$B$2005,B1219&amp;"")&gt;1,"مكرر","")))</f>
        <v/>
      </c>
    </row>
    <row r="1220">
      <c r="A1220" s="5" t="n"/>
      <c r="B1220" s="5" t="n"/>
      <c r="C1220" s="5" t="n"/>
      <c r="D1220" s="5" t="n"/>
      <c r="E1220" s="6">
        <f>IF(B1220&amp;""="","",IFERROR(INDEX('الملاك'!$B$6:$B$205,MATCH(B1220&amp;"",'الملاك'!$A$6:$A$205,0))&amp;"","كود غير موجود"))</f>
        <v/>
      </c>
      <c r="F1220" s="19">
        <f>IF(B1220&amp;""="","",IFERROR(INDEX('الملاك'!$E$6:$E$205,MATCH(B1220&amp;"",'الملاك'!$A$6:$A$205,0)),""))</f>
        <v/>
      </c>
      <c r="G1220" s="6">
        <f>IF(OR(A1220&amp;""="",B1220&amp;""=""),"",IF(COUNTIF('الاجتماعات'!$A$6:$A$205,A1220&amp;"")=0,"اجتماع غير موجود",IF(COUNTIFS($A$6:$A$2005,A1220&amp;"",$B$6:$B$2005,B1220&amp;"")&gt;1,"مكرر","")))</f>
        <v/>
      </c>
    </row>
    <row r="1221">
      <c r="A1221" s="5" t="n"/>
      <c r="B1221" s="5" t="n"/>
      <c r="C1221" s="5" t="n"/>
      <c r="D1221" s="5" t="n"/>
      <c r="E1221" s="6">
        <f>IF(B1221&amp;""="","",IFERROR(INDEX('الملاك'!$B$6:$B$205,MATCH(B1221&amp;"",'الملاك'!$A$6:$A$205,0))&amp;"","كود غير موجود"))</f>
        <v/>
      </c>
      <c r="F1221" s="19">
        <f>IF(B1221&amp;""="","",IFERROR(INDEX('الملاك'!$E$6:$E$205,MATCH(B1221&amp;"",'الملاك'!$A$6:$A$205,0)),""))</f>
        <v/>
      </c>
      <c r="G1221" s="6">
        <f>IF(OR(A1221&amp;""="",B1221&amp;""=""),"",IF(COUNTIF('الاجتماعات'!$A$6:$A$205,A1221&amp;"")=0,"اجتماع غير موجود",IF(COUNTIFS($A$6:$A$2005,A1221&amp;"",$B$6:$B$2005,B1221&amp;"")&gt;1,"مكرر","")))</f>
        <v/>
      </c>
    </row>
    <row r="1222">
      <c r="A1222" s="5" t="n"/>
      <c r="B1222" s="5" t="n"/>
      <c r="C1222" s="5" t="n"/>
      <c r="D1222" s="5" t="n"/>
      <c r="E1222" s="6">
        <f>IF(B1222&amp;""="","",IFERROR(INDEX('الملاك'!$B$6:$B$205,MATCH(B1222&amp;"",'الملاك'!$A$6:$A$205,0))&amp;"","كود غير موجود"))</f>
        <v/>
      </c>
      <c r="F1222" s="19">
        <f>IF(B1222&amp;""="","",IFERROR(INDEX('الملاك'!$E$6:$E$205,MATCH(B1222&amp;"",'الملاك'!$A$6:$A$205,0)),""))</f>
        <v/>
      </c>
      <c r="G1222" s="6">
        <f>IF(OR(A1222&amp;""="",B1222&amp;""=""),"",IF(COUNTIF('الاجتماعات'!$A$6:$A$205,A1222&amp;"")=0,"اجتماع غير موجود",IF(COUNTIFS($A$6:$A$2005,A1222&amp;"",$B$6:$B$2005,B1222&amp;"")&gt;1,"مكرر","")))</f>
        <v/>
      </c>
    </row>
    <row r="1223">
      <c r="A1223" s="5" t="n"/>
      <c r="B1223" s="5" t="n"/>
      <c r="C1223" s="5" t="n"/>
      <c r="D1223" s="5" t="n"/>
      <c r="E1223" s="6">
        <f>IF(B1223&amp;""="","",IFERROR(INDEX('الملاك'!$B$6:$B$205,MATCH(B1223&amp;"",'الملاك'!$A$6:$A$205,0))&amp;"","كود غير موجود"))</f>
        <v/>
      </c>
      <c r="F1223" s="19">
        <f>IF(B1223&amp;""="","",IFERROR(INDEX('الملاك'!$E$6:$E$205,MATCH(B1223&amp;"",'الملاك'!$A$6:$A$205,0)),""))</f>
        <v/>
      </c>
      <c r="G1223" s="6">
        <f>IF(OR(A1223&amp;""="",B1223&amp;""=""),"",IF(COUNTIF('الاجتماعات'!$A$6:$A$205,A1223&amp;"")=0,"اجتماع غير موجود",IF(COUNTIFS($A$6:$A$2005,A1223&amp;"",$B$6:$B$2005,B1223&amp;"")&gt;1,"مكرر","")))</f>
        <v/>
      </c>
    </row>
    <row r="1224">
      <c r="A1224" s="5" t="n"/>
      <c r="B1224" s="5" t="n"/>
      <c r="C1224" s="5" t="n"/>
      <c r="D1224" s="5" t="n"/>
      <c r="E1224" s="6">
        <f>IF(B1224&amp;""="","",IFERROR(INDEX('الملاك'!$B$6:$B$205,MATCH(B1224&amp;"",'الملاك'!$A$6:$A$205,0))&amp;"","كود غير موجود"))</f>
        <v/>
      </c>
      <c r="F1224" s="19">
        <f>IF(B1224&amp;""="","",IFERROR(INDEX('الملاك'!$E$6:$E$205,MATCH(B1224&amp;"",'الملاك'!$A$6:$A$205,0)),""))</f>
        <v/>
      </c>
      <c r="G1224" s="6">
        <f>IF(OR(A1224&amp;""="",B1224&amp;""=""),"",IF(COUNTIF('الاجتماعات'!$A$6:$A$205,A1224&amp;"")=0,"اجتماع غير موجود",IF(COUNTIFS($A$6:$A$2005,A1224&amp;"",$B$6:$B$2005,B1224&amp;"")&gt;1,"مكرر","")))</f>
        <v/>
      </c>
    </row>
    <row r="1225">
      <c r="A1225" s="5" t="n"/>
      <c r="B1225" s="5" t="n"/>
      <c r="C1225" s="5" t="n"/>
      <c r="D1225" s="5" t="n"/>
      <c r="E1225" s="6">
        <f>IF(B1225&amp;""="","",IFERROR(INDEX('الملاك'!$B$6:$B$205,MATCH(B1225&amp;"",'الملاك'!$A$6:$A$205,0))&amp;"","كود غير موجود"))</f>
        <v/>
      </c>
      <c r="F1225" s="19">
        <f>IF(B1225&amp;""="","",IFERROR(INDEX('الملاك'!$E$6:$E$205,MATCH(B1225&amp;"",'الملاك'!$A$6:$A$205,0)),""))</f>
        <v/>
      </c>
      <c r="G1225" s="6">
        <f>IF(OR(A1225&amp;""="",B1225&amp;""=""),"",IF(COUNTIF('الاجتماعات'!$A$6:$A$205,A1225&amp;"")=0,"اجتماع غير موجود",IF(COUNTIFS($A$6:$A$2005,A1225&amp;"",$B$6:$B$2005,B1225&amp;"")&gt;1,"مكرر","")))</f>
        <v/>
      </c>
    </row>
    <row r="1226">
      <c r="A1226" s="5" t="n"/>
      <c r="B1226" s="5" t="n"/>
      <c r="C1226" s="5" t="n"/>
      <c r="D1226" s="5" t="n"/>
      <c r="E1226" s="6">
        <f>IF(B1226&amp;""="","",IFERROR(INDEX('الملاك'!$B$6:$B$205,MATCH(B1226&amp;"",'الملاك'!$A$6:$A$205,0))&amp;"","كود غير موجود"))</f>
        <v/>
      </c>
      <c r="F1226" s="19">
        <f>IF(B1226&amp;""="","",IFERROR(INDEX('الملاك'!$E$6:$E$205,MATCH(B1226&amp;"",'الملاك'!$A$6:$A$205,0)),""))</f>
        <v/>
      </c>
      <c r="G1226" s="6">
        <f>IF(OR(A1226&amp;""="",B1226&amp;""=""),"",IF(COUNTIF('الاجتماعات'!$A$6:$A$205,A1226&amp;"")=0,"اجتماع غير موجود",IF(COUNTIFS($A$6:$A$2005,A1226&amp;"",$B$6:$B$2005,B1226&amp;"")&gt;1,"مكرر","")))</f>
        <v/>
      </c>
    </row>
    <row r="1227">
      <c r="A1227" s="5" t="n"/>
      <c r="B1227" s="5" t="n"/>
      <c r="C1227" s="5" t="n"/>
      <c r="D1227" s="5" t="n"/>
      <c r="E1227" s="6">
        <f>IF(B1227&amp;""="","",IFERROR(INDEX('الملاك'!$B$6:$B$205,MATCH(B1227&amp;"",'الملاك'!$A$6:$A$205,0))&amp;"","كود غير موجود"))</f>
        <v/>
      </c>
      <c r="F1227" s="19">
        <f>IF(B1227&amp;""="","",IFERROR(INDEX('الملاك'!$E$6:$E$205,MATCH(B1227&amp;"",'الملاك'!$A$6:$A$205,0)),""))</f>
        <v/>
      </c>
      <c r="G1227" s="6">
        <f>IF(OR(A1227&amp;""="",B1227&amp;""=""),"",IF(COUNTIF('الاجتماعات'!$A$6:$A$205,A1227&amp;"")=0,"اجتماع غير موجود",IF(COUNTIFS($A$6:$A$2005,A1227&amp;"",$B$6:$B$2005,B1227&amp;"")&gt;1,"مكرر","")))</f>
        <v/>
      </c>
    </row>
    <row r="1228">
      <c r="A1228" s="5" t="n"/>
      <c r="B1228" s="5" t="n"/>
      <c r="C1228" s="5" t="n"/>
      <c r="D1228" s="5" t="n"/>
      <c r="E1228" s="6">
        <f>IF(B1228&amp;""="","",IFERROR(INDEX('الملاك'!$B$6:$B$205,MATCH(B1228&amp;"",'الملاك'!$A$6:$A$205,0))&amp;"","كود غير موجود"))</f>
        <v/>
      </c>
      <c r="F1228" s="19">
        <f>IF(B1228&amp;""="","",IFERROR(INDEX('الملاك'!$E$6:$E$205,MATCH(B1228&amp;"",'الملاك'!$A$6:$A$205,0)),""))</f>
        <v/>
      </c>
      <c r="G1228" s="6">
        <f>IF(OR(A1228&amp;""="",B1228&amp;""=""),"",IF(COUNTIF('الاجتماعات'!$A$6:$A$205,A1228&amp;"")=0,"اجتماع غير موجود",IF(COUNTIFS($A$6:$A$2005,A1228&amp;"",$B$6:$B$2005,B1228&amp;"")&gt;1,"مكرر","")))</f>
        <v/>
      </c>
    </row>
    <row r="1229">
      <c r="A1229" s="5" t="n"/>
      <c r="B1229" s="5" t="n"/>
      <c r="C1229" s="5" t="n"/>
      <c r="D1229" s="5" t="n"/>
      <c r="E1229" s="6">
        <f>IF(B1229&amp;""="","",IFERROR(INDEX('الملاك'!$B$6:$B$205,MATCH(B1229&amp;"",'الملاك'!$A$6:$A$205,0))&amp;"","كود غير موجود"))</f>
        <v/>
      </c>
      <c r="F1229" s="19">
        <f>IF(B1229&amp;""="","",IFERROR(INDEX('الملاك'!$E$6:$E$205,MATCH(B1229&amp;"",'الملاك'!$A$6:$A$205,0)),""))</f>
        <v/>
      </c>
      <c r="G1229" s="6">
        <f>IF(OR(A1229&amp;""="",B1229&amp;""=""),"",IF(COUNTIF('الاجتماعات'!$A$6:$A$205,A1229&amp;"")=0,"اجتماع غير موجود",IF(COUNTIFS($A$6:$A$2005,A1229&amp;"",$B$6:$B$2005,B1229&amp;"")&gt;1,"مكرر","")))</f>
        <v/>
      </c>
    </row>
    <row r="1230">
      <c r="A1230" s="5" t="n"/>
      <c r="B1230" s="5" t="n"/>
      <c r="C1230" s="5" t="n"/>
      <c r="D1230" s="5" t="n"/>
      <c r="E1230" s="6">
        <f>IF(B1230&amp;""="","",IFERROR(INDEX('الملاك'!$B$6:$B$205,MATCH(B1230&amp;"",'الملاك'!$A$6:$A$205,0))&amp;"","كود غير موجود"))</f>
        <v/>
      </c>
      <c r="F1230" s="19">
        <f>IF(B1230&amp;""="","",IFERROR(INDEX('الملاك'!$E$6:$E$205,MATCH(B1230&amp;"",'الملاك'!$A$6:$A$205,0)),""))</f>
        <v/>
      </c>
      <c r="G1230" s="6">
        <f>IF(OR(A1230&amp;""="",B1230&amp;""=""),"",IF(COUNTIF('الاجتماعات'!$A$6:$A$205,A1230&amp;"")=0,"اجتماع غير موجود",IF(COUNTIFS($A$6:$A$2005,A1230&amp;"",$B$6:$B$2005,B1230&amp;"")&gt;1,"مكرر","")))</f>
        <v/>
      </c>
    </row>
    <row r="1231">
      <c r="A1231" s="5" t="n"/>
      <c r="B1231" s="5" t="n"/>
      <c r="C1231" s="5" t="n"/>
      <c r="D1231" s="5" t="n"/>
      <c r="E1231" s="6">
        <f>IF(B1231&amp;""="","",IFERROR(INDEX('الملاك'!$B$6:$B$205,MATCH(B1231&amp;"",'الملاك'!$A$6:$A$205,0))&amp;"","كود غير موجود"))</f>
        <v/>
      </c>
      <c r="F1231" s="19">
        <f>IF(B1231&amp;""="","",IFERROR(INDEX('الملاك'!$E$6:$E$205,MATCH(B1231&amp;"",'الملاك'!$A$6:$A$205,0)),""))</f>
        <v/>
      </c>
      <c r="G1231" s="6">
        <f>IF(OR(A1231&amp;""="",B1231&amp;""=""),"",IF(COUNTIF('الاجتماعات'!$A$6:$A$205,A1231&amp;"")=0,"اجتماع غير موجود",IF(COUNTIFS($A$6:$A$2005,A1231&amp;"",$B$6:$B$2005,B1231&amp;"")&gt;1,"مكرر","")))</f>
        <v/>
      </c>
    </row>
    <row r="1232">
      <c r="A1232" s="5" t="n"/>
      <c r="B1232" s="5" t="n"/>
      <c r="C1232" s="5" t="n"/>
      <c r="D1232" s="5" t="n"/>
      <c r="E1232" s="6">
        <f>IF(B1232&amp;""="","",IFERROR(INDEX('الملاك'!$B$6:$B$205,MATCH(B1232&amp;"",'الملاك'!$A$6:$A$205,0))&amp;"","كود غير موجود"))</f>
        <v/>
      </c>
      <c r="F1232" s="19">
        <f>IF(B1232&amp;""="","",IFERROR(INDEX('الملاك'!$E$6:$E$205,MATCH(B1232&amp;"",'الملاك'!$A$6:$A$205,0)),""))</f>
        <v/>
      </c>
      <c r="G1232" s="6">
        <f>IF(OR(A1232&amp;""="",B1232&amp;""=""),"",IF(COUNTIF('الاجتماعات'!$A$6:$A$205,A1232&amp;"")=0,"اجتماع غير موجود",IF(COUNTIFS($A$6:$A$2005,A1232&amp;"",$B$6:$B$2005,B1232&amp;"")&gt;1,"مكرر","")))</f>
        <v/>
      </c>
    </row>
    <row r="1233">
      <c r="A1233" s="5" t="n"/>
      <c r="B1233" s="5" t="n"/>
      <c r="C1233" s="5" t="n"/>
      <c r="D1233" s="5" t="n"/>
      <c r="E1233" s="6">
        <f>IF(B1233&amp;""="","",IFERROR(INDEX('الملاك'!$B$6:$B$205,MATCH(B1233&amp;"",'الملاك'!$A$6:$A$205,0))&amp;"","كود غير موجود"))</f>
        <v/>
      </c>
      <c r="F1233" s="19">
        <f>IF(B1233&amp;""="","",IFERROR(INDEX('الملاك'!$E$6:$E$205,MATCH(B1233&amp;"",'الملاك'!$A$6:$A$205,0)),""))</f>
        <v/>
      </c>
      <c r="G1233" s="6">
        <f>IF(OR(A1233&amp;""="",B1233&amp;""=""),"",IF(COUNTIF('الاجتماعات'!$A$6:$A$205,A1233&amp;"")=0,"اجتماع غير موجود",IF(COUNTIFS($A$6:$A$2005,A1233&amp;"",$B$6:$B$2005,B1233&amp;"")&gt;1,"مكرر","")))</f>
        <v/>
      </c>
    </row>
    <row r="1234">
      <c r="A1234" s="5" t="n"/>
      <c r="B1234" s="5" t="n"/>
      <c r="C1234" s="5" t="n"/>
      <c r="D1234" s="5" t="n"/>
      <c r="E1234" s="6">
        <f>IF(B1234&amp;""="","",IFERROR(INDEX('الملاك'!$B$6:$B$205,MATCH(B1234&amp;"",'الملاك'!$A$6:$A$205,0))&amp;"","كود غير موجود"))</f>
        <v/>
      </c>
      <c r="F1234" s="19">
        <f>IF(B1234&amp;""="","",IFERROR(INDEX('الملاك'!$E$6:$E$205,MATCH(B1234&amp;"",'الملاك'!$A$6:$A$205,0)),""))</f>
        <v/>
      </c>
      <c r="G1234" s="6">
        <f>IF(OR(A1234&amp;""="",B1234&amp;""=""),"",IF(COUNTIF('الاجتماعات'!$A$6:$A$205,A1234&amp;"")=0,"اجتماع غير موجود",IF(COUNTIFS($A$6:$A$2005,A1234&amp;"",$B$6:$B$2005,B1234&amp;"")&gt;1,"مكرر","")))</f>
        <v/>
      </c>
    </row>
    <row r="1235">
      <c r="A1235" s="5" t="n"/>
      <c r="B1235" s="5" t="n"/>
      <c r="C1235" s="5" t="n"/>
      <c r="D1235" s="5" t="n"/>
      <c r="E1235" s="6">
        <f>IF(B1235&amp;""="","",IFERROR(INDEX('الملاك'!$B$6:$B$205,MATCH(B1235&amp;"",'الملاك'!$A$6:$A$205,0))&amp;"","كود غير موجود"))</f>
        <v/>
      </c>
      <c r="F1235" s="19">
        <f>IF(B1235&amp;""="","",IFERROR(INDEX('الملاك'!$E$6:$E$205,MATCH(B1235&amp;"",'الملاك'!$A$6:$A$205,0)),""))</f>
        <v/>
      </c>
      <c r="G1235" s="6">
        <f>IF(OR(A1235&amp;""="",B1235&amp;""=""),"",IF(COUNTIF('الاجتماعات'!$A$6:$A$205,A1235&amp;"")=0,"اجتماع غير موجود",IF(COUNTIFS($A$6:$A$2005,A1235&amp;"",$B$6:$B$2005,B1235&amp;"")&gt;1,"مكرر","")))</f>
        <v/>
      </c>
    </row>
    <row r="1236">
      <c r="A1236" s="5" t="n"/>
      <c r="B1236" s="5" t="n"/>
      <c r="C1236" s="5" t="n"/>
      <c r="D1236" s="5" t="n"/>
      <c r="E1236" s="6">
        <f>IF(B1236&amp;""="","",IFERROR(INDEX('الملاك'!$B$6:$B$205,MATCH(B1236&amp;"",'الملاك'!$A$6:$A$205,0))&amp;"","كود غير موجود"))</f>
        <v/>
      </c>
      <c r="F1236" s="19">
        <f>IF(B1236&amp;""="","",IFERROR(INDEX('الملاك'!$E$6:$E$205,MATCH(B1236&amp;"",'الملاك'!$A$6:$A$205,0)),""))</f>
        <v/>
      </c>
      <c r="G1236" s="6">
        <f>IF(OR(A1236&amp;""="",B1236&amp;""=""),"",IF(COUNTIF('الاجتماعات'!$A$6:$A$205,A1236&amp;"")=0,"اجتماع غير موجود",IF(COUNTIFS($A$6:$A$2005,A1236&amp;"",$B$6:$B$2005,B1236&amp;"")&gt;1,"مكرر","")))</f>
        <v/>
      </c>
    </row>
    <row r="1237">
      <c r="A1237" s="5" t="n"/>
      <c r="B1237" s="5" t="n"/>
      <c r="C1237" s="5" t="n"/>
      <c r="D1237" s="5" t="n"/>
      <c r="E1237" s="6">
        <f>IF(B1237&amp;""="","",IFERROR(INDEX('الملاك'!$B$6:$B$205,MATCH(B1237&amp;"",'الملاك'!$A$6:$A$205,0))&amp;"","كود غير موجود"))</f>
        <v/>
      </c>
      <c r="F1237" s="19">
        <f>IF(B1237&amp;""="","",IFERROR(INDEX('الملاك'!$E$6:$E$205,MATCH(B1237&amp;"",'الملاك'!$A$6:$A$205,0)),""))</f>
        <v/>
      </c>
      <c r="G1237" s="6">
        <f>IF(OR(A1237&amp;""="",B1237&amp;""=""),"",IF(COUNTIF('الاجتماعات'!$A$6:$A$205,A1237&amp;"")=0,"اجتماع غير موجود",IF(COUNTIFS($A$6:$A$2005,A1237&amp;"",$B$6:$B$2005,B1237&amp;"")&gt;1,"مكرر","")))</f>
        <v/>
      </c>
    </row>
    <row r="1238">
      <c r="A1238" s="5" t="n"/>
      <c r="B1238" s="5" t="n"/>
      <c r="C1238" s="5" t="n"/>
      <c r="D1238" s="5" t="n"/>
      <c r="E1238" s="6">
        <f>IF(B1238&amp;""="","",IFERROR(INDEX('الملاك'!$B$6:$B$205,MATCH(B1238&amp;"",'الملاك'!$A$6:$A$205,0))&amp;"","كود غير موجود"))</f>
        <v/>
      </c>
      <c r="F1238" s="19">
        <f>IF(B1238&amp;""="","",IFERROR(INDEX('الملاك'!$E$6:$E$205,MATCH(B1238&amp;"",'الملاك'!$A$6:$A$205,0)),""))</f>
        <v/>
      </c>
      <c r="G1238" s="6">
        <f>IF(OR(A1238&amp;""="",B1238&amp;""=""),"",IF(COUNTIF('الاجتماعات'!$A$6:$A$205,A1238&amp;"")=0,"اجتماع غير موجود",IF(COUNTIFS($A$6:$A$2005,A1238&amp;"",$B$6:$B$2005,B1238&amp;"")&gt;1,"مكرر","")))</f>
        <v/>
      </c>
    </row>
    <row r="1239">
      <c r="A1239" s="5" t="n"/>
      <c r="B1239" s="5" t="n"/>
      <c r="C1239" s="5" t="n"/>
      <c r="D1239" s="5" t="n"/>
      <c r="E1239" s="6">
        <f>IF(B1239&amp;""="","",IFERROR(INDEX('الملاك'!$B$6:$B$205,MATCH(B1239&amp;"",'الملاك'!$A$6:$A$205,0))&amp;"","كود غير موجود"))</f>
        <v/>
      </c>
      <c r="F1239" s="19">
        <f>IF(B1239&amp;""="","",IFERROR(INDEX('الملاك'!$E$6:$E$205,MATCH(B1239&amp;"",'الملاك'!$A$6:$A$205,0)),""))</f>
        <v/>
      </c>
      <c r="G1239" s="6">
        <f>IF(OR(A1239&amp;""="",B1239&amp;""=""),"",IF(COUNTIF('الاجتماعات'!$A$6:$A$205,A1239&amp;"")=0,"اجتماع غير موجود",IF(COUNTIFS($A$6:$A$2005,A1239&amp;"",$B$6:$B$2005,B1239&amp;"")&gt;1,"مكرر","")))</f>
        <v/>
      </c>
    </row>
    <row r="1240">
      <c r="A1240" s="5" t="n"/>
      <c r="B1240" s="5" t="n"/>
      <c r="C1240" s="5" t="n"/>
      <c r="D1240" s="5" t="n"/>
      <c r="E1240" s="6">
        <f>IF(B1240&amp;""="","",IFERROR(INDEX('الملاك'!$B$6:$B$205,MATCH(B1240&amp;"",'الملاك'!$A$6:$A$205,0))&amp;"","كود غير موجود"))</f>
        <v/>
      </c>
      <c r="F1240" s="19">
        <f>IF(B1240&amp;""="","",IFERROR(INDEX('الملاك'!$E$6:$E$205,MATCH(B1240&amp;"",'الملاك'!$A$6:$A$205,0)),""))</f>
        <v/>
      </c>
      <c r="G1240" s="6">
        <f>IF(OR(A1240&amp;""="",B1240&amp;""=""),"",IF(COUNTIF('الاجتماعات'!$A$6:$A$205,A1240&amp;"")=0,"اجتماع غير موجود",IF(COUNTIFS($A$6:$A$2005,A1240&amp;"",$B$6:$B$2005,B1240&amp;"")&gt;1,"مكرر","")))</f>
        <v/>
      </c>
    </row>
    <row r="1241">
      <c r="A1241" s="5" t="n"/>
      <c r="B1241" s="5" t="n"/>
      <c r="C1241" s="5" t="n"/>
      <c r="D1241" s="5" t="n"/>
      <c r="E1241" s="6">
        <f>IF(B1241&amp;""="","",IFERROR(INDEX('الملاك'!$B$6:$B$205,MATCH(B1241&amp;"",'الملاك'!$A$6:$A$205,0))&amp;"","كود غير موجود"))</f>
        <v/>
      </c>
      <c r="F1241" s="19">
        <f>IF(B1241&amp;""="","",IFERROR(INDEX('الملاك'!$E$6:$E$205,MATCH(B1241&amp;"",'الملاك'!$A$6:$A$205,0)),""))</f>
        <v/>
      </c>
      <c r="G1241" s="6">
        <f>IF(OR(A1241&amp;""="",B1241&amp;""=""),"",IF(COUNTIF('الاجتماعات'!$A$6:$A$205,A1241&amp;"")=0,"اجتماع غير موجود",IF(COUNTIFS($A$6:$A$2005,A1241&amp;"",$B$6:$B$2005,B1241&amp;"")&gt;1,"مكرر","")))</f>
        <v/>
      </c>
    </row>
    <row r="1242">
      <c r="A1242" s="5" t="n"/>
      <c r="B1242" s="5" t="n"/>
      <c r="C1242" s="5" t="n"/>
      <c r="D1242" s="5" t="n"/>
      <c r="E1242" s="6">
        <f>IF(B1242&amp;""="","",IFERROR(INDEX('الملاك'!$B$6:$B$205,MATCH(B1242&amp;"",'الملاك'!$A$6:$A$205,0))&amp;"","كود غير موجود"))</f>
        <v/>
      </c>
      <c r="F1242" s="19">
        <f>IF(B1242&amp;""="","",IFERROR(INDEX('الملاك'!$E$6:$E$205,MATCH(B1242&amp;"",'الملاك'!$A$6:$A$205,0)),""))</f>
        <v/>
      </c>
      <c r="G1242" s="6">
        <f>IF(OR(A1242&amp;""="",B1242&amp;""=""),"",IF(COUNTIF('الاجتماعات'!$A$6:$A$205,A1242&amp;"")=0,"اجتماع غير موجود",IF(COUNTIFS($A$6:$A$2005,A1242&amp;"",$B$6:$B$2005,B1242&amp;"")&gt;1,"مكرر","")))</f>
        <v/>
      </c>
    </row>
    <row r="1243">
      <c r="A1243" s="5" t="n"/>
      <c r="B1243" s="5" t="n"/>
      <c r="C1243" s="5" t="n"/>
      <c r="D1243" s="5" t="n"/>
      <c r="E1243" s="6">
        <f>IF(B1243&amp;""="","",IFERROR(INDEX('الملاك'!$B$6:$B$205,MATCH(B1243&amp;"",'الملاك'!$A$6:$A$205,0))&amp;"","كود غير موجود"))</f>
        <v/>
      </c>
      <c r="F1243" s="19">
        <f>IF(B1243&amp;""="","",IFERROR(INDEX('الملاك'!$E$6:$E$205,MATCH(B1243&amp;"",'الملاك'!$A$6:$A$205,0)),""))</f>
        <v/>
      </c>
      <c r="G1243" s="6">
        <f>IF(OR(A1243&amp;""="",B1243&amp;""=""),"",IF(COUNTIF('الاجتماعات'!$A$6:$A$205,A1243&amp;"")=0,"اجتماع غير موجود",IF(COUNTIFS($A$6:$A$2005,A1243&amp;"",$B$6:$B$2005,B1243&amp;"")&gt;1,"مكرر","")))</f>
        <v/>
      </c>
    </row>
    <row r="1244">
      <c r="A1244" s="5" t="n"/>
      <c r="B1244" s="5" t="n"/>
      <c r="C1244" s="5" t="n"/>
      <c r="D1244" s="5" t="n"/>
      <c r="E1244" s="6">
        <f>IF(B1244&amp;""="","",IFERROR(INDEX('الملاك'!$B$6:$B$205,MATCH(B1244&amp;"",'الملاك'!$A$6:$A$205,0))&amp;"","كود غير موجود"))</f>
        <v/>
      </c>
      <c r="F1244" s="19">
        <f>IF(B1244&amp;""="","",IFERROR(INDEX('الملاك'!$E$6:$E$205,MATCH(B1244&amp;"",'الملاك'!$A$6:$A$205,0)),""))</f>
        <v/>
      </c>
      <c r="G1244" s="6">
        <f>IF(OR(A1244&amp;""="",B1244&amp;""=""),"",IF(COUNTIF('الاجتماعات'!$A$6:$A$205,A1244&amp;"")=0,"اجتماع غير موجود",IF(COUNTIFS($A$6:$A$2005,A1244&amp;"",$B$6:$B$2005,B1244&amp;"")&gt;1,"مكرر","")))</f>
        <v/>
      </c>
    </row>
    <row r="1245">
      <c r="A1245" s="5" t="n"/>
      <c r="B1245" s="5" t="n"/>
      <c r="C1245" s="5" t="n"/>
      <c r="D1245" s="5" t="n"/>
      <c r="E1245" s="6">
        <f>IF(B1245&amp;""="","",IFERROR(INDEX('الملاك'!$B$6:$B$205,MATCH(B1245&amp;"",'الملاك'!$A$6:$A$205,0))&amp;"","كود غير موجود"))</f>
        <v/>
      </c>
      <c r="F1245" s="19">
        <f>IF(B1245&amp;""="","",IFERROR(INDEX('الملاك'!$E$6:$E$205,MATCH(B1245&amp;"",'الملاك'!$A$6:$A$205,0)),""))</f>
        <v/>
      </c>
      <c r="G1245" s="6">
        <f>IF(OR(A1245&amp;""="",B1245&amp;""=""),"",IF(COUNTIF('الاجتماعات'!$A$6:$A$205,A1245&amp;"")=0,"اجتماع غير موجود",IF(COUNTIFS($A$6:$A$2005,A1245&amp;"",$B$6:$B$2005,B1245&amp;"")&gt;1,"مكرر","")))</f>
        <v/>
      </c>
    </row>
    <row r="1246">
      <c r="A1246" s="5" t="n"/>
      <c r="B1246" s="5" t="n"/>
      <c r="C1246" s="5" t="n"/>
      <c r="D1246" s="5" t="n"/>
      <c r="E1246" s="6">
        <f>IF(B1246&amp;""="","",IFERROR(INDEX('الملاك'!$B$6:$B$205,MATCH(B1246&amp;"",'الملاك'!$A$6:$A$205,0))&amp;"","كود غير موجود"))</f>
        <v/>
      </c>
      <c r="F1246" s="19">
        <f>IF(B1246&amp;""="","",IFERROR(INDEX('الملاك'!$E$6:$E$205,MATCH(B1246&amp;"",'الملاك'!$A$6:$A$205,0)),""))</f>
        <v/>
      </c>
      <c r="G1246" s="6">
        <f>IF(OR(A1246&amp;""="",B1246&amp;""=""),"",IF(COUNTIF('الاجتماعات'!$A$6:$A$205,A1246&amp;"")=0,"اجتماع غير موجود",IF(COUNTIFS($A$6:$A$2005,A1246&amp;"",$B$6:$B$2005,B1246&amp;"")&gt;1,"مكرر","")))</f>
        <v/>
      </c>
    </row>
    <row r="1247">
      <c r="A1247" s="5" t="n"/>
      <c r="B1247" s="5" t="n"/>
      <c r="C1247" s="5" t="n"/>
      <c r="D1247" s="5" t="n"/>
      <c r="E1247" s="6">
        <f>IF(B1247&amp;""="","",IFERROR(INDEX('الملاك'!$B$6:$B$205,MATCH(B1247&amp;"",'الملاك'!$A$6:$A$205,0))&amp;"","كود غير موجود"))</f>
        <v/>
      </c>
      <c r="F1247" s="19">
        <f>IF(B1247&amp;""="","",IFERROR(INDEX('الملاك'!$E$6:$E$205,MATCH(B1247&amp;"",'الملاك'!$A$6:$A$205,0)),""))</f>
        <v/>
      </c>
      <c r="G1247" s="6">
        <f>IF(OR(A1247&amp;""="",B1247&amp;""=""),"",IF(COUNTIF('الاجتماعات'!$A$6:$A$205,A1247&amp;"")=0,"اجتماع غير موجود",IF(COUNTIFS($A$6:$A$2005,A1247&amp;"",$B$6:$B$2005,B1247&amp;"")&gt;1,"مكرر","")))</f>
        <v/>
      </c>
    </row>
    <row r="1248">
      <c r="A1248" s="5" t="n"/>
      <c r="B1248" s="5" t="n"/>
      <c r="C1248" s="5" t="n"/>
      <c r="D1248" s="5" t="n"/>
      <c r="E1248" s="6">
        <f>IF(B1248&amp;""="","",IFERROR(INDEX('الملاك'!$B$6:$B$205,MATCH(B1248&amp;"",'الملاك'!$A$6:$A$205,0))&amp;"","كود غير موجود"))</f>
        <v/>
      </c>
      <c r="F1248" s="19">
        <f>IF(B1248&amp;""="","",IFERROR(INDEX('الملاك'!$E$6:$E$205,MATCH(B1248&amp;"",'الملاك'!$A$6:$A$205,0)),""))</f>
        <v/>
      </c>
      <c r="G1248" s="6">
        <f>IF(OR(A1248&amp;""="",B1248&amp;""=""),"",IF(COUNTIF('الاجتماعات'!$A$6:$A$205,A1248&amp;"")=0,"اجتماع غير موجود",IF(COUNTIFS($A$6:$A$2005,A1248&amp;"",$B$6:$B$2005,B1248&amp;"")&gt;1,"مكرر","")))</f>
        <v/>
      </c>
    </row>
    <row r="1249">
      <c r="A1249" s="5" t="n"/>
      <c r="B1249" s="5" t="n"/>
      <c r="C1249" s="5" t="n"/>
      <c r="D1249" s="5" t="n"/>
      <c r="E1249" s="6">
        <f>IF(B1249&amp;""="","",IFERROR(INDEX('الملاك'!$B$6:$B$205,MATCH(B1249&amp;"",'الملاك'!$A$6:$A$205,0))&amp;"","كود غير موجود"))</f>
        <v/>
      </c>
      <c r="F1249" s="19">
        <f>IF(B1249&amp;""="","",IFERROR(INDEX('الملاك'!$E$6:$E$205,MATCH(B1249&amp;"",'الملاك'!$A$6:$A$205,0)),""))</f>
        <v/>
      </c>
      <c r="G1249" s="6">
        <f>IF(OR(A1249&amp;""="",B1249&amp;""=""),"",IF(COUNTIF('الاجتماعات'!$A$6:$A$205,A1249&amp;"")=0,"اجتماع غير موجود",IF(COUNTIFS($A$6:$A$2005,A1249&amp;"",$B$6:$B$2005,B1249&amp;"")&gt;1,"مكرر","")))</f>
        <v/>
      </c>
    </row>
    <row r="1250">
      <c r="A1250" s="5" t="n"/>
      <c r="B1250" s="5" t="n"/>
      <c r="C1250" s="5" t="n"/>
      <c r="D1250" s="5" t="n"/>
      <c r="E1250" s="6">
        <f>IF(B1250&amp;""="","",IFERROR(INDEX('الملاك'!$B$6:$B$205,MATCH(B1250&amp;"",'الملاك'!$A$6:$A$205,0))&amp;"","كود غير موجود"))</f>
        <v/>
      </c>
      <c r="F1250" s="19">
        <f>IF(B1250&amp;""="","",IFERROR(INDEX('الملاك'!$E$6:$E$205,MATCH(B1250&amp;"",'الملاك'!$A$6:$A$205,0)),""))</f>
        <v/>
      </c>
      <c r="G1250" s="6">
        <f>IF(OR(A1250&amp;""="",B1250&amp;""=""),"",IF(COUNTIF('الاجتماعات'!$A$6:$A$205,A1250&amp;"")=0,"اجتماع غير موجود",IF(COUNTIFS($A$6:$A$2005,A1250&amp;"",$B$6:$B$2005,B1250&amp;"")&gt;1,"مكرر","")))</f>
        <v/>
      </c>
    </row>
    <row r="1251">
      <c r="A1251" s="5" t="n"/>
      <c r="B1251" s="5" t="n"/>
      <c r="C1251" s="5" t="n"/>
      <c r="D1251" s="5" t="n"/>
      <c r="E1251" s="6">
        <f>IF(B1251&amp;""="","",IFERROR(INDEX('الملاك'!$B$6:$B$205,MATCH(B1251&amp;"",'الملاك'!$A$6:$A$205,0))&amp;"","كود غير موجود"))</f>
        <v/>
      </c>
      <c r="F1251" s="19">
        <f>IF(B1251&amp;""="","",IFERROR(INDEX('الملاك'!$E$6:$E$205,MATCH(B1251&amp;"",'الملاك'!$A$6:$A$205,0)),""))</f>
        <v/>
      </c>
      <c r="G1251" s="6">
        <f>IF(OR(A1251&amp;""="",B1251&amp;""=""),"",IF(COUNTIF('الاجتماعات'!$A$6:$A$205,A1251&amp;"")=0,"اجتماع غير موجود",IF(COUNTIFS($A$6:$A$2005,A1251&amp;"",$B$6:$B$2005,B1251&amp;"")&gt;1,"مكرر","")))</f>
        <v/>
      </c>
    </row>
    <row r="1252">
      <c r="A1252" s="5" t="n"/>
      <c r="B1252" s="5" t="n"/>
      <c r="C1252" s="5" t="n"/>
      <c r="D1252" s="5" t="n"/>
      <c r="E1252" s="6">
        <f>IF(B1252&amp;""="","",IFERROR(INDEX('الملاك'!$B$6:$B$205,MATCH(B1252&amp;"",'الملاك'!$A$6:$A$205,0))&amp;"","كود غير موجود"))</f>
        <v/>
      </c>
      <c r="F1252" s="19">
        <f>IF(B1252&amp;""="","",IFERROR(INDEX('الملاك'!$E$6:$E$205,MATCH(B1252&amp;"",'الملاك'!$A$6:$A$205,0)),""))</f>
        <v/>
      </c>
      <c r="G1252" s="6">
        <f>IF(OR(A1252&amp;""="",B1252&amp;""=""),"",IF(COUNTIF('الاجتماعات'!$A$6:$A$205,A1252&amp;"")=0,"اجتماع غير موجود",IF(COUNTIFS($A$6:$A$2005,A1252&amp;"",$B$6:$B$2005,B1252&amp;"")&gt;1,"مكرر","")))</f>
        <v/>
      </c>
    </row>
    <row r="1253">
      <c r="A1253" s="5" t="n"/>
      <c r="B1253" s="5" t="n"/>
      <c r="C1253" s="5" t="n"/>
      <c r="D1253" s="5" t="n"/>
      <c r="E1253" s="6">
        <f>IF(B1253&amp;""="","",IFERROR(INDEX('الملاك'!$B$6:$B$205,MATCH(B1253&amp;"",'الملاك'!$A$6:$A$205,0))&amp;"","كود غير موجود"))</f>
        <v/>
      </c>
      <c r="F1253" s="19">
        <f>IF(B1253&amp;""="","",IFERROR(INDEX('الملاك'!$E$6:$E$205,MATCH(B1253&amp;"",'الملاك'!$A$6:$A$205,0)),""))</f>
        <v/>
      </c>
      <c r="G1253" s="6">
        <f>IF(OR(A1253&amp;""="",B1253&amp;""=""),"",IF(COUNTIF('الاجتماعات'!$A$6:$A$205,A1253&amp;"")=0,"اجتماع غير موجود",IF(COUNTIFS($A$6:$A$2005,A1253&amp;"",$B$6:$B$2005,B1253&amp;"")&gt;1,"مكرر","")))</f>
        <v/>
      </c>
    </row>
    <row r="1254">
      <c r="A1254" s="5" t="n"/>
      <c r="B1254" s="5" t="n"/>
      <c r="C1254" s="5" t="n"/>
      <c r="D1254" s="5" t="n"/>
      <c r="E1254" s="6">
        <f>IF(B1254&amp;""="","",IFERROR(INDEX('الملاك'!$B$6:$B$205,MATCH(B1254&amp;"",'الملاك'!$A$6:$A$205,0))&amp;"","كود غير موجود"))</f>
        <v/>
      </c>
      <c r="F1254" s="19">
        <f>IF(B1254&amp;""="","",IFERROR(INDEX('الملاك'!$E$6:$E$205,MATCH(B1254&amp;"",'الملاك'!$A$6:$A$205,0)),""))</f>
        <v/>
      </c>
      <c r="G1254" s="6">
        <f>IF(OR(A1254&amp;""="",B1254&amp;""=""),"",IF(COUNTIF('الاجتماعات'!$A$6:$A$205,A1254&amp;"")=0,"اجتماع غير موجود",IF(COUNTIFS($A$6:$A$2005,A1254&amp;"",$B$6:$B$2005,B1254&amp;"")&gt;1,"مكرر","")))</f>
        <v/>
      </c>
    </row>
    <row r="1255">
      <c r="A1255" s="5" t="n"/>
      <c r="B1255" s="5" t="n"/>
      <c r="C1255" s="5" t="n"/>
      <c r="D1255" s="5" t="n"/>
      <c r="E1255" s="6">
        <f>IF(B1255&amp;""="","",IFERROR(INDEX('الملاك'!$B$6:$B$205,MATCH(B1255&amp;"",'الملاك'!$A$6:$A$205,0))&amp;"","كود غير موجود"))</f>
        <v/>
      </c>
      <c r="F1255" s="19">
        <f>IF(B1255&amp;""="","",IFERROR(INDEX('الملاك'!$E$6:$E$205,MATCH(B1255&amp;"",'الملاك'!$A$6:$A$205,0)),""))</f>
        <v/>
      </c>
      <c r="G1255" s="6">
        <f>IF(OR(A1255&amp;""="",B1255&amp;""=""),"",IF(COUNTIF('الاجتماعات'!$A$6:$A$205,A1255&amp;"")=0,"اجتماع غير موجود",IF(COUNTIFS($A$6:$A$2005,A1255&amp;"",$B$6:$B$2005,B1255&amp;"")&gt;1,"مكرر","")))</f>
        <v/>
      </c>
    </row>
    <row r="1256">
      <c r="A1256" s="5" t="n"/>
      <c r="B1256" s="5" t="n"/>
      <c r="C1256" s="5" t="n"/>
      <c r="D1256" s="5" t="n"/>
      <c r="E1256" s="6">
        <f>IF(B1256&amp;""="","",IFERROR(INDEX('الملاك'!$B$6:$B$205,MATCH(B1256&amp;"",'الملاك'!$A$6:$A$205,0))&amp;"","كود غير موجود"))</f>
        <v/>
      </c>
      <c r="F1256" s="19">
        <f>IF(B1256&amp;""="","",IFERROR(INDEX('الملاك'!$E$6:$E$205,MATCH(B1256&amp;"",'الملاك'!$A$6:$A$205,0)),""))</f>
        <v/>
      </c>
      <c r="G1256" s="6">
        <f>IF(OR(A1256&amp;""="",B1256&amp;""=""),"",IF(COUNTIF('الاجتماعات'!$A$6:$A$205,A1256&amp;"")=0,"اجتماع غير موجود",IF(COUNTIFS($A$6:$A$2005,A1256&amp;"",$B$6:$B$2005,B1256&amp;"")&gt;1,"مكرر","")))</f>
        <v/>
      </c>
    </row>
    <row r="1257">
      <c r="A1257" s="5" t="n"/>
      <c r="B1257" s="5" t="n"/>
      <c r="C1257" s="5" t="n"/>
      <c r="D1257" s="5" t="n"/>
      <c r="E1257" s="6">
        <f>IF(B1257&amp;""="","",IFERROR(INDEX('الملاك'!$B$6:$B$205,MATCH(B1257&amp;"",'الملاك'!$A$6:$A$205,0))&amp;"","كود غير موجود"))</f>
        <v/>
      </c>
      <c r="F1257" s="19">
        <f>IF(B1257&amp;""="","",IFERROR(INDEX('الملاك'!$E$6:$E$205,MATCH(B1257&amp;"",'الملاك'!$A$6:$A$205,0)),""))</f>
        <v/>
      </c>
      <c r="G1257" s="6">
        <f>IF(OR(A1257&amp;""="",B1257&amp;""=""),"",IF(COUNTIF('الاجتماعات'!$A$6:$A$205,A1257&amp;"")=0,"اجتماع غير موجود",IF(COUNTIFS($A$6:$A$2005,A1257&amp;"",$B$6:$B$2005,B1257&amp;"")&gt;1,"مكرر","")))</f>
        <v/>
      </c>
    </row>
    <row r="1258">
      <c r="A1258" s="5" t="n"/>
      <c r="B1258" s="5" t="n"/>
      <c r="C1258" s="5" t="n"/>
      <c r="D1258" s="5" t="n"/>
      <c r="E1258" s="6">
        <f>IF(B1258&amp;""="","",IFERROR(INDEX('الملاك'!$B$6:$B$205,MATCH(B1258&amp;"",'الملاك'!$A$6:$A$205,0))&amp;"","كود غير موجود"))</f>
        <v/>
      </c>
      <c r="F1258" s="19">
        <f>IF(B1258&amp;""="","",IFERROR(INDEX('الملاك'!$E$6:$E$205,MATCH(B1258&amp;"",'الملاك'!$A$6:$A$205,0)),""))</f>
        <v/>
      </c>
      <c r="G1258" s="6">
        <f>IF(OR(A1258&amp;""="",B1258&amp;""=""),"",IF(COUNTIF('الاجتماعات'!$A$6:$A$205,A1258&amp;"")=0,"اجتماع غير موجود",IF(COUNTIFS($A$6:$A$2005,A1258&amp;"",$B$6:$B$2005,B1258&amp;"")&gt;1,"مكرر","")))</f>
        <v/>
      </c>
    </row>
    <row r="1259">
      <c r="A1259" s="5" t="n"/>
      <c r="B1259" s="5" t="n"/>
      <c r="C1259" s="5" t="n"/>
      <c r="D1259" s="5" t="n"/>
      <c r="E1259" s="6">
        <f>IF(B1259&amp;""="","",IFERROR(INDEX('الملاك'!$B$6:$B$205,MATCH(B1259&amp;"",'الملاك'!$A$6:$A$205,0))&amp;"","كود غير موجود"))</f>
        <v/>
      </c>
      <c r="F1259" s="19">
        <f>IF(B1259&amp;""="","",IFERROR(INDEX('الملاك'!$E$6:$E$205,MATCH(B1259&amp;"",'الملاك'!$A$6:$A$205,0)),""))</f>
        <v/>
      </c>
      <c r="G1259" s="6">
        <f>IF(OR(A1259&amp;""="",B1259&amp;""=""),"",IF(COUNTIF('الاجتماعات'!$A$6:$A$205,A1259&amp;"")=0,"اجتماع غير موجود",IF(COUNTIFS($A$6:$A$2005,A1259&amp;"",$B$6:$B$2005,B1259&amp;"")&gt;1,"مكرر","")))</f>
        <v/>
      </c>
    </row>
    <row r="1260">
      <c r="A1260" s="5" t="n"/>
      <c r="B1260" s="5" t="n"/>
      <c r="C1260" s="5" t="n"/>
      <c r="D1260" s="5" t="n"/>
      <c r="E1260" s="6">
        <f>IF(B1260&amp;""="","",IFERROR(INDEX('الملاك'!$B$6:$B$205,MATCH(B1260&amp;"",'الملاك'!$A$6:$A$205,0))&amp;"","كود غير موجود"))</f>
        <v/>
      </c>
      <c r="F1260" s="19">
        <f>IF(B1260&amp;""="","",IFERROR(INDEX('الملاك'!$E$6:$E$205,MATCH(B1260&amp;"",'الملاك'!$A$6:$A$205,0)),""))</f>
        <v/>
      </c>
      <c r="G1260" s="6">
        <f>IF(OR(A1260&amp;""="",B1260&amp;""=""),"",IF(COUNTIF('الاجتماعات'!$A$6:$A$205,A1260&amp;"")=0,"اجتماع غير موجود",IF(COUNTIFS($A$6:$A$2005,A1260&amp;"",$B$6:$B$2005,B1260&amp;"")&gt;1,"مكرر","")))</f>
        <v/>
      </c>
    </row>
    <row r="1261">
      <c r="A1261" s="5" t="n"/>
      <c r="B1261" s="5" t="n"/>
      <c r="C1261" s="5" t="n"/>
      <c r="D1261" s="5" t="n"/>
      <c r="E1261" s="6">
        <f>IF(B1261&amp;""="","",IFERROR(INDEX('الملاك'!$B$6:$B$205,MATCH(B1261&amp;"",'الملاك'!$A$6:$A$205,0))&amp;"","كود غير موجود"))</f>
        <v/>
      </c>
      <c r="F1261" s="19">
        <f>IF(B1261&amp;""="","",IFERROR(INDEX('الملاك'!$E$6:$E$205,MATCH(B1261&amp;"",'الملاك'!$A$6:$A$205,0)),""))</f>
        <v/>
      </c>
      <c r="G1261" s="6">
        <f>IF(OR(A1261&amp;""="",B1261&amp;""=""),"",IF(COUNTIF('الاجتماعات'!$A$6:$A$205,A1261&amp;"")=0,"اجتماع غير موجود",IF(COUNTIFS($A$6:$A$2005,A1261&amp;"",$B$6:$B$2005,B1261&amp;"")&gt;1,"مكرر","")))</f>
        <v/>
      </c>
    </row>
    <row r="1262">
      <c r="A1262" s="5" t="n"/>
      <c r="B1262" s="5" t="n"/>
      <c r="C1262" s="5" t="n"/>
      <c r="D1262" s="5" t="n"/>
      <c r="E1262" s="6">
        <f>IF(B1262&amp;""="","",IFERROR(INDEX('الملاك'!$B$6:$B$205,MATCH(B1262&amp;"",'الملاك'!$A$6:$A$205,0))&amp;"","كود غير موجود"))</f>
        <v/>
      </c>
      <c r="F1262" s="19">
        <f>IF(B1262&amp;""="","",IFERROR(INDEX('الملاك'!$E$6:$E$205,MATCH(B1262&amp;"",'الملاك'!$A$6:$A$205,0)),""))</f>
        <v/>
      </c>
      <c r="G1262" s="6">
        <f>IF(OR(A1262&amp;""="",B1262&amp;""=""),"",IF(COUNTIF('الاجتماعات'!$A$6:$A$205,A1262&amp;"")=0,"اجتماع غير موجود",IF(COUNTIFS($A$6:$A$2005,A1262&amp;"",$B$6:$B$2005,B1262&amp;"")&gt;1,"مكرر","")))</f>
        <v/>
      </c>
    </row>
    <row r="1263">
      <c r="A1263" s="5" t="n"/>
      <c r="B1263" s="5" t="n"/>
      <c r="C1263" s="5" t="n"/>
      <c r="D1263" s="5" t="n"/>
      <c r="E1263" s="6">
        <f>IF(B1263&amp;""="","",IFERROR(INDEX('الملاك'!$B$6:$B$205,MATCH(B1263&amp;"",'الملاك'!$A$6:$A$205,0))&amp;"","كود غير موجود"))</f>
        <v/>
      </c>
      <c r="F1263" s="19">
        <f>IF(B1263&amp;""="","",IFERROR(INDEX('الملاك'!$E$6:$E$205,MATCH(B1263&amp;"",'الملاك'!$A$6:$A$205,0)),""))</f>
        <v/>
      </c>
      <c r="G1263" s="6">
        <f>IF(OR(A1263&amp;""="",B1263&amp;""=""),"",IF(COUNTIF('الاجتماعات'!$A$6:$A$205,A1263&amp;"")=0,"اجتماع غير موجود",IF(COUNTIFS($A$6:$A$2005,A1263&amp;"",$B$6:$B$2005,B1263&amp;"")&gt;1,"مكرر","")))</f>
        <v/>
      </c>
    </row>
    <row r="1264">
      <c r="A1264" s="5" t="n"/>
      <c r="B1264" s="5" t="n"/>
      <c r="C1264" s="5" t="n"/>
      <c r="D1264" s="5" t="n"/>
      <c r="E1264" s="6">
        <f>IF(B1264&amp;""="","",IFERROR(INDEX('الملاك'!$B$6:$B$205,MATCH(B1264&amp;"",'الملاك'!$A$6:$A$205,0))&amp;"","كود غير موجود"))</f>
        <v/>
      </c>
      <c r="F1264" s="19">
        <f>IF(B1264&amp;""="","",IFERROR(INDEX('الملاك'!$E$6:$E$205,MATCH(B1264&amp;"",'الملاك'!$A$6:$A$205,0)),""))</f>
        <v/>
      </c>
      <c r="G1264" s="6">
        <f>IF(OR(A1264&amp;""="",B1264&amp;""=""),"",IF(COUNTIF('الاجتماعات'!$A$6:$A$205,A1264&amp;"")=0,"اجتماع غير موجود",IF(COUNTIFS($A$6:$A$2005,A1264&amp;"",$B$6:$B$2005,B1264&amp;"")&gt;1,"مكرر","")))</f>
        <v/>
      </c>
    </row>
    <row r="1265">
      <c r="A1265" s="5" t="n"/>
      <c r="B1265" s="5" t="n"/>
      <c r="C1265" s="5" t="n"/>
      <c r="D1265" s="5" t="n"/>
      <c r="E1265" s="6">
        <f>IF(B1265&amp;""="","",IFERROR(INDEX('الملاك'!$B$6:$B$205,MATCH(B1265&amp;"",'الملاك'!$A$6:$A$205,0))&amp;"","كود غير موجود"))</f>
        <v/>
      </c>
      <c r="F1265" s="19">
        <f>IF(B1265&amp;""="","",IFERROR(INDEX('الملاك'!$E$6:$E$205,MATCH(B1265&amp;"",'الملاك'!$A$6:$A$205,0)),""))</f>
        <v/>
      </c>
      <c r="G1265" s="6">
        <f>IF(OR(A1265&amp;""="",B1265&amp;""=""),"",IF(COUNTIF('الاجتماعات'!$A$6:$A$205,A1265&amp;"")=0,"اجتماع غير موجود",IF(COUNTIFS($A$6:$A$2005,A1265&amp;"",$B$6:$B$2005,B1265&amp;"")&gt;1,"مكرر","")))</f>
        <v/>
      </c>
    </row>
    <row r="1266">
      <c r="A1266" s="5" t="n"/>
      <c r="B1266" s="5" t="n"/>
      <c r="C1266" s="5" t="n"/>
      <c r="D1266" s="5" t="n"/>
      <c r="E1266" s="6">
        <f>IF(B1266&amp;""="","",IFERROR(INDEX('الملاك'!$B$6:$B$205,MATCH(B1266&amp;"",'الملاك'!$A$6:$A$205,0))&amp;"","كود غير موجود"))</f>
        <v/>
      </c>
      <c r="F1266" s="19">
        <f>IF(B1266&amp;""="","",IFERROR(INDEX('الملاك'!$E$6:$E$205,MATCH(B1266&amp;"",'الملاك'!$A$6:$A$205,0)),""))</f>
        <v/>
      </c>
      <c r="G1266" s="6">
        <f>IF(OR(A1266&amp;""="",B1266&amp;""=""),"",IF(COUNTIF('الاجتماعات'!$A$6:$A$205,A1266&amp;"")=0,"اجتماع غير موجود",IF(COUNTIFS($A$6:$A$2005,A1266&amp;"",$B$6:$B$2005,B1266&amp;"")&gt;1,"مكرر","")))</f>
        <v/>
      </c>
    </row>
    <row r="1267">
      <c r="A1267" s="5" t="n"/>
      <c r="B1267" s="5" t="n"/>
      <c r="C1267" s="5" t="n"/>
      <c r="D1267" s="5" t="n"/>
      <c r="E1267" s="6">
        <f>IF(B1267&amp;""="","",IFERROR(INDEX('الملاك'!$B$6:$B$205,MATCH(B1267&amp;"",'الملاك'!$A$6:$A$205,0))&amp;"","كود غير موجود"))</f>
        <v/>
      </c>
      <c r="F1267" s="19">
        <f>IF(B1267&amp;""="","",IFERROR(INDEX('الملاك'!$E$6:$E$205,MATCH(B1267&amp;"",'الملاك'!$A$6:$A$205,0)),""))</f>
        <v/>
      </c>
      <c r="G1267" s="6">
        <f>IF(OR(A1267&amp;""="",B1267&amp;""=""),"",IF(COUNTIF('الاجتماعات'!$A$6:$A$205,A1267&amp;"")=0,"اجتماع غير موجود",IF(COUNTIFS($A$6:$A$2005,A1267&amp;"",$B$6:$B$2005,B1267&amp;"")&gt;1,"مكرر","")))</f>
        <v/>
      </c>
    </row>
    <row r="1268">
      <c r="A1268" s="5" t="n"/>
      <c r="B1268" s="5" t="n"/>
      <c r="C1268" s="5" t="n"/>
      <c r="D1268" s="5" t="n"/>
      <c r="E1268" s="6">
        <f>IF(B1268&amp;""="","",IFERROR(INDEX('الملاك'!$B$6:$B$205,MATCH(B1268&amp;"",'الملاك'!$A$6:$A$205,0))&amp;"","كود غير موجود"))</f>
        <v/>
      </c>
      <c r="F1268" s="19">
        <f>IF(B1268&amp;""="","",IFERROR(INDEX('الملاك'!$E$6:$E$205,MATCH(B1268&amp;"",'الملاك'!$A$6:$A$205,0)),""))</f>
        <v/>
      </c>
      <c r="G1268" s="6">
        <f>IF(OR(A1268&amp;""="",B1268&amp;""=""),"",IF(COUNTIF('الاجتماعات'!$A$6:$A$205,A1268&amp;"")=0,"اجتماع غير موجود",IF(COUNTIFS($A$6:$A$2005,A1268&amp;"",$B$6:$B$2005,B1268&amp;"")&gt;1,"مكرر","")))</f>
        <v/>
      </c>
    </row>
    <row r="1269">
      <c r="A1269" s="5" t="n"/>
      <c r="B1269" s="5" t="n"/>
      <c r="C1269" s="5" t="n"/>
      <c r="D1269" s="5" t="n"/>
      <c r="E1269" s="6">
        <f>IF(B1269&amp;""="","",IFERROR(INDEX('الملاك'!$B$6:$B$205,MATCH(B1269&amp;"",'الملاك'!$A$6:$A$205,0))&amp;"","كود غير موجود"))</f>
        <v/>
      </c>
      <c r="F1269" s="19">
        <f>IF(B1269&amp;""="","",IFERROR(INDEX('الملاك'!$E$6:$E$205,MATCH(B1269&amp;"",'الملاك'!$A$6:$A$205,0)),""))</f>
        <v/>
      </c>
      <c r="G1269" s="6">
        <f>IF(OR(A1269&amp;""="",B1269&amp;""=""),"",IF(COUNTIF('الاجتماعات'!$A$6:$A$205,A1269&amp;"")=0,"اجتماع غير موجود",IF(COUNTIFS($A$6:$A$2005,A1269&amp;"",$B$6:$B$2005,B1269&amp;"")&gt;1,"مكرر","")))</f>
        <v/>
      </c>
    </row>
    <row r="1270">
      <c r="A1270" s="5" t="n"/>
      <c r="B1270" s="5" t="n"/>
      <c r="C1270" s="5" t="n"/>
      <c r="D1270" s="5" t="n"/>
      <c r="E1270" s="6">
        <f>IF(B1270&amp;""="","",IFERROR(INDEX('الملاك'!$B$6:$B$205,MATCH(B1270&amp;"",'الملاك'!$A$6:$A$205,0))&amp;"","كود غير موجود"))</f>
        <v/>
      </c>
      <c r="F1270" s="19">
        <f>IF(B1270&amp;""="","",IFERROR(INDEX('الملاك'!$E$6:$E$205,MATCH(B1270&amp;"",'الملاك'!$A$6:$A$205,0)),""))</f>
        <v/>
      </c>
      <c r="G1270" s="6">
        <f>IF(OR(A1270&amp;""="",B1270&amp;""=""),"",IF(COUNTIF('الاجتماعات'!$A$6:$A$205,A1270&amp;"")=0,"اجتماع غير موجود",IF(COUNTIFS($A$6:$A$2005,A1270&amp;"",$B$6:$B$2005,B1270&amp;"")&gt;1,"مكرر","")))</f>
        <v/>
      </c>
    </row>
    <row r="1271">
      <c r="A1271" s="5" t="n"/>
      <c r="B1271" s="5" t="n"/>
      <c r="C1271" s="5" t="n"/>
      <c r="D1271" s="5" t="n"/>
      <c r="E1271" s="6">
        <f>IF(B1271&amp;""="","",IFERROR(INDEX('الملاك'!$B$6:$B$205,MATCH(B1271&amp;"",'الملاك'!$A$6:$A$205,0))&amp;"","كود غير موجود"))</f>
        <v/>
      </c>
      <c r="F1271" s="19">
        <f>IF(B1271&amp;""="","",IFERROR(INDEX('الملاك'!$E$6:$E$205,MATCH(B1271&amp;"",'الملاك'!$A$6:$A$205,0)),""))</f>
        <v/>
      </c>
      <c r="G1271" s="6">
        <f>IF(OR(A1271&amp;""="",B1271&amp;""=""),"",IF(COUNTIF('الاجتماعات'!$A$6:$A$205,A1271&amp;"")=0,"اجتماع غير موجود",IF(COUNTIFS($A$6:$A$2005,A1271&amp;"",$B$6:$B$2005,B1271&amp;"")&gt;1,"مكرر","")))</f>
        <v/>
      </c>
    </row>
    <row r="1272">
      <c r="A1272" s="5" t="n"/>
      <c r="B1272" s="5" t="n"/>
      <c r="C1272" s="5" t="n"/>
      <c r="D1272" s="5" t="n"/>
      <c r="E1272" s="6">
        <f>IF(B1272&amp;""="","",IFERROR(INDEX('الملاك'!$B$6:$B$205,MATCH(B1272&amp;"",'الملاك'!$A$6:$A$205,0))&amp;"","كود غير موجود"))</f>
        <v/>
      </c>
      <c r="F1272" s="19">
        <f>IF(B1272&amp;""="","",IFERROR(INDEX('الملاك'!$E$6:$E$205,MATCH(B1272&amp;"",'الملاك'!$A$6:$A$205,0)),""))</f>
        <v/>
      </c>
      <c r="G1272" s="6">
        <f>IF(OR(A1272&amp;""="",B1272&amp;""=""),"",IF(COUNTIF('الاجتماعات'!$A$6:$A$205,A1272&amp;"")=0,"اجتماع غير موجود",IF(COUNTIFS($A$6:$A$2005,A1272&amp;"",$B$6:$B$2005,B1272&amp;"")&gt;1,"مكرر","")))</f>
        <v/>
      </c>
    </row>
    <row r="1273">
      <c r="A1273" s="5" t="n"/>
      <c r="B1273" s="5" t="n"/>
      <c r="C1273" s="5" t="n"/>
      <c r="D1273" s="5" t="n"/>
      <c r="E1273" s="6">
        <f>IF(B1273&amp;""="","",IFERROR(INDEX('الملاك'!$B$6:$B$205,MATCH(B1273&amp;"",'الملاك'!$A$6:$A$205,0))&amp;"","كود غير موجود"))</f>
        <v/>
      </c>
      <c r="F1273" s="19">
        <f>IF(B1273&amp;""="","",IFERROR(INDEX('الملاك'!$E$6:$E$205,MATCH(B1273&amp;"",'الملاك'!$A$6:$A$205,0)),""))</f>
        <v/>
      </c>
      <c r="G1273" s="6">
        <f>IF(OR(A1273&amp;""="",B1273&amp;""=""),"",IF(COUNTIF('الاجتماعات'!$A$6:$A$205,A1273&amp;"")=0,"اجتماع غير موجود",IF(COUNTIFS($A$6:$A$2005,A1273&amp;"",$B$6:$B$2005,B1273&amp;"")&gt;1,"مكرر","")))</f>
        <v/>
      </c>
    </row>
    <row r="1274">
      <c r="A1274" s="5" t="n"/>
      <c r="B1274" s="5" t="n"/>
      <c r="C1274" s="5" t="n"/>
      <c r="D1274" s="5" t="n"/>
      <c r="E1274" s="6">
        <f>IF(B1274&amp;""="","",IFERROR(INDEX('الملاك'!$B$6:$B$205,MATCH(B1274&amp;"",'الملاك'!$A$6:$A$205,0))&amp;"","كود غير موجود"))</f>
        <v/>
      </c>
      <c r="F1274" s="19">
        <f>IF(B1274&amp;""="","",IFERROR(INDEX('الملاك'!$E$6:$E$205,MATCH(B1274&amp;"",'الملاك'!$A$6:$A$205,0)),""))</f>
        <v/>
      </c>
      <c r="G1274" s="6">
        <f>IF(OR(A1274&amp;""="",B1274&amp;""=""),"",IF(COUNTIF('الاجتماعات'!$A$6:$A$205,A1274&amp;"")=0,"اجتماع غير موجود",IF(COUNTIFS($A$6:$A$2005,A1274&amp;"",$B$6:$B$2005,B1274&amp;"")&gt;1,"مكرر","")))</f>
        <v/>
      </c>
    </row>
    <row r="1275">
      <c r="A1275" s="5" t="n"/>
      <c r="B1275" s="5" t="n"/>
      <c r="C1275" s="5" t="n"/>
      <c r="D1275" s="5" t="n"/>
      <c r="E1275" s="6">
        <f>IF(B1275&amp;""="","",IFERROR(INDEX('الملاك'!$B$6:$B$205,MATCH(B1275&amp;"",'الملاك'!$A$6:$A$205,0))&amp;"","كود غير موجود"))</f>
        <v/>
      </c>
      <c r="F1275" s="19">
        <f>IF(B1275&amp;""="","",IFERROR(INDEX('الملاك'!$E$6:$E$205,MATCH(B1275&amp;"",'الملاك'!$A$6:$A$205,0)),""))</f>
        <v/>
      </c>
      <c r="G1275" s="6">
        <f>IF(OR(A1275&amp;""="",B1275&amp;""=""),"",IF(COUNTIF('الاجتماعات'!$A$6:$A$205,A1275&amp;"")=0,"اجتماع غير موجود",IF(COUNTIFS($A$6:$A$2005,A1275&amp;"",$B$6:$B$2005,B1275&amp;"")&gt;1,"مكرر","")))</f>
        <v/>
      </c>
    </row>
    <row r="1276">
      <c r="A1276" s="5" t="n"/>
      <c r="B1276" s="5" t="n"/>
      <c r="C1276" s="5" t="n"/>
      <c r="D1276" s="5" t="n"/>
      <c r="E1276" s="6">
        <f>IF(B1276&amp;""="","",IFERROR(INDEX('الملاك'!$B$6:$B$205,MATCH(B1276&amp;"",'الملاك'!$A$6:$A$205,0))&amp;"","كود غير موجود"))</f>
        <v/>
      </c>
      <c r="F1276" s="19">
        <f>IF(B1276&amp;""="","",IFERROR(INDEX('الملاك'!$E$6:$E$205,MATCH(B1276&amp;"",'الملاك'!$A$6:$A$205,0)),""))</f>
        <v/>
      </c>
      <c r="G1276" s="6">
        <f>IF(OR(A1276&amp;""="",B1276&amp;""=""),"",IF(COUNTIF('الاجتماعات'!$A$6:$A$205,A1276&amp;"")=0,"اجتماع غير موجود",IF(COUNTIFS($A$6:$A$2005,A1276&amp;"",$B$6:$B$2005,B1276&amp;"")&gt;1,"مكرر","")))</f>
        <v/>
      </c>
    </row>
    <row r="1277">
      <c r="A1277" s="5" t="n"/>
      <c r="B1277" s="5" t="n"/>
      <c r="C1277" s="5" t="n"/>
      <c r="D1277" s="5" t="n"/>
      <c r="E1277" s="6">
        <f>IF(B1277&amp;""="","",IFERROR(INDEX('الملاك'!$B$6:$B$205,MATCH(B1277&amp;"",'الملاك'!$A$6:$A$205,0))&amp;"","كود غير موجود"))</f>
        <v/>
      </c>
      <c r="F1277" s="19">
        <f>IF(B1277&amp;""="","",IFERROR(INDEX('الملاك'!$E$6:$E$205,MATCH(B1277&amp;"",'الملاك'!$A$6:$A$205,0)),""))</f>
        <v/>
      </c>
      <c r="G1277" s="6">
        <f>IF(OR(A1277&amp;""="",B1277&amp;""=""),"",IF(COUNTIF('الاجتماعات'!$A$6:$A$205,A1277&amp;"")=0,"اجتماع غير موجود",IF(COUNTIFS($A$6:$A$2005,A1277&amp;"",$B$6:$B$2005,B1277&amp;"")&gt;1,"مكرر","")))</f>
        <v/>
      </c>
    </row>
    <row r="1278">
      <c r="A1278" s="5" t="n"/>
      <c r="B1278" s="5" t="n"/>
      <c r="C1278" s="5" t="n"/>
      <c r="D1278" s="5" t="n"/>
      <c r="E1278" s="6">
        <f>IF(B1278&amp;""="","",IFERROR(INDEX('الملاك'!$B$6:$B$205,MATCH(B1278&amp;"",'الملاك'!$A$6:$A$205,0))&amp;"","كود غير موجود"))</f>
        <v/>
      </c>
      <c r="F1278" s="19">
        <f>IF(B1278&amp;""="","",IFERROR(INDEX('الملاك'!$E$6:$E$205,MATCH(B1278&amp;"",'الملاك'!$A$6:$A$205,0)),""))</f>
        <v/>
      </c>
      <c r="G1278" s="6">
        <f>IF(OR(A1278&amp;""="",B1278&amp;""=""),"",IF(COUNTIF('الاجتماعات'!$A$6:$A$205,A1278&amp;"")=0,"اجتماع غير موجود",IF(COUNTIFS($A$6:$A$2005,A1278&amp;"",$B$6:$B$2005,B1278&amp;"")&gt;1,"مكرر","")))</f>
        <v/>
      </c>
    </row>
    <row r="1279">
      <c r="A1279" s="5" t="n"/>
      <c r="B1279" s="5" t="n"/>
      <c r="C1279" s="5" t="n"/>
      <c r="D1279" s="5" t="n"/>
      <c r="E1279" s="6">
        <f>IF(B1279&amp;""="","",IFERROR(INDEX('الملاك'!$B$6:$B$205,MATCH(B1279&amp;"",'الملاك'!$A$6:$A$205,0))&amp;"","كود غير موجود"))</f>
        <v/>
      </c>
      <c r="F1279" s="19">
        <f>IF(B1279&amp;""="","",IFERROR(INDEX('الملاك'!$E$6:$E$205,MATCH(B1279&amp;"",'الملاك'!$A$6:$A$205,0)),""))</f>
        <v/>
      </c>
      <c r="G1279" s="6">
        <f>IF(OR(A1279&amp;""="",B1279&amp;""=""),"",IF(COUNTIF('الاجتماعات'!$A$6:$A$205,A1279&amp;"")=0,"اجتماع غير موجود",IF(COUNTIFS($A$6:$A$2005,A1279&amp;"",$B$6:$B$2005,B1279&amp;"")&gt;1,"مكرر","")))</f>
        <v/>
      </c>
    </row>
    <row r="1280">
      <c r="A1280" s="5" t="n"/>
      <c r="B1280" s="5" t="n"/>
      <c r="C1280" s="5" t="n"/>
      <c r="D1280" s="5" t="n"/>
      <c r="E1280" s="6">
        <f>IF(B1280&amp;""="","",IFERROR(INDEX('الملاك'!$B$6:$B$205,MATCH(B1280&amp;"",'الملاك'!$A$6:$A$205,0))&amp;"","كود غير موجود"))</f>
        <v/>
      </c>
      <c r="F1280" s="19">
        <f>IF(B1280&amp;""="","",IFERROR(INDEX('الملاك'!$E$6:$E$205,MATCH(B1280&amp;"",'الملاك'!$A$6:$A$205,0)),""))</f>
        <v/>
      </c>
      <c r="G1280" s="6">
        <f>IF(OR(A1280&amp;""="",B1280&amp;""=""),"",IF(COUNTIF('الاجتماعات'!$A$6:$A$205,A1280&amp;"")=0,"اجتماع غير موجود",IF(COUNTIFS($A$6:$A$2005,A1280&amp;"",$B$6:$B$2005,B1280&amp;"")&gt;1,"مكرر","")))</f>
        <v/>
      </c>
    </row>
    <row r="1281">
      <c r="A1281" s="5" t="n"/>
      <c r="B1281" s="5" t="n"/>
      <c r="C1281" s="5" t="n"/>
      <c r="D1281" s="5" t="n"/>
      <c r="E1281" s="6">
        <f>IF(B1281&amp;""="","",IFERROR(INDEX('الملاك'!$B$6:$B$205,MATCH(B1281&amp;"",'الملاك'!$A$6:$A$205,0))&amp;"","كود غير موجود"))</f>
        <v/>
      </c>
      <c r="F1281" s="19">
        <f>IF(B1281&amp;""="","",IFERROR(INDEX('الملاك'!$E$6:$E$205,MATCH(B1281&amp;"",'الملاك'!$A$6:$A$205,0)),""))</f>
        <v/>
      </c>
      <c r="G1281" s="6">
        <f>IF(OR(A1281&amp;""="",B1281&amp;""=""),"",IF(COUNTIF('الاجتماعات'!$A$6:$A$205,A1281&amp;"")=0,"اجتماع غير موجود",IF(COUNTIFS($A$6:$A$2005,A1281&amp;"",$B$6:$B$2005,B1281&amp;"")&gt;1,"مكرر","")))</f>
        <v/>
      </c>
    </row>
    <row r="1282">
      <c r="A1282" s="5" t="n"/>
      <c r="B1282" s="5" t="n"/>
      <c r="C1282" s="5" t="n"/>
      <c r="D1282" s="5" t="n"/>
      <c r="E1282" s="6">
        <f>IF(B1282&amp;""="","",IFERROR(INDEX('الملاك'!$B$6:$B$205,MATCH(B1282&amp;"",'الملاك'!$A$6:$A$205,0))&amp;"","كود غير موجود"))</f>
        <v/>
      </c>
      <c r="F1282" s="19">
        <f>IF(B1282&amp;""="","",IFERROR(INDEX('الملاك'!$E$6:$E$205,MATCH(B1282&amp;"",'الملاك'!$A$6:$A$205,0)),""))</f>
        <v/>
      </c>
      <c r="G1282" s="6">
        <f>IF(OR(A1282&amp;""="",B1282&amp;""=""),"",IF(COUNTIF('الاجتماعات'!$A$6:$A$205,A1282&amp;"")=0,"اجتماع غير موجود",IF(COUNTIFS($A$6:$A$2005,A1282&amp;"",$B$6:$B$2005,B1282&amp;"")&gt;1,"مكرر","")))</f>
        <v/>
      </c>
    </row>
    <row r="1283">
      <c r="A1283" s="5" t="n"/>
      <c r="B1283" s="5" t="n"/>
      <c r="C1283" s="5" t="n"/>
      <c r="D1283" s="5" t="n"/>
      <c r="E1283" s="6">
        <f>IF(B1283&amp;""="","",IFERROR(INDEX('الملاك'!$B$6:$B$205,MATCH(B1283&amp;"",'الملاك'!$A$6:$A$205,0))&amp;"","كود غير موجود"))</f>
        <v/>
      </c>
      <c r="F1283" s="19">
        <f>IF(B1283&amp;""="","",IFERROR(INDEX('الملاك'!$E$6:$E$205,MATCH(B1283&amp;"",'الملاك'!$A$6:$A$205,0)),""))</f>
        <v/>
      </c>
      <c r="G1283" s="6">
        <f>IF(OR(A1283&amp;""="",B1283&amp;""=""),"",IF(COUNTIF('الاجتماعات'!$A$6:$A$205,A1283&amp;"")=0,"اجتماع غير موجود",IF(COUNTIFS($A$6:$A$2005,A1283&amp;"",$B$6:$B$2005,B1283&amp;"")&gt;1,"مكرر","")))</f>
        <v/>
      </c>
    </row>
    <row r="1284">
      <c r="A1284" s="5" t="n"/>
      <c r="B1284" s="5" t="n"/>
      <c r="C1284" s="5" t="n"/>
      <c r="D1284" s="5" t="n"/>
      <c r="E1284" s="6">
        <f>IF(B1284&amp;""="","",IFERROR(INDEX('الملاك'!$B$6:$B$205,MATCH(B1284&amp;"",'الملاك'!$A$6:$A$205,0))&amp;"","كود غير موجود"))</f>
        <v/>
      </c>
      <c r="F1284" s="19">
        <f>IF(B1284&amp;""="","",IFERROR(INDEX('الملاك'!$E$6:$E$205,MATCH(B1284&amp;"",'الملاك'!$A$6:$A$205,0)),""))</f>
        <v/>
      </c>
      <c r="G1284" s="6">
        <f>IF(OR(A1284&amp;""="",B1284&amp;""=""),"",IF(COUNTIF('الاجتماعات'!$A$6:$A$205,A1284&amp;"")=0,"اجتماع غير موجود",IF(COUNTIFS($A$6:$A$2005,A1284&amp;"",$B$6:$B$2005,B1284&amp;"")&gt;1,"مكرر","")))</f>
        <v/>
      </c>
    </row>
    <row r="1285">
      <c r="A1285" s="5" t="n"/>
      <c r="B1285" s="5" t="n"/>
      <c r="C1285" s="5" t="n"/>
      <c r="D1285" s="5" t="n"/>
      <c r="E1285" s="6">
        <f>IF(B1285&amp;""="","",IFERROR(INDEX('الملاك'!$B$6:$B$205,MATCH(B1285&amp;"",'الملاك'!$A$6:$A$205,0))&amp;"","كود غير موجود"))</f>
        <v/>
      </c>
      <c r="F1285" s="19">
        <f>IF(B1285&amp;""="","",IFERROR(INDEX('الملاك'!$E$6:$E$205,MATCH(B1285&amp;"",'الملاك'!$A$6:$A$205,0)),""))</f>
        <v/>
      </c>
      <c r="G1285" s="6">
        <f>IF(OR(A1285&amp;""="",B1285&amp;""=""),"",IF(COUNTIF('الاجتماعات'!$A$6:$A$205,A1285&amp;"")=0,"اجتماع غير موجود",IF(COUNTIFS($A$6:$A$2005,A1285&amp;"",$B$6:$B$2005,B1285&amp;"")&gt;1,"مكرر","")))</f>
        <v/>
      </c>
    </row>
    <row r="1286">
      <c r="A1286" s="5" t="n"/>
      <c r="B1286" s="5" t="n"/>
      <c r="C1286" s="5" t="n"/>
      <c r="D1286" s="5" t="n"/>
      <c r="E1286" s="6">
        <f>IF(B1286&amp;""="","",IFERROR(INDEX('الملاك'!$B$6:$B$205,MATCH(B1286&amp;"",'الملاك'!$A$6:$A$205,0))&amp;"","كود غير موجود"))</f>
        <v/>
      </c>
      <c r="F1286" s="19">
        <f>IF(B1286&amp;""="","",IFERROR(INDEX('الملاك'!$E$6:$E$205,MATCH(B1286&amp;"",'الملاك'!$A$6:$A$205,0)),""))</f>
        <v/>
      </c>
      <c r="G1286" s="6">
        <f>IF(OR(A1286&amp;""="",B1286&amp;""=""),"",IF(COUNTIF('الاجتماعات'!$A$6:$A$205,A1286&amp;"")=0,"اجتماع غير موجود",IF(COUNTIFS($A$6:$A$2005,A1286&amp;"",$B$6:$B$2005,B1286&amp;"")&gt;1,"مكرر","")))</f>
        <v/>
      </c>
    </row>
    <row r="1287">
      <c r="A1287" s="5" t="n"/>
      <c r="B1287" s="5" t="n"/>
      <c r="C1287" s="5" t="n"/>
      <c r="D1287" s="5" t="n"/>
      <c r="E1287" s="6">
        <f>IF(B1287&amp;""="","",IFERROR(INDEX('الملاك'!$B$6:$B$205,MATCH(B1287&amp;"",'الملاك'!$A$6:$A$205,0))&amp;"","كود غير موجود"))</f>
        <v/>
      </c>
      <c r="F1287" s="19">
        <f>IF(B1287&amp;""="","",IFERROR(INDEX('الملاك'!$E$6:$E$205,MATCH(B1287&amp;"",'الملاك'!$A$6:$A$205,0)),""))</f>
        <v/>
      </c>
      <c r="G1287" s="6">
        <f>IF(OR(A1287&amp;""="",B1287&amp;""=""),"",IF(COUNTIF('الاجتماعات'!$A$6:$A$205,A1287&amp;"")=0,"اجتماع غير موجود",IF(COUNTIFS($A$6:$A$2005,A1287&amp;"",$B$6:$B$2005,B1287&amp;"")&gt;1,"مكرر","")))</f>
        <v/>
      </c>
    </row>
    <row r="1288">
      <c r="A1288" s="5" t="n"/>
      <c r="B1288" s="5" t="n"/>
      <c r="C1288" s="5" t="n"/>
      <c r="D1288" s="5" t="n"/>
      <c r="E1288" s="6">
        <f>IF(B1288&amp;""="","",IFERROR(INDEX('الملاك'!$B$6:$B$205,MATCH(B1288&amp;"",'الملاك'!$A$6:$A$205,0))&amp;"","كود غير موجود"))</f>
        <v/>
      </c>
      <c r="F1288" s="19">
        <f>IF(B1288&amp;""="","",IFERROR(INDEX('الملاك'!$E$6:$E$205,MATCH(B1288&amp;"",'الملاك'!$A$6:$A$205,0)),""))</f>
        <v/>
      </c>
      <c r="G1288" s="6">
        <f>IF(OR(A1288&amp;""="",B1288&amp;""=""),"",IF(COUNTIF('الاجتماعات'!$A$6:$A$205,A1288&amp;"")=0,"اجتماع غير موجود",IF(COUNTIFS($A$6:$A$2005,A1288&amp;"",$B$6:$B$2005,B1288&amp;"")&gt;1,"مكرر","")))</f>
        <v/>
      </c>
    </row>
    <row r="1289">
      <c r="A1289" s="5" t="n"/>
      <c r="B1289" s="5" t="n"/>
      <c r="C1289" s="5" t="n"/>
      <c r="D1289" s="5" t="n"/>
      <c r="E1289" s="6">
        <f>IF(B1289&amp;""="","",IFERROR(INDEX('الملاك'!$B$6:$B$205,MATCH(B1289&amp;"",'الملاك'!$A$6:$A$205,0))&amp;"","كود غير موجود"))</f>
        <v/>
      </c>
      <c r="F1289" s="19">
        <f>IF(B1289&amp;""="","",IFERROR(INDEX('الملاك'!$E$6:$E$205,MATCH(B1289&amp;"",'الملاك'!$A$6:$A$205,0)),""))</f>
        <v/>
      </c>
      <c r="G1289" s="6">
        <f>IF(OR(A1289&amp;""="",B1289&amp;""=""),"",IF(COUNTIF('الاجتماعات'!$A$6:$A$205,A1289&amp;"")=0,"اجتماع غير موجود",IF(COUNTIFS($A$6:$A$2005,A1289&amp;"",$B$6:$B$2005,B1289&amp;"")&gt;1,"مكرر","")))</f>
        <v/>
      </c>
    </row>
    <row r="1290">
      <c r="A1290" s="5" t="n"/>
      <c r="B1290" s="5" t="n"/>
      <c r="C1290" s="5" t="n"/>
      <c r="D1290" s="5" t="n"/>
      <c r="E1290" s="6">
        <f>IF(B1290&amp;""="","",IFERROR(INDEX('الملاك'!$B$6:$B$205,MATCH(B1290&amp;"",'الملاك'!$A$6:$A$205,0))&amp;"","كود غير موجود"))</f>
        <v/>
      </c>
      <c r="F1290" s="19">
        <f>IF(B1290&amp;""="","",IFERROR(INDEX('الملاك'!$E$6:$E$205,MATCH(B1290&amp;"",'الملاك'!$A$6:$A$205,0)),""))</f>
        <v/>
      </c>
      <c r="G1290" s="6">
        <f>IF(OR(A1290&amp;""="",B1290&amp;""=""),"",IF(COUNTIF('الاجتماعات'!$A$6:$A$205,A1290&amp;"")=0,"اجتماع غير موجود",IF(COUNTIFS($A$6:$A$2005,A1290&amp;"",$B$6:$B$2005,B1290&amp;"")&gt;1,"مكرر","")))</f>
        <v/>
      </c>
    </row>
    <row r="1291">
      <c r="A1291" s="5" t="n"/>
      <c r="B1291" s="5" t="n"/>
      <c r="C1291" s="5" t="n"/>
      <c r="D1291" s="5" t="n"/>
      <c r="E1291" s="6">
        <f>IF(B1291&amp;""="","",IFERROR(INDEX('الملاك'!$B$6:$B$205,MATCH(B1291&amp;"",'الملاك'!$A$6:$A$205,0))&amp;"","كود غير موجود"))</f>
        <v/>
      </c>
      <c r="F1291" s="19">
        <f>IF(B1291&amp;""="","",IFERROR(INDEX('الملاك'!$E$6:$E$205,MATCH(B1291&amp;"",'الملاك'!$A$6:$A$205,0)),""))</f>
        <v/>
      </c>
      <c r="G1291" s="6">
        <f>IF(OR(A1291&amp;""="",B1291&amp;""=""),"",IF(COUNTIF('الاجتماعات'!$A$6:$A$205,A1291&amp;"")=0,"اجتماع غير موجود",IF(COUNTIFS($A$6:$A$2005,A1291&amp;"",$B$6:$B$2005,B1291&amp;"")&gt;1,"مكرر","")))</f>
        <v/>
      </c>
    </row>
    <row r="1292">
      <c r="A1292" s="5" t="n"/>
      <c r="B1292" s="5" t="n"/>
      <c r="C1292" s="5" t="n"/>
      <c r="D1292" s="5" t="n"/>
      <c r="E1292" s="6">
        <f>IF(B1292&amp;""="","",IFERROR(INDEX('الملاك'!$B$6:$B$205,MATCH(B1292&amp;"",'الملاك'!$A$6:$A$205,0))&amp;"","كود غير موجود"))</f>
        <v/>
      </c>
      <c r="F1292" s="19">
        <f>IF(B1292&amp;""="","",IFERROR(INDEX('الملاك'!$E$6:$E$205,MATCH(B1292&amp;"",'الملاك'!$A$6:$A$205,0)),""))</f>
        <v/>
      </c>
      <c r="G1292" s="6">
        <f>IF(OR(A1292&amp;""="",B1292&amp;""=""),"",IF(COUNTIF('الاجتماعات'!$A$6:$A$205,A1292&amp;"")=0,"اجتماع غير موجود",IF(COUNTIFS($A$6:$A$2005,A1292&amp;"",$B$6:$B$2005,B1292&amp;"")&gt;1,"مكرر","")))</f>
        <v/>
      </c>
    </row>
    <row r="1293">
      <c r="A1293" s="5" t="n"/>
      <c r="B1293" s="5" t="n"/>
      <c r="C1293" s="5" t="n"/>
      <c r="D1293" s="5" t="n"/>
      <c r="E1293" s="6">
        <f>IF(B1293&amp;""="","",IFERROR(INDEX('الملاك'!$B$6:$B$205,MATCH(B1293&amp;"",'الملاك'!$A$6:$A$205,0))&amp;"","كود غير موجود"))</f>
        <v/>
      </c>
      <c r="F1293" s="19">
        <f>IF(B1293&amp;""="","",IFERROR(INDEX('الملاك'!$E$6:$E$205,MATCH(B1293&amp;"",'الملاك'!$A$6:$A$205,0)),""))</f>
        <v/>
      </c>
      <c r="G1293" s="6">
        <f>IF(OR(A1293&amp;""="",B1293&amp;""=""),"",IF(COUNTIF('الاجتماعات'!$A$6:$A$205,A1293&amp;"")=0,"اجتماع غير موجود",IF(COUNTIFS($A$6:$A$2005,A1293&amp;"",$B$6:$B$2005,B1293&amp;"")&gt;1,"مكرر","")))</f>
        <v/>
      </c>
    </row>
    <row r="1294">
      <c r="A1294" s="5" t="n"/>
      <c r="B1294" s="5" t="n"/>
      <c r="C1294" s="5" t="n"/>
      <c r="D1294" s="5" t="n"/>
      <c r="E1294" s="6">
        <f>IF(B1294&amp;""="","",IFERROR(INDEX('الملاك'!$B$6:$B$205,MATCH(B1294&amp;"",'الملاك'!$A$6:$A$205,0))&amp;"","كود غير موجود"))</f>
        <v/>
      </c>
      <c r="F1294" s="19">
        <f>IF(B1294&amp;""="","",IFERROR(INDEX('الملاك'!$E$6:$E$205,MATCH(B1294&amp;"",'الملاك'!$A$6:$A$205,0)),""))</f>
        <v/>
      </c>
      <c r="G1294" s="6">
        <f>IF(OR(A1294&amp;""="",B1294&amp;""=""),"",IF(COUNTIF('الاجتماعات'!$A$6:$A$205,A1294&amp;"")=0,"اجتماع غير موجود",IF(COUNTIFS($A$6:$A$2005,A1294&amp;"",$B$6:$B$2005,B1294&amp;"")&gt;1,"مكرر","")))</f>
        <v/>
      </c>
    </row>
    <row r="1295">
      <c r="A1295" s="5" t="n"/>
      <c r="B1295" s="5" t="n"/>
      <c r="C1295" s="5" t="n"/>
      <c r="D1295" s="5" t="n"/>
      <c r="E1295" s="6">
        <f>IF(B1295&amp;""="","",IFERROR(INDEX('الملاك'!$B$6:$B$205,MATCH(B1295&amp;"",'الملاك'!$A$6:$A$205,0))&amp;"","كود غير موجود"))</f>
        <v/>
      </c>
      <c r="F1295" s="19">
        <f>IF(B1295&amp;""="","",IFERROR(INDEX('الملاك'!$E$6:$E$205,MATCH(B1295&amp;"",'الملاك'!$A$6:$A$205,0)),""))</f>
        <v/>
      </c>
      <c r="G1295" s="6">
        <f>IF(OR(A1295&amp;""="",B1295&amp;""=""),"",IF(COUNTIF('الاجتماعات'!$A$6:$A$205,A1295&amp;"")=0,"اجتماع غير موجود",IF(COUNTIFS($A$6:$A$2005,A1295&amp;"",$B$6:$B$2005,B1295&amp;"")&gt;1,"مكرر","")))</f>
        <v/>
      </c>
    </row>
    <row r="1296">
      <c r="A1296" s="5" t="n"/>
      <c r="B1296" s="5" t="n"/>
      <c r="C1296" s="5" t="n"/>
      <c r="D1296" s="5" t="n"/>
      <c r="E1296" s="6">
        <f>IF(B1296&amp;""="","",IFERROR(INDEX('الملاك'!$B$6:$B$205,MATCH(B1296&amp;"",'الملاك'!$A$6:$A$205,0))&amp;"","كود غير موجود"))</f>
        <v/>
      </c>
      <c r="F1296" s="19">
        <f>IF(B1296&amp;""="","",IFERROR(INDEX('الملاك'!$E$6:$E$205,MATCH(B1296&amp;"",'الملاك'!$A$6:$A$205,0)),""))</f>
        <v/>
      </c>
      <c r="G1296" s="6">
        <f>IF(OR(A1296&amp;""="",B1296&amp;""=""),"",IF(COUNTIF('الاجتماعات'!$A$6:$A$205,A1296&amp;"")=0,"اجتماع غير موجود",IF(COUNTIFS($A$6:$A$2005,A1296&amp;"",$B$6:$B$2005,B1296&amp;"")&gt;1,"مكرر","")))</f>
        <v/>
      </c>
    </row>
    <row r="1297">
      <c r="A1297" s="5" t="n"/>
      <c r="B1297" s="5" t="n"/>
      <c r="C1297" s="5" t="n"/>
      <c r="D1297" s="5" t="n"/>
      <c r="E1297" s="6">
        <f>IF(B1297&amp;""="","",IFERROR(INDEX('الملاك'!$B$6:$B$205,MATCH(B1297&amp;"",'الملاك'!$A$6:$A$205,0))&amp;"","كود غير موجود"))</f>
        <v/>
      </c>
      <c r="F1297" s="19">
        <f>IF(B1297&amp;""="","",IFERROR(INDEX('الملاك'!$E$6:$E$205,MATCH(B1297&amp;"",'الملاك'!$A$6:$A$205,0)),""))</f>
        <v/>
      </c>
      <c r="G1297" s="6">
        <f>IF(OR(A1297&amp;""="",B1297&amp;""=""),"",IF(COUNTIF('الاجتماعات'!$A$6:$A$205,A1297&amp;"")=0,"اجتماع غير موجود",IF(COUNTIFS($A$6:$A$2005,A1297&amp;"",$B$6:$B$2005,B1297&amp;"")&gt;1,"مكرر","")))</f>
        <v/>
      </c>
    </row>
    <row r="1298">
      <c r="A1298" s="5" t="n"/>
      <c r="B1298" s="5" t="n"/>
      <c r="C1298" s="5" t="n"/>
      <c r="D1298" s="5" t="n"/>
      <c r="E1298" s="6">
        <f>IF(B1298&amp;""="","",IFERROR(INDEX('الملاك'!$B$6:$B$205,MATCH(B1298&amp;"",'الملاك'!$A$6:$A$205,0))&amp;"","كود غير موجود"))</f>
        <v/>
      </c>
      <c r="F1298" s="19">
        <f>IF(B1298&amp;""="","",IFERROR(INDEX('الملاك'!$E$6:$E$205,MATCH(B1298&amp;"",'الملاك'!$A$6:$A$205,0)),""))</f>
        <v/>
      </c>
      <c r="G1298" s="6">
        <f>IF(OR(A1298&amp;""="",B1298&amp;""=""),"",IF(COUNTIF('الاجتماعات'!$A$6:$A$205,A1298&amp;"")=0,"اجتماع غير موجود",IF(COUNTIFS($A$6:$A$2005,A1298&amp;"",$B$6:$B$2005,B1298&amp;"")&gt;1,"مكرر","")))</f>
        <v/>
      </c>
    </row>
    <row r="1299">
      <c r="A1299" s="5" t="n"/>
      <c r="B1299" s="5" t="n"/>
      <c r="C1299" s="5" t="n"/>
      <c r="D1299" s="5" t="n"/>
      <c r="E1299" s="6">
        <f>IF(B1299&amp;""="","",IFERROR(INDEX('الملاك'!$B$6:$B$205,MATCH(B1299&amp;"",'الملاك'!$A$6:$A$205,0))&amp;"","كود غير موجود"))</f>
        <v/>
      </c>
      <c r="F1299" s="19">
        <f>IF(B1299&amp;""="","",IFERROR(INDEX('الملاك'!$E$6:$E$205,MATCH(B1299&amp;"",'الملاك'!$A$6:$A$205,0)),""))</f>
        <v/>
      </c>
      <c r="G1299" s="6">
        <f>IF(OR(A1299&amp;""="",B1299&amp;""=""),"",IF(COUNTIF('الاجتماعات'!$A$6:$A$205,A1299&amp;"")=0,"اجتماع غير موجود",IF(COUNTIFS($A$6:$A$2005,A1299&amp;"",$B$6:$B$2005,B1299&amp;"")&gt;1,"مكرر","")))</f>
        <v/>
      </c>
    </row>
    <row r="1300">
      <c r="A1300" s="5" t="n"/>
      <c r="B1300" s="5" t="n"/>
      <c r="C1300" s="5" t="n"/>
      <c r="D1300" s="5" t="n"/>
      <c r="E1300" s="6">
        <f>IF(B1300&amp;""="","",IFERROR(INDEX('الملاك'!$B$6:$B$205,MATCH(B1300&amp;"",'الملاك'!$A$6:$A$205,0))&amp;"","كود غير موجود"))</f>
        <v/>
      </c>
      <c r="F1300" s="19">
        <f>IF(B1300&amp;""="","",IFERROR(INDEX('الملاك'!$E$6:$E$205,MATCH(B1300&amp;"",'الملاك'!$A$6:$A$205,0)),""))</f>
        <v/>
      </c>
      <c r="G1300" s="6">
        <f>IF(OR(A1300&amp;""="",B1300&amp;""=""),"",IF(COUNTIF('الاجتماعات'!$A$6:$A$205,A1300&amp;"")=0,"اجتماع غير موجود",IF(COUNTIFS($A$6:$A$2005,A1300&amp;"",$B$6:$B$2005,B1300&amp;"")&gt;1,"مكرر","")))</f>
        <v/>
      </c>
    </row>
    <row r="1301">
      <c r="A1301" s="5" t="n"/>
      <c r="B1301" s="5" t="n"/>
      <c r="C1301" s="5" t="n"/>
      <c r="D1301" s="5" t="n"/>
      <c r="E1301" s="6">
        <f>IF(B1301&amp;""="","",IFERROR(INDEX('الملاك'!$B$6:$B$205,MATCH(B1301&amp;"",'الملاك'!$A$6:$A$205,0))&amp;"","كود غير موجود"))</f>
        <v/>
      </c>
      <c r="F1301" s="19">
        <f>IF(B1301&amp;""="","",IFERROR(INDEX('الملاك'!$E$6:$E$205,MATCH(B1301&amp;"",'الملاك'!$A$6:$A$205,0)),""))</f>
        <v/>
      </c>
      <c r="G1301" s="6">
        <f>IF(OR(A1301&amp;""="",B1301&amp;""=""),"",IF(COUNTIF('الاجتماعات'!$A$6:$A$205,A1301&amp;"")=0,"اجتماع غير موجود",IF(COUNTIFS($A$6:$A$2005,A1301&amp;"",$B$6:$B$2005,B1301&amp;"")&gt;1,"مكرر","")))</f>
        <v/>
      </c>
    </row>
    <row r="1302">
      <c r="A1302" s="5" t="n"/>
      <c r="B1302" s="5" t="n"/>
      <c r="C1302" s="5" t="n"/>
      <c r="D1302" s="5" t="n"/>
      <c r="E1302" s="6">
        <f>IF(B1302&amp;""="","",IFERROR(INDEX('الملاك'!$B$6:$B$205,MATCH(B1302&amp;"",'الملاك'!$A$6:$A$205,0))&amp;"","كود غير موجود"))</f>
        <v/>
      </c>
      <c r="F1302" s="19">
        <f>IF(B1302&amp;""="","",IFERROR(INDEX('الملاك'!$E$6:$E$205,MATCH(B1302&amp;"",'الملاك'!$A$6:$A$205,0)),""))</f>
        <v/>
      </c>
      <c r="G1302" s="6">
        <f>IF(OR(A1302&amp;""="",B1302&amp;""=""),"",IF(COUNTIF('الاجتماعات'!$A$6:$A$205,A1302&amp;"")=0,"اجتماع غير موجود",IF(COUNTIFS($A$6:$A$2005,A1302&amp;"",$B$6:$B$2005,B1302&amp;"")&gt;1,"مكرر","")))</f>
        <v/>
      </c>
    </row>
    <row r="1303">
      <c r="A1303" s="5" t="n"/>
      <c r="B1303" s="5" t="n"/>
      <c r="C1303" s="5" t="n"/>
      <c r="D1303" s="5" t="n"/>
      <c r="E1303" s="6">
        <f>IF(B1303&amp;""="","",IFERROR(INDEX('الملاك'!$B$6:$B$205,MATCH(B1303&amp;"",'الملاك'!$A$6:$A$205,0))&amp;"","كود غير موجود"))</f>
        <v/>
      </c>
      <c r="F1303" s="19">
        <f>IF(B1303&amp;""="","",IFERROR(INDEX('الملاك'!$E$6:$E$205,MATCH(B1303&amp;"",'الملاك'!$A$6:$A$205,0)),""))</f>
        <v/>
      </c>
      <c r="G1303" s="6">
        <f>IF(OR(A1303&amp;""="",B1303&amp;""=""),"",IF(COUNTIF('الاجتماعات'!$A$6:$A$205,A1303&amp;"")=0,"اجتماع غير موجود",IF(COUNTIFS($A$6:$A$2005,A1303&amp;"",$B$6:$B$2005,B1303&amp;"")&gt;1,"مكرر","")))</f>
        <v/>
      </c>
    </row>
    <row r="1304">
      <c r="A1304" s="5" t="n"/>
      <c r="B1304" s="5" t="n"/>
      <c r="C1304" s="5" t="n"/>
      <c r="D1304" s="5" t="n"/>
      <c r="E1304" s="6">
        <f>IF(B1304&amp;""="","",IFERROR(INDEX('الملاك'!$B$6:$B$205,MATCH(B1304&amp;"",'الملاك'!$A$6:$A$205,0))&amp;"","كود غير موجود"))</f>
        <v/>
      </c>
      <c r="F1304" s="19">
        <f>IF(B1304&amp;""="","",IFERROR(INDEX('الملاك'!$E$6:$E$205,MATCH(B1304&amp;"",'الملاك'!$A$6:$A$205,0)),""))</f>
        <v/>
      </c>
      <c r="G1304" s="6">
        <f>IF(OR(A1304&amp;""="",B1304&amp;""=""),"",IF(COUNTIF('الاجتماعات'!$A$6:$A$205,A1304&amp;"")=0,"اجتماع غير موجود",IF(COUNTIFS($A$6:$A$2005,A1304&amp;"",$B$6:$B$2005,B1304&amp;"")&gt;1,"مكرر","")))</f>
        <v/>
      </c>
    </row>
    <row r="1305">
      <c r="A1305" s="5" t="n"/>
      <c r="B1305" s="5" t="n"/>
      <c r="C1305" s="5" t="n"/>
      <c r="D1305" s="5" t="n"/>
      <c r="E1305" s="6">
        <f>IF(B1305&amp;""="","",IFERROR(INDEX('الملاك'!$B$6:$B$205,MATCH(B1305&amp;"",'الملاك'!$A$6:$A$205,0))&amp;"","كود غير موجود"))</f>
        <v/>
      </c>
      <c r="F1305" s="19">
        <f>IF(B1305&amp;""="","",IFERROR(INDEX('الملاك'!$E$6:$E$205,MATCH(B1305&amp;"",'الملاك'!$A$6:$A$205,0)),""))</f>
        <v/>
      </c>
      <c r="G1305" s="6">
        <f>IF(OR(A1305&amp;""="",B1305&amp;""=""),"",IF(COUNTIF('الاجتماعات'!$A$6:$A$205,A1305&amp;"")=0,"اجتماع غير موجود",IF(COUNTIFS($A$6:$A$2005,A1305&amp;"",$B$6:$B$2005,B1305&amp;"")&gt;1,"مكرر","")))</f>
        <v/>
      </c>
    </row>
    <row r="1306">
      <c r="A1306" s="5" t="n"/>
      <c r="B1306" s="5" t="n"/>
      <c r="C1306" s="5" t="n"/>
      <c r="D1306" s="5" t="n"/>
      <c r="E1306" s="6">
        <f>IF(B1306&amp;""="","",IFERROR(INDEX('الملاك'!$B$6:$B$205,MATCH(B1306&amp;"",'الملاك'!$A$6:$A$205,0))&amp;"","كود غير موجود"))</f>
        <v/>
      </c>
      <c r="F1306" s="19">
        <f>IF(B1306&amp;""="","",IFERROR(INDEX('الملاك'!$E$6:$E$205,MATCH(B1306&amp;"",'الملاك'!$A$6:$A$205,0)),""))</f>
        <v/>
      </c>
      <c r="G1306" s="6">
        <f>IF(OR(A1306&amp;""="",B1306&amp;""=""),"",IF(COUNTIF('الاجتماعات'!$A$6:$A$205,A1306&amp;"")=0,"اجتماع غير موجود",IF(COUNTIFS($A$6:$A$2005,A1306&amp;"",$B$6:$B$2005,B1306&amp;"")&gt;1,"مكرر","")))</f>
        <v/>
      </c>
    </row>
    <row r="1307">
      <c r="A1307" s="5" t="n"/>
      <c r="B1307" s="5" t="n"/>
      <c r="C1307" s="5" t="n"/>
      <c r="D1307" s="5" t="n"/>
      <c r="E1307" s="6">
        <f>IF(B1307&amp;""="","",IFERROR(INDEX('الملاك'!$B$6:$B$205,MATCH(B1307&amp;"",'الملاك'!$A$6:$A$205,0))&amp;"","كود غير موجود"))</f>
        <v/>
      </c>
      <c r="F1307" s="19">
        <f>IF(B1307&amp;""="","",IFERROR(INDEX('الملاك'!$E$6:$E$205,MATCH(B1307&amp;"",'الملاك'!$A$6:$A$205,0)),""))</f>
        <v/>
      </c>
      <c r="G1307" s="6">
        <f>IF(OR(A1307&amp;""="",B1307&amp;""=""),"",IF(COUNTIF('الاجتماعات'!$A$6:$A$205,A1307&amp;"")=0,"اجتماع غير موجود",IF(COUNTIFS($A$6:$A$2005,A1307&amp;"",$B$6:$B$2005,B1307&amp;"")&gt;1,"مكرر","")))</f>
        <v/>
      </c>
    </row>
    <row r="1308">
      <c r="A1308" s="5" t="n"/>
      <c r="B1308" s="5" t="n"/>
      <c r="C1308" s="5" t="n"/>
      <c r="D1308" s="5" t="n"/>
      <c r="E1308" s="6">
        <f>IF(B1308&amp;""="","",IFERROR(INDEX('الملاك'!$B$6:$B$205,MATCH(B1308&amp;"",'الملاك'!$A$6:$A$205,0))&amp;"","كود غير موجود"))</f>
        <v/>
      </c>
      <c r="F1308" s="19">
        <f>IF(B1308&amp;""="","",IFERROR(INDEX('الملاك'!$E$6:$E$205,MATCH(B1308&amp;"",'الملاك'!$A$6:$A$205,0)),""))</f>
        <v/>
      </c>
      <c r="G1308" s="6">
        <f>IF(OR(A1308&amp;""="",B1308&amp;""=""),"",IF(COUNTIF('الاجتماعات'!$A$6:$A$205,A1308&amp;"")=0,"اجتماع غير موجود",IF(COUNTIFS($A$6:$A$2005,A1308&amp;"",$B$6:$B$2005,B1308&amp;"")&gt;1,"مكرر","")))</f>
        <v/>
      </c>
    </row>
    <row r="1309">
      <c r="A1309" s="5" t="n"/>
      <c r="B1309" s="5" t="n"/>
      <c r="C1309" s="5" t="n"/>
      <c r="D1309" s="5" t="n"/>
      <c r="E1309" s="6">
        <f>IF(B1309&amp;""="","",IFERROR(INDEX('الملاك'!$B$6:$B$205,MATCH(B1309&amp;"",'الملاك'!$A$6:$A$205,0))&amp;"","كود غير موجود"))</f>
        <v/>
      </c>
      <c r="F1309" s="19">
        <f>IF(B1309&amp;""="","",IFERROR(INDEX('الملاك'!$E$6:$E$205,MATCH(B1309&amp;"",'الملاك'!$A$6:$A$205,0)),""))</f>
        <v/>
      </c>
      <c r="G1309" s="6">
        <f>IF(OR(A1309&amp;""="",B1309&amp;""=""),"",IF(COUNTIF('الاجتماعات'!$A$6:$A$205,A1309&amp;"")=0,"اجتماع غير موجود",IF(COUNTIFS($A$6:$A$2005,A1309&amp;"",$B$6:$B$2005,B1309&amp;"")&gt;1,"مكرر","")))</f>
        <v/>
      </c>
    </row>
    <row r="1310">
      <c r="A1310" s="5" t="n"/>
      <c r="B1310" s="5" t="n"/>
      <c r="C1310" s="5" t="n"/>
      <c r="D1310" s="5" t="n"/>
      <c r="E1310" s="6">
        <f>IF(B1310&amp;""="","",IFERROR(INDEX('الملاك'!$B$6:$B$205,MATCH(B1310&amp;"",'الملاك'!$A$6:$A$205,0))&amp;"","كود غير موجود"))</f>
        <v/>
      </c>
      <c r="F1310" s="19">
        <f>IF(B1310&amp;""="","",IFERROR(INDEX('الملاك'!$E$6:$E$205,MATCH(B1310&amp;"",'الملاك'!$A$6:$A$205,0)),""))</f>
        <v/>
      </c>
      <c r="G1310" s="6">
        <f>IF(OR(A1310&amp;""="",B1310&amp;""=""),"",IF(COUNTIF('الاجتماعات'!$A$6:$A$205,A1310&amp;"")=0,"اجتماع غير موجود",IF(COUNTIFS($A$6:$A$2005,A1310&amp;"",$B$6:$B$2005,B1310&amp;"")&gt;1,"مكرر","")))</f>
        <v/>
      </c>
    </row>
    <row r="1311">
      <c r="A1311" s="5" t="n"/>
      <c r="B1311" s="5" t="n"/>
      <c r="C1311" s="5" t="n"/>
      <c r="D1311" s="5" t="n"/>
      <c r="E1311" s="6">
        <f>IF(B1311&amp;""="","",IFERROR(INDEX('الملاك'!$B$6:$B$205,MATCH(B1311&amp;"",'الملاك'!$A$6:$A$205,0))&amp;"","كود غير موجود"))</f>
        <v/>
      </c>
      <c r="F1311" s="19">
        <f>IF(B1311&amp;""="","",IFERROR(INDEX('الملاك'!$E$6:$E$205,MATCH(B1311&amp;"",'الملاك'!$A$6:$A$205,0)),""))</f>
        <v/>
      </c>
      <c r="G1311" s="6">
        <f>IF(OR(A1311&amp;""="",B1311&amp;""=""),"",IF(COUNTIF('الاجتماعات'!$A$6:$A$205,A1311&amp;"")=0,"اجتماع غير موجود",IF(COUNTIFS($A$6:$A$2005,A1311&amp;"",$B$6:$B$2005,B1311&amp;"")&gt;1,"مكرر","")))</f>
        <v/>
      </c>
    </row>
    <row r="1312">
      <c r="A1312" s="5" t="n"/>
      <c r="B1312" s="5" t="n"/>
      <c r="C1312" s="5" t="n"/>
      <c r="D1312" s="5" t="n"/>
      <c r="E1312" s="6">
        <f>IF(B1312&amp;""="","",IFERROR(INDEX('الملاك'!$B$6:$B$205,MATCH(B1312&amp;"",'الملاك'!$A$6:$A$205,0))&amp;"","كود غير موجود"))</f>
        <v/>
      </c>
      <c r="F1312" s="19">
        <f>IF(B1312&amp;""="","",IFERROR(INDEX('الملاك'!$E$6:$E$205,MATCH(B1312&amp;"",'الملاك'!$A$6:$A$205,0)),""))</f>
        <v/>
      </c>
      <c r="G1312" s="6">
        <f>IF(OR(A1312&amp;""="",B1312&amp;""=""),"",IF(COUNTIF('الاجتماعات'!$A$6:$A$205,A1312&amp;"")=0,"اجتماع غير موجود",IF(COUNTIFS($A$6:$A$2005,A1312&amp;"",$B$6:$B$2005,B1312&amp;"")&gt;1,"مكرر","")))</f>
        <v/>
      </c>
    </row>
    <row r="1313">
      <c r="A1313" s="5" t="n"/>
      <c r="B1313" s="5" t="n"/>
      <c r="C1313" s="5" t="n"/>
      <c r="D1313" s="5" t="n"/>
      <c r="E1313" s="6">
        <f>IF(B1313&amp;""="","",IFERROR(INDEX('الملاك'!$B$6:$B$205,MATCH(B1313&amp;"",'الملاك'!$A$6:$A$205,0))&amp;"","كود غير موجود"))</f>
        <v/>
      </c>
      <c r="F1313" s="19">
        <f>IF(B1313&amp;""="","",IFERROR(INDEX('الملاك'!$E$6:$E$205,MATCH(B1313&amp;"",'الملاك'!$A$6:$A$205,0)),""))</f>
        <v/>
      </c>
      <c r="G1313" s="6">
        <f>IF(OR(A1313&amp;""="",B1313&amp;""=""),"",IF(COUNTIF('الاجتماعات'!$A$6:$A$205,A1313&amp;"")=0,"اجتماع غير موجود",IF(COUNTIFS($A$6:$A$2005,A1313&amp;"",$B$6:$B$2005,B1313&amp;"")&gt;1,"مكرر","")))</f>
        <v/>
      </c>
    </row>
    <row r="1314">
      <c r="A1314" s="5" t="n"/>
      <c r="B1314" s="5" t="n"/>
      <c r="C1314" s="5" t="n"/>
      <c r="D1314" s="5" t="n"/>
      <c r="E1314" s="6">
        <f>IF(B1314&amp;""="","",IFERROR(INDEX('الملاك'!$B$6:$B$205,MATCH(B1314&amp;"",'الملاك'!$A$6:$A$205,0))&amp;"","كود غير موجود"))</f>
        <v/>
      </c>
      <c r="F1314" s="19">
        <f>IF(B1314&amp;""="","",IFERROR(INDEX('الملاك'!$E$6:$E$205,MATCH(B1314&amp;"",'الملاك'!$A$6:$A$205,0)),""))</f>
        <v/>
      </c>
      <c r="G1314" s="6">
        <f>IF(OR(A1314&amp;""="",B1314&amp;""=""),"",IF(COUNTIF('الاجتماعات'!$A$6:$A$205,A1314&amp;"")=0,"اجتماع غير موجود",IF(COUNTIFS($A$6:$A$2005,A1314&amp;"",$B$6:$B$2005,B1314&amp;"")&gt;1,"مكرر","")))</f>
        <v/>
      </c>
    </row>
    <row r="1315">
      <c r="A1315" s="5" t="n"/>
      <c r="B1315" s="5" t="n"/>
      <c r="C1315" s="5" t="n"/>
      <c r="D1315" s="5" t="n"/>
      <c r="E1315" s="6">
        <f>IF(B1315&amp;""="","",IFERROR(INDEX('الملاك'!$B$6:$B$205,MATCH(B1315&amp;"",'الملاك'!$A$6:$A$205,0))&amp;"","كود غير موجود"))</f>
        <v/>
      </c>
      <c r="F1315" s="19">
        <f>IF(B1315&amp;""="","",IFERROR(INDEX('الملاك'!$E$6:$E$205,MATCH(B1315&amp;"",'الملاك'!$A$6:$A$205,0)),""))</f>
        <v/>
      </c>
      <c r="G1315" s="6">
        <f>IF(OR(A1315&amp;""="",B1315&amp;""=""),"",IF(COUNTIF('الاجتماعات'!$A$6:$A$205,A1315&amp;"")=0,"اجتماع غير موجود",IF(COUNTIFS($A$6:$A$2005,A1315&amp;"",$B$6:$B$2005,B1315&amp;"")&gt;1,"مكرر","")))</f>
        <v/>
      </c>
    </row>
    <row r="1316">
      <c r="A1316" s="5" t="n"/>
      <c r="B1316" s="5" t="n"/>
      <c r="C1316" s="5" t="n"/>
      <c r="D1316" s="5" t="n"/>
      <c r="E1316" s="6">
        <f>IF(B1316&amp;""="","",IFERROR(INDEX('الملاك'!$B$6:$B$205,MATCH(B1316&amp;"",'الملاك'!$A$6:$A$205,0))&amp;"","كود غير موجود"))</f>
        <v/>
      </c>
      <c r="F1316" s="19">
        <f>IF(B1316&amp;""="","",IFERROR(INDEX('الملاك'!$E$6:$E$205,MATCH(B1316&amp;"",'الملاك'!$A$6:$A$205,0)),""))</f>
        <v/>
      </c>
      <c r="G1316" s="6">
        <f>IF(OR(A1316&amp;""="",B1316&amp;""=""),"",IF(COUNTIF('الاجتماعات'!$A$6:$A$205,A1316&amp;"")=0,"اجتماع غير موجود",IF(COUNTIFS($A$6:$A$2005,A1316&amp;"",$B$6:$B$2005,B1316&amp;"")&gt;1,"مكرر","")))</f>
        <v/>
      </c>
    </row>
    <row r="1317">
      <c r="A1317" s="5" t="n"/>
      <c r="B1317" s="5" t="n"/>
      <c r="C1317" s="5" t="n"/>
      <c r="D1317" s="5" t="n"/>
      <c r="E1317" s="6">
        <f>IF(B1317&amp;""="","",IFERROR(INDEX('الملاك'!$B$6:$B$205,MATCH(B1317&amp;"",'الملاك'!$A$6:$A$205,0))&amp;"","كود غير موجود"))</f>
        <v/>
      </c>
      <c r="F1317" s="19">
        <f>IF(B1317&amp;""="","",IFERROR(INDEX('الملاك'!$E$6:$E$205,MATCH(B1317&amp;"",'الملاك'!$A$6:$A$205,0)),""))</f>
        <v/>
      </c>
      <c r="G1317" s="6">
        <f>IF(OR(A1317&amp;""="",B1317&amp;""=""),"",IF(COUNTIF('الاجتماعات'!$A$6:$A$205,A1317&amp;"")=0,"اجتماع غير موجود",IF(COUNTIFS($A$6:$A$2005,A1317&amp;"",$B$6:$B$2005,B1317&amp;"")&gt;1,"مكرر","")))</f>
        <v/>
      </c>
    </row>
    <row r="1318">
      <c r="A1318" s="5" t="n"/>
      <c r="B1318" s="5" t="n"/>
      <c r="C1318" s="5" t="n"/>
      <c r="D1318" s="5" t="n"/>
      <c r="E1318" s="6">
        <f>IF(B1318&amp;""="","",IFERROR(INDEX('الملاك'!$B$6:$B$205,MATCH(B1318&amp;"",'الملاك'!$A$6:$A$205,0))&amp;"","كود غير موجود"))</f>
        <v/>
      </c>
      <c r="F1318" s="19">
        <f>IF(B1318&amp;""="","",IFERROR(INDEX('الملاك'!$E$6:$E$205,MATCH(B1318&amp;"",'الملاك'!$A$6:$A$205,0)),""))</f>
        <v/>
      </c>
      <c r="G1318" s="6">
        <f>IF(OR(A1318&amp;""="",B1318&amp;""=""),"",IF(COUNTIF('الاجتماعات'!$A$6:$A$205,A1318&amp;"")=0,"اجتماع غير موجود",IF(COUNTIFS($A$6:$A$2005,A1318&amp;"",$B$6:$B$2005,B1318&amp;"")&gt;1,"مكرر","")))</f>
        <v/>
      </c>
    </row>
    <row r="1319">
      <c r="A1319" s="5" t="n"/>
      <c r="B1319" s="5" t="n"/>
      <c r="C1319" s="5" t="n"/>
      <c r="D1319" s="5" t="n"/>
      <c r="E1319" s="6">
        <f>IF(B1319&amp;""="","",IFERROR(INDEX('الملاك'!$B$6:$B$205,MATCH(B1319&amp;"",'الملاك'!$A$6:$A$205,0))&amp;"","كود غير موجود"))</f>
        <v/>
      </c>
      <c r="F1319" s="19">
        <f>IF(B1319&amp;""="","",IFERROR(INDEX('الملاك'!$E$6:$E$205,MATCH(B1319&amp;"",'الملاك'!$A$6:$A$205,0)),""))</f>
        <v/>
      </c>
      <c r="G1319" s="6">
        <f>IF(OR(A1319&amp;""="",B1319&amp;""=""),"",IF(COUNTIF('الاجتماعات'!$A$6:$A$205,A1319&amp;"")=0,"اجتماع غير موجود",IF(COUNTIFS($A$6:$A$2005,A1319&amp;"",$B$6:$B$2005,B1319&amp;"")&gt;1,"مكرر","")))</f>
        <v/>
      </c>
    </row>
    <row r="1320">
      <c r="A1320" s="5" t="n"/>
      <c r="B1320" s="5" t="n"/>
      <c r="C1320" s="5" t="n"/>
      <c r="D1320" s="5" t="n"/>
      <c r="E1320" s="6">
        <f>IF(B1320&amp;""="","",IFERROR(INDEX('الملاك'!$B$6:$B$205,MATCH(B1320&amp;"",'الملاك'!$A$6:$A$205,0))&amp;"","كود غير موجود"))</f>
        <v/>
      </c>
      <c r="F1320" s="19">
        <f>IF(B1320&amp;""="","",IFERROR(INDEX('الملاك'!$E$6:$E$205,MATCH(B1320&amp;"",'الملاك'!$A$6:$A$205,0)),""))</f>
        <v/>
      </c>
      <c r="G1320" s="6">
        <f>IF(OR(A1320&amp;""="",B1320&amp;""=""),"",IF(COUNTIF('الاجتماعات'!$A$6:$A$205,A1320&amp;"")=0,"اجتماع غير موجود",IF(COUNTIFS($A$6:$A$2005,A1320&amp;"",$B$6:$B$2005,B1320&amp;"")&gt;1,"مكرر","")))</f>
        <v/>
      </c>
    </row>
    <row r="1321">
      <c r="A1321" s="5" t="n"/>
      <c r="B1321" s="5" t="n"/>
      <c r="C1321" s="5" t="n"/>
      <c r="D1321" s="5" t="n"/>
      <c r="E1321" s="6">
        <f>IF(B1321&amp;""="","",IFERROR(INDEX('الملاك'!$B$6:$B$205,MATCH(B1321&amp;"",'الملاك'!$A$6:$A$205,0))&amp;"","كود غير موجود"))</f>
        <v/>
      </c>
      <c r="F1321" s="19">
        <f>IF(B1321&amp;""="","",IFERROR(INDEX('الملاك'!$E$6:$E$205,MATCH(B1321&amp;"",'الملاك'!$A$6:$A$205,0)),""))</f>
        <v/>
      </c>
      <c r="G1321" s="6">
        <f>IF(OR(A1321&amp;""="",B1321&amp;""=""),"",IF(COUNTIF('الاجتماعات'!$A$6:$A$205,A1321&amp;"")=0,"اجتماع غير موجود",IF(COUNTIFS($A$6:$A$2005,A1321&amp;"",$B$6:$B$2005,B1321&amp;"")&gt;1,"مكرر","")))</f>
        <v/>
      </c>
    </row>
    <row r="1322">
      <c r="A1322" s="5" t="n"/>
      <c r="B1322" s="5" t="n"/>
      <c r="C1322" s="5" t="n"/>
      <c r="D1322" s="5" t="n"/>
      <c r="E1322" s="6">
        <f>IF(B1322&amp;""="","",IFERROR(INDEX('الملاك'!$B$6:$B$205,MATCH(B1322&amp;"",'الملاك'!$A$6:$A$205,0))&amp;"","كود غير موجود"))</f>
        <v/>
      </c>
      <c r="F1322" s="19">
        <f>IF(B1322&amp;""="","",IFERROR(INDEX('الملاك'!$E$6:$E$205,MATCH(B1322&amp;"",'الملاك'!$A$6:$A$205,0)),""))</f>
        <v/>
      </c>
      <c r="G1322" s="6">
        <f>IF(OR(A1322&amp;""="",B1322&amp;""=""),"",IF(COUNTIF('الاجتماعات'!$A$6:$A$205,A1322&amp;"")=0,"اجتماع غير موجود",IF(COUNTIFS($A$6:$A$2005,A1322&amp;"",$B$6:$B$2005,B1322&amp;"")&gt;1,"مكرر","")))</f>
        <v/>
      </c>
    </row>
    <row r="1323">
      <c r="A1323" s="5" t="n"/>
      <c r="B1323" s="5" t="n"/>
      <c r="C1323" s="5" t="n"/>
      <c r="D1323" s="5" t="n"/>
      <c r="E1323" s="6">
        <f>IF(B1323&amp;""="","",IFERROR(INDEX('الملاك'!$B$6:$B$205,MATCH(B1323&amp;"",'الملاك'!$A$6:$A$205,0))&amp;"","كود غير موجود"))</f>
        <v/>
      </c>
      <c r="F1323" s="19">
        <f>IF(B1323&amp;""="","",IFERROR(INDEX('الملاك'!$E$6:$E$205,MATCH(B1323&amp;"",'الملاك'!$A$6:$A$205,0)),""))</f>
        <v/>
      </c>
      <c r="G1323" s="6">
        <f>IF(OR(A1323&amp;""="",B1323&amp;""=""),"",IF(COUNTIF('الاجتماعات'!$A$6:$A$205,A1323&amp;"")=0,"اجتماع غير موجود",IF(COUNTIFS($A$6:$A$2005,A1323&amp;"",$B$6:$B$2005,B1323&amp;"")&gt;1,"مكرر","")))</f>
        <v/>
      </c>
    </row>
    <row r="1324">
      <c r="A1324" s="5" t="n"/>
      <c r="B1324" s="5" t="n"/>
      <c r="C1324" s="5" t="n"/>
      <c r="D1324" s="5" t="n"/>
      <c r="E1324" s="6">
        <f>IF(B1324&amp;""="","",IFERROR(INDEX('الملاك'!$B$6:$B$205,MATCH(B1324&amp;"",'الملاك'!$A$6:$A$205,0))&amp;"","كود غير موجود"))</f>
        <v/>
      </c>
      <c r="F1324" s="19">
        <f>IF(B1324&amp;""="","",IFERROR(INDEX('الملاك'!$E$6:$E$205,MATCH(B1324&amp;"",'الملاك'!$A$6:$A$205,0)),""))</f>
        <v/>
      </c>
      <c r="G1324" s="6">
        <f>IF(OR(A1324&amp;""="",B1324&amp;""=""),"",IF(COUNTIF('الاجتماعات'!$A$6:$A$205,A1324&amp;"")=0,"اجتماع غير موجود",IF(COUNTIFS($A$6:$A$2005,A1324&amp;"",$B$6:$B$2005,B1324&amp;"")&gt;1,"مكرر","")))</f>
        <v/>
      </c>
    </row>
    <row r="1325">
      <c r="A1325" s="5" t="n"/>
      <c r="B1325" s="5" t="n"/>
      <c r="C1325" s="5" t="n"/>
      <c r="D1325" s="5" t="n"/>
      <c r="E1325" s="6">
        <f>IF(B1325&amp;""="","",IFERROR(INDEX('الملاك'!$B$6:$B$205,MATCH(B1325&amp;"",'الملاك'!$A$6:$A$205,0))&amp;"","كود غير موجود"))</f>
        <v/>
      </c>
      <c r="F1325" s="19">
        <f>IF(B1325&amp;""="","",IFERROR(INDEX('الملاك'!$E$6:$E$205,MATCH(B1325&amp;"",'الملاك'!$A$6:$A$205,0)),""))</f>
        <v/>
      </c>
      <c r="G1325" s="6">
        <f>IF(OR(A1325&amp;""="",B1325&amp;""=""),"",IF(COUNTIF('الاجتماعات'!$A$6:$A$205,A1325&amp;"")=0,"اجتماع غير موجود",IF(COUNTIFS($A$6:$A$2005,A1325&amp;"",$B$6:$B$2005,B1325&amp;"")&gt;1,"مكرر","")))</f>
        <v/>
      </c>
    </row>
    <row r="1326">
      <c r="A1326" s="5" t="n"/>
      <c r="B1326" s="5" t="n"/>
      <c r="C1326" s="5" t="n"/>
      <c r="D1326" s="5" t="n"/>
      <c r="E1326" s="6">
        <f>IF(B1326&amp;""="","",IFERROR(INDEX('الملاك'!$B$6:$B$205,MATCH(B1326&amp;"",'الملاك'!$A$6:$A$205,0))&amp;"","كود غير موجود"))</f>
        <v/>
      </c>
      <c r="F1326" s="19">
        <f>IF(B1326&amp;""="","",IFERROR(INDEX('الملاك'!$E$6:$E$205,MATCH(B1326&amp;"",'الملاك'!$A$6:$A$205,0)),""))</f>
        <v/>
      </c>
      <c r="G1326" s="6">
        <f>IF(OR(A1326&amp;""="",B1326&amp;""=""),"",IF(COUNTIF('الاجتماعات'!$A$6:$A$205,A1326&amp;"")=0,"اجتماع غير موجود",IF(COUNTIFS($A$6:$A$2005,A1326&amp;"",$B$6:$B$2005,B1326&amp;"")&gt;1,"مكرر","")))</f>
        <v/>
      </c>
    </row>
    <row r="1327">
      <c r="A1327" s="5" t="n"/>
      <c r="B1327" s="5" t="n"/>
      <c r="C1327" s="5" t="n"/>
      <c r="D1327" s="5" t="n"/>
      <c r="E1327" s="6">
        <f>IF(B1327&amp;""="","",IFERROR(INDEX('الملاك'!$B$6:$B$205,MATCH(B1327&amp;"",'الملاك'!$A$6:$A$205,0))&amp;"","كود غير موجود"))</f>
        <v/>
      </c>
      <c r="F1327" s="19">
        <f>IF(B1327&amp;""="","",IFERROR(INDEX('الملاك'!$E$6:$E$205,MATCH(B1327&amp;"",'الملاك'!$A$6:$A$205,0)),""))</f>
        <v/>
      </c>
      <c r="G1327" s="6">
        <f>IF(OR(A1327&amp;""="",B1327&amp;""=""),"",IF(COUNTIF('الاجتماعات'!$A$6:$A$205,A1327&amp;"")=0,"اجتماع غير موجود",IF(COUNTIFS($A$6:$A$2005,A1327&amp;"",$B$6:$B$2005,B1327&amp;"")&gt;1,"مكرر","")))</f>
        <v/>
      </c>
    </row>
    <row r="1328">
      <c r="A1328" s="5" t="n"/>
      <c r="B1328" s="5" t="n"/>
      <c r="C1328" s="5" t="n"/>
      <c r="D1328" s="5" t="n"/>
      <c r="E1328" s="6">
        <f>IF(B1328&amp;""="","",IFERROR(INDEX('الملاك'!$B$6:$B$205,MATCH(B1328&amp;"",'الملاك'!$A$6:$A$205,0))&amp;"","كود غير موجود"))</f>
        <v/>
      </c>
      <c r="F1328" s="19">
        <f>IF(B1328&amp;""="","",IFERROR(INDEX('الملاك'!$E$6:$E$205,MATCH(B1328&amp;"",'الملاك'!$A$6:$A$205,0)),""))</f>
        <v/>
      </c>
      <c r="G1328" s="6">
        <f>IF(OR(A1328&amp;""="",B1328&amp;""=""),"",IF(COUNTIF('الاجتماعات'!$A$6:$A$205,A1328&amp;"")=0,"اجتماع غير موجود",IF(COUNTIFS($A$6:$A$2005,A1328&amp;"",$B$6:$B$2005,B1328&amp;"")&gt;1,"مكرر","")))</f>
        <v/>
      </c>
    </row>
    <row r="1329">
      <c r="A1329" s="5" t="n"/>
      <c r="B1329" s="5" t="n"/>
      <c r="C1329" s="5" t="n"/>
      <c r="D1329" s="5" t="n"/>
      <c r="E1329" s="6">
        <f>IF(B1329&amp;""="","",IFERROR(INDEX('الملاك'!$B$6:$B$205,MATCH(B1329&amp;"",'الملاك'!$A$6:$A$205,0))&amp;"","كود غير موجود"))</f>
        <v/>
      </c>
      <c r="F1329" s="19">
        <f>IF(B1329&amp;""="","",IFERROR(INDEX('الملاك'!$E$6:$E$205,MATCH(B1329&amp;"",'الملاك'!$A$6:$A$205,0)),""))</f>
        <v/>
      </c>
      <c r="G1329" s="6">
        <f>IF(OR(A1329&amp;""="",B1329&amp;""=""),"",IF(COUNTIF('الاجتماعات'!$A$6:$A$205,A1329&amp;"")=0,"اجتماع غير موجود",IF(COUNTIFS($A$6:$A$2005,A1329&amp;"",$B$6:$B$2005,B1329&amp;"")&gt;1,"مكرر","")))</f>
        <v/>
      </c>
    </row>
    <row r="1330">
      <c r="A1330" s="5" t="n"/>
      <c r="B1330" s="5" t="n"/>
      <c r="C1330" s="5" t="n"/>
      <c r="D1330" s="5" t="n"/>
      <c r="E1330" s="6">
        <f>IF(B1330&amp;""="","",IFERROR(INDEX('الملاك'!$B$6:$B$205,MATCH(B1330&amp;"",'الملاك'!$A$6:$A$205,0))&amp;"","كود غير موجود"))</f>
        <v/>
      </c>
      <c r="F1330" s="19">
        <f>IF(B1330&amp;""="","",IFERROR(INDEX('الملاك'!$E$6:$E$205,MATCH(B1330&amp;"",'الملاك'!$A$6:$A$205,0)),""))</f>
        <v/>
      </c>
      <c r="G1330" s="6">
        <f>IF(OR(A1330&amp;""="",B1330&amp;""=""),"",IF(COUNTIF('الاجتماعات'!$A$6:$A$205,A1330&amp;"")=0,"اجتماع غير موجود",IF(COUNTIFS($A$6:$A$2005,A1330&amp;"",$B$6:$B$2005,B1330&amp;"")&gt;1,"مكرر","")))</f>
        <v/>
      </c>
    </row>
    <row r="1331">
      <c r="A1331" s="5" t="n"/>
      <c r="B1331" s="5" t="n"/>
      <c r="C1331" s="5" t="n"/>
      <c r="D1331" s="5" t="n"/>
      <c r="E1331" s="6">
        <f>IF(B1331&amp;""="","",IFERROR(INDEX('الملاك'!$B$6:$B$205,MATCH(B1331&amp;"",'الملاك'!$A$6:$A$205,0))&amp;"","كود غير موجود"))</f>
        <v/>
      </c>
      <c r="F1331" s="19">
        <f>IF(B1331&amp;""="","",IFERROR(INDEX('الملاك'!$E$6:$E$205,MATCH(B1331&amp;"",'الملاك'!$A$6:$A$205,0)),""))</f>
        <v/>
      </c>
      <c r="G1331" s="6">
        <f>IF(OR(A1331&amp;""="",B1331&amp;""=""),"",IF(COUNTIF('الاجتماعات'!$A$6:$A$205,A1331&amp;"")=0,"اجتماع غير موجود",IF(COUNTIFS($A$6:$A$2005,A1331&amp;"",$B$6:$B$2005,B1331&amp;"")&gt;1,"مكرر","")))</f>
        <v/>
      </c>
    </row>
    <row r="1332">
      <c r="A1332" s="5" t="n"/>
      <c r="B1332" s="5" t="n"/>
      <c r="C1332" s="5" t="n"/>
      <c r="D1332" s="5" t="n"/>
      <c r="E1332" s="6">
        <f>IF(B1332&amp;""="","",IFERROR(INDEX('الملاك'!$B$6:$B$205,MATCH(B1332&amp;"",'الملاك'!$A$6:$A$205,0))&amp;"","كود غير موجود"))</f>
        <v/>
      </c>
      <c r="F1332" s="19">
        <f>IF(B1332&amp;""="","",IFERROR(INDEX('الملاك'!$E$6:$E$205,MATCH(B1332&amp;"",'الملاك'!$A$6:$A$205,0)),""))</f>
        <v/>
      </c>
      <c r="G1332" s="6">
        <f>IF(OR(A1332&amp;""="",B1332&amp;""=""),"",IF(COUNTIF('الاجتماعات'!$A$6:$A$205,A1332&amp;"")=0,"اجتماع غير موجود",IF(COUNTIFS($A$6:$A$2005,A1332&amp;"",$B$6:$B$2005,B1332&amp;"")&gt;1,"مكرر","")))</f>
        <v/>
      </c>
    </row>
    <row r="1333">
      <c r="A1333" s="5" t="n"/>
      <c r="B1333" s="5" t="n"/>
      <c r="C1333" s="5" t="n"/>
      <c r="D1333" s="5" t="n"/>
      <c r="E1333" s="6">
        <f>IF(B1333&amp;""="","",IFERROR(INDEX('الملاك'!$B$6:$B$205,MATCH(B1333&amp;"",'الملاك'!$A$6:$A$205,0))&amp;"","كود غير موجود"))</f>
        <v/>
      </c>
      <c r="F1333" s="19">
        <f>IF(B1333&amp;""="","",IFERROR(INDEX('الملاك'!$E$6:$E$205,MATCH(B1333&amp;"",'الملاك'!$A$6:$A$205,0)),""))</f>
        <v/>
      </c>
      <c r="G1333" s="6">
        <f>IF(OR(A1333&amp;""="",B1333&amp;""=""),"",IF(COUNTIF('الاجتماعات'!$A$6:$A$205,A1333&amp;"")=0,"اجتماع غير موجود",IF(COUNTIFS($A$6:$A$2005,A1333&amp;"",$B$6:$B$2005,B1333&amp;"")&gt;1,"مكرر","")))</f>
        <v/>
      </c>
    </row>
    <row r="1334">
      <c r="A1334" s="5" t="n"/>
      <c r="B1334" s="5" t="n"/>
      <c r="C1334" s="5" t="n"/>
      <c r="D1334" s="5" t="n"/>
      <c r="E1334" s="6">
        <f>IF(B1334&amp;""="","",IFERROR(INDEX('الملاك'!$B$6:$B$205,MATCH(B1334&amp;"",'الملاك'!$A$6:$A$205,0))&amp;"","كود غير موجود"))</f>
        <v/>
      </c>
      <c r="F1334" s="19">
        <f>IF(B1334&amp;""="","",IFERROR(INDEX('الملاك'!$E$6:$E$205,MATCH(B1334&amp;"",'الملاك'!$A$6:$A$205,0)),""))</f>
        <v/>
      </c>
      <c r="G1334" s="6">
        <f>IF(OR(A1334&amp;""="",B1334&amp;""=""),"",IF(COUNTIF('الاجتماعات'!$A$6:$A$205,A1334&amp;"")=0,"اجتماع غير موجود",IF(COUNTIFS($A$6:$A$2005,A1334&amp;"",$B$6:$B$2005,B1334&amp;"")&gt;1,"مكرر","")))</f>
        <v/>
      </c>
    </row>
    <row r="1335">
      <c r="A1335" s="5" t="n"/>
      <c r="B1335" s="5" t="n"/>
      <c r="C1335" s="5" t="n"/>
      <c r="D1335" s="5" t="n"/>
      <c r="E1335" s="6">
        <f>IF(B1335&amp;""="","",IFERROR(INDEX('الملاك'!$B$6:$B$205,MATCH(B1335&amp;"",'الملاك'!$A$6:$A$205,0))&amp;"","كود غير موجود"))</f>
        <v/>
      </c>
      <c r="F1335" s="19">
        <f>IF(B1335&amp;""="","",IFERROR(INDEX('الملاك'!$E$6:$E$205,MATCH(B1335&amp;"",'الملاك'!$A$6:$A$205,0)),""))</f>
        <v/>
      </c>
      <c r="G1335" s="6">
        <f>IF(OR(A1335&amp;""="",B1335&amp;""=""),"",IF(COUNTIF('الاجتماعات'!$A$6:$A$205,A1335&amp;"")=0,"اجتماع غير موجود",IF(COUNTIFS($A$6:$A$2005,A1335&amp;"",$B$6:$B$2005,B1335&amp;"")&gt;1,"مكرر","")))</f>
        <v/>
      </c>
    </row>
    <row r="1336">
      <c r="A1336" s="5" t="n"/>
      <c r="B1336" s="5" t="n"/>
      <c r="C1336" s="5" t="n"/>
      <c r="D1336" s="5" t="n"/>
      <c r="E1336" s="6">
        <f>IF(B1336&amp;""="","",IFERROR(INDEX('الملاك'!$B$6:$B$205,MATCH(B1336&amp;"",'الملاك'!$A$6:$A$205,0))&amp;"","كود غير موجود"))</f>
        <v/>
      </c>
      <c r="F1336" s="19">
        <f>IF(B1336&amp;""="","",IFERROR(INDEX('الملاك'!$E$6:$E$205,MATCH(B1336&amp;"",'الملاك'!$A$6:$A$205,0)),""))</f>
        <v/>
      </c>
      <c r="G1336" s="6">
        <f>IF(OR(A1336&amp;""="",B1336&amp;""=""),"",IF(COUNTIF('الاجتماعات'!$A$6:$A$205,A1336&amp;"")=0,"اجتماع غير موجود",IF(COUNTIFS($A$6:$A$2005,A1336&amp;"",$B$6:$B$2005,B1336&amp;"")&gt;1,"مكرر","")))</f>
        <v/>
      </c>
    </row>
    <row r="1337">
      <c r="A1337" s="5" t="n"/>
      <c r="B1337" s="5" t="n"/>
      <c r="C1337" s="5" t="n"/>
      <c r="D1337" s="5" t="n"/>
      <c r="E1337" s="6">
        <f>IF(B1337&amp;""="","",IFERROR(INDEX('الملاك'!$B$6:$B$205,MATCH(B1337&amp;"",'الملاك'!$A$6:$A$205,0))&amp;"","كود غير موجود"))</f>
        <v/>
      </c>
      <c r="F1337" s="19">
        <f>IF(B1337&amp;""="","",IFERROR(INDEX('الملاك'!$E$6:$E$205,MATCH(B1337&amp;"",'الملاك'!$A$6:$A$205,0)),""))</f>
        <v/>
      </c>
      <c r="G1337" s="6">
        <f>IF(OR(A1337&amp;""="",B1337&amp;""=""),"",IF(COUNTIF('الاجتماعات'!$A$6:$A$205,A1337&amp;"")=0,"اجتماع غير موجود",IF(COUNTIFS($A$6:$A$2005,A1337&amp;"",$B$6:$B$2005,B1337&amp;"")&gt;1,"مكرر","")))</f>
        <v/>
      </c>
    </row>
    <row r="1338">
      <c r="A1338" s="5" t="n"/>
      <c r="B1338" s="5" t="n"/>
      <c r="C1338" s="5" t="n"/>
      <c r="D1338" s="5" t="n"/>
      <c r="E1338" s="6">
        <f>IF(B1338&amp;""="","",IFERROR(INDEX('الملاك'!$B$6:$B$205,MATCH(B1338&amp;"",'الملاك'!$A$6:$A$205,0))&amp;"","كود غير موجود"))</f>
        <v/>
      </c>
      <c r="F1338" s="19">
        <f>IF(B1338&amp;""="","",IFERROR(INDEX('الملاك'!$E$6:$E$205,MATCH(B1338&amp;"",'الملاك'!$A$6:$A$205,0)),""))</f>
        <v/>
      </c>
      <c r="G1338" s="6">
        <f>IF(OR(A1338&amp;""="",B1338&amp;""=""),"",IF(COUNTIF('الاجتماعات'!$A$6:$A$205,A1338&amp;"")=0,"اجتماع غير موجود",IF(COUNTIFS($A$6:$A$2005,A1338&amp;"",$B$6:$B$2005,B1338&amp;"")&gt;1,"مكرر","")))</f>
        <v/>
      </c>
    </row>
    <row r="1339">
      <c r="A1339" s="5" t="n"/>
      <c r="B1339" s="5" t="n"/>
      <c r="C1339" s="5" t="n"/>
      <c r="D1339" s="5" t="n"/>
      <c r="E1339" s="6">
        <f>IF(B1339&amp;""="","",IFERROR(INDEX('الملاك'!$B$6:$B$205,MATCH(B1339&amp;"",'الملاك'!$A$6:$A$205,0))&amp;"","كود غير موجود"))</f>
        <v/>
      </c>
      <c r="F1339" s="19">
        <f>IF(B1339&amp;""="","",IFERROR(INDEX('الملاك'!$E$6:$E$205,MATCH(B1339&amp;"",'الملاك'!$A$6:$A$205,0)),""))</f>
        <v/>
      </c>
      <c r="G1339" s="6">
        <f>IF(OR(A1339&amp;""="",B1339&amp;""=""),"",IF(COUNTIF('الاجتماعات'!$A$6:$A$205,A1339&amp;"")=0,"اجتماع غير موجود",IF(COUNTIFS($A$6:$A$2005,A1339&amp;"",$B$6:$B$2005,B1339&amp;"")&gt;1,"مكرر","")))</f>
        <v/>
      </c>
    </row>
    <row r="1340">
      <c r="A1340" s="5" t="n"/>
      <c r="B1340" s="5" t="n"/>
      <c r="C1340" s="5" t="n"/>
      <c r="D1340" s="5" t="n"/>
      <c r="E1340" s="6">
        <f>IF(B1340&amp;""="","",IFERROR(INDEX('الملاك'!$B$6:$B$205,MATCH(B1340&amp;"",'الملاك'!$A$6:$A$205,0))&amp;"","كود غير موجود"))</f>
        <v/>
      </c>
      <c r="F1340" s="19">
        <f>IF(B1340&amp;""="","",IFERROR(INDEX('الملاك'!$E$6:$E$205,MATCH(B1340&amp;"",'الملاك'!$A$6:$A$205,0)),""))</f>
        <v/>
      </c>
      <c r="G1340" s="6">
        <f>IF(OR(A1340&amp;""="",B1340&amp;""=""),"",IF(COUNTIF('الاجتماعات'!$A$6:$A$205,A1340&amp;"")=0,"اجتماع غير موجود",IF(COUNTIFS($A$6:$A$2005,A1340&amp;"",$B$6:$B$2005,B1340&amp;"")&gt;1,"مكرر","")))</f>
        <v/>
      </c>
    </row>
    <row r="1341">
      <c r="A1341" s="5" t="n"/>
      <c r="B1341" s="5" t="n"/>
      <c r="C1341" s="5" t="n"/>
      <c r="D1341" s="5" t="n"/>
      <c r="E1341" s="6">
        <f>IF(B1341&amp;""="","",IFERROR(INDEX('الملاك'!$B$6:$B$205,MATCH(B1341&amp;"",'الملاك'!$A$6:$A$205,0))&amp;"","كود غير موجود"))</f>
        <v/>
      </c>
      <c r="F1341" s="19">
        <f>IF(B1341&amp;""="","",IFERROR(INDEX('الملاك'!$E$6:$E$205,MATCH(B1341&amp;"",'الملاك'!$A$6:$A$205,0)),""))</f>
        <v/>
      </c>
      <c r="G1341" s="6">
        <f>IF(OR(A1341&amp;""="",B1341&amp;""=""),"",IF(COUNTIF('الاجتماعات'!$A$6:$A$205,A1341&amp;"")=0,"اجتماع غير موجود",IF(COUNTIFS($A$6:$A$2005,A1341&amp;"",$B$6:$B$2005,B1341&amp;"")&gt;1,"مكرر","")))</f>
        <v/>
      </c>
    </row>
    <row r="1342">
      <c r="A1342" s="5" t="n"/>
      <c r="B1342" s="5" t="n"/>
      <c r="C1342" s="5" t="n"/>
      <c r="D1342" s="5" t="n"/>
      <c r="E1342" s="6">
        <f>IF(B1342&amp;""="","",IFERROR(INDEX('الملاك'!$B$6:$B$205,MATCH(B1342&amp;"",'الملاك'!$A$6:$A$205,0))&amp;"","كود غير موجود"))</f>
        <v/>
      </c>
      <c r="F1342" s="19">
        <f>IF(B1342&amp;""="","",IFERROR(INDEX('الملاك'!$E$6:$E$205,MATCH(B1342&amp;"",'الملاك'!$A$6:$A$205,0)),""))</f>
        <v/>
      </c>
      <c r="G1342" s="6">
        <f>IF(OR(A1342&amp;""="",B1342&amp;""=""),"",IF(COUNTIF('الاجتماعات'!$A$6:$A$205,A1342&amp;"")=0,"اجتماع غير موجود",IF(COUNTIFS($A$6:$A$2005,A1342&amp;"",$B$6:$B$2005,B1342&amp;"")&gt;1,"مكرر","")))</f>
        <v/>
      </c>
    </row>
    <row r="1343">
      <c r="A1343" s="5" t="n"/>
      <c r="B1343" s="5" t="n"/>
      <c r="C1343" s="5" t="n"/>
      <c r="D1343" s="5" t="n"/>
      <c r="E1343" s="6">
        <f>IF(B1343&amp;""="","",IFERROR(INDEX('الملاك'!$B$6:$B$205,MATCH(B1343&amp;"",'الملاك'!$A$6:$A$205,0))&amp;"","كود غير موجود"))</f>
        <v/>
      </c>
      <c r="F1343" s="19">
        <f>IF(B1343&amp;""="","",IFERROR(INDEX('الملاك'!$E$6:$E$205,MATCH(B1343&amp;"",'الملاك'!$A$6:$A$205,0)),""))</f>
        <v/>
      </c>
      <c r="G1343" s="6">
        <f>IF(OR(A1343&amp;""="",B1343&amp;""=""),"",IF(COUNTIF('الاجتماعات'!$A$6:$A$205,A1343&amp;"")=0,"اجتماع غير موجود",IF(COUNTIFS($A$6:$A$2005,A1343&amp;"",$B$6:$B$2005,B1343&amp;"")&gt;1,"مكرر","")))</f>
        <v/>
      </c>
    </row>
    <row r="1344">
      <c r="A1344" s="5" t="n"/>
      <c r="B1344" s="5" t="n"/>
      <c r="C1344" s="5" t="n"/>
      <c r="D1344" s="5" t="n"/>
      <c r="E1344" s="6">
        <f>IF(B1344&amp;""="","",IFERROR(INDEX('الملاك'!$B$6:$B$205,MATCH(B1344&amp;"",'الملاك'!$A$6:$A$205,0))&amp;"","كود غير موجود"))</f>
        <v/>
      </c>
      <c r="F1344" s="19">
        <f>IF(B1344&amp;""="","",IFERROR(INDEX('الملاك'!$E$6:$E$205,MATCH(B1344&amp;"",'الملاك'!$A$6:$A$205,0)),""))</f>
        <v/>
      </c>
      <c r="G1344" s="6">
        <f>IF(OR(A1344&amp;""="",B1344&amp;""=""),"",IF(COUNTIF('الاجتماعات'!$A$6:$A$205,A1344&amp;"")=0,"اجتماع غير موجود",IF(COUNTIFS($A$6:$A$2005,A1344&amp;"",$B$6:$B$2005,B1344&amp;"")&gt;1,"مكرر","")))</f>
        <v/>
      </c>
    </row>
    <row r="1345">
      <c r="A1345" s="5" t="n"/>
      <c r="B1345" s="5" t="n"/>
      <c r="C1345" s="5" t="n"/>
      <c r="D1345" s="5" t="n"/>
      <c r="E1345" s="6">
        <f>IF(B1345&amp;""="","",IFERROR(INDEX('الملاك'!$B$6:$B$205,MATCH(B1345&amp;"",'الملاك'!$A$6:$A$205,0))&amp;"","كود غير موجود"))</f>
        <v/>
      </c>
      <c r="F1345" s="19">
        <f>IF(B1345&amp;""="","",IFERROR(INDEX('الملاك'!$E$6:$E$205,MATCH(B1345&amp;"",'الملاك'!$A$6:$A$205,0)),""))</f>
        <v/>
      </c>
      <c r="G1345" s="6">
        <f>IF(OR(A1345&amp;""="",B1345&amp;""=""),"",IF(COUNTIF('الاجتماعات'!$A$6:$A$205,A1345&amp;"")=0,"اجتماع غير موجود",IF(COUNTIFS($A$6:$A$2005,A1345&amp;"",$B$6:$B$2005,B1345&amp;"")&gt;1,"مكرر","")))</f>
        <v/>
      </c>
    </row>
    <row r="1346">
      <c r="A1346" s="5" t="n"/>
      <c r="B1346" s="5" t="n"/>
      <c r="C1346" s="5" t="n"/>
      <c r="D1346" s="5" t="n"/>
      <c r="E1346" s="6">
        <f>IF(B1346&amp;""="","",IFERROR(INDEX('الملاك'!$B$6:$B$205,MATCH(B1346&amp;"",'الملاك'!$A$6:$A$205,0))&amp;"","كود غير موجود"))</f>
        <v/>
      </c>
      <c r="F1346" s="19">
        <f>IF(B1346&amp;""="","",IFERROR(INDEX('الملاك'!$E$6:$E$205,MATCH(B1346&amp;"",'الملاك'!$A$6:$A$205,0)),""))</f>
        <v/>
      </c>
      <c r="G1346" s="6">
        <f>IF(OR(A1346&amp;""="",B1346&amp;""=""),"",IF(COUNTIF('الاجتماعات'!$A$6:$A$205,A1346&amp;"")=0,"اجتماع غير موجود",IF(COUNTIFS($A$6:$A$2005,A1346&amp;"",$B$6:$B$2005,B1346&amp;"")&gt;1,"مكرر","")))</f>
        <v/>
      </c>
    </row>
    <row r="1347">
      <c r="A1347" s="5" t="n"/>
      <c r="B1347" s="5" t="n"/>
      <c r="C1347" s="5" t="n"/>
      <c r="D1347" s="5" t="n"/>
      <c r="E1347" s="6">
        <f>IF(B1347&amp;""="","",IFERROR(INDEX('الملاك'!$B$6:$B$205,MATCH(B1347&amp;"",'الملاك'!$A$6:$A$205,0))&amp;"","كود غير موجود"))</f>
        <v/>
      </c>
      <c r="F1347" s="19">
        <f>IF(B1347&amp;""="","",IFERROR(INDEX('الملاك'!$E$6:$E$205,MATCH(B1347&amp;"",'الملاك'!$A$6:$A$205,0)),""))</f>
        <v/>
      </c>
      <c r="G1347" s="6">
        <f>IF(OR(A1347&amp;""="",B1347&amp;""=""),"",IF(COUNTIF('الاجتماعات'!$A$6:$A$205,A1347&amp;"")=0,"اجتماع غير موجود",IF(COUNTIFS($A$6:$A$2005,A1347&amp;"",$B$6:$B$2005,B1347&amp;"")&gt;1,"مكرر","")))</f>
        <v/>
      </c>
    </row>
    <row r="1348">
      <c r="A1348" s="5" t="n"/>
      <c r="B1348" s="5" t="n"/>
      <c r="C1348" s="5" t="n"/>
      <c r="D1348" s="5" t="n"/>
      <c r="E1348" s="6">
        <f>IF(B1348&amp;""="","",IFERROR(INDEX('الملاك'!$B$6:$B$205,MATCH(B1348&amp;"",'الملاك'!$A$6:$A$205,0))&amp;"","كود غير موجود"))</f>
        <v/>
      </c>
      <c r="F1348" s="19">
        <f>IF(B1348&amp;""="","",IFERROR(INDEX('الملاك'!$E$6:$E$205,MATCH(B1348&amp;"",'الملاك'!$A$6:$A$205,0)),""))</f>
        <v/>
      </c>
      <c r="G1348" s="6">
        <f>IF(OR(A1348&amp;""="",B1348&amp;""=""),"",IF(COUNTIF('الاجتماعات'!$A$6:$A$205,A1348&amp;"")=0,"اجتماع غير موجود",IF(COUNTIFS($A$6:$A$2005,A1348&amp;"",$B$6:$B$2005,B1348&amp;"")&gt;1,"مكرر","")))</f>
        <v/>
      </c>
    </row>
    <row r="1349">
      <c r="A1349" s="5" t="n"/>
      <c r="B1349" s="5" t="n"/>
      <c r="C1349" s="5" t="n"/>
      <c r="D1349" s="5" t="n"/>
      <c r="E1349" s="6">
        <f>IF(B1349&amp;""="","",IFERROR(INDEX('الملاك'!$B$6:$B$205,MATCH(B1349&amp;"",'الملاك'!$A$6:$A$205,0))&amp;"","كود غير موجود"))</f>
        <v/>
      </c>
      <c r="F1349" s="19">
        <f>IF(B1349&amp;""="","",IFERROR(INDEX('الملاك'!$E$6:$E$205,MATCH(B1349&amp;"",'الملاك'!$A$6:$A$205,0)),""))</f>
        <v/>
      </c>
      <c r="G1349" s="6">
        <f>IF(OR(A1349&amp;""="",B1349&amp;""=""),"",IF(COUNTIF('الاجتماعات'!$A$6:$A$205,A1349&amp;"")=0,"اجتماع غير موجود",IF(COUNTIFS($A$6:$A$2005,A1349&amp;"",$B$6:$B$2005,B1349&amp;"")&gt;1,"مكرر","")))</f>
        <v/>
      </c>
    </row>
    <row r="1350">
      <c r="A1350" s="5" t="n"/>
      <c r="B1350" s="5" t="n"/>
      <c r="C1350" s="5" t="n"/>
      <c r="D1350" s="5" t="n"/>
      <c r="E1350" s="6">
        <f>IF(B1350&amp;""="","",IFERROR(INDEX('الملاك'!$B$6:$B$205,MATCH(B1350&amp;"",'الملاك'!$A$6:$A$205,0))&amp;"","كود غير موجود"))</f>
        <v/>
      </c>
      <c r="F1350" s="19">
        <f>IF(B1350&amp;""="","",IFERROR(INDEX('الملاك'!$E$6:$E$205,MATCH(B1350&amp;"",'الملاك'!$A$6:$A$205,0)),""))</f>
        <v/>
      </c>
      <c r="G1350" s="6">
        <f>IF(OR(A1350&amp;""="",B1350&amp;""=""),"",IF(COUNTIF('الاجتماعات'!$A$6:$A$205,A1350&amp;"")=0,"اجتماع غير موجود",IF(COUNTIFS($A$6:$A$2005,A1350&amp;"",$B$6:$B$2005,B1350&amp;"")&gt;1,"مكرر","")))</f>
        <v/>
      </c>
    </row>
    <row r="1351">
      <c r="A1351" s="5" t="n"/>
      <c r="B1351" s="5" t="n"/>
      <c r="C1351" s="5" t="n"/>
      <c r="D1351" s="5" t="n"/>
      <c r="E1351" s="6">
        <f>IF(B1351&amp;""="","",IFERROR(INDEX('الملاك'!$B$6:$B$205,MATCH(B1351&amp;"",'الملاك'!$A$6:$A$205,0))&amp;"","كود غير موجود"))</f>
        <v/>
      </c>
      <c r="F1351" s="19">
        <f>IF(B1351&amp;""="","",IFERROR(INDEX('الملاك'!$E$6:$E$205,MATCH(B1351&amp;"",'الملاك'!$A$6:$A$205,0)),""))</f>
        <v/>
      </c>
      <c r="G1351" s="6">
        <f>IF(OR(A1351&amp;""="",B1351&amp;""=""),"",IF(COUNTIF('الاجتماعات'!$A$6:$A$205,A1351&amp;"")=0,"اجتماع غير موجود",IF(COUNTIFS($A$6:$A$2005,A1351&amp;"",$B$6:$B$2005,B1351&amp;"")&gt;1,"مكرر","")))</f>
        <v/>
      </c>
    </row>
    <row r="1352">
      <c r="A1352" s="5" t="n"/>
      <c r="B1352" s="5" t="n"/>
      <c r="C1352" s="5" t="n"/>
      <c r="D1352" s="5" t="n"/>
      <c r="E1352" s="6">
        <f>IF(B1352&amp;""="","",IFERROR(INDEX('الملاك'!$B$6:$B$205,MATCH(B1352&amp;"",'الملاك'!$A$6:$A$205,0))&amp;"","كود غير موجود"))</f>
        <v/>
      </c>
      <c r="F1352" s="19">
        <f>IF(B1352&amp;""="","",IFERROR(INDEX('الملاك'!$E$6:$E$205,MATCH(B1352&amp;"",'الملاك'!$A$6:$A$205,0)),""))</f>
        <v/>
      </c>
      <c r="G1352" s="6">
        <f>IF(OR(A1352&amp;""="",B1352&amp;""=""),"",IF(COUNTIF('الاجتماعات'!$A$6:$A$205,A1352&amp;"")=0,"اجتماع غير موجود",IF(COUNTIFS($A$6:$A$2005,A1352&amp;"",$B$6:$B$2005,B1352&amp;"")&gt;1,"مكرر","")))</f>
        <v/>
      </c>
    </row>
    <row r="1353">
      <c r="A1353" s="5" t="n"/>
      <c r="B1353" s="5" t="n"/>
      <c r="C1353" s="5" t="n"/>
      <c r="D1353" s="5" t="n"/>
      <c r="E1353" s="6">
        <f>IF(B1353&amp;""="","",IFERROR(INDEX('الملاك'!$B$6:$B$205,MATCH(B1353&amp;"",'الملاك'!$A$6:$A$205,0))&amp;"","كود غير موجود"))</f>
        <v/>
      </c>
      <c r="F1353" s="19">
        <f>IF(B1353&amp;""="","",IFERROR(INDEX('الملاك'!$E$6:$E$205,MATCH(B1353&amp;"",'الملاك'!$A$6:$A$205,0)),""))</f>
        <v/>
      </c>
      <c r="G1353" s="6">
        <f>IF(OR(A1353&amp;""="",B1353&amp;""=""),"",IF(COUNTIF('الاجتماعات'!$A$6:$A$205,A1353&amp;"")=0,"اجتماع غير موجود",IF(COUNTIFS($A$6:$A$2005,A1353&amp;"",$B$6:$B$2005,B1353&amp;"")&gt;1,"مكرر","")))</f>
        <v/>
      </c>
    </row>
    <row r="1354">
      <c r="A1354" s="5" t="n"/>
      <c r="B1354" s="5" t="n"/>
      <c r="C1354" s="5" t="n"/>
      <c r="D1354" s="5" t="n"/>
      <c r="E1354" s="6">
        <f>IF(B1354&amp;""="","",IFERROR(INDEX('الملاك'!$B$6:$B$205,MATCH(B1354&amp;"",'الملاك'!$A$6:$A$205,0))&amp;"","كود غير موجود"))</f>
        <v/>
      </c>
      <c r="F1354" s="19">
        <f>IF(B1354&amp;""="","",IFERROR(INDEX('الملاك'!$E$6:$E$205,MATCH(B1354&amp;"",'الملاك'!$A$6:$A$205,0)),""))</f>
        <v/>
      </c>
      <c r="G1354" s="6">
        <f>IF(OR(A1354&amp;""="",B1354&amp;""=""),"",IF(COUNTIF('الاجتماعات'!$A$6:$A$205,A1354&amp;"")=0,"اجتماع غير موجود",IF(COUNTIFS($A$6:$A$2005,A1354&amp;"",$B$6:$B$2005,B1354&amp;"")&gt;1,"مكرر","")))</f>
        <v/>
      </c>
    </row>
    <row r="1355">
      <c r="A1355" s="5" t="n"/>
      <c r="B1355" s="5" t="n"/>
      <c r="C1355" s="5" t="n"/>
      <c r="D1355" s="5" t="n"/>
      <c r="E1355" s="6">
        <f>IF(B1355&amp;""="","",IFERROR(INDEX('الملاك'!$B$6:$B$205,MATCH(B1355&amp;"",'الملاك'!$A$6:$A$205,0))&amp;"","كود غير موجود"))</f>
        <v/>
      </c>
      <c r="F1355" s="19">
        <f>IF(B1355&amp;""="","",IFERROR(INDEX('الملاك'!$E$6:$E$205,MATCH(B1355&amp;"",'الملاك'!$A$6:$A$205,0)),""))</f>
        <v/>
      </c>
      <c r="G1355" s="6">
        <f>IF(OR(A1355&amp;""="",B1355&amp;""=""),"",IF(COUNTIF('الاجتماعات'!$A$6:$A$205,A1355&amp;"")=0,"اجتماع غير موجود",IF(COUNTIFS($A$6:$A$2005,A1355&amp;"",$B$6:$B$2005,B1355&amp;"")&gt;1,"مكرر","")))</f>
        <v/>
      </c>
    </row>
    <row r="1356">
      <c r="A1356" s="5" t="n"/>
      <c r="B1356" s="5" t="n"/>
      <c r="C1356" s="5" t="n"/>
      <c r="D1356" s="5" t="n"/>
      <c r="E1356" s="6">
        <f>IF(B1356&amp;""="","",IFERROR(INDEX('الملاك'!$B$6:$B$205,MATCH(B1356&amp;"",'الملاك'!$A$6:$A$205,0))&amp;"","كود غير موجود"))</f>
        <v/>
      </c>
      <c r="F1356" s="19">
        <f>IF(B1356&amp;""="","",IFERROR(INDEX('الملاك'!$E$6:$E$205,MATCH(B1356&amp;"",'الملاك'!$A$6:$A$205,0)),""))</f>
        <v/>
      </c>
      <c r="G1356" s="6">
        <f>IF(OR(A1356&amp;""="",B1356&amp;""=""),"",IF(COUNTIF('الاجتماعات'!$A$6:$A$205,A1356&amp;"")=0,"اجتماع غير موجود",IF(COUNTIFS($A$6:$A$2005,A1356&amp;"",$B$6:$B$2005,B1356&amp;"")&gt;1,"مكرر","")))</f>
        <v/>
      </c>
    </row>
    <row r="1357">
      <c r="A1357" s="5" t="n"/>
      <c r="B1357" s="5" t="n"/>
      <c r="C1357" s="5" t="n"/>
      <c r="D1357" s="5" t="n"/>
      <c r="E1357" s="6">
        <f>IF(B1357&amp;""="","",IFERROR(INDEX('الملاك'!$B$6:$B$205,MATCH(B1357&amp;"",'الملاك'!$A$6:$A$205,0))&amp;"","كود غير موجود"))</f>
        <v/>
      </c>
      <c r="F1357" s="19">
        <f>IF(B1357&amp;""="","",IFERROR(INDEX('الملاك'!$E$6:$E$205,MATCH(B1357&amp;"",'الملاك'!$A$6:$A$205,0)),""))</f>
        <v/>
      </c>
      <c r="G1357" s="6">
        <f>IF(OR(A1357&amp;""="",B1357&amp;""=""),"",IF(COUNTIF('الاجتماعات'!$A$6:$A$205,A1357&amp;"")=0,"اجتماع غير موجود",IF(COUNTIFS($A$6:$A$2005,A1357&amp;"",$B$6:$B$2005,B1357&amp;"")&gt;1,"مكرر","")))</f>
        <v/>
      </c>
    </row>
    <row r="1358">
      <c r="A1358" s="5" t="n"/>
      <c r="B1358" s="5" t="n"/>
      <c r="C1358" s="5" t="n"/>
      <c r="D1358" s="5" t="n"/>
      <c r="E1358" s="6">
        <f>IF(B1358&amp;""="","",IFERROR(INDEX('الملاك'!$B$6:$B$205,MATCH(B1358&amp;"",'الملاك'!$A$6:$A$205,0))&amp;"","كود غير موجود"))</f>
        <v/>
      </c>
      <c r="F1358" s="19">
        <f>IF(B1358&amp;""="","",IFERROR(INDEX('الملاك'!$E$6:$E$205,MATCH(B1358&amp;"",'الملاك'!$A$6:$A$205,0)),""))</f>
        <v/>
      </c>
      <c r="G1358" s="6">
        <f>IF(OR(A1358&amp;""="",B1358&amp;""=""),"",IF(COUNTIF('الاجتماعات'!$A$6:$A$205,A1358&amp;"")=0,"اجتماع غير موجود",IF(COUNTIFS($A$6:$A$2005,A1358&amp;"",$B$6:$B$2005,B1358&amp;"")&gt;1,"مكرر","")))</f>
        <v/>
      </c>
    </row>
    <row r="1359">
      <c r="A1359" s="5" t="n"/>
      <c r="B1359" s="5" t="n"/>
      <c r="C1359" s="5" t="n"/>
      <c r="D1359" s="5" t="n"/>
      <c r="E1359" s="6">
        <f>IF(B1359&amp;""="","",IFERROR(INDEX('الملاك'!$B$6:$B$205,MATCH(B1359&amp;"",'الملاك'!$A$6:$A$205,0))&amp;"","كود غير موجود"))</f>
        <v/>
      </c>
      <c r="F1359" s="19">
        <f>IF(B1359&amp;""="","",IFERROR(INDEX('الملاك'!$E$6:$E$205,MATCH(B1359&amp;"",'الملاك'!$A$6:$A$205,0)),""))</f>
        <v/>
      </c>
      <c r="G1359" s="6">
        <f>IF(OR(A1359&amp;""="",B1359&amp;""=""),"",IF(COUNTIF('الاجتماعات'!$A$6:$A$205,A1359&amp;"")=0,"اجتماع غير موجود",IF(COUNTIFS($A$6:$A$2005,A1359&amp;"",$B$6:$B$2005,B1359&amp;"")&gt;1,"مكرر","")))</f>
        <v/>
      </c>
    </row>
    <row r="1360">
      <c r="A1360" s="5" t="n"/>
      <c r="B1360" s="5" t="n"/>
      <c r="C1360" s="5" t="n"/>
      <c r="D1360" s="5" t="n"/>
      <c r="E1360" s="6">
        <f>IF(B1360&amp;""="","",IFERROR(INDEX('الملاك'!$B$6:$B$205,MATCH(B1360&amp;"",'الملاك'!$A$6:$A$205,0))&amp;"","كود غير موجود"))</f>
        <v/>
      </c>
      <c r="F1360" s="19">
        <f>IF(B1360&amp;""="","",IFERROR(INDEX('الملاك'!$E$6:$E$205,MATCH(B1360&amp;"",'الملاك'!$A$6:$A$205,0)),""))</f>
        <v/>
      </c>
      <c r="G1360" s="6">
        <f>IF(OR(A1360&amp;""="",B1360&amp;""=""),"",IF(COUNTIF('الاجتماعات'!$A$6:$A$205,A1360&amp;"")=0,"اجتماع غير موجود",IF(COUNTIFS($A$6:$A$2005,A1360&amp;"",$B$6:$B$2005,B1360&amp;"")&gt;1,"مكرر","")))</f>
        <v/>
      </c>
    </row>
    <row r="1361">
      <c r="A1361" s="5" t="n"/>
      <c r="B1361" s="5" t="n"/>
      <c r="C1361" s="5" t="n"/>
      <c r="D1361" s="5" t="n"/>
      <c r="E1361" s="6">
        <f>IF(B1361&amp;""="","",IFERROR(INDEX('الملاك'!$B$6:$B$205,MATCH(B1361&amp;"",'الملاك'!$A$6:$A$205,0))&amp;"","كود غير موجود"))</f>
        <v/>
      </c>
      <c r="F1361" s="19">
        <f>IF(B1361&amp;""="","",IFERROR(INDEX('الملاك'!$E$6:$E$205,MATCH(B1361&amp;"",'الملاك'!$A$6:$A$205,0)),""))</f>
        <v/>
      </c>
      <c r="G1361" s="6">
        <f>IF(OR(A1361&amp;""="",B1361&amp;""=""),"",IF(COUNTIF('الاجتماعات'!$A$6:$A$205,A1361&amp;"")=0,"اجتماع غير موجود",IF(COUNTIFS($A$6:$A$2005,A1361&amp;"",$B$6:$B$2005,B1361&amp;"")&gt;1,"مكرر","")))</f>
        <v/>
      </c>
    </row>
    <row r="1362">
      <c r="A1362" s="5" t="n"/>
      <c r="B1362" s="5" t="n"/>
      <c r="C1362" s="5" t="n"/>
      <c r="D1362" s="5" t="n"/>
      <c r="E1362" s="6">
        <f>IF(B1362&amp;""="","",IFERROR(INDEX('الملاك'!$B$6:$B$205,MATCH(B1362&amp;"",'الملاك'!$A$6:$A$205,0))&amp;"","كود غير موجود"))</f>
        <v/>
      </c>
      <c r="F1362" s="19">
        <f>IF(B1362&amp;""="","",IFERROR(INDEX('الملاك'!$E$6:$E$205,MATCH(B1362&amp;"",'الملاك'!$A$6:$A$205,0)),""))</f>
        <v/>
      </c>
      <c r="G1362" s="6">
        <f>IF(OR(A1362&amp;""="",B1362&amp;""=""),"",IF(COUNTIF('الاجتماعات'!$A$6:$A$205,A1362&amp;"")=0,"اجتماع غير موجود",IF(COUNTIFS($A$6:$A$2005,A1362&amp;"",$B$6:$B$2005,B1362&amp;"")&gt;1,"مكرر","")))</f>
        <v/>
      </c>
    </row>
    <row r="1363">
      <c r="A1363" s="5" t="n"/>
      <c r="B1363" s="5" t="n"/>
      <c r="C1363" s="5" t="n"/>
      <c r="D1363" s="5" t="n"/>
      <c r="E1363" s="6">
        <f>IF(B1363&amp;""="","",IFERROR(INDEX('الملاك'!$B$6:$B$205,MATCH(B1363&amp;"",'الملاك'!$A$6:$A$205,0))&amp;"","كود غير موجود"))</f>
        <v/>
      </c>
      <c r="F1363" s="19">
        <f>IF(B1363&amp;""="","",IFERROR(INDEX('الملاك'!$E$6:$E$205,MATCH(B1363&amp;"",'الملاك'!$A$6:$A$205,0)),""))</f>
        <v/>
      </c>
      <c r="G1363" s="6">
        <f>IF(OR(A1363&amp;""="",B1363&amp;""=""),"",IF(COUNTIF('الاجتماعات'!$A$6:$A$205,A1363&amp;"")=0,"اجتماع غير موجود",IF(COUNTIFS($A$6:$A$2005,A1363&amp;"",$B$6:$B$2005,B1363&amp;"")&gt;1,"مكرر","")))</f>
        <v/>
      </c>
    </row>
    <row r="1364">
      <c r="A1364" s="5" t="n"/>
      <c r="B1364" s="5" t="n"/>
      <c r="C1364" s="5" t="n"/>
      <c r="D1364" s="5" t="n"/>
      <c r="E1364" s="6">
        <f>IF(B1364&amp;""="","",IFERROR(INDEX('الملاك'!$B$6:$B$205,MATCH(B1364&amp;"",'الملاك'!$A$6:$A$205,0))&amp;"","كود غير موجود"))</f>
        <v/>
      </c>
      <c r="F1364" s="19">
        <f>IF(B1364&amp;""="","",IFERROR(INDEX('الملاك'!$E$6:$E$205,MATCH(B1364&amp;"",'الملاك'!$A$6:$A$205,0)),""))</f>
        <v/>
      </c>
      <c r="G1364" s="6">
        <f>IF(OR(A1364&amp;""="",B1364&amp;""=""),"",IF(COUNTIF('الاجتماعات'!$A$6:$A$205,A1364&amp;"")=0,"اجتماع غير موجود",IF(COUNTIFS($A$6:$A$2005,A1364&amp;"",$B$6:$B$2005,B1364&amp;"")&gt;1,"مكرر","")))</f>
        <v/>
      </c>
    </row>
    <row r="1365">
      <c r="A1365" s="5" t="n"/>
      <c r="B1365" s="5" t="n"/>
      <c r="C1365" s="5" t="n"/>
      <c r="D1365" s="5" t="n"/>
      <c r="E1365" s="6">
        <f>IF(B1365&amp;""="","",IFERROR(INDEX('الملاك'!$B$6:$B$205,MATCH(B1365&amp;"",'الملاك'!$A$6:$A$205,0))&amp;"","كود غير موجود"))</f>
        <v/>
      </c>
      <c r="F1365" s="19">
        <f>IF(B1365&amp;""="","",IFERROR(INDEX('الملاك'!$E$6:$E$205,MATCH(B1365&amp;"",'الملاك'!$A$6:$A$205,0)),""))</f>
        <v/>
      </c>
      <c r="G1365" s="6">
        <f>IF(OR(A1365&amp;""="",B1365&amp;""=""),"",IF(COUNTIF('الاجتماعات'!$A$6:$A$205,A1365&amp;"")=0,"اجتماع غير موجود",IF(COUNTIFS($A$6:$A$2005,A1365&amp;"",$B$6:$B$2005,B1365&amp;"")&gt;1,"مكرر","")))</f>
        <v/>
      </c>
    </row>
    <row r="1366">
      <c r="A1366" s="5" t="n"/>
      <c r="B1366" s="5" t="n"/>
      <c r="C1366" s="5" t="n"/>
      <c r="D1366" s="5" t="n"/>
      <c r="E1366" s="6">
        <f>IF(B1366&amp;""="","",IFERROR(INDEX('الملاك'!$B$6:$B$205,MATCH(B1366&amp;"",'الملاك'!$A$6:$A$205,0))&amp;"","كود غير موجود"))</f>
        <v/>
      </c>
      <c r="F1366" s="19">
        <f>IF(B1366&amp;""="","",IFERROR(INDEX('الملاك'!$E$6:$E$205,MATCH(B1366&amp;"",'الملاك'!$A$6:$A$205,0)),""))</f>
        <v/>
      </c>
      <c r="G1366" s="6">
        <f>IF(OR(A1366&amp;""="",B1366&amp;""=""),"",IF(COUNTIF('الاجتماعات'!$A$6:$A$205,A1366&amp;"")=0,"اجتماع غير موجود",IF(COUNTIFS($A$6:$A$2005,A1366&amp;"",$B$6:$B$2005,B1366&amp;"")&gt;1,"مكرر","")))</f>
        <v/>
      </c>
    </row>
    <row r="1367">
      <c r="A1367" s="5" t="n"/>
      <c r="B1367" s="5" t="n"/>
      <c r="C1367" s="5" t="n"/>
      <c r="D1367" s="5" t="n"/>
      <c r="E1367" s="6">
        <f>IF(B1367&amp;""="","",IFERROR(INDEX('الملاك'!$B$6:$B$205,MATCH(B1367&amp;"",'الملاك'!$A$6:$A$205,0))&amp;"","كود غير موجود"))</f>
        <v/>
      </c>
      <c r="F1367" s="19">
        <f>IF(B1367&amp;""="","",IFERROR(INDEX('الملاك'!$E$6:$E$205,MATCH(B1367&amp;"",'الملاك'!$A$6:$A$205,0)),""))</f>
        <v/>
      </c>
      <c r="G1367" s="6">
        <f>IF(OR(A1367&amp;""="",B1367&amp;""=""),"",IF(COUNTIF('الاجتماعات'!$A$6:$A$205,A1367&amp;"")=0,"اجتماع غير موجود",IF(COUNTIFS($A$6:$A$2005,A1367&amp;"",$B$6:$B$2005,B1367&amp;"")&gt;1,"مكرر","")))</f>
        <v/>
      </c>
    </row>
    <row r="1368">
      <c r="A1368" s="5" t="n"/>
      <c r="B1368" s="5" t="n"/>
      <c r="C1368" s="5" t="n"/>
      <c r="D1368" s="5" t="n"/>
      <c r="E1368" s="6">
        <f>IF(B1368&amp;""="","",IFERROR(INDEX('الملاك'!$B$6:$B$205,MATCH(B1368&amp;"",'الملاك'!$A$6:$A$205,0))&amp;"","كود غير موجود"))</f>
        <v/>
      </c>
      <c r="F1368" s="19">
        <f>IF(B1368&amp;""="","",IFERROR(INDEX('الملاك'!$E$6:$E$205,MATCH(B1368&amp;"",'الملاك'!$A$6:$A$205,0)),""))</f>
        <v/>
      </c>
      <c r="G1368" s="6">
        <f>IF(OR(A1368&amp;""="",B1368&amp;""=""),"",IF(COUNTIF('الاجتماعات'!$A$6:$A$205,A1368&amp;"")=0,"اجتماع غير موجود",IF(COUNTIFS($A$6:$A$2005,A1368&amp;"",$B$6:$B$2005,B1368&amp;"")&gt;1,"مكرر","")))</f>
        <v/>
      </c>
    </row>
    <row r="1369">
      <c r="A1369" s="5" t="n"/>
      <c r="B1369" s="5" t="n"/>
      <c r="C1369" s="5" t="n"/>
      <c r="D1369" s="5" t="n"/>
      <c r="E1369" s="6">
        <f>IF(B1369&amp;""="","",IFERROR(INDEX('الملاك'!$B$6:$B$205,MATCH(B1369&amp;"",'الملاك'!$A$6:$A$205,0))&amp;"","كود غير موجود"))</f>
        <v/>
      </c>
      <c r="F1369" s="19">
        <f>IF(B1369&amp;""="","",IFERROR(INDEX('الملاك'!$E$6:$E$205,MATCH(B1369&amp;"",'الملاك'!$A$6:$A$205,0)),""))</f>
        <v/>
      </c>
      <c r="G1369" s="6">
        <f>IF(OR(A1369&amp;""="",B1369&amp;""=""),"",IF(COUNTIF('الاجتماعات'!$A$6:$A$205,A1369&amp;"")=0,"اجتماع غير موجود",IF(COUNTIFS($A$6:$A$2005,A1369&amp;"",$B$6:$B$2005,B1369&amp;"")&gt;1,"مكرر","")))</f>
        <v/>
      </c>
    </row>
    <row r="1370">
      <c r="A1370" s="5" t="n"/>
      <c r="B1370" s="5" t="n"/>
      <c r="C1370" s="5" t="n"/>
      <c r="D1370" s="5" t="n"/>
      <c r="E1370" s="6">
        <f>IF(B1370&amp;""="","",IFERROR(INDEX('الملاك'!$B$6:$B$205,MATCH(B1370&amp;"",'الملاك'!$A$6:$A$205,0))&amp;"","كود غير موجود"))</f>
        <v/>
      </c>
      <c r="F1370" s="19">
        <f>IF(B1370&amp;""="","",IFERROR(INDEX('الملاك'!$E$6:$E$205,MATCH(B1370&amp;"",'الملاك'!$A$6:$A$205,0)),""))</f>
        <v/>
      </c>
      <c r="G1370" s="6">
        <f>IF(OR(A1370&amp;""="",B1370&amp;""=""),"",IF(COUNTIF('الاجتماعات'!$A$6:$A$205,A1370&amp;"")=0,"اجتماع غير موجود",IF(COUNTIFS($A$6:$A$2005,A1370&amp;"",$B$6:$B$2005,B1370&amp;"")&gt;1,"مكرر","")))</f>
        <v/>
      </c>
    </row>
    <row r="1371">
      <c r="A1371" s="5" t="n"/>
      <c r="B1371" s="5" t="n"/>
      <c r="C1371" s="5" t="n"/>
      <c r="D1371" s="5" t="n"/>
      <c r="E1371" s="6">
        <f>IF(B1371&amp;""="","",IFERROR(INDEX('الملاك'!$B$6:$B$205,MATCH(B1371&amp;"",'الملاك'!$A$6:$A$205,0))&amp;"","كود غير موجود"))</f>
        <v/>
      </c>
      <c r="F1371" s="19">
        <f>IF(B1371&amp;""="","",IFERROR(INDEX('الملاك'!$E$6:$E$205,MATCH(B1371&amp;"",'الملاك'!$A$6:$A$205,0)),""))</f>
        <v/>
      </c>
      <c r="G1371" s="6">
        <f>IF(OR(A1371&amp;""="",B1371&amp;""=""),"",IF(COUNTIF('الاجتماعات'!$A$6:$A$205,A1371&amp;"")=0,"اجتماع غير موجود",IF(COUNTIFS($A$6:$A$2005,A1371&amp;"",$B$6:$B$2005,B1371&amp;"")&gt;1,"مكرر","")))</f>
        <v/>
      </c>
    </row>
    <row r="1372">
      <c r="A1372" s="5" t="n"/>
      <c r="B1372" s="5" t="n"/>
      <c r="C1372" s="5" t="n"/>
      <c r="D1372" s="5" t="n"/>
      <c r="E1372" s="6">
        <f>IF(B1372&amp;""="","",IFERROR(INDEX('الملاك'!$B$6:$B$205,MATCH(B1372&amp;"",'الملاك'!$A$6:$A$205,0))&amp;"","كود غير موجود"))</f>
        <v/>
      </c>
      <c r="F1372" s="19">
        <f>IF(B1372&amp;""="","",IFERROR(INDEX('الملاك'!$E$6:$E$205,MATCH(B1372&amp;"",'الملاك'!$A$6:$A$205,0)),""))</f>
        <v/>
      </c>
      <c r="G1372" s="6">
        <f>IF(OR(A1372&amp;""="",B1372&amp;""=""),"",IF(COUNTIF('الاجتماعات'!$A$6:$A$205,A1372&amp;"")=0,"اجتماع غير موجود",IF(COUNTIFS($A$6:$A$2005,A1372&amp;"",$B$6:$B$2005,B1372&amp;"")&gt;1,"مكرر","")))</f>
        <v/>
      </c>
    </row>
    <row r="1373">
      <c r="A1373" s="5" t="n"/>
      <c r="B1373" s="5" t="n"/>
      <c r="C1373" s="5" t="n"/>
      <c r="D1373" s="5" t="n"/>
      <c r="E1373" s="6">
        <f>IF(B1373&amp;""="","",IFERROR(INDEX('الملاك'!$B$6:$B$205,MATCH(B1373&amp;"",'الملاك'!$A$6:$A$205,0))&amp;"","كود غير موجود"))</f>
        <v/>
      </c>
      <c r="F1373" s="19">
        <f>IF(B1373&amp;""="","",IFERROR(INDEX('الملاك'!$E$6:$E$205,MATCH(B1373&amp;"",'الملاك'!$A$6:$A$205,0)),""))</f>
        <v/>
      </c>
      <c r="G1373" s="6">
        <f>IF(OR(A1373&amp;""="",B1373&amp;""=""),"",IF(COUNTIF('الاجتماعات'!$A$6:$A$205,A1373&amp;"")=0,"اجتماع غير موجود",IF(COUNTIFS($A$6:$A$2005,A1373&amp;"",$B$6:$B$2005,B1373&amp;"")&gt;1,"مكرر","")))</f>
        <v/>
      </c>
    </row>
    <row r="1374">
      <c r="A1374" s="5" t="n"/>
      <c r="B1374" s="5" t="n"/>
      <c r="C1374" s="5" t="n"/>
      <c r="D1374" s="5" t="n"/>
      <c r="E1374" s="6">
        <f>IF(B1374&amp;""="","",IFERROR(INDEX('الملاك'!$B$6:$B$205,MATCH(B1374&amp;"",'الملاك'!$A$6:$A$205,0))&amp;"","كود غير موجود"))</f>
        <v/>
      </c>
      <c r="F1374" s="19">
        <f>IF(B1374&amp;""="","",IFERROR(INDEX('الملاك'!$E$6:$E$205,MATCH(B1374&amp;"",'الملاك'!$A$6:$A$205,0)),""))</f>
        <v/>
      </c>
      <c r="G1374" s="6">
        <f>IF(OR(A1374&amp;""="",B1374&amp;""=""),"",IF(COUNTIF('الاجتماعات'!$A$6:$A$205,A1374&amp;"")=0,"اجتماع غير موجود",IF(COUNTIFS($A$6:$A$2005,A1374&amp;"",$B$6:$B$2005,B1374&amp;"")&gt;1,"مكرر","")))</f>
        <v/>
      </c>
    </row>
    <row r="1375">
      <c r="A1375" s="5" t="n"/>
      <c r="B1375" s="5" t="n"/>
      <c r="C1375" s="5" t="n"/>
      <c r="D1375" s="5" t="n"/>
      <c r="E1375" s="6">
        <f>IF(B1375&amp;""="","",IFERROR(INDEX('الملاك'!$B$6:$B$205,MATCH(B1375&amp;"",'الملاك'!$A$6:$A$205,0))&amp;"","كود غير موجود"))</f>
        <v/>
      </c>
      <c r="F1375" s="19">
        <f>IF(B1375&amp;""="","",IFERROR(INDEX('الملاك'!$E$6:$E$205,MATCH(B1375&amp;"",'الملاك'!$A$6:$A$205,0)),""))</f>
        <v/>
      </c>
      <c r="G1375" s="6">
        <f>IF(OR(A1375&amp;""="",B1375&amp;""=""),"",IF(COUNTIF('الاجتماعات'!$A$6:$A$205,A1375&amp;"")=0,"اجتماع غير موجود",IF(COUNTIFS($A$6:$A$2005,A1375&amp;"",$B$6:$B$2005,B1375&amp;"")&gt;1,"مكرر","")))</f>
        <v/>
      </c>
    </row>
    <row r="1376">
      <c r="A1376" s="5" t="n"/>
      <c r="B1376" s="5" t="n"/>
      <c r="C1376" s="5" t="n"/>
      <c r="D1376" s="5" t="n"/>
      <c r="E1376" s="6">
        <f>IF(B1376&amp;""="","",IFERROR(INDEX('الملاك'!$B$6:$B$205,MATCH(B1376&amp;"",'الملاك'!$A$6:$A$205,0))&amp;"","كود غير موجود"))</f>
        <v/>
      </c>
      <c r="F1376" s="19">
        <f>IF(B1376&amp;""="","",IFERROR(INDEX('الملاك'!$E$6:$E$205,MATCH(B1376&amp;"",'الملاك'!$A$6:$A$205,0)),""))</f>
        <v/>
      </c>
      <c r="G1376" s="6">
        <f>IF(OR(A1376&amp;""="",B1376&amp;""=""),"",IF(COUNTIF('الاجتماعات'!$A$6:$A$205,A1376&amp;"")=0,"اجتماع غير موجود",IF(COUNTIFS($A$6:$A$2005,A1376&amp;"",$B$6:$B$2005,B1376&amp;"")&gt;1,"مكرر","")))</f>
        <v/>
      </c>
    </row>
    <row r="1377">
      <c r="A1377" s="5" t="n"/>
      <c r="B1377" s="5" t="n"/>
      <c r="C1377" s="5" t="n"/>
      <c r="D1377" s="5" t="n"/>
      <c r="E1377" s="6">
        <f>IF(B1377&amp;""="","",IFERROR(INDEX('الملاك'!$B$6:$B$205,MATCH(B1377&amp;"",'الملاك'!$A$6:$A$205,0))&amp;"","كود غير موجود"))</f>
        <v/>
      </c>
      <c r="F1377" s="19">
        <f>IF(B1377&amp;""="","",IFERROR(INDEX('الملاك'!$E$6:$E$205,MATCH(B1377&amp;"",'الملاك'!$A$6:$A$205,0)),""))</f>
        <v/>
      </c>
      <c r="G1377" s="6">
        <f>IF(OR(A1377&amp;""="",B1377&amp;""=""),"",IF(COUNTIF('الاجتماعات'!$A$6:$A$205,A1377&amp;"")=0,"اجتماع غير موجود",IF(COUNTIFS($A$6:$A$2005,A1377&amp;"",$B$6:$B$2005,B1377&amp;"")&gt;1,"مكرر","")))</f>
        <v/>
      </c>
    </row>
    <row r="1378">
      <c r="A1378" s="5" t="n"/>
      <c r="B1378" s="5" t="n"/>
      <c r="C1378" s="5" t="n"/>
      <c r="D1378" s="5" t="n"/>
      <c r="E1378" s="6">
        <f>IF(B1378&amp;""="","",IFERROR(INDEX('الملاك'!$B$6:$B$205,MATCH(B1378&amp;"",'الملاك'!$A$6:$A$205,0))&amp;"","كود غير موجود"))</f>
        <v/>
      </c>
      <c r="F1378" s="19">
        <f>IF(B1378&amp;""="","",IFERROR(INDEX('الملاك'!$E$6:$E$205,MATCH(B1378&amp;"",'الملاك'!$A$6:$A$205,0)),""))</f>
        <v/>
      </c>
      <c r="G1378" s="6">
        <f>IF(OR(A1378&amp;""="",B1378&amp;""=""),"",IF(COUNTIF('الاجتماعات'!$A$6:$A$205,A1378&amp;"")=0,"اجتماع غير موجود",IF(COUNTIFS($A$6:$A$2005,A1378&amp;"",$B$6:$B$2005,B1378&amp;"")&gt;1,"مكرر","")))</f>
        <v/>
      </c>
    </row>
    <row r="1379">
      <c r="A1379" s="5" t="n"/>
      <c r="B1379" s="5" t="n"/>
      <c r="C1379" s="5" t="n"/>
      <c r="D1379" s="5" t="n"/>
      <c r="E1379" s="6">
        <f>IF(B1379&amp;""="","",IFERROR(INDEX('الملاك'!$B$6:$B$205,MATCH(B1379&amp;"",'الملاك'!$A$6:$A$205,0))&amp;"","كود غير موجود"))</f>
        <v/>
      </c>
      <c r="F1379" s="19">
        <f>IF(B1379&amp;""="","",IFERROR(INDEX('الملاك'!$E$6:$E$205,MATCH(B1379&amp;"",'الملاك'!$A$6:$A$205,0)),""))</f>
        <v/>
      </c>
      <c r="G1379" s="6">
        <f>IF(OR(A1379&amp;""="",B1379&amp;""=""),"",IF(COUNTIF('الاجتماعات'!$A$6:$A$205,A1379&amp;"")=0,"اجتماع غير موجود",IF(COUNTIFS($A$6:$A$2005,A1379&amp;"",$B$6:$B$2005,B1379&amp;"")&gt;1,"مكرر","")))</f>
        <v/>
      </c>
    </row>
    <row r="1380">
      <c r="A1380" s="5" t="n"/>
      <c r="B1380" s="5" t="n"/>
      <c r="C1380" s="5" t="n"/>
      <c r="D1380" s="5" t="n"/>
      <c r="E1380" s="6">
        <f>IF(B1380&amp;""="","",IFERROR(INDEX('الملاك'!$B$6:$B$205,MATCH(B1380&amp;"",'الملاك'!$A$6:$A$205,0))&amp;"","كود غير موجود"))</f>
        <v/>
      </c>
      <c r="F1380" s="19">
        <f>IF(B1380&amp;""="","",IFERROR(INDEX('الملاك'!$E$6:$E$205,MATCH(B1380&amp;"",'الملاك'!$A$6:$A$205,0)),""))</f>
        <v/>
      </c>
      <c r="G1380" s="6">
        <f>IF(OR(A1380&amp;""="",B1380&amp;""=""),"",IF(COUNTIF('الاجتماعات'!$A$6:$A$205,A1380&amp;"")=0,"اجتماع غير موجود",IF(COUNTIFS($A$6:$A$2005,A1380&amp;"",$B$6:$B$2005,B1380&amp;"")&gt;1,"مكرر","")))</f>
        <v/>
      </c>
    </row>
    <row r="1381">
      <c r="A1381" s="5" t="n"/>
      <c r="B1381" s="5" t="n"/>
      <c r="C1381" s="5" t="n"/>
      <c r="D1381" s="5" t="n"/>
      <c r="E1381" s="6">
        <f>IF(B1381&amp;""="","",IFERROR(INDEX('الملاك'!$B$6:$B$205,MATCH(B1381&amp;"",'الملاك'!$A$6:$A$205,0))&amp;"","كود غير موجود"))</f>
        <v/>
      </c>
      <c r="F1381" s="19">
        <f>IF(B1381&amp;""="","",IFERROR(INDEX('الملاك'!$E$6:$E$205,MATCH(B1381&amp;"",'الملاك'!$A$6:$A$205,0)),""))</f>
        <v/>
      </c>
      <c r="G1381" s="6">
        <f>IF(OR(A1381&amp;""="",B1381&amp;""=""),"",IF(COUNTIF('الاجتماعات'!$A$6:$A$205,A1381&amp;"")=0,"اجتماع غير موجود",IF(COUNTIFS($A$6:$A$2005,A1381&amp;"",$B$6:$B$2005,B1381&amp;"")&gt;1,"مكرر","")))</f>
        <v/>
      </c>
    </row>
    <row r="1382">
      <c r="A1382" s="5" t="n"/>
      <c r="B1382" s="5" t="n"/>
      <c r="C1382" s="5" t="n"/>
      <c r="D1382" s="5" t="n"/>
      <c r="E1382" s="6">
        <f>IF(B1382&amp;""="","",IFERROR(INDEX('الملاك'!$B$6:$B$205,MATCH(B1382&amp;"",'الملاك'!$A$6:$A$205,0))&amp;"","كود غير موجود"))</f>
        <v/>
      </c>
      <c r="F1382" s="19">
        <f>IF(B1382&amp;""="","",IFERROR(INDEX('الملاك'!$E$6:$E$205,MATCH(B1382&amp;"",'الملاك'!$A$6:$A$205,0)),""))</f>
        <v/>
      </c>
      <c r="G1382" s="6">
        <f>IF(OR(A1382&amp;""="",B1382&amp;""=""),"",IF(COUNTIF('الاجتماعات'!$A$6:$A$205,A1382&amp;"")=0,"اجتماع غير موجود",IF(COUNTIFS($A$6:$A$2005,A1382&amp;"",$B$6:$B$2005,B1382&amp;"")&gt;1,"مكرر","")))</f>
        <v/>
      </c>
    </row>
    <row r="1383">
      <c r="A1383" s="5" t="n"/>
      <c r="B1383" s="5" t="n"/>
      <c r="C1383" s="5" t="n"/>
      <c r="D1383" s="5" t="n"/>
      <c r="E1383" s="6">
        <f>IF(B1383&amp;""="","",IFERROR(INDEX('الملاك'!$B$6:$B$205,MATCH(B1383&amp;"",'الملاك'!$A$6:$A$205,0))&amp;"","كود غير موجود"))</f>
        <v/>
      </c>
      <c r="F1383" s="19">
        <f>IF(B1383&amp;""="","",IFERROR(INDEX('الملاك'!$E$6:$E$205,MATCH(B1383&amp;"",'الملاك'!$A$6:$A$205,0)),""))</f>
        <v/>
      </c>
      <c r="G1383" s="6">
        <f>IF(OR(A1383&amp;""="",B1383&amp;""=""),"",IF(COUNTIF('الاجتماعات'!$A$6:$A$205,A1383&amp;"")=0,"اجتماع غير موجود",IF(COUNTIFS($A$6:$A$2005,A1383&amp;"",$B$6:$B$2005,B1383&amp;"")&gt;1,"مكرر","")))</f>
        <v/>
      </c>
    </row>
    <row r="1384">
      <c r="A1384" s="5" t="n"/>
      <c r="B1384" s="5" t="n"/>
      <c r="C1384" s="5" t="n"/>
      <c r="D1384" s="5" t="n"/>
      <c r="E1384" s="6">
        <f>IF(B1384&amp;""="","",IFERROR(INDEX('الملاك'!$B$6:$B$205,MATCH(B1384&amp;"",'الملاك'!$A$6:$A$205,0))&amp;"","كود غير موجود"))</f>
        <v/>
      </c>
      <c r="F1384" s="19">
        <f>IF(B1384&amp;""="","",IFERROR(INDEX('الملاك'!$E$6:$E$205,MATCH(B1384&amp;"",'الملاك'!$A$6:$A$205,0)),""))</f>
        <v/>
      </c>
      <c r="G1384" s="6">
        <f>IF(OR(A1384&amp;""="",B1384&amp;""=""),"",IF(COUNTIF('الاجتماعات'!$A$6:$A$205,A1384&amp;"")=0,"اجتماع غير موجود",IF(COUNTIFS($A$6:$A$2005,A1384&amp;"",$B$6:$B$2005,B1384&amp;"")&gt;1,"مكرر","")))</f>
        <v/>
      </c>
    </row>
    <row r="1385">
      <c r="A1385" s="5" t="n"/>
      <c r="B1385" s="5" t="n"/>
      <c r="C1385" s="5" t="n"/>
      <c r="D1385" s="5" t="n"/>
      <c r="E1385" s="6">
        <f>IF(B1385&amp;""="","",IFERROR(INDEX('الملاك'!$B$6:$B$205,MATCH(B1385&amp;"",'الملاك'!$A$6:$A$205,0))&amp;"","كود غير موجود"))</f>
        <v/>
      </c>
      <c r="F1385" s="19">
        <f>IF(B1385&amp;""="","",IFERROR(INDEX('الملاك'!$E$6:$E$205,MATCH(B1385&amp;"",'الملاك'!$A$6:$A$205,0)),""))</f>
        <v/>
      </c>
      <c r="G1385" s="6">
        <f>IF(OR(A1385&amp;""="",B1385&amp;""=""),"",IF(COUNTIF('الاجتماعات'!$A$6:$A$205,A1385&amp;"")=0,"اجتماع غير موجود",IF(COUNTIFS($A$6:$A$2005,A1385&amp;"",$B$6:$B$2005,B1385&amp;"")&gt;1,"مكرر","")))</f>
        <v/>
      </c>
    </row>
    <row r="1386">
      <c r="A1386" s="5" t="n"/>
      <c r="B1386" s="5" t="n"/>
      <c r="C1386" s="5" t="n"/>
      <c r="D1386" s="5" t="n"/>
      <c r="E1386" s="6">
        <f>IF(B1386&amp;""="","",IFERROR(INDEX('الملاك'!$B$6:$B$205,MATCH(B1386&amp;"",'الملاك'!$A$6:$A$205,0))&amp;"","كود غير موجود"))</f>
        <v/>
      </c>
      <c r="F1386" s="19">
        <f>IF(B1386&amp;""="","",IFERROR(INDEX('الملاك'!$E$6:$E$205,MATCH(B1386&amp;"",'الملاك'!$A$6:$A$205,0)),""))</f>
        <v/>
      </c>
      <c r="G1386" s="6">
        <f>IF(OR(A1386&amp;""="",B1386&amp;""=""),"",IF(COUNTIF('الاجتماعات'!$A$6:$A$205,A1386&amp;"")=0,"اجتماع غير موجود",IF(COUNTIFS($A$6:$A$2005,A1386&amp;"",$B$6:$B$2005,B1386&amp;"")&gt;1,"مكرر","")))</f>
        <v/>
      </c>
    </row>
    <row r="1387">
      <c r="A1387" s="5" t="n"/>
      <c r="B1387" s="5" t="n"/>
      <c r="C1387" s="5" t="n"/>
      <c r="D1387" s="5" t="n"/>
      <c r="E1387" s="6">
        <f>IF(B1387&amp;""="","",IFERROR(INDEX('الملاك'!$B$6:$B$205,MATCH(B1387&amp;"",'الملاك'!$A$6:$A$205,0))&amp;"","كود غير موجود"))</f>
        <v/>
      </c>
      <c r="F1387" s="19">
        <f>IF(B1387&amp;""="","",IFERROR(INDEX('الملاك'!$E$6:$E$205,MATCH(B1387&amp;"",'الملاك'!$A$6:$A$205,0)),""))</f>
        <v/>
      </c>
      <c r="G1387" s="6">
        <f>IF(OR(A1387&amp;""="",B1387&amp;""=""),"",IF(COUNTIF('الاجتماعات'!$A$6:$A$205,A1387&amp;"")=0,"اجتماع غير موجود",IF(COUNTIFS($A$6:$A$2005,A1387&amp;"",$B$6:$B$2005,B1387&amp;"")&gt;1,"مكرر","")))</f>
        <v/>
      </c>
    </row>
    <row r="1388">
      <c r="A1388" s="5" t="n"/>
      <c r="B1388" s="5" t="n"/>
      <c r="C1388" s="5" t="n"/>
      <c r="D1388" s="5" t="n"/>
      <c r="E1388" s="6">
        <f>IF(B1388&amp;""="","",IFERROR(INDEX('الملاك'!$B$6:$B$205,MATCH(B1388&amp;"",'الملاك'!$A$6:$A$205,0))&amp;"","كود غير موجود"))</f>
        <v/>
      </c>
      <c r="F1388" s="19">
        <f>IF(B1388&amp;""="","",IFERROR(INDEX('الملاك'!$E$6:$E$205,MATCH(B1388&amp;"",'الملاك'!$A$6:$A$205,0)),""))</f>
        <v/>
      </c>
      <c r="G1388" s="6">
        <f>IF(OR(A1388&amp;""="",B1388&amp;""=""),"",IF(COUNTIF('الاجتماعات'!$A$6:$A$205,A1388&amp;"")=0,"اجتماع غير موجود",IF(COUNTIFS($A$6:$A$2005,A1388&amp;"",$B$6:$B$2005,B1388&amp;"")&gt;1,"مكرر","")))</f>
        <v/>
      </c>
    </row>
    <row r="1389">
      <c r="A1389" s="5" t="n"/>
      <c r="B1389" s="5" t="n"/>
      <c r="C1389" s="5" t="n"/>
      <c r="D1389" s="5" t="n"/>
      <c r="E1389" s="6">
        <f>IF(B1389&amp;""="","",IFERROR(INDEX('الملاك'!$B$6:$B$205,MATCH(B1389&amp;"",'الملاك'!$A$6:$A$205,0))&amp;"","كود غير موجود"))</f>
        <v/>
      </c>
      <c r="F1389" s="19">
        <f>IF(B1389&amp;""="","",IFERROR(INDEX('الملاك'!$E$6:$E$205,MATCH(B1389&amp;"",'الملاك'!$A$6:$A$205,0)),""))</f>
        <v/>
      </c>
      <c r="G1389" s="6">
        <f>IF(OR(A1389&amp;""="",B1389&amp;""=""),"",IF(COUNTIF('الاجتماعات'!$A$6:$A$205,A1389&amp;"")=0,"اجتماع غير موجود",IF(COUNTIFS($A$6:$A$2005,A1389&amp;"",$B$6:$B$2005,B1389&amp;"")&gt;1,"مكرر","")))</f>
        <v/>
      </c>
    </row>
    <row r="1390">
      <c r="A1390" s="5" t="n"/>
      <c r="B1390" s="5" t="n"/>
      <c r="C1390" s="5" t="n"/>
      <c r="D1390" s="5" t="n"/>
      <c r="E1390" s="6">
        <f>IF(B1390&amp;""="","",IFERROR(INDEX('الملاك'!$B$6:$B$205,MATCH(B1390&amp;"",'الملاك'!$A$6:$A$205,0))&amp;"","كود غير موجود"))</f>
        <v/>
      </c>
      <c r="F1390" s="19">
        <f>IF(B1390&amp;""="","",IFERROR(INDEX('الملاك'!$E$6:$E$205,MATCH(B1390&amp;"",'الملاك'!$A$6:$A$205,0)),""))</f>
        <v/>
      </c>
      <c r="G1390" s="6">
        <f>IF(OR(A1390&amp;""="",B1390&amp;""=""),"",IF(COUNTIF('الاجتماعات'!$A$6:$A$205,A1390&amp;"")=0,"اجتماع غير موجود",IF(COUNTIFS($A$6:$A$2005,A1390&amp;"",$B$6:$B$2005,B1390&amp;"")&gt;1,"مكرر","")))</f>
        <v/>
      </c>
    </row>
    <row r="1391">
      <c r="A1391" s="5" t="n"/>
      <c r="B1391" s="5" t="n"/>
      <c r="C1391" s="5" t="n"/>
      <c r="D1391" s="5" t="n"/>
      <c r="E1391" s="6">
        <f>IF(B1391&amp;""="","",IFERROR(INDEX('الملاك'!$B$6:$B$205,MATCH(B1391&amp;"",'الملاك'!$A$6:$A$205,0))&amp;"","كود غير موجود"))</f>
        <v/>
      </c>
      <c r="F1391" s="19">
        <f>IF(B1391&amp;""="","",IFERROR(INDEX('الملاك'!$E$6:$E$205,MATCH(B1391&amp;"",'الملاك'!$A$6:$A$205,0)),""))</f>
        <v/>
      </c>
      <c r="G1391" s="6">
        <f>IF(OR(A1391&amp;""="",B1391&amp;""=""),"",IF(COUNTIF('الاجتماعات'!$A$6:$A$205,A1391&amp;"")=0,"اجتماع غير موجود",IF(COUNTIFS($A$6:$A$2005,A1391&amp;"",$B$6:$B$2005,B1391&amp;"")&gt;1,"مكرر","")))</f>
        <v/>
      </c>
    </row>
    <row r="1392">
      <c r="A1392" s="5" t="n"/>
      <c r="B1392" s="5" t="n"/>
      <c r="C1392" s="5" t="n"/>
      <c r="D1392" s="5" t="n"/>
      <c r="E1392" s="6">
        <f>IF(B1392&amp;""="","",IFERROR(INDEX('الملاك'!$B$6:$B$205,MATCH(B1392&amp;"",'الملاك'!$A$6:$A$205,0))&amp;"","كود غير موجود"))</f>
        <v/>
      </c>
      <c r="F1392" s="19">
        <f>IF(B1392&amp;""="","",IFERROR(INDEX('الملاك'!$E$6:$E$205,MATCH(B1392&amp;"",'الملاك'!$A$6:$A$205,0)),""))</f>
        <v/>
      </c>
      <c r="G1392" s="6">
        <f>IF(OR(A1392&amp;""="",B1392&amp;""=""),"",IF(COUNTIF('الاجتماعات'!$A$6:$A$205,A1392&amp;"")=0,"اجتماع غير موجود",IF(COUNTIFS($A$6:$A$2005,A1392&amp;"",$B$6:$B$2005,B1392&amp;"")&gt;1,"مكرر","")))</f>
        <v/>
      </c>
    </row>
    <row r="1393">
      <c r="A1393" s="5" t="n"/>
      <c r="B1393" s="5" t="n"/>
      <c r="C1393" s="5" t="n"/>
      <c r="D1393" s="5" t="n"/>
      <c r="E1393" s="6">
        <f>IF(B1393&amp;""="","",IFERROR(INDEX('الملاك'!$B$6:$B$205,MATCH(B1393&amp;"",'الملاك'!$A$6:$A$205,0))&amp;"","كود غير موجود"))</f>
        <v/>
      </c>
      <c r="F1393" s="19">
        <f>IF(B1393&amp;""="","",IFERROR(INDEX('الملاك'!$E$6:$E$205,MATCH(B1393&amp;"",'الملاك'!$A$6:$A$205,0)),""))</f>
        <v/>
      </c>
      <c r="G1393" s="6">
        <f>IF(OR(A1393&amp;""="",B1393&amp;""=""),"",IF(COUNTIF('الاجتماعات'!$A$6:$A$205,A1393&amp;"")=0,"اجتماع غير موجود",IF(COUNTIFS($A$6:$A$2005,A1393&amp;"",$B$6:$B$2005,B1393&amp;"")&gt;1,"مكرر","")))</f>
        <v/>
      </c>
    </row>
    <row r="1394">
      <c r="A1394" s="5" t="n"/>
      <c r="B1394" s="5" t="n"/>
      <c r="C1394" s="5" t="n"/>
      <c r="D1394" s="5" t="n"/>
      <c r="E1394" s="6">
        <f>IF(B1394&amp;""="","",IFERROR(INDEX('الملاك'!$B$6:$B$205,MATCH(B1394&amp;"",'الملاك'!$A$6:$A$205,0))&amp;"","كود غير موجود"))</f>
        <v/>
      </c>
      <c r="F1394" s="19">
        <f>IF(B1394&amp;""="","",IFERROR(INDEX('الملاك'!$E$6:$E$205,MATCH(B1394&amp;"",'الملاك'!$A$6:$A$205,0)),""))</f>
        <v/>
      </c>
      <c r="G1394" s="6">
        <f>IF(OR(A1394&amp;""="",B1394&amp;""=""),"",IF(COUNTIF('الاجتماعات'!$A$6:$A$205,A1394&amp;"")=0,"اجتماع غير موجود",IF(COUNTIFS($A$6:$A$2005,A1394&amp;"",$B$6:$B$2005,B1394&amp;"")&gt;1,"مكرر","")))</f>
        <v/>
      </c>
    </row>
    <row r="1395">
      <c r="A1395" s="5" t="n"/>
      <c r="B1395" s="5" t="n"/>
      <c r="C1395" s="5" t="n"/>
      <c r="D1395" s="5" t="n"/>
      <c r="E1395" s="6">
        <f>IF(B1395&amp;""="","",IFERROR(INDEX('الملاك'!$B$6:$B$205,MATCH(B1395&amp;"",'الملاك'!$A$6:$A$205,0))&amp;"","كود غير موجود"))</f>
        <v/>
      </c>
      <c r="F1395" s="19">
        <f>IF(B1395&amp;""="","",IFERROR(INDEX('الملاك'!$E$6:$E$205,MATCH(B1395&amp;"",'الملاك'!$A$6:$A$205,0)),""))</f>
        <v/>
      </c>
      <c r="G1395" s="6">
        <f>IF(OR(A1395&amp;""="",B1395&amp;""=""),"",IF(COUNTIF('الاجتماعات'!$A$6:$A$205,A1395&amp;"")=0,"اجتماع غير موجود",IF(COUNTIFS($A$6:$A$2005,A1395&amp;"",$B$6:$B$2005,B1395&amp;"")&gt;1,"مكرر","")))</f>
        <v/>
      </c>
    </row>
    <row r="1396">
      <c r="A1396" s="5" t="n"/>
      <c r="B1396" s="5" t="n"/>
      <c r="C1396" s="5" t="n"/>
      <c r="D1396" s="5" t="n"/>
      <c r="E1396" s="6">
        <f>IF(B1396&amp;""="","",IFERROR(INDEX('الملاك'!$B$6:$B$205,MATCH(B1396&amp;"",'الملاك'!$A$6:$A$205,0))&amp;"","كود غير موجود"))</f>
        <v/>
      </c>
      <c r="F1396" s="19">
        <f>IF(B1396&amp;""="","",IFERROR(INDEX('الملاك'!$E$6:$E$205,MATCH(B1396&amp;"",'الملاك'!$A$6:$A$205,0)),""))</f>
        <v/>
      </c>
      <c r="G1396" s="6">
        <f>IF(OR(A1396&amp;""="",B1396&amp;""=""),"",IF(COUNTIF('الاجتماعات'!$A$6:$A$205,A1396&amp;"")=0,"اجتماع غير موجود",IF(COUNTIFS($A$6:$A$2005,A1396&amp;"",$B$6:$B$2005,B1396&amp;"")&gt;1,"مكرر","")))</f>
        <v/>
      </c>
    </row>
    <row r="1397">
      <c r="A1397" s="5" t="n"/>
      <c r="B1397" s="5" t="n"/>
      <c r="C1397" s="5" t="n"/>
      <c r="D1397" s="5" t="n"/>
      <c r="E1397" s="6">
        <f>IF(B1397&amp;""="","",IFERROR(INDEX('الملاك'!$B$6:$B$205,MATCH(B1397&amp;"",'الملاك'!$A$6:$A$205,0))&amp;"","كود غير موجود"))</f>
        <v/>
      </c>
      <c r="F1397" s="19">
        <f>IF(B1397&amp;""="","",IFERROR(INDEX('الملاك'!$E$6:$E$205,MATCH(B1397&amp;"",'الملاك'!$A$6:$A$205,0)),""))</f>
        <v/>
      </c>
      <c r="G1397" s="6">
        <f>IF(OR(A1397&amp;""="",B1397&amp;""=""),"",IF(COUNTIF('الاجتماعات'!$A$6:$A$205,A1397&amp;"")=0,"اجتماع غير موجود",IF(COUNTIFS($A$6:$A$2005,A1397&amp;"",$B$6:$B$2005,B1397&amp;"")&gt;1,"مكرر","")))</f>
        <v/>
      </c>
    </row>
    <row r="1398">
      <c r="A1398" s="5" t="n"/>
      <c r="B1398" s="5" t="n"/>
      <c r="C1398" s="5" t="n"/>
      <c r="D1398" s="5" t="n"/>
      <c r="E1398" s="6">
        <f>IF(B1398&amp;""="","",IFERROR(INDEX('الملاك'!$B$6:$B$205,MATCH(B1398&amp;"",'الملاك'!$A$6:$A$205,0))&amp;"","كود غير موجود"))</f>
        <v/>
      </c>
      <c r="F1398" s="19">
        <f>IF(B1398&amp;""="","",IFERROR(INDEX('الملاك'!$E$6:$E$205,MATCH(B1398&amp;"",'الملاك'!$A$6:$A$205,0)),""))</f>
        <v/>
      </c>
      <c r="G1398" s="6">
        <f>IF(OR(A1398&amp;""="",B1398&amp;""=""),"",IF(COUNTIF('الاجتماعات'!$A$6:$A$205,A1398&amp;"")=0,"اجتماع غير موجود",IF(COUNTIFS($A$6:$A$2005,A1398&amp;"",$B$6:$B$2005,B1398&amp;"")&gt;1,"مكرر","")))</f>
        <v/>
      </c>
    </row>
    <row r="1399">
      <c r="A1399" s="5" t="n"/>
      <c r="B1399" s="5" t="n"/>
      <c r="C1399" s="5" t="n"/>
      <c r="D1399" s="5" t="n"/>
      <c r="E1399" s="6">
        <f>IF(B1399&amp;""="","",IFERROR(INDEX('الملاك'!$B$6:$B$205,MATCH(B1399&amp;"",'الملاك'!$A$6:$A$205,0))&amp;"","كود غير موجود"))</f>
        <v/>
      </c>
      <c r="F1399" s="19">
        <f>IF(B1399&amp;""="","",IFERROR(INDEX('الملاك'!$E$6:$E$205,MATCH(B1399&amp;"",'الملاك'!$A$6:$A$205,0)),""))</f>
        <v/>
      </c>
      <c r="G1399" s="6">
        <f>IF(OR(A1399&amp;""="",B1399&amp;""=""),"",IF(COUNTIF('الاجتماعات'!$A$6:$A$205,A1399&amp;"")=0,"اجتماع غير موجود",IF(COUNTIFS($A$6:$A$2005,A1399&amp;"",$B$6:$B$2005,B1399&amp;"")&gt;1,"مكرر","")))</f>
        <v/>
      </c>
    </row>
    <row r="1400">
      <c r="A1400" s="5" t="n"/>
      <c r="B1400" s="5" t="n"/>
      <c r="C1400" s="5" t="n"/>
      <c r="D1400" s="5" t="n"/>
      <c r="E1400" s="6">
        <f>IF(B1400&amp;""="","",IFERROR(INDEX('الملاك'!$B$6:$B$205,MATCH(B1400&amp;"",'الملاك'!$A$6:$A$205,0))&amp;"","كود غير موجود"))</f>
        <v/>
      </c>
      <c r="F1400" s="19">
        <f>IF(B1400&amp;""="","",IFERROR(INDEX('الملاك'!$E$6:$E$205,MATCH(B1400&amp;"",'الملاك'!$A$6:$A$205,0)),""))</f>
        <v/>
      </c>
      <c r="G1400" s="6">
        <f>IF(OR(A1400&amp;""="",B1400&amp;""=""),"",IF(COUNTIF('الاجتماعات'!$A$6:$A$205,A1400&amp;"")=0,"اجتماع غير موجود",IF(COUNTIFS($A$6:$A$2005,A1400&amp;"",$B$6:$B$2005,B1400&amp;"")&gt;1,"مكرر","")))</f>
        <v/>
      </c>
    </row>
    <row r="1401">
      <c r="A1401" s="5" t="n"/>
      <c r="B1401" s="5" t="n"/>
      <c r="C1401" s="5" t="n"/>
      <c r="D1401" s="5" t="n"/>
      <c r="E1401" s="6">
        <f>IF(B1401&amp;""="","",IFERROR(INDEX('الملاك'!$B$6:$B$205,MATCH(B1401&amp;"",'الملاك'!$A$6:$A$205,0))&amp;"","كود غير موجود"))</f>
        <v/>
      </c>
      <c r="F1401" s="19">
        <f>IF(B1401&amp;""="","",IFERROR(INDEX('الملاك'!$E$6:$E$205,MATCH(B1401&amp;"",'الملاك'!$A$6:$A$205,0)),""))</f>
        <v/>
      </c>
      <c r="G1401" s="6">
        <f>IF(OR(A1401&amp;""="",B1401&amp;""=""),"",IF(COUNTIF('الاجتماعات'!$A$6:$A$205,A1401&amp;"")=0,"اجتماع غير موجود",IF(COUNTIFS($A$6:$A$2005,A1401&amp;"",$B$6:$B$2005,B1401&amp;"")&gt;1,"مكرر","")))</f>
        <v/>
      </c>
    </row>
    <row r="1402">
      <c r="A1402" s="5" t="n"/>
      <c r="B1402" s="5" t="n"/>
      <c r="C1402" s="5" t="n"/>
      <c r="D1402" s="5" t="n"/>
      <c r="E1402" s="6">
        <f>IF(B1402&amp;""="","",IFERROR(INDEX('الملاك'!$B$6:$B$205,MATCH(B1402&amp;"",'الملاك'!$A$6:$A$205,0))&amp;"","كود غير موجود"))</f>
        <v/>
      </c>
      <c r="F1402" s="19">
        <f>IF(B1402&amp;""="","",IFERROR(INDEX('الملاك'!$E$6:$E$205,MATCH(B1402&amp;"",'الملاك'!$A$6:$A$205,0)),""))</f>
        <v/>
      </c>
      <c r="G1402" s="6">
        <f>IF(OR(A1402&amp;""="",B1402&amp;""=""),"",IF(COUNTIF('الاجتماعات'!$A$6:$A$205,A1402&amp;"")=0,"اجتماع غير موجود",IF(COUNTIFS($A$6:$A$2005,A1402&amp;"",$B$6:$B$2005,B1402&amp;"")&gt;1,"مكرر","")))</f>
        <v/>
      </c>
    </row>
    <row r="1403">
      <c r="A1403" s="5" t="n"/>
      <c r="B1403" s="5" t="n"/>
      <c r="C1403" s="5" t="n"/>
      <c r="D1403" s="5" t="n"/>
      <c r="E1403" s="6">
        <f>IF(B1403&amp;""="","",IFERROR(INDEX('الملاك'!$B$6:$B$205,MATCH(B1403&amp;"",'الملاك'!$A$6:$A$205,0))&amp;"","كود غير موجود"))</f>
        <v/>
      </c>
      <c r="F1403" s="19">
        <f>IF(B1403&amp;""="","",IFERROR(INDEX('الملاك'!$E$6:$E$205,MATCH(B1403&amp;"",'الملاك'!$A$6:$A$205,0)),""))</f>
        <v/>
      </c>
      <c r="G1403" s="6">
        <f>IF(OR(A1403&amp;""="",B1403&amp;""=""),"",IF(COUNTIF('الاجتماعات'!$A$6:$A$205,A1403&amp;"")=0,"اجتماع غير موجود",IF(COUNTIFS($A$6:$A$2005,A1403&amp;"",$B$6:$B$2005,B1403&amp;"")&gt;1,"مكرر","")))</f>
        <v/>
      </c>
    </row>
    <row r="1404">
      <c r="A1404" s="5" t="n"/>
      <c r="B1404" s="5" t="n"/>
      <c r="C1404" s="5" t="n"/>
      <c r="D1404" s="5" t="n"/>
      <c r="E1404" s="6">
        <f>IF(B1404&amp;""="","",IFERROR(INDEX('الملاك'!$B$6:$B$205,MATCH(B1404&amp;"",'الملاك'!$A$6:$A$205,0))&amp;"","كود غير موجود"))</f>
        <v/>
      </c>
      <c r="F1404" s="19">
        <f>IF(B1404&amp;""="","",IFERROR(INDEX('الملاك'!$E$6:$E$205,MATCH(B1404&amp;"",'الملاك'!$A$6:$A$205,0)),""))</f>
        <v/>
      </c>
      <c r="G1404" s="6">
        <f>IF(OR(A1404&amp;""="",B1404&amp;""=""),"",IF(COUNTIF('الاجتماعات'!$A$6:$A$205,A1404&amp;"")=0,"اجتماع غير موجود",IF(COUNTIFS($A$6:$A$2005,A1404&amp;"",$B$6:$B$2005,B1404&amp;"")&gt;1,"مكرر","")))</f>
        <v/>
      </c>
    </row>
    <row r="1405">
      <c r="A1405" s="5" t="n"/>
      <c r="B1405" s="5" t="n"/>
      <c r="C1405" s="5" t="n"/>
      <c r="D1405" s="5" t="n"/>
      <c r="E1405" s="6">
        <f>IF(B1405&amp;""="","",IFERROR(INDEX('الملاك'!$B$6:$B$205,MATCH(B1405&amp;"",'الملاك'!$A$6:$A$205,0))&amp;"","كود غير موجود"))</f>
        <v/>
      </c>
      <c r="F1405" s="19">
        <f>IF(B1405&amp;""="","",IFERROR(INDEX('الملاك'!$E$6:$E$205,MATCH(B1405&amp;"",'الملاك'!$A$6:$A$205,0)),""))</f>
        <v/>
      </c>
      <c r="G1405" s="6">
        <f>IF(OR(A1405&amp;""="",B1405&amp;""=""),"",IF(COUNTIF('الاجتماعات'!$A$6:$A$205,A1405&amp;"")=0,"اجتماع غير موجود",IF(COUNTIFS($A$6:$A$2005,A1405&amp;"",$B$6:$B$2005,B1405&amp;"")&gt;1,"مكرر","")))</f>
        <v/>
      </c>
    </row>
    <row r="1406">
      <c r="A1406" s="5" t="n"/>
      <c r="B1406" s="5" t="n"/>
      <c r="C1406" s="5" t="n"/>
      <c r="D1406" s="5" t="n"/>
      <c r="E1406" s="6">
        <f>IF(B1406&amp;""="","",IFERROR(INDEX('الملاك'!$B$6:$B$205,MATCH(B1406&amp;"",'الملاك'!$A$6:$A$205,0))&amp;"","كود غير موجود"))</f>
        <v/>
      </c>
      <c r="F1406" s="19">
        <f>IF(B1406&amp;""="","",IFERROR(INDEX('الملاك'!$E$6:$E$205,MATCH(B1406&amp;"",'الملاك'!$A$6:$A$205,0)),""))</f>
        <v/>
      </c>
      <c r="G1406" s="6">
        <f>IF(OR(A1406&amp;""="",B1406&amp;""=""),"",IF(COUNTIF('الاجتماعات'!$A$6:$A$205,A1406&amp;"")=0,"اجتماع غير موجود",IF(COUNTIFS($A$6:$A$2005,A1406&amp;"",$B$6:$B$2005,B1406&amp;"")&gt;1,"مكرر","")))</f>
        <v/>
      </c>
    </row>
    <row r="1407">
      <c r="A1407" s="5" t="n"/>
      <c r="B1407" s="5" t="n"/>
      <c r="C1407" s="5" t="n"/>
      <c r="D1407" s="5" t="n"/>
      <c r="E1407" s="6">
        <f>IF(B1407&amp;""="","",IFERROR(INDEX('الملاك'!$B$6:$B$205,MATCH(B1407&amp;"",'الملاك'!$A$6:$A$205,0))&amp;"","كود غير موجود"))</f>
        <v/>
      </c>
      <c r="F1407" s="19">
        <f>IF(B1407&amp;""="","",IFERROR(INDEX('الملاك'!$E$6:$E$205,MATCH(B1407&amp;"",'الملاك'!$A$6:$A$205,0)),""))</f>
        <v/>
      </c>
      <c r="G1407" s="6">
        <f>IF(OR(A1407&amp;""="",B1407&amp;""=""),"",IF(COUNTIF('الاجتماعات'!$A$6:$A$205,A1407&amp;"")=0,"اجتماع غير موجود",IF(COUNTIFS($A$6:$A$2005,A1407&amp;"",$B$6:$B$2005,B1407&amp;"")&gt;1,"مكرر","")))</f>
        <v/>
      </c>
    </row>
    <row r="1408">
      <c r="A1408" s="5" t="n"/>
      <c r="B1408" s="5" t="n"/>
      <c r="C1408" s="5" t="n"/>
      <c r="D1408" s="5" t="n"/>
      <c r="E1408" s="6">
        <f>IF(B1408&amp;""="","",IFERROR(INDEX('الملاك'!$B$6:$B$205,MATCH(B1408&amp;"",'الملاك'!$A$6:$A$205,0))&amp;"","كود غير موجود"))</f>
        <v/>
      </c>
      <c r="F1408" s="19">
        <f>IF(B1408&amp;""="","",IFERROR(INDEX('الملاك'!$E$6:$E$205,MATCH(B1408&amp;"",'الملاك'!$A$6:$A$205,0)),""))</f>
        <v/>
      </c>
      <c r="G1408" s="6">
        <f>IF(OR(A1408&amp;""="",B1408&amp;""=""),"",IF(COUNTIF('الاجتماعات'!$A$6:$A$205,A1408&amp;"")=0,"اجتماع غير موجود",IF(COUNTIFS($A$6:$A$2005,A1408&amp;"",$B$6:$B$2005,B1408&amp;"")&gt;1,"مكرر","")))</f>
        <v/>
      </c>
    </row>
    <row r="1409">
      <c r="A1409" s="5" t="n"/>
      <c r="B1409" s="5" t="n"/>
      <c r="C1409" s="5" t="n"/>
      <c r="D1409" s="5" t="n"/>
      <c r="E1409" s="6">
        <f>IF(B1409&amp;""="","",IFERROR(INDEX('الملاك'!$B$6:$B$205,MATCH(B1409&amp;"",'الملاك'!$A$6:$A$205,0))&amp;"","كود غير موجود"))</f>
        <v/>
      </c>
      <c r="F1409" s="19">
        <f>IF(B1409&amp;""="","",IFERROR(INDEX('الملاك'!$E$6:$E$205,MATCH(B1409&amp;"",'الملاك'!$A$6:$A$205,0)),""))</f>
        <v/>
      </c>
      <c r="G1409" s="6">
        <f>IF(OR(A1409&amp;""="",B1409&amp;""=""),"",IF(COUNTIF('الاجتماعات'!$A$6:$A$205,A1409&amp;"")=0,"اجتماع غير موجود",IF(COUNTIFS($A$6:$A$2005,A1409&amp;"",$B$6:$B$2005,B1409&amp;"")&gt;1,"مكرر","")))</f>
        <v/>
      </c>
    </row>
    <row r="1410">
      <c r="A1410" s="5" t="n"/>
      <c r="B1410" s="5" t="n"/>
      <c r="C1410" s="5" t="n"/>
      <c r="D1410" s="5" t="n"/>
      <c r="E1410" s="6">
        <f>IF(B1410&amp;""="","",IFERROR(INDEX('الملاك'!$B$6:$B$205,MATCH(B1410&amp;"",'الملاك'!$A$6:$A$205,0))&amp;"","كود غير موجود"))</f>
        <v/>
      </c>
      <c r="F1410" s="19">
        <f>IF(B1410&amp;""="","",IFERROR(INDEX('الملاك'!$E$6:$E$205,MATCH(B1410&amp;"",'الملاك'!$A$6:$A$205,0)),""))</f>
        <v/>
      </c>
      <c r="G1410" s="6">
        <f>IF(OR(A1410&amp;""="",B1410&amp;""=""),"",IF(COUNTIF('الاجتماعات'!$A$6:$A$205,A1410&amp;"")=0,"اجتماع غير موجود",IF(COUNTIFS($A$6:$A$2005,A1410&amp;"",$B$6:$B$2005,B1410&amp;"")&gt;1,"مكرر","")))</f>
        <v/>
      </c>
    </row>
    <row r="1411">
      <c r="A1411" s="5" t="n"/>
      <c r="B1411" s="5" t="n"/>
      <c r="C1411" s="5" t="n"/>
      <c r="D1411" s="5" t="n"/>
      <c r="E1411" s="6">
        <f>IF(B1411&amp;""="","",IFERROR(INDEX('الملاك'!$B$6:$B$205,MATCH(B1411&amp;"",'الملاك'!$A$6:$A$205,0))&amp;"","كود غير موجود"))</f>
        <v/>
      </c>
      <c r="F1411" s="19">
        <f>IF(B1411&amp;""="","",IFERROR(INDEX('الملاك'!$E$6:$E$205,MATCH(B1411&amp;"",'الملاك'!$A$6:$A$205,0)),""))</f>
        <v/>
      </c>
      <c r="G1411" s="6">
        <f>IF(OR(A1411&amp;""="",B1411&amp;""=""),"",IF(COUNTIF('الاجتماعات'!$A$6:$A$205,A1411&amp;"")=0,"اجتماع غير موجود",IF(COUNTIFS($A$6:$A$2005,A1411&amp;"",$B$6:$B$2005,B1411&amp;"")&gt;1,"مكرر","")))</f>
        <v/>
      </c>
    </row>
    <row r="1412">
      <c r="A1412" s="5" t="n"/>
      <c r="B1412" s="5" t="n"/>
      <c r="C1412" s="5" t="n"/>
      <c r="D1412" s="5" t="n"/>
      <c r="E1412" s="6">
        <f>IF(B1412&amp;""="","",IFERROR(INDEX('الملاك'!$B$6:$B$205,MATCH(B1412&amp;"",'الملاك'!$A$6:$A$205,0))&amp;"","كود غير موجود"))</f>
        <v/>
      </c>
      <c r="F1412" s="19">
        <f>IF(B1412&amp;""="","",IFERROR(INDEX('الملاك'!$E$6:$E$205,MATCH(B1412&amp;"",'الملاك'!$A$6:$A$205,0)),""))</f>
        <v/>
      </c>
      <c r="G1412" s="6">
        <f>IF(OR(A1412&amp;""="",B1412&amp;""=""),"",IF(COUNTIF('الاجتماعات'!$A$6:$A$205,A1412&amp;"")=0,"اجتماع غير موجود",IF(COUNTIFS($A$6:$A$2005,A1412&amp;"",$B$6:$B$2005,B1412&amp;"")&gt;1,"مكرر","")))</f>
        <v/>
      </c>
    </row>
    <row r="1413">
      <c r="A1413" s="5" t="n"/>
      <c r="B1413" s="5" t="n"/>
      <c r="C1413" s="5" t="n"/>
      <c r="D1413" s="5" t="n"/>
      <c r="E1413" s="6">
        <f>IF(B1413&amp;""="","",IFERROR(INDEX('الملاك'!$B$6:$B$205,MATCH(B1413&amp;"",'الملاك'!$A$6:$A$205,0))&amp;"","كود غير موجود"))</f>
        <v/>
      </c>
      <c r="F1413" s="19">
        <f>IF(B1413&amp;""="","",IFERROR(INDEX('الملاك'!$E$6:$E$205,MATCH(B1413&amp;"",'الملاك'!$A$6:$A$205,0)),""))</f>
        <v/>
      </c>
      <c r="G1413" s="6">
        <f>IF(OR(A1413&amp;""="",B1413&amp;""=""),"",IF(COUNTIF('الاجتماعات'!$A$6:$A$205,A1413&amp;"")=0,"اجتماع غير موجود",IF(COUNTIFS($A$6:$A$2005,A1413&amp;"",$B$6:$B$2005,B1413&amp;"")&gt;1,"مكرر","")))</f>
        <v/>
      </c>
    </row>
    <row r="1414">
      <c r="A1414" s="5" t="n"/>
      <c r="B1414" s="5" t="n"/>
      <c r="C1414" s="5" t="n"/>
      <c r="D1414" s="5" t="n"/>
      <c r="E1414" s="6">
        <f>IF(B1414&amp;""="","",IFERROR(INDEX('الملاك'!$B$6:$B$205,MATCH(B1414&amp;"",'الملاك'!$A$6:$A$205,0))&amp;"","كود غير موجود"))</f>
        <v/>
      </c>
      <c r="F1414" s="19">
        <f>IF(B1414&amp;""="","",IFERROR(INDEX('الملاك'!$E$6:$E$205,MATCH(B1414&amp;"",'الملاك'!$A$6:$A$205,0)),""))</f>
        <v/>
      </c>
      <c r="G1414" s="6">
        <f>IF(OR(A1414&amp;""="",B1414&amp;""=""),"",IF(COUNTIF('الاجتماعات'!$A$6:$A$205,A1414&amp;"")=0,"اجتماع غير موجود",IF(COUNTIFS($A$6:$A$2005,A1414&amp;"",$B$6:$B$2005,B1414&amp;"")&gt;1,"مكرر","")))</f>
        <v/>
      </c>
    </row>
    <row r="1415">
      <c r="A1415" s="5" t="n"/>
      <c r="B1415" s="5" t="n"/>
      <c r="C1415" s="5" t="n"/>
      <c r="D1415" s="5" t="n"/>
      <c r="E1415" s="6">
        <f>IF(B1415&amp;""="","",IFERROR(INDEX('الملاك'!$B$6:$B$205,MATCH(B1415&amp;"",'الملاك'!$A$6:$A$205,0))&amp;"","كود غير موجود"))</f>
        <v/>
      </c>
      <c r="F1415" s="19">
        <f>IF(B1415&amp;""="","",IFERROR(INDEX('الملاك'!$E$6:$E$205,MATCH(B1415&amp;"",'الملاك'!$A$6:$A$205,0)),""))</f>
        <v/>
      </c>
      <c r="G1415" s="6">
        <f>IF(OR(A1415&amp;""="",B1415&amp;""=""),"",IF(COUNTIF('الاجتماعات'!$A$6:$A$205,A1415&amp;"")=0,"اجتماع غير موجود",IF(COUNTIFS($A$6:$A$2005,A1415&amp;"",$B$6:$B$2005,B1415&amp;"")&gt;1,"مكرر","")))</f>
        <v/>
      </c>
    </row>
    <row r="1416">
      <c r="A1416" s="5" t="n"/>
      <c r="B1416" s="5" t="n"/>
      <c r="C1416" s="5" t="n"/>
      <c r="D1416" s="5" t="n"/>
      <c r="E1416" s="6">
        <f>IF(B1416&amp;""="","",IFERROR(INDEX('الملاك'!$B$6:$B$205,MATCH(B1416&amp;"",'الملاك'!$A$6:$A$205,0))&amp;"","كود غير موجود"))</f>
        <v/>
      </c>
      <c r="F1416" s="19">
        <f>IF(B1416&amp;""="","",IFERROR(INDEX('الملاك'!$E$6:$E$205,MATCH(B1416&amp;"",'الملاك'!$A$6:$A$205,0)),""))</f>
        <v/>
      </c>
      <c r="G1416" s="6">
        <f>IF(OR(A1416&amp;""="",B1416&amp;""=""),"",IF(COUNTIF('الاجتماعات'!$A$6:$A$205,A1416&amp;"")=0,"اجتماع غير موجود",IF(COUNTIFS($A$6:$A$2005,A1416&amp;"",$B$6:$B$2005,B1416&amp;"")&gt;1,"مكرر","")))</f>
        <v/>
      </c>
    </row>
    <row r="1417">
      <c r="A1417" s="5" t="n"/>
      <c r="B1417" s="5" t="n"/>
      <c r="C1417" s="5" t="n"/>
      <c r="D1417" s="5" t="n"/>
      <c r="E1417" s="6">
        <f>IF(B1417&amp;""="","",IFERROR(INDEX('الملاك'!$B$6:$B$205,MATCH(B1417&amp;"",'الملاك'!$A$6:$A$205,0))&amp;"","كود غير موجود"))</f>
        <v/>
      </c>
      <c r="F1417" s="19">
        <f>IF(B1417&amp;""="","",IFERROR(INDEX('الملاك'!$E$6:$E$205,MATCH(B1417&amp;"",'الملاك'!$A$6:$A$205,0)),""))</f>
        <v/>
      </c>
      <c r="G1417" s="6">
        <f>IF(OR(A1417&amp;""="",B1417&amp;""=""),"",IF(COUNTIF('الاجتماعات'!$A$6:$A$205,A1417&amp;"")=0,"اجتماع غير موجود",IF(COUNTIFS($A$6:$A$2005,A1417&amp;"",$B$6:$B$2005,B1417&amp;"")&gt;1,"مكرر","")))</f>
        <v/>
      </c>
    </row>
    <row r="1418">
      <c r="A1418" s="5" t="n"/>
      <c r="B1418" s="5" t="n"/>
      <c r="C1418" s="5" t="n"/>
      <c r="D1418" s="5" t="n"/>
      <c r="E1418" s="6">
        <f>IF(B1418&amp;""="","",IFERROR(INDEX('الملاك'!$B$6:$B$205,MATCH(B1418&amp;"",'الملاك'!$A$6:$A$205,0))&amp;"","كود غير موجود"))</f>
        <v/>
      </c>
      <c r="F1418" s="19">
        <f>IF(B1418&amp;""="","",IFERROR(INDEX('الملاك'!$E$6:$E$205,MATCH(B1418&amp;"",'الملاك'!$A$6:$A$205,0)),""))</f>
        <v/>
      </c>
      <c r="G1418" s="6">
        <f>IF(OR(A1418&amp;""="",B1418&amp;""=""),"",IF(COUNTIF('الاجتماعات'!$A$6:$A$205,A1418&amp;"")=0,"اجتماع غير موجود",IF(COUNTIFS($A$6:$A$2005,A1418&amp;"",$B$6:$B$2005,B1418&amp;"")&gt;1,"مكرر","")))</f>
        <v/>
      </c>
    </row>
    <row r="1419">
      <c r="A1419" s="5" t="n"/>
      <c r="B1419" s="5" t="n"/>
      <c r="C1419" s="5" t="n"/>
      <c r="D1419" s="5" t="n"/>
      <c r="E1419" s="6">
        <f>IF(B1419&amp;""="","",IFERROR(INDEX('الملاك'!$B$6:$B$205,MATCH(B1419&amp;"",'الملاك'!$A$6:$A$205,0))&amp;"","كود غير موجود"))</f>
        <v/>
      </c>
      <c r="F1419" s="19">
        <f>IF(B1419&amp;""="","",IFERROR(INDEX('الملاك'!$E$6:$E$205,MATCH(B1419&amp;"",'الملاك'!$A$6:$A$205,0)),""))</f>
        <v/>
      </c>
      <c r="G1419" s="6">
        <f>IF(OR(A1419&amp;""="",B1419&amp;""=""),"",IF(COUNTIF('الاجتماعات'!$A$6:$A$205,A1419&amp;"")=0,"اجتماع غير موجود",IF(COUNTIFS($A$6:$A$2005,A1419&amp;"",$B$6:$B$2005,B1419&amp;"")&gt;1,"مكرر","")))</f>
        <v/>
      </c>
    </row>
    <row r="1420">
      <c r="A1420" s="5" t="n"/>
      <c r="B1420" s="5" t="n"/>
      <c r="C1420" s="5" t="n"/>
      <c r="D1420" s="5" t="n"/>
      <c r="E1420" s="6">
        <f>IF(B1420&amp;""="","",IFERROR(INDEX('الملاك'!$B$6:$B$205,MATCH(B1420&amp;"",'الملاك'!$A$6:$A$205,0))&amp;"","كود غير موجود"))</f>
        <v/>
      </c>
      <c r="F1420" s="19">
        <f>IF(B1420&amp;""="","",IFERROR(INDEX('الملاك'!$E$6:$E$205,MATCH(B1420&amp;"",'الملاك'!$A$6:$A$205,0)),""))</f>
        <v/>
      </c>
      <c r="G1420" s="6">
        <f>IF(OR(A1420&amp;""="",B1420&amp;""=""),"",IF(COUNTIF('الاجتماعات'!$A$6:$A$205,A1420&amp;"")=0,"اجتماع غير موجود",IF(COUNTIFS($A$6:$A$2005,A1420&amp;"",$B$6:$B$2005,B1420&amp;"")&gt;1,"مكرر","")))</f>
        <v/>
      </c>
    </row>
    <row r="1421">
      <c r="A1421" s="5" t="n"/>
      <c r="B1421" s="5" t="n"/>
      <c r="C1421" s="5" t="n"/>
      <c r="D1421" s="5" t="n"/>
      <c r="E1421" s="6">
        <f>IF(B1421&amp;""="","",IFERROR(INDEX('الملاك'!$B$6:$B$205,MATCH(B1421&amp;"",'الملاك'!$A$6:$A$205,0))&amp;"","كود غير موجود"))</f>
        <v/>
      </c>
      <c r="F1421" s="19">
        <f>IF(B1421&amp;""="","",IFERROR(INDEX('الملاك'!$E$6:$E$205,MATCH(B1421&amp;"",'الملاك'!$A$6:$A$205,0)),""))</f>
        <v/>
      </c>
      <c r="G1421" s="6">
        <f>IF(OR(A1421&amp;""="",B1421&amp;""=""),"",IF(COUNTIF('الاجتماعات'!$A$6:$A$205,A1421&amp;"")=0,"اجتماع غير موجود",IF(COUNTIFS($A$6:$A$2005,A1421&amp;"",$B$6:$B$2005,B1421&amp;"")&gt;1,"مكرر","")))</f>
        <v/>
      </c>
    </row>
    <row r="1422">
      <c r="A1422" s="5" t="n"/>
      <c r="B1422" s="5" t="n"/>
      <c r="C1422" s="5" t="n"/>
      <c r="D1422" s="5" t="n"/>
      <c r="E1422" s="6">
        <f>IF(B1422&amp;""="","",IFERROR(INDEX('الملاك'!$B$6:$B$205,MATCH(B1422&amp;"",'الملاك'!$A$6:$A$205,0))&amp;"","كود غير موجود"))</f>
        <v/>
      </c>
      <c r="F1422" s="19">
        <f>IF(B1422&amp;""="","",IFERROR(INDEX('الملاك'!$E$6:$E$205,MATCH(B1422&amp;"",'الملاك'!$A$6:$A$205,0)),""))</f>
        <v/>
      </c>
      <c r="G1422" s="6">
        <f>IF(OR(A1422&amp;""="",B1422&amp;""=""),"",IF(COUNTIF('الاجتماعات'!$A$6:$A$205,A1422&amp;"")=0,"اجتماع غير موجود",IF(COUNTIFS($A$6:$A$2005,A1422&amp;"",$B$6:$B$2005,B1422&amp;"")&gt;1,"مكرر","")))</f>
        <v/>
      </c>
    </row>
    <row r="1423">
      <c r="A1423" s="5" t="n"/>
      <c r="B1423" s="5" t="n"/>
      <c r="C1423" s="5" t="n"/>
      <c r="D1423" s="5" t="n"/>
      <c r="E1423" s="6">
        <f>IF(B1423&amp;""="","",IFERROR(INDEX('الملاك'!$B$6:$B$205,MATCH(B1423&amp;"",'الملاك'!$A$6:$A$205,0))&amp;"","كود غير موجود"))</f>
        <v/>
      </c>
      <c r="F1423" s="19">
        <f>IF(B1423&amp;""="","",IFERROR(INDEX('الملاك'!$E$6:$E$205,MATCH(B1423&amp;"",'الملاك'!$A$6:$A$205,0)),""))</f>
        <v/>
      </c>
      <c r="G1423" s="6">
        <f>IF(OR(A1423&amp;""="",B1423&amp;""=""),"",IF(COUNTIF('الاجتماعات'!$A$6:$A$205,A1423&amp;"")=0,"اجتماع غير موجود",IF(COUNTIFS($A$6:$A$2005,A1423&amp;"",$B$6:$B$2005,B1423&amp;"")&gt;1,"مكرر","")))</f>
        <v/>
      </c>
    </row>
    <row r="1424">
      <c r="A1424" s="5" t="n"/>
      <c r="B1424" s="5" t="n"/>
      <c r="C1424" s="5" t="n"/>
      <c r="D1424" s="5" t="n"/>
      <c r="E1424" s="6">
        <f>IF(B1424&amp;""="","",IFERROR(INDEX('الملاك'!$B$6:$B$205,MATCH(B1424&amp;"",'الملاك'!$A$6:$A$205,0))&amp;"","كود غير موجود"))</f>
        <v/>
      </c>
      <c r="F1424" s="19">
        <f>IF(B1424&amp;""="","",IFERROR(INDEX('الملاك'!$E$6:$E$205,MATCH(B1424&amp;"",'الملاك'!$A$6:$A$205,0)),""))</f>
        <v/>
      </c>
      <c r="G1424" s="6">
        <f>IF(OR(A1424&amp;""="",B1424&amp;""=""),"",IF(COUNTIF('الاجتماعات'!$A$6:$A$205,A1424&amp;"")=0,"اجتماع غير موجود",IF(COUNTIFS($A$6:$A$2005,A1424&amp;"",$B$6:$B$2005,B1424&amp;"")&gt;1,"مكرر","")))</f>
        <v/>
      </c>
    </row>
    <row r="1425">
      <c r="A1425" s="5" t="n"/>
      <c r="B1425" s="5" t="n"/>
      <c r="C1425" s="5" t="n"/>
      <c r="D1425" s="5" t="n"/>
      <c r="E1425" s="6">
        <f>IF(B1425&amp;""="","",IFERROR(INDEX('الملاك'!$B$6:$B$205,MATCH(B1425&amp;"",'الملاك'!$A$6:$A$205,0))&amp;"","كود غير موجود"))</f>
        <v/>
      </c>
      <c r="F1425" s="19">
        <f>IF(B1425&amp;""="","",IFERROR(INDEX('الملاك'!$E$6:$E$205,MATCH(B1425&amp;"",'الملاك'!$A$6:$A$205,0)),""))</f>
        <v/>
      </c>
      <c r="G1425" s="6">
        <f>IF(OR(A1425&amp;""="",B1425&amp;""=""),"",IF(COUNTIF('الاجتماعات'!$A$6:$A$205,A1425&amp;"")=0,"اجتماع غير موجود",IF(COUNTIFS($A$6:$A$2005,A1425&amp;"",$B$6:$B$2005,B1425&amp;"")&gt;1,"مكرر","")))</f>
        <v/>
      </c>
    </row>
    <row r="1426">
      <c r="A1426" s="5" t="n"/>
      <c r="B1426" s="5" t="n"/>
      <c r="C1426" s="5" t="n"/>
      <c r="D1426" s="5" t="n"/>
      <c r="E1426" s="6">
        <f>IF(B1426&amp;""="","",IFERROR(INDEX('الملاك'!$B$6:$B$205,MATCH(B1426&amp;"",'الملاك'!$A$6:$A$205,0))&amp;"","كود غير موجود"))</f>
        <v/>
      </c>
      <c r="F1426" s="19">
        <f>IF(B1426&amp;""="","",IFERROR(INDEX('الملاك'!$E$6:$E$205,MATCH(B1426&amp;"",'الملاك'!$A$6:$A$205,0)),""))</f>
        <v/>
      </c>
      <c r="G1426" s="6">
        <f>IF(OR(A1426&amp;""="",B1426&amp;""=""),"",IF(COUNTIF('الاجتماعات'!$A$6:$A$205,A1426&amp;"")=0,"اجتماع غير موجود",IF(COUNTIFS($A$6:$A$2005,A1426&amp;"",$B$6:$B$2005,B1426&amp;"")&gt;1,"مكرر","")))</f>
        <v/>
      </c>
    </row>
    <row r="1427">
      <c r="A1427" s="5" t="n"/>
      <c r="B1427" s="5" t="n"/>
      <c r="C1427" s="5" t="n"/>
      <c r="D1427" s="5" t="n"/>
      <c r="E1427" s="6">
        <f>IF(B1427&amp;""="","",IFERROR(INDEX('الملاك'!$B$6:$B$205,MATCH(B1427&amp;"",'الملاك'!$A$6:$A$205,0))&amp;"","كود غير موجود"))</f>
        <v/>
      </c>
      <c r="F1427" s="19">
        <f>IF(B1427&amp;""="","",IFERROR(INDEX('الملاك'!$E$6:$E$205,MATCH(B1427&amp;"",'الملاك'!$A$6:$A$205,0)),""))</f>
        <v/>
      </c>
      <c r="G1427" s="6">
        <f>IF(OR(A1427&amp;""="",B1427&amp;""=""),"",IF(COUNTIF('الاجتماعات'!$A$6:$A$205,A1427&amp;"")=0,"اجتماع غير موجود",IF(COUNTIFS($A$6:$A$2005,A1427&amp;"",$B$6:$B$2005,B1427&amp;"")&gt;1,"مكرر","")))</f>
        <v/>
      </c>
    </row>
    <row r="1428">
      <c r="A1428" s="5" t="n"/>
      <c r="B1428" s="5" t="n"/>
      <c r="C1428" s="5" t="n"/>
      <c r="D1428" s="5" t="n"/>
      <c r="E1428" s="6">
        <f>IF(B1428&amp;""="","",IFERROR(INDEX('الملاك'!$B$6:$B$205,MATCH(B1428&amp;"",'الملاك'!$A$6:$A$205,0))&amp;"","كود غير موجود"))</f>
        <v/>
      </c>
      <c r="F1428" s="19">
        <f>IF(B1428&amp;""="","",IFERROR(INDEX('الملاك'!$E$6:$E$205,MATCH(B1428&amp;"",'الملاك'!$A$6:$A$205,0)),""))</f>
        <v/>
      </c>
      <c r="G1428" s="6">
        <f>IF(OR(A1428&amp;""="",B1428&amp;""=""),"",IF(COUNTIF('الاجتماعات'!$A$6:$A$205,A1428&amp;"")=0,"اجتماع غير موجود",IF(COUNTIFS($A$6:$A$2005,A1428&amp;"",$B$6:$B$2005,B1428&amp;"")&gt;1,"مكرر","")))</f>
        <v/>
      </c>
    </row>
    <row r="1429">
      <c r="A1429" s="5" t="n"/>
      <c r="B1429" s="5" t="n"/>
      <c r="C1429" s="5" t="n"/>
      <c r="D1429" s="5" t="n"/>
      <c r="E1429" s="6">
        <f>IF(B1429&amp;""="","",IFERROR(INDEX('الملاك'!$B$6:$B$205,MATCH(B1429&amp;"",'الملاك'!$A$6:$A$205,0))&amp;"","كود غير موجود"))</f>
        <v/>
      </c>
      <c r="F1429" s="19">
        <f>IF(B1429&amp;""="","",IFERROR(INDEX('الملاك'!$E$6:$E$205,MATCH(B1429&amp;"",'الملاك'!$A$6:$A$205,0)),""))</f>
        <v/>
      </c>
      <c r="G1429" s="6">
        <f>IF(OR(A1429&amp;""="",B1429&amp;""=""),"",IF(COUNTIF('الاجتماعات'!$A$6:$A$205,A1429&amp;"")=0,"اجتماع غير موجود",IF(COUNTIFS($A$6:$A$2005,A1429&amp;"",$B$6:$B$2005,B1429&amp;"")&gt;1,"مكرر","")))</f>
        <v/>
      </c>
    </row>
    <row r="1430">
      <c r="A1430" s="5" t="n"/>
      <c r="B1430" s="5" t="n"/>
      <c r="C1430" s="5" t="n"/>
      <c r="D1430" s="5" t="n"/>
      <c r="E1430" s="6">
        <f>IF(B1430&amp;""="","",IFERROR(INDEX('الملاك'!$B$6:$B$205,MATCH(B1430&amp;"",'الملاك'!$A$6:$A$205,0))&amp;"","كود غير موجود"))</f>
        <v/>
      </c>
      <c r="F1430" s="19">
        <f>IF(B1430&amp;""="","",IFERROR(INDEX('الملاك'!$E$6:$E$205,MATCH(B1430&amp;"",'الملاك'!$A$6:$A$205,0)),""))</f>
        <v/>
      </c>
      <c r="G1430" s="6">
        <f>IF(OR(A1430&amp;""="",B1430&amp;""=""),"",IF(COUNTIF('الاجتماعات'!$A$6:$A$205,A1430&amp;"")=0,"اجتماع غير موجود",IF(COUNTIFS($A$6:$A$2005,A1430&amp;"",$B$6:$B$2005,B1430&amp;"")&gt;1,"مكرر","")))</f>
        <v/>
      </c>
    </row>
    <row r="1431">
      <c r="A1431" s="5" t="n"/>
      <c r="B1431" s="5" t="n"/>
      <c r="C1431" s="5" t="n"/>
      <c r="D1431" s="5" t="n"/>
      <c r="E1431" s="6">
        <f>IF(B1431&amp;""="","",IFERROR(INDEX('الملاك'!$B$6:$B$205,MATCH(B1431&amp;"",'الملاك'!$A$6:$A$205,0))&amp;"","كود غير موجود"))</f>
        <v/>
      </c>
      <c r="F1431" s="19">
        <f>IF(B1431&amp;""="","",IFERROR(INDEX('الملاك'!$E$6:$E$205,MATCH(B1431&amp;"",'الملاك'!$A$6:$A$205,0)),""))</f>
        <v/>
      </c>
      <c r="G1431" s="6">
        <f>IF(OR(A1431&amp;""="",B1431&amp;""=""),"",IF(COUNTIF('الاجتماعات'!$A$6:$A$205,A1431&amp;"")=0,"اجتماع غير موجود",IF(COUNTIFS($A$6:$A$2005,A1431&amp;"",$B$6:$B$2005,B1431&amp;"")&gt;1,"مكرر","")))</f>
        <v/>
      </c>
    </row>
    <row r="1432">
      <c r="A1432" s="5" t="n"/>
      <c r="B1432" s="5" t="n"/>
      <c r="C1432" s="5" t="n"/>
      <c r="D1432" s="5" t="n"/>
      <c r="E1432" s="6">
        <f>IF(B1432&amp;""="","",IFERROR(INDEX('الملاك'!$B$6:$B$205,MATCH(B1432&amp;"",'الملاك'!$A$6:$A$205,0))&amp;"","كود غير موجود"))</f>
        <v/>
      </c>
      <c r="F1432" s="19">
        <f>IF(B1432&amp;""="","",IFERROR(INDEX('الملاك'!$E$6:$E$205,MATCH(B1432&amp;"",'الملاك'!$A$6:$A$205,0)),""))</f>
        <v/>
      </c>
      <c r="G1432" s="6">
        <f>IF(OR(A1432&amp;""="",B1432&amp;""=""),"",IF(COUNTIF('الاجتماعات'!$A$6:$A$205,A1432&amp;"")=0,"اجتماع غير موجود",IF(COUNTIFS($A$6:$A$2005,A1432&amp;"",$B$6:$B$2005,B1432&amp;"")&gt;1,"مكرر","")))</f>
        <v/>
      </c>
    </row>
    <row r="1433">
      <c r="A1433" s="5" t="n"/>
      <c r="B1433" s="5" t="n"/>
      <c r="C1433" s="5" t="n"/>
      <c r="D1433" s="5" t="n"/>
      <c r="E1433" s="6">
        <f>IF(B1433&amp;""="","",IFERROR(INDEX('الملاك'!$B$6:$B$205,MATCH(B1433&amp;"",'الملاك'!$A$6:$A$205,0))&amp;"","كود غير موجود"))</f>
        <v/>
      </c>
      <c r="F1433" s="19">
        <f>IF(B1433&amp;""="","",IFERROR(INDEX('الملاك'!$E$6:$E$205,MATCH(B1433&amp;"",'الملاك'!$A$6:$A$205,0)),""))</f>
        <v/>
      </c>
      <c r="G1433" s="6">
        <f>IF(OR(A1433&amp;""="",B1433&amp;""=""),"",IF(COUNTIF('الاجتماعات'!$A$6:$A$205,A1433&amp;"")=0,"اجتماع غير موجود",IF(COUNTIFS($A$6:$A$2005,A1433&amp;"",$B$6:$B$2005,B1433&amp;"")&gt;1,"مكرر","")))</f>
        <v/>
      </c>
    </row>
    <row r="1434">
      <c r="A1434" s="5" t="n"/>
      <c r="B1434" s="5" t="n"/>
      <c r="C1434" s="5" t="n"/>
      <c r="D1434" s="5" t="n"/>
      <c r="E1434" s="6">
        <f>IF(B1434&amp;""="","",IFERROR(INDEX('الملاك'!$B$6:$B$205,MATCH(B1434&amp;"",'الملاك'!$A$6:$A$205,0))&amp;"","كود غير موجود"))</f>
        <v/>
      </c>
      <c r="F1434" s="19">
        <f>IF(B1434&amp;""="","",IFERROR(INDEX('الملاك'!$E$6:$E$205,MATCH(B1434&amp;"",'الملاك'!$A$6:$A$205,0)),""))</f>
        <v/>
      </c>
      <c r="G1434" s="6">
        <f>IF(OR(A1434&amp;""="",B1434&amp;""=""),"",IF(COUNTIF('الاجتماعات'!$A$6:$A$205,A1434&amp;"")=0,"اجتماع غير موجود",IF(COUNTIFS($A$6:$A$2005,A1434&amp;"",$B$6:$B$2005,B1434&amp;"")&gt;1,"مكرر","")))</f>
        <v/>
      </c>
    </row>
    <row r="1435">
      <c r="A1435" s="5" t="n"/>
      <c r="B1435" s="5" t="n"/>
      <c r="C1435" s="5" t="n"/>
      <c r="D1435" s="5" t="n"/>
      <c r="E1435" s="6">
        <f>IF(B1435&amp;""="","",IFERROR(INDEX('الملاك'!$B$6:$B$205,MATCH(B1435&amp;"",'الملاك'!$A$6:$A$205,0))&amp;"","كود غير موجود"))</f>
        <v/>
      </c>
      <c r="F1435" s="19">
        <f>IF(B1435&amp;""="","",IFERROR(INDEX('الملاك'!$E$6:$E$205,MATCH(B1435&amp;"",'الملاك'!$A$6:$A$205,0)),""))</f>
        <v/>
      </c>
      <c r="G1435" s="6">
        <f>IF(OR(A1435&amp;""="",B1435&amp;""=""),"",IF(COUNTIF('الاجتماعات'!$A$6:$A$205,A1435&amp;"")=0,"اجتماع غير موجود",IF(COUNTIFS($A$6:$A$2005,A1435&amp;"",$B$6:$B$2005,B1435&amp;"")&gt;1,"مكرر","")))</f>
        <v/>
      </c>
    </row>
    <row r="1436">
      <c r="A1436" s="5" t="n"/>
      <c r="B1436" s="5" t="n"/>
      <c r="C1436" s="5" t="n"/>
      <c r="D1436" s="5" t="n"/>
      <c r="E1436" s="6">
        <f>IF(B1436&amp;""="","",IFERROR(INDEX('الملاك'!$B$6:$B$205,MATCH(B1436&amp;"",'الملاك'!$A$6:$A$205,0))&amp;"","كود غير موجود"))</f>
        <v/>
      </c>
      <c r="F1436" s="19">
        <f>IF(B1436&amp;""="","",IFERROR(INDEX('الملاك'!$E$6:$E$205,MATCH(B1436&amp;"",'الملاك'!$A$6:$A$205,0)),""))</f>
        <v/>
      </c>
      <c r="G1436" s="6">
        <f>IF(OR(A1436&amp;""="",B1436&amp;""=""),"",IF(COUNTIF('الاجتماعات'!$A$6:$A$205,A1436&amp;"")=0,"اجتماع غير موجود",IF(COUNTIFS($A$6:$A$2005,A1436&amp;"",$B$6:$B$2005,B1436&amp;"")&gt;1,"مكرر","")))</f>
        <v/>
      </c>
    </row>
    <row r="1437">
      <c r="A1437" s="5" t="n"/>
      <c r="B1437" s="5" t="n"/>
      <c r="C1437" s="5" t="n"/>
      <c r="D1437" s="5" t="n"/>
      <c r="E1437" s="6">
        <f>IF(B1437&amp;""="","",IFERROR(INDEX('الملاك'!$B$6:$B$205,MATCH(B1437&amp;"",'الملاك'!$A$6:$A$205,0))&amp;"","كود غير موجود"))</f>
        <v/>
      </c>
      <c r="F1437" s="19">
        <f>IF(B1437&amp;""="","",IFERROR(INDEX('الملاك'!$E$6:$E$205,MATCH(B1437&amp;"",'الملاك'!$A$6:$A$205,0)),""))</f>
        <v/>
      </c>
      <c r="G1437" s="6">
        <f>IF(OR(A1437&amp;""="",B1437&amp;""=""),"",IF(COUNTIF('الاجتماعات'!$A$6:$A$205,A1437&amp;"")=0,"اجتماع غير موجود",IF(COUNTIFS($A$6:$A$2005,A1437&amp;"",$B$6:$B$2005,B1437&amp;"")&gt;1,"مكرر","")))</f>
        <v/>
      </c>
    </row>
    <row r="1438">
      <c r="A1438" s="5" t="n"/>
      <c r="B1438" s="5" t="n"/>
      <c r="C1438" s="5" t="n"/>
      <c r="D1438" s="5" t="n"/>
      <c r="E1438" s="6">
        <f>IF(B1438&amp;""="","",IFERROR(INDEX('الملاك'!$B$6:$B$205,MATCH(B1438&amp;"",'الملاك'!$A$6:$A$205,0))&amp;"","كود غير موجود"))</f>
        <v/>
      </c>
      <c r="F1438" s="19">
        <f>IF(B1438&amp;""="","",IFERROR(INDEX('الملاك'!$E$6:$E$205,MATCH(B1438&amp;"",'الملاك'!$A$6:$A$205,0)),""))</f>
        <v/>
      </c>
      <c r="G1438" s="6">
        <f>IF(OR(A1438&amp;""="",B1438&amp;""=""),"",IF(COUNTIF('الاجتماعات'!$A$6:$A$205,A1438&amp;"")=0,"اجتماع غير موجود",IF(COUNTIFS($A$6:$A$2005,A1438&amp;"",$B$6:$B$2005,B1438&amp;"")&gt;1,"مكرر","")))</f>
        <v/>
      </c>
    </row>
    <row r="1439">
      <c r="A1439" s="5" t="n"/>
      <c r="B1439" s="5" t="n"/>
      <c r="C1439" s="5" t="n"/>
      <c r="D1439" s="5" t="n"/>
      <c r="E1439" s="6">
        <f>IF(B1439&amp;""="","",IFERROR(INDEX('الملاك'!$B$6:$B$205,MATCH(B1439&amp;"",'الملاك'!$A$6:$A$205,0))&amp;"","كود غير موجود"))</f>
        <v/>
      </c>
      <c r="F1439" s="19">
        <f>IF(B1439&amp;""="","",IFERROR(INDEX('الملاك'!$E$6:$E$205,MATCH(B1439&amp;"",'الملاك'!$A$6:$A$205,0)),""))</f>
        <v/>
      </c>
      <c r="G1439" s="6">
        <f>IF(OR(A1439&amp;""="",B1439&amp;""=""),"",IF(COUNTIF('الاجتماعات'!$A$6:$A$205,A1439&amp;"")=0,"اجتماع غير موجود",IF(COUNTIFS($A$6:$A$2005,A1439&amp;"",$B$6:$B$2005,B1439&amp;"")&gt;1,"مكرر","")))</f>
        <v/>
      </c>
    </row>
    <row r="1440">
      <c r="A1440" s="5" t="n"/>
      <c r="B1440" s="5" t="n"/>
      <c r="C1440" s="5" t="n"/>
      <c r="D1440" s="5" t="n"/>
      <c r="E1440" s="6">
        <f>IF(B1440&amp;""="","",IFERROR(INDEX('الملاك'!$B$6:$B$205,MATCH(B1440&amp;"",'الملاك'!$A$6:$A$205,0))&amp;"","كود غير موجود"))</f>
        <v/>
      </c>
      <c r="F1440" s="19">
        <f>IF(B1440&amp;""="","",IFERROR(INDEX('الملاك'!$E$6:$E$205,MATCH(B1440&amp;"",'الملاك'!$A$6:$A$205,0)),""))</f>
        <v/>
      </c>
      <c r="G1440" s="6">
        <f>IF(OR(A1440&amp;""="",B1440&amp;""=""),"",IF(COUNTIF('الاجتماعات'!$A$6:$A$205,A1440&amp;"")=0,"اجتماع غير موجود",IF(COUNTIFS($A$6:$A$2005,A1440&amp;"",$B$6:$B$2005,B1440&amp;"")&gt;1,"مكرر","")))</f>
        <v/>
      </c>
    </row>
    <row r="1441">
      <c r="A1441" s="5" t="n"/>
      <c r="B1441" s="5" t="n"/>
      <c r="C1441" s="5" t="n"/>
      <c r="D1441" s="5" t="n"/>
      <c r="E1441" s="6">
        <f>IF(B1441&amp;""="","",IFERROR(INDEX('الملاك'!$B$6:$B$205,MATCH(B1441&amp;"",'الملاك'!$A$6:$A$205,0))&amp;"","كود غير موجود"))</f>
        <v/>
      </c>
      <c r="F1441" s="19">
        <f>IF(B1441&amp;""="","",IFERROR(INDEX('الملاك'!$E$6:$E$205,MATCH(B1441&amp;"",'الملاك'!$A$6:$A$205,0)),""))</f>
        <v/>
      </c>
      <c r="G1441" s="6">
        <f>IF(OR(A1441&amp;""="",B1441&amp;""=""),"",IF(COUNTIF('الاجتماعات'!$A$6:$A$205,A1441&amp;"")=0,"اجتماع غير موجود",IF(COUNTIFS($A$6:$A$2005,A1441&amp;"",$B$6:$B$2005,B1441&amp;"")&gt;1,"مكرر","")))</f>
        <v/>
      </c>
    </row>
    <row r="1442">
      <c r="A1442" s="5" t="n"/>
      <c r="B1442" s="5" t="n"/>
      <c r="C1442" s="5" t="n"/>
      <c r="D1442" s="5" t="n"/>
      <c r="E1442" s="6">
        <f>IF(B1442&amp;""="","",IFERROR(INDEX('الملاك'!$B$6:$B$205,MATCH(B1442&amp;"",'الملاك'!$A$6:$A$205,0))&amp;"","كود غير موجود"))</f>
        <v/>
      </c>
      <c r="F1442" s="19">
        <f>IF(B1442&amp;""="","",IFERROR(INDEX('الملاك'!$E$6:$E$205,MATCH(B1442&amp;"",'الملاك'!$A$6:$A$205,0)),""))</f>
        <v/>
      </c>
      <c r="G1442" s="6">
        <f>IF(OR(A1442&amp;""="",B1442&amp;""=""),"",IF(COUNTIF('الاجتماعات'!$A$6:$A$205,A1442&amp;"")=0,"اجتماع غير موجود",IF(COUNTIFS($A$6:$A$2005,A1442&amp;"",$B$6:$B$2005,B1442&amp;"")&gt;1,"مكرر","")))</f>
        <v/>
      </c>
    </row>
    <row r="1443">
      <c r="A1443" s="5" t="n"/>
      <c r="B1443" s="5" t="n"/>
      <c r="C1443" s="5" t="n"/>
      <c r="D1443" s="5" t="n"/>
      <c r="E1443" s="6">
        <f>IF(B1443&amp;""="","",IFERROR(INDEX('الملاك'!$B$6:$B$205,MATCH(B1443&amp;"",'الملاك'!$A$6:$A$205,0))&amp;"","كود غير موجود"))</f>
        <v/>
      </c>
      <c r="F1443" s="19">
        <f>IF(B1443&amp;""="","",IFERROR(INDEX('الملاك'!$E$6:$E$205,MATCH(B1443&amp;"",'الملاك'!$A$6:$A$205,0)),""))</f>
        <v/>
      </c>
      <c r="G1443" s="6">
        <f>IF(OR(A1443&amp;""="",B1443&amp;""=""),"",IF(COUNTIF('الاجتماعات'!$A$6:$A$205,A1443&amp;"")=0,"اجتماع غير موجود",IF(COUNTIFS($A$6:$A$2005,A1443&amp;"",$B$6:$B$2005,B1443&amp;"")&gt;1,"مكرر","")))</f>
        <v/>
      </c>
    </row>
    <row r="1444">
      <c r="A1444" s="5" t="n"/>
      <c r="B1444" s="5" t="n"/>
      <c r="C1444" s="5" t="n"/>
      <c r="D1444" s="5" t="n"/>
      <c r="E1444" s="6">
        <f>IF(B1444&amp;""="","",IFERROR(INDEX('الملاك'!$B$6:$B$205,MATCH(B1444&amp;"",'الملاك'!$A$6:$A$205,0))&amp;"","كود غير موجود"))</f>
        <v/>
      </c>
      <c r="F1444" s="19">
        <f>IF(B1444&amp;""="","",IFERROR(INDEX('الملاك'!$E$6:$E$205,MATCH(B1444&amp;"",'الملاك'!$A$6:$A$205,0)),""))</f>
        <v/>
      </c>
      <c r="G1444" s="6">
        <f>IF(OR(A1444&amp;""="",B1444&amp;""=""),"",IF(COUNTIF('الاجتماعات'!$A$6:$A$205,A1444&amp;"")=0,"اجتماع غير موجود",IF(COUNTIFS($A$6:$A$2005,A1444&amp;"",$B$6:$B$2005,B1444&amp;"")&gt;1,"مكرر","")))</f>
        <v/>
      </c>
    </row>
    <row r="1445">
      <c r="A1445" s="5" t="n"/>
      <c r="B1445" s="5" t="n"/>
      <c r="C1445" s="5" t="n"/>
      <c r="D1445" s="5" t="n"/>
      <c r="E1445" s="6">
        <f>IF(B1445&amp;""="","",IFERROR(INDEX('الملاك'!$B$6:$B$205,MATCH(B1445&amp;"",'الملاك'!$A$6:$A$205,0))&amp;"","كود غير موجود"))</f>
        <v/>
      </c>
      <c r="F1445" s="19">
        <f>IF(B1445&amp;""="","",IFERROR(INDEX('الملاك'!$E$6:$E$205,MATCH(B1445&amp;"",'الملاك'!$A$6:$A$205,0)),""))</f>
        <v/>
      </c>
      <c r="G1445" s="6">
        <f>IF(OR(A1445&amp;""="",B1445&amp;""=""),"",IF(COUNTIF('الاجتماعات'!$A$6:$A$205,A1445&amp;"")=0,"اجتماع غير موجود",IF(COUNTIFS($A$6:$A$2005,A1445&amp;"",$B$6:$B$2005,B1445&amp;"")&gt;1,"مكرر","")))</f>
        <v/>
      </c>
    </row>
    <row r="1446">
      <c r="A1446" s="5" t="n"/>
      <c r="B1446" s="5" t="n"/>
      <c r="C1446" s="5" t="n"/>
      <c r="D1446" s="5" t="n"/>
      <c r="E1446" s="6">
        <f>IF(B1446&amp;""="","",IFERROR(INDEX('الملاك'!$B$6:$B$205,MATCH(B1446&amp;"",'الملاك'!$A$6:$A$205,0))&amp;"","كود غير موجود"))</f>
        <v/>
      </c>
      <c r="F1446" s="19">
        <f>IF(B1446&amp;""="","",IFERROR(INDEX('الملاك'!$E$6:$E$205,MATCH(B1446&amp;"",'الملاك'!$A$6:$A$205,0)),""))</f>
        <v/>
      </c>
      <c r="G1446" s="6">
        <f>IF(OR(A1446&amp;""="",B1446&amp;""=""),"",IF(COUNTIF('الاجتماعات'!$A$6:$A$205,A1446&amp;"")=0,"اجتماع غير موجود",IF(COUNTIFS($A$6:$A$2005,A1446&amp;"",$B$6:$B$2005,B1446&amp;"")&gt;1,"مكرر","")))</f>
        <v/>
      </c>
    </row>
    <row r="1447">
      <c r="A1447" s="5" t="n"/>
      <c r="B1447" s="5" t="n"/>
      <c r="C1447" s="5" t="n"/>
      <c r="D1447" s="5" t="n"/>
      <c r="E1447" s="6">
        <f>IF(B1447&amp;""="","",IFERROR(INDEX('الملاك'!$B$6:$B$205,MATCH(B1447&amp;"",'الملاك'!$A$6:$A$205,0))&amp;"","كود غير موجود"))</f>
        <v/>
      </c>
      <c r="F1447" s="19">
        <f>IF(B1447&amp;""="","",IFERROR(INDEX('الملاك'!$E$6:$E$205,MATCH(B1447&amp;"",'الملاك'!$A$6:$A$205,0)),""))</f>
        <v/>
      </c>
      <c r="G1447" s="6">
        <f>IF(OR(A1447&amp;""="",B1447&amp;""=""),"",IF(COUNTIF('الاجتماعات'!$A$6:$A$205,A1447&amp;"")=0,"اجتماع غير موجود",IF(COUNTIFS($A$6:$A$2005,A1447&amp;"",$B$6:$B$2005,B1447&amp;"")&gt;1,"مكرر","")))</f>
        <v/>
      </c>
    </row>
    <row r="1448">
      <c r="A1448" s="5" t="n"/>
      <c r="B1448" s="5" t="n"/>
      <c r="C1448" s="5" t="n"/>
      <c r="D1448" s="5" t="n"/>
      <c r="E1448" s="6">
        <f>IF(B1448&amp;""="","",IFERROR(INDEX('الملاك'!$B$6:$B$205,MATCH(B1448&amp;"",'الملاك'!$A$6:$A$205,0))&amp;"","كود غير موجود"))</f>
        <v/>
      </c>
      <c r="F1448" s="19">
        <f>IF(B1448&amp;""="","",IFERROR(INDEX('الملاك'!$E$6:$E$205,MATCH(B1448&amp;"",'الملاك'!$A$6:$A$205,0)),""))</f>
        <v/>
      </c>
      <c r="G1448" s="6">
        <f>IF(OR(A1448&amp;""="",B1448&amp;""=""),"",IF(COUNTIF('الاجتماعات'!$A$6:$A$205,A1448&amp;"")=0,"اجتماع غير موجود",IF(COUNTIFS($A$6:$A$2005,A1448&amp;"",$B$6:$B$2005,B1448&amp;"")&gt;1,"مكرر","")))</f>
        <v/>
      </c>
    </row>
    <row r="1449">
      <c r="A1449" s="5" t="n"/>
      <c r="B1449" s="5" t="n"/>
      <c r="C1449" s="5" t="n"/>
      <c r="D1449" s="5" t="n"/>
      <c r="E1449" s="6">
        <f>IF(B1449&amp;""="","",IFERROR(INDEX('الملاك'!$B$6:$B$205,MATCH(B1449&amp;"",'الملاك'!$A$6:$A$205,0))&amp;"","كود غير موجود"))</f>
        <v/>
      </c>
      <c r="F1449" s="19">
        <f>IF(B1449&amp;""="","",IFERROR(INDEX('الملاك'!$E$6:$E$205,MATCH(B1449&amp;"",'الملاك'!$A$6:$A$205,0)),""))</f>
        <v/>
      </c>
      <c r="G1449" s="6">
        <f>IF(OR(A1449&amp;""="",B1449&amp;""=""),"",IF(COUNTIF('الاجتماعات'!$A$6:$A$205,A1449&amp;"")=0,"اجتماع غير موجود",IF(COUNTIFS($A$6:$A$2005,A1449&amp;"",$B$6:$B$2005,B1449&amp;"")&gt;1,"مكرر","")))</f>
        <v/>
      </c>
    </row>
    <row r="1450">
      <c r="A1450" s="5" t="n"/>
      <c r="B1450" s="5" t="n"/>
      <c r="C1450" s="5" t="n"/>
      <c r="D1450" s="5" t="n"/>
      <c r="E1450" s="6">
        <f>IF(B1450&amp;""="","",IFERROR(INDEX('الملاك'!$B$6:$B$205,MATCH(B1450&amp;"",'الملاك'!$A$6:$A$205,0))&amp;"","كود غير موجود"))</f>
        <v/>
      </c>
      <c r="F1450" s="19">
        <f>IF(B1450&amp;""="","",IFERROR(INDEX('الملاك'!$E$6:$E$205,MATCH(B1450&amp;"",'الملاك'!$A$6:$A$205,0)),""))</f>
        <v/>
      </c>
      <c r="G1450" s="6">
        <f>IF(OR(A1450&amp;""="",B1450&amp;""=""),"",IF(COUNTIF('الاجتماعات'!$A$6:$A$205,A1450&amp;"")=0,"اجتماع غير موجود",IF(COUNTIFS($A$6:$A$2005,A1450&amp;"",$B$6:$B$2005,B1450&amp;"")&gt;1,"مكرر","")))</f>
        <v/>
      </c>
    </row>
    <row r="1451">
      <c r="A1451" s="5" t="n"/>
      <c r="B1451" s="5" t="n"/>
      <c r="C1451" s="5" t="n"/>
      <c r="D1451" s="5" t="n"/>
      <c r="E1451" s="6">
        <f>IF(B1451&amp;""="","",IFERROR(INDEX('الملاك'!$B$6:$B$205,MATCH(B1451&amp;"",'الملاك'!$A$6:$A$205,0))&amp;"","كود غير موجود"))</f>
        <v/>
      </c>
      <c r="F1451" s="19">
        <f>IF(B1451&amp;""="","",IFERROR(INDEX('الملاك'!$E$6:$E$205,MATCH(B1451&amp;"",'الملاك'!$A$6:$A$205,0)),""))</f>
        <v/>
      </c>
      <c r="G1451" s="6">
        <f>IF(OR(A1451&amp;""="",B1451&amp;""=""),"",IF(COUNTIF('الاجتماعات'!$A$6:$A$205,A1451&amp;"")=0,"اجتماع غير موجود",IF(COUNTIFS($A$6:$A$2005,A1451&amp;"",$B$6:$B$2005,B1451&amp;"")&gt;1,"مكرر","")))</f>
        <v/>
      </c>
    </row>
    <row r="1452">
      <c r="A1452" s="5" t="n"/>
      <c r="B1452" s="5" t="n"/>
      <c r="C1452" s="5" t="n"/>
      <c r="D1452" s="5" t="n"/>
      <c r="E1452" s="6">
        <f>IF(B1452&amp;""="","",IFERROR(INDEX('الملاك'!$B$6:$B$205,MATCH(B1452&amp;"",'الملاك'!$A$6:$A$205,0))&amp;"","كود غير موجود"))</f>
        <v/>
      </c>
      <c r="F1452" s="19">
        <f>IF(B1452&amp;""="","",IFERROR(INDEX('الملاك'!$E$6:$E$205,MATCH(B1452&amp;"",'الملاك'!$A$6:$A$205,0)),""))</f>
        <v/>
      </c>
      <c r="G1452" s="6">
        <f>IF(OR(A1452&amp;""="",B1452&amp;""=""),"",IF(COUNTIF('الاجتماعات'!$A$6:$A$205,A1452&amp;"")=0,"اجتماع غير موجود",IF(COUNTIFS($A$6:$A$2005,A1452&amp;"",$B$6:$B$2005,B1452&amp;"")&gt;1,"مكرر","")))</f>
        <v/>
      </c>
    </row>
    <row r="1453">
      <c r="A1453" s="5" t="n"/>
      <c r="B1453" s="5" t="n"/>
      <c r="C1453" s="5" t="n"/>
      <c r="D1453" s="5" t="n"/>
      <c r="E1453" s="6">
        <f>IF(B1453&amp;""="","",IFERROR(INDEX('الملاك'!$B$6:$B$205,MATCH(B1453&amp;"",'الملاك'!$A$6:$A$205,0))&amp;"","كود غير موجود"))</f>
        <v/>
      </c>
      <c r="F1453" s="19">
        <f>IF(B1453&amp;""="","",IFERROR(INDEX('الملاك'!$E$6:$E$205,MATCH(B1453&amp;"",'الملاك'!$A$6:$A$205,0)),""))</f>
        <v/>
      </c>
      <c r="G1453" s="6">
        <f>IF(OR(A1453&amp;""="",B1453&amp;""=""),"",IF(COUNTIF('الاجتماعات'!$A$6:$A$205,A1453&amp;"")=0,"اجتماع غير موجود",IF(COUNTIFS($A$6:$A$2005,A1453&amp;"",$B$6:$B$2005,B1453&amp;"")&gt;1,"مكرر","")))</f>
        <v/>
      </c>
    </row>
    <row r="1454">
      <c r="A1454" s="5" t="n"/>
      <c r="B1454" s="5" t="n"/>
      <c r="C1454" s="5" t="n"/>
      <c r="D1454" s="5" t="n"/>
      <c r="E1454" s="6">
        <f>IF(B1454&amp;""="","",IFERROR(INDEX('الملاك'!$B$6:$B$205,MATCH(B1454&amp;"",'الملاك'!$A$6:$A$205,0))&amp;"","كود غير موجود"))</f>
        <v/>
      </c>
      <c r="F1454" s="19">
        <f>IF(B1454&amp;""="","",IFERROR(INDEX('الملاك'!$E$6:$E$205,MATCH(B1454&amp;"",'الملاك'!$A$6:$A$205,0)),""))</f>
        <v/>
      </c>
      <c r="G1454" s="6">
        <f>IF(OR(A1454&amp;""="",B1454&amp;""=""),"",IF(COUNTIF('الاجتماعات'!$A$6:$A$205,A1454&amp;"")=0,"اجتماع غير موجود",IF(COUNTIFS($A$6:$A$2005,A1454&amp;"",$B$6:$B$2005,B1454&amp;"")&gt;1,"مكرر","")))</f>
        <v/>
      </c>
    </row>
    <row r="1455">
      <c r="A1455" s="5" t="n"/>
      <c r="B1455" s="5" t="n"/>
      <c r="C1455" s="5" t="n"/>
      <c r="D1455" s="5" t="n"/>
      <c r="E1455" s="6">
        <f>IF(B1455&amp;""="","",IFERROR(INDEX('الملاك'!$B$6:$B$205,MATCH(B1455&amp;"",'الملاك'!$A$6:$A$205,0))&amp;"","كود غير موجود"))</f>
        <v/>
      </c>
      <c r="F1455" s="19">
        <f>IF(B1455&amp;""="","",IFERROR(INDEX('الملاك'!$E$6:$E$205,MATCH(B1455&amp;"",'الملاك'!$A$6:$A$205,0)),""))</f>
        <v/>
      </c>
      <c r="G1455" s="6">
        <f>IF(OR(A1455&amp;""="",B1455&amp;""=""),"",IF(COUNTIF('الاجتماعات'!$A$6:$A$205,A1455&amp;"")=0,"اجتماع غير موجود",IF(COUNTIFS($A$6:$A$2005,A1455&amp;"",$B$6:$B$2005,B1455&amp;"")&gt;1,"مكرر","")))</f>
        <v/>
      </c>
    </row>
    <row r="1456">
      <c r="A1456" s="5" t="n"/>
      <c r="B1456" s="5" t="n"/>
      <c r="C1456" s="5" t="n"/>
      <c r="D1456" s="5" t="n"/>
      <c r="E1456" s="6">
        <f>IF(B1456&amp;""="","",IFERROR(INDEX('الملاك'!$B$6:$B$205,MATCH(B1456&amp;"",'الملاك'!$A$6:$A$205,0))&amp;"","كود غير موجود"))</f>
        <v/>
      </c>
      <c r="F1456" s="19">
        <f>IF(B1456&amp;""="","",IFERROR(INDEX('الملاك'!$E$6:$E$205,MATCH(B1456&amp;"",'الملاك'!$A$6:$A$205,0)),""))</f>
        <v/>
      </c>
      <c r="G1456" s="6">
        <f>IF(OR(A1456&amp;""="",B1456&amp;""=""),"",IF(COUNTIF('الاجتماعات'!$A$6:$A$205,A1456&amp;"")=0,"اجتماع غير موجود",IF(COUNTIFS($A$6:$A$2005,A1456&amp;"",$B$6:$B$2005,B1456&amp;"")&gt;1,"مكرر","")))</f>
        <v/>
      </c>
    </row>
    <row r="1457">
      <c r="A1457" s="5" t="n"/>
      <c r="B1457" s="5" t="n"/>
      <c r="C1457" s="5" t="n"/>
      <c r="D1457" s="5" t="n"/>
      <c r="E1457" s="6">
        <f>IF(B1457&amp;""="","",IFERROR(INDEX('الملاك'!$B$6:$B$205,MATCH(B1457&amp;"",'الملاك'!$A$6:$A$205,0))&amp;"","كود غير موجود"))</f>
        <v/>
      </c>
      <c r="F1457" s="19">
        <f>IF(B1457&amp;""="","",IFERROR(INDEX('الملاك'!$E$6:$E$205,MATCH(B1457&amp;"",'الملاك'!$A$6:$A$205,0)),""))</f>
        <v/>
      </c>
      <c r="G1457" s="6">
        <f>IF(OR(A1457&amp;""="",B1457&amp;""=""),"",IF(COUNTIF('الاجتماعات'!$A$6:$A$205,A1457&amp;"")=0,"اجتماع غير موجود",IF(COUNTIFS($A$6:$A$2005,A1457&amp;"",$B$6:$B$2005,B1457&amp;"")&gt;1,"مكرر","")))</f>
        <v/>
      </c>
    </row>
    <row r="1458">
      <c r="A1458" s="5" t="n"/>
      <c r="B1458" s="5" t="n"/>
      <c r="C1458" s="5" t="n"/>
      <c r="D1458" s="5" t="n"/>
      <c r="E1458" s="6">
        <f>IF(B1458&amp;""="","",IFERROR(INDEX('الملاك'!$B$6:$B$205,MATCH(B1458&amp;"",'الملاك'!$A$6:$A$205,0))&amp;"","كود غير موجود"))</f>
        <v/>
      </c>
      <c r="F1458" s="19">
        <f>IF(B1458&amp;""="","",IFERROR(INDEX('الملاك'!$E$6:$E$205,MATCH(B1458&amp;"",'الملاك'!$A$6:$A$205,0)),""))</f>
        <v/>
      </c>
      <c r="G1458" s="6">
        <f>IF(OR(A1458&amp;""="",B1458&amp;""=""),"",IF(COUNTIF('الاجتماعات'!$A$6:$A$205,A1458&amp;"")=0,"اجتماع غير موجود",IF(COUNTIFS($A$6:$A$2005,A1458&amp;"",$B$6:$B$2005,B1458&amp;"")&gt;1,"مكرر","")))</f>
        <v/>
      </c>
    </row>
    <row r="1459">
      <c r="A1459" s="5" t="n"/>
      <c r="B1459" s="5" t="n"/>
      <c r="C1459" s="5" t="n"/>
      <c r="D1459" s="5" t="n"/>
      <c r="E1459" s="6">
        <f>IF(B1459&amp;""="","",IFERROR(INDEX('الملاك'!$B$6:$B$205,MATCH(B1459&amp;"",'الملاك'!$A$6:$A$205,0))&amp;"","كود غير موجود"))</f>
        <v/>
      </c>
      <c r="F1459" s="19">
        <f>IF(B1459&amp;""="","",IFERROR(INDEX('الملاك'!$E$6:$E$205,MATCH(B1459&amp;"",'الملاك'!$A$6:$A$205,0)),""))</f>
        <v/>
      </c>
      <c r="G1459" s="6">
        <f>IF(OR(A1459&amp;""="",B1459&amp;""=""),"",IF(COUNTIF('الاجتماعات'!$A$6:$A$205,A1459&amp;"")=0,"اجتماع غير موجود",IF(COUNTIFS($A$6:$A$2005,A1459&amp;"",$B$6:$B$2005,B1459&amp;"")&gt;1,"مكرر","")))</f>
        <v/>
      </c>
    </row>
    <row r="1460">
      <c r="A1460" s="5" t="n"/>
      <c r="B1460" s="5" t="n"/>
      <c r="C1460" s="5" t="n"/>
      <c r="D1460" s="5" t="n"/>
      <c r="E1460" s="6">
        <f>IF(B1460&amp;""="","",IFERROR(INDEX('الملاك'!$B$6:$B$205,MATCH(B1460&amp;"",'الملاك'!$A$6:$A$205,0))&amp;"","كود غير موجود"))</f>
        <v/>
      </c>
      <c r="F1460" s="19">
        <f>IF(B1460&amp;""="","",IFERROR(INDEX('الملاك'!$E$6:$E$205,MATCH(B1460&amp;"",'الملاك'!$A$6:$A$205,0)),""))</f>
        <v/>
      </c>
      <c r="G1460" s="6">
        <f>IF(OR(A1460&amp;""="",B1460&amp;""=""),"",IF(COUNTIF('الاجتماعات'!$A$6:$A$205,A1460&amp;"")=0,"اجتماع غير موجود",IF(COUNTIFS($A$6:$A$2005,A1460&amp;"",$B$6:$B$2005,B1460&amp;"")&gt;1,"مكرر","")))</f>
        <v/>
      </c>
    </row>
    <row r="1461">
      <c r="A1461" s="5" t="n"/>
      <c r="B1461" s="5" t="n"/>
      <c r="C1461" s="5" t="n"/>
      <c r="D1461" s="5" t="n"/>
      <c r="E1461" s="6">
        <f>IF(B1461&amp;""="","",IFERROR(INDEX('الملاك'!$B$6:$B$205,MATCH(B1461&amp;"",'الملاك'!$A$6:$A$205,0))&amp;"","كود غير موجود"))</f>
        <v/>
      </c>
      <c r="F1461" s="19">
        <f>IF(B1461&amp;""="","",IFERROR(INDEX('الملاك'!$E$6:$E$205,MATCH(B1461&amp;"",'الملاك'!$A$6:$A$205,0)),""))</f>
        <v/>
      </c>
      <c r="G1461" s="6">
        <f>IF(OR(A1461&amp;""="",B1461&amp;""=""),"",IF(COUNTIF('الاجتماعات'!$A$6:$A$205,A1461&amp;"")=0,"اجتماع غير موجود",IF(COUNTIFS($A$6:$A$2005,A1461&amp;"",$B$6:$B$2005,B1461&amp;"")&gt;1,"مكرر","")))</f>
        <v/>
      </c>
    </row>
    <row r="1462">
      <c r="A1462" s="5" t="n"/>
      <c r="B1462" s="5" t="n"/>
      <c r="C1462" s="5" t="n"/>
      <c r="D1462" s="5" t="n"/>
      <c r="E1462" s="6">
        <f>IF(B1462&amp;""="","",IFERROR(INDEX('الملاك'!$B$6:$B$205,MATCH(B1462&amp;"",'الملاك'!$A$6:$A$205,0))&amp;"","كود غير موجود"))</f>
        <v/>
      </c>
      <c r="F1462" s="19">
        <f>IF(B1462&amp;""="","",IFERROR(INDEX('الملاك'!$E$6:$E$205,MATCH(B1462&amp;"",'الملاك'!$A$6:$A$205,0)),""))</f>
        <v/>
      </c>
      <c r="G1462" s="6">
        <f>IF(OR(A1462&amp;""="",B1462&amp;""=""),"",IF(COUNTIF('الاجتماعات'!$A$6:$A$205,A1462&amp;"")=0,"اجتماع غير موجود",IF(COUNTIFS($A$6:$A$2005,A1462&amp;"",$B$6:$B$2005,B1462&amp;"")&gt;1,"مكرر","")))</f>
        <v/>
      </c>
    </row>
    <row r="1463">
      <c r="A1463" s="5" t="n"/>
      <c r="B1463" s="5" t="n"/>
      <c r="C1463" s="5" t="n"/>
      <c r="D1463" s="5" t="n"/>
      <c r="E1463" s="6">
        <f>IF(B1463&amp;""="","",IFERROR(INDEX('الملاك'!$B$6:$B$205,MATCH(B1463&amp;"",'الملاك'!$A$6:$A$205,0))&amp;"","كود غير موجود"))</f>
        <v/>
      </c>
      <c r="F1463" s="19">
        <f>IF(B1463&amp;""="","",IFERROR(INDEX('الملاك'!$E$6:$E$205,MATCH(B1463&amp;"",'الملاك'!$A$6:$A$205,0)),""))</f>
        <v/>
      </c>
      <c r="G1463" s="6">
        <f>IF(OR(A1463&amp;""="",B1463&amp;""=""),"",IF(COUNTIF('الاجتماعات'!$A$6:$A$205,A1463&amp;"")=0,"اجتماع غير موجود",IF(COUNTIFS($A$6:$A$2005,A1463&amp;"",$B$6:$B$2005,B1463&amp;"")&gt;1,"مكرر","")))</f>
        <v/>
      </c>
    </row>
    <row r="1464">
      <c r="A1464" s="5" t="n"/>
      <c r="B1464" s="5" t="n"/>
      <c r="C1464" s="5" t="n"/>
      <c r="D1464" s="5" t="n"/>
      <c r="E1464" s="6">
        <f>IF(B1464&amp;""="","",IFERROR(INDEX('الملاك'!$B$6:$B$205,MATCH(B1464&amp;"",'الملاك'!$A$6:$A$205,0))&amp;"","كود غير موجود"))</f>
        <v/>
      </c>
      <c r="F1464" s="19">
        <f>IF(B1464&amp;""="","",IFERROR(INDEX('الملاك'!$E$6:$E$205,MATCH(B1464&amp;"",'الملاك'!$A$6:$A$205,0)),""))</f>
        <v/>
      </c>
      <c r="G1464" s="6">
        <f>IF(OR(A1464&amp;""="",B1464&amp;""=""),"",IF(COUNTIF('الاجتماعات'!$A$6:$A$205,A1464&amp;"")=0,"اجتماع غير موجود",IF(COUNTIFS($A$6:$A$2005,A1464&amp;"",$B$6:$B$2005,B1464&amp;"")&gt;1,"مكرر","")))</f>
        <v/>
      </c>
    </row>
    <row r="1465">
      <c r="A1465" s="5" t="n"/>
      <c r="B1465" s="5" t="n"/>
      <c r="C1465" s="5" t="n"/>
      <c r="D1465" s="5" t="n"/>
      <c r="E1465" s="6">
        <f>IF(B1465&amp;""="","",IFERROR(INDEX('الملاك'!$B$6:$B$205,MATCH(B1465&amp;"",'الملاك'!$A$6:$A$205,0))&amp;"","كود غير موجود"))</f>
        <v/>
      </c>
      <c r="F1465" s="19">
        <f>IF(B1465&amp;""="","",IFERROR(INDEX('الملاك'!$E$6:$E$205,MATCH(B1465&amp;"",'الملاك'!$A$6:$A$205,0)),""))</f>
        <v/>
      </c>
      <c r="G1465" s="6">
        <f>IF(OR(A1465&amp;""="",B1465&amp;""=""),"",IF(COUNTIF('الاجتماعات'!$A$6:$A$205,A1465&amp;"")=0,"اجتماع غير موجود",IF(COUNTIFS($A$6:$A$2005,A1465&amp;"",$B$6:$B$2005,B1465&amp;"")&gt;1,"مكرر","")))</f>
        <v/>
      </c>
    </row>
    <row r="1466">
      <c r="A1466" s="5" t="n"/>
      <c r="B1466" s="5" t="n"/>
      <c r="C1466" s="5" t="n"/>
      <c r="D1466" s="5" t="n"/>
      <c r="E1466" s="6">
        <f>IF(B1466&amp;""="","",IFERROR(INDEX('الملاك'!$B$6:$B$205,MATCH(B1466&amp;"",'الملاك'!$A$6:$A$205,0))&amp;"","كود غير موجود"))</f>
        <v/>
      </c>
      <c r="F1466" s="19">
        <f>IF(B1466&amp;""="","",IFERROR(INDEX('الملاك'!$E$6:$E$205,MATCH(B1466&amp;"",'الملاك'!$A$6:$A$205,0)),""))</f>
        <v/>
      </c>
      <c r="G1466" s="6">
        <f>IF(OR(A1466&amp;""="",B1466&amp;""=""),"",IF(COUNTIF('الاجتماعات'!$A$6:$A$205,A1466&amp;"")=0,"اجتماع غير موجود",IF(COUNTIFS($A$6:$A$2005,A1466&amp;"",$B$6:$B$2005,B1466&amp;"")&gt;1,"مكرر","")))</f>
        <v/>
      </c>
    </row>
    <row r="1467">
      <c r="A1467" s="5" t="n"/>
      <c r="B1467" s="5" t="n"/>
      <c r="C1467" s="5" t="n"/>
      <c r="D1467" s="5" t="n"/>
      <c r="E1467" s="6">
        <f>IF(B1467&amp;""="","",IFERROR(INDEX('الملاك'!$B$6:$B$205,MATCH(B1467&amp;"",'الملاك'!$A$6:$A$205,0))&amp;"","كود غير موجود"))</f>
        <v/>
      </c>
      <c r="F1467" s="19">
        <f>IF(B1467&amp;""="","",IFERROR(INDEX('الملاك'!$E$6:$E$205,MATCH(B1467&amp;"",'الملاك'!$A$6:$A$205,0)),""))</f>
        <v/>
      </c>
      <c r="G1467" s="6">
        <f>IF(OR(A1467&amp;""="",B1467&amp;""=""),"",IF(COUNTIF('الاجتماعات'!$A$6:$A$205,A1467&amp;"")=0,"اجتماع غير موجود",IF(COUNTIFS($A$6:$A$2005,A1467&amp;"",$B$6:$B$2005,B1467&amp;"")&gt;1,"مكرر","")))</f>
        <v/>
      </c>
    </row>
    <row r="1468">
      <c r="A1468" s="5" t="n"/>
      <c r="B1468" s="5" t="n"/>
      <c r="C1468" s="5" t="n"/>
      <c r="D1468" s="5" t="n"/>
      <c r="E1468" s="6">
        <f>IF(B1468&amp;""="","",IFERROR(INDEX('الملاك'!$B$6:$B$205,MATCH(B1468&amp;"",'الملاك'!$A$6:$A$205,0))&amp;"","كود غير موجود"))</f>
        <v/>
      </c>
      <c r="F1468" s="19">
        <f>IF(B1468&amp;""="","",IFERROR(INDEX('الملاك'!$E$6:$E$205,MATCH(B1468&amp;"",'الملاك'!$A$6:$A$205,0)),""))</f>
        <v/>
      </c>
      <c r="G1468" s="6">
        <f>IF(OR(A1468&amp;""="",B1468&amp;""=""),"",IF(COUNTIF('الاجتماعات'!$A$6:$A$205,A1468&amp;"")=0,"اجتماع غير موجود",IF(COUNTIFS($A$6:$A$2005,A1468&amp;"",$B$6:$B$2005,B1468&amp;"")&gt;1,"مكرر","")))</f>
        <v/>
      </c>
    </row>
    <row r="1469">
      <c r="A1469" s="5" t="n"/>
      <c r="B1469" s="5" t="n"/>
      <c r="C1469" s="5" t="n"/>
      <c r="D1469" s="5" t="n"/>
      <c r="E1469" s="6">
        <f>IF(B1469&amp;""="","",IFERROR(INDEX('الملاك'!$B$6:$B$205,MATCH(B1469&amp;"",'الملاك'!$A$6:$A$205,0))&amp;"","كود غير موجود"))</f>
        <v/>
      </c>
      <c r="F1469" s="19">
        <f>IF(B1469&amp;""="","",IFERROR(INDEX('الملاك'!$E$6:$E$205,MATCH(B1469&amp;"",'الملاك'!$A$6:$A$205,0)),""))</f>
        <v/>
      </c>
      <c r="G1469" s="6">
        <f>IF(OR(A1469&amp;""="",B1469&amp;""=""),"",IF(COUNTIF('الاجتماعات'!$A$6:$A$205,A1469&amp;"")=0,"اجتماع غير موجود",IF(COUNTIFS($A$6:$A$2005,A1469&amp;"",$B$6:$B$2005,B1469&amp;"")&gt;1,"مكرر","")))</f>
        <v/>
      </c>
    </row>
    <row r="1470">
      <c r="A1470" s="5" t="n"/>
      <c r="B1470" s="5" t="n"/>
      <c r="C1470" s="5" t="n"/>
      <c r="D1470" s="5" t="n"/>
      <c r="E1470" s="6">
        <f>IF(B1470&amp;""="","",IFERROR(INDEX('الملاك'!$B$6:$B$205,MATCH(B1470&amp;"",'الملاك'!$A$6:$A$205,0))&amp;"","كود غير موجود"))</f>
        <v/>
      </c>
      <c r="F1470" s="19">
        <f>IF(B1470&amp;""="","",IFERROR(INDEX('الملاك'!$E$6:$E$205,MATCH(B1470&amp;"",'الملاك'!$A$6:$A$205,0)),""))</f>
        <v/>
      </c>
      <c r="G1470" s="6">
        <f>IF(OR(A1470&amp;""="",B1470&amp;""=""),"",IF(COUNTIF('الاجتماعات'!$A$6:$A$205,A1470&amp;"")=0,"اجتماع غير موجود",IF(COUNTIFS($A$6:$A$2005,A1470&amp;"",$B$6:$B$2005,B1470&amp;"")&gt;1,"مكرر","")))</f>
        <v/>
      </c>
    </row>
    <row r="1471">
      <c r="A1471" s="5" t="n"/>
      <c r="B1471" s="5" t="n"/>
      <c r="C1471" s="5" t="n"/>
      <c r="D1471" s="5" t="n"/>
      <c r="E1471" s="6">
        <f>IF(B1471&amp;""="","",IFERROR(INDEX('الملاك'!$B$6:$B$205,MATCH(B1471&amp;"",'الملاك'!$A$6:$A$205,0))&amp;"","كود غير موجود"))</f>
        <v/>
      </c>
      <c r="F1471" s="19">
        <f>IF(B1471&amp;""="","",IFERROR(INDEX('الملاك'!$E$6:$E$205,MATCH(B1471&amp;"",'الملاك'!$A$6:$A$205,0)),""))</f>
        <v/>
      </c>
      <c r="G1471" s="6">
        <f>IF(OR(A1471&amp;""="",B1471&amp;""=""),"",IF(COUNTIF('الاجتماعات'!$A$6:$A$205,A1471&amp;"")=0,"اجتماع غير موجود",IF(COUNTIFS($A$6:$A$2005,A1471&amp;"",$B$6:$B$2005,B1471&amp;"")&gt;1,"مكرر","")))</f>
        <v/>
      </c>
    </row>
    <row r="1472">
      <c r="A1472" s="5" t="n"/>
      <c r="B1472" s="5" t="n"/>
      <c r="C1472" s="5" t="n"/>
      <c r="D1472" s="5" t="n"/>
      <c r="E1472" s="6">
        <f>IF(B1472&amp;""="","",IFERROR(INDEX('الملاك'!$B$6:$B$205,MATCH(B1472&amp;"",'الملاك'!$A$6:$A$205,0))&amp;"","كود غير موجود"))</f>
        <v/>
      </c>
      <c r="F1472" s="19">
        <f>IF(B1472&amp;""="","",IFERROR(INDEX('الملاك'!$E$6:$E$205,MATCH(B1472&amp;"",'الملاك'!$A$6:$A$205,0)),""))</f>
        <v/>
      </c>
      <c r="G1472" s="6">
        <f>IF(OR(A1472&amp;""="",B1472&amp;""=""),"",IF(COUNTIF('الاجتماعات'!$A$6:$A$205,A1472&amp;"")=0,"اجتماع غير موجود",IF(COUNTIFS($A$6:$A$2005,A1472&amp;"",$B$6:$B$2005,B1472&amp;"")&gt;1,"مكرر","")))</f>
        <v/>
      </c>
    </row>
    <row r="1473">
      <c r="A1473" s="5" t="n"/>
      <c r="B1473" s="5" t="n"/>
      <c r="C1473" s="5" t="n"/>
      <c r="D1473" s="5" t="n"/>
      <c r="E1473" s="6">
        <f>IF(B1473&amp;""="","",IFERROR(INDEX('الملاك'!$B$6:$B$205,MATCH(B1473&amp;"",'الملاك'!$A$6:$A$205,0))&amp;"","كود غير موجود"))</f>
        <v/>
      </c>
      <c r="F1473" s="19">
        <f>IF(B1473&amp;""="","",IFERROR(INDEX('الملاك'!$E$6:$E$205,MATCH(B1473&amp;"",'الملاك'!$A$6:$A$205,0)),""))</f>
        <v/>
      </c>
      <c r="G1473" s="6">
        <f>IF(OR(A1473&amp;""="",B1473&amp;""=""),"",IF(COUNTIF('الاجتماعات'!$A$6:$A$205,A1473&amp;"")=0,"اجتماع غير موجود",IF(COUNTIFS($A$6:$A$2005,A1473&amp;"",$B$6:$B$2005,B1473&amp;"")&gt;1,"مكرر","")))</f>
        <v/>
      </c>
    </row>
    <row r="1474">
      <c r="A1474" s="5" t="n"/>
      <c r="B1474" s="5" t="n"/>
      <c r="C1474" s="5" t="n"/>
      <c r="D1474" s="5" t="n"/>
      <c r="E1474" s="6">
        <f>IF(B1474&amp;""="","",IFERROR(INDEX('الملاك'!$B$6:$B$205,MATCH(B1474&amp;"",'الملاك'!$A$6:$A$205,0))&amp;"","كود غير موجود"))</f>
        <v/>
      </c>
      <c r="F1474" s="19">
        <f>IF(B1474&amp;""="","",IFERROR(INDEX('الملاك'!$E$6:$E$205,MATCH(B1474&amp;"",'الملاك'!$A$6:$A$205,0)),""))</f>
        <v/>
      </c>
      <c r="G1474" s="6">
        <f>IF(OR(A1474&amp;""="",B1474&amp;""=""),"",IF(COUNTIF('الاجتماعات'!$A$6:$A$205,A1474&amp;"")=0,"اجتماع غير موجود",IF(COUNTIFS($A$6:$A$2005,A1474&amp;"",$B$6:$B$2005,B1474&amp;"")&gt;1,"مكرر","")))</f>
        <v/>
      </c>
    </row>
    <row r="1475">
      <c r="A1475" s="5" t="n"/>
      <c r="B1475" s="5" t="n"/>
      <c r="C1475" s="5" t="n"/>
      <c r="D1475" s="5" t="n"/>
      <c r="E1475" s="6">
        <f>IF(B1475&amp;""="","",IFERROR(INDEX('الملاك'!$B$6:$B$205,MATCH(B1475&amp;"",'الملاك'!$A$6:$A$205,0))&amp;"","كود غير موجود"))</f>
        <v/>
      </c>
      <c r="F1475" s="19">
        <f>IF(B1475&amp;""="","",IFERROR(INDEX('الملاك'!$E$6:$E$205,MATCH(B1475&amp;"",'الملاك'!$A$6:$A$205,0)),""))</f>
        <v/>
      </c>
      <c r="G1475" s="6">
        <f>IF(OR(A1475&amp;""="",B1475&amp;""=""),"",IF(COUNTIF('الاجتماعات'!$A$6:$A$205,A1475&amp;"")=0,"اجتماع غير موجود",IF(COUNTIFS($A$6:$A$2005,A1475&amp;"",$B$6:$B$2005,B1475&amp;"")&gt;1,"مكرر","")))</f>
        <v/>
      </c>
    </row>
    <row r="1476">
      <c r="A1476" s="5" t="n"/>
      <c r="B1476" s="5" t="n"/>
      <c r="C1476" s="5" t="n"/>
      <c r="D1476" s="5" t="n"/>
      <c r="E1476" s="6">
        <f>IF(B1476&amp;""="","",IFERROR(INDEX('الملاك'!$B$6:$B$205,MATCH(B1476&amp;"",'الملاك'!$A$6:$A$205,0))&amp;"","كود غير موجود"))</f>
        <v/>
      </c>
      <c r="F1476" s="19">
        <f>IF(B1476&amp;""="","",IFERROR(INDEX('الملاك'!$E$6:$E$205,MATCH(B1476&amp;"",'الملاك'!$A$6:$A$205,0)),""))</f>
        <v/>
      </c>
      <c r="G1476" s="6">
        <f>IF(OR(A1476&amp;""="",B1476&amp;""=""),"",IF(COUNTIF('الاجتماعات'!$A$6:$A$205,A1476&amp;"")=0,"اجتماع غير موجود",IF(COUNTIFS($A$6:$A$2005,A1476&amp;"",$B$6:$B$2005,B1476&amp;"")&gt;1,"مكرر","")))</f>
        <v/>
      </c>
    </row>
    <row r="1477">
      <c r="A1477" s="5" t="n"/>
      <c r="B1477" s="5" t="n"/>
      <c r="C1477" s="5" t="n"/>
      <c r="D1477" s="5" t="n"/>
      <c r="E1477" s="6">
        <f>IF(B1477&amp;""="","",IFERROR(INDEX('الملاك'!$B$6:$B$205,MATCH(B1477&amp;"",'الملاك'!$A$6:$A$205,0))&amp;"","كود غير موجود"))</f>
        <v/>
      </c>
      <c r="F1477" s="19">
        <f>IF(B1477&amp;""="","",IFERROR(INDEX('الملاك'!$E$6:$E$205,MATCH(B1477&amp;"",'الملاك'!$A$6:$A$205,0)),""))</f>
        <v/>
      </c>
      <c r="G1477" s="6">
        <f>IF(OR(A1477&amp;""="",B1477&amp;""=""),"",IF(COUNTIF('الاجتماعات'!$A$6:$A$205,A1477&amp;"")=0,"اجتماع غير موجود",IF(COUNTIFS($A$6:$A$2005,A1477&amp;"",$B$6:$B$2005,B1477&amp;"")&gt;1,"مكرر","")))</f>
        <v/>
      </c>
    </row>
    <row r="1478">
      <c r="A1478" s="5" t="n"/>
      <c r="B1478" s="5" t="n"/>
      <c r="C1478" s="5" t="n"/>
      <c r="D1478" s="5" t="n"/>
      <c r="E1478" s="6">
        <f>IF(B1478&amp;""="","",IFERROR(INDEX('الملاك'!$B$6:$B$205,MATCH(B1478&amp;"",'الملاك'!$A$6:$A$205,0))&amp;"","كود غير موجود"))</f>
        <v/>
      </c>
      <c r="F1478" s="19">
        <f>IF(B1478&amp;""="","",IFERROR(INDEX('الملاك'!$E$6:$E$205,MATCH(B1478&amp;"",'الملاك'!$A$6:$A$205,0)),""))</f>
        <v/>
      </c>
      <c r="G1478" s="6">
        <f>IF(OR(A1478&amp;""="",B1478&amp;""=""),"",IF(COUNTIF('الاجتماعات'!$A$6:$A$205,A1478&amp;"")=0,"اجتماع غير موجود",IF(COUNTIFS($A$6:$A$2005,A1478&amp;"",$B$6:$B$2005,B1478&amp;"")&gt;1,"مكرر","")))</f>
        <v/>
      </c>
    </row>
    <row r="1479">
      <c r="A1479" s="5" t="n"/>
      <c r="B1479" s="5" t="n"/>
      <c r="C1479" s="5" t="n"/>
      <c r="D1479" s="5" t="n"/>
      <c r="E1479" s="6">
        <f>IF(B1479&amp;""="","",IFERROR(INDEX('الملاك'!$B$6:$B$205,MATCH(B1479&amp;"",'الملاك'!$A$6:$A$205,0))&amp;"","كود غير موجود"))</f>
        <v/>
      </c>
      <c r="F1479" s="19">
        <f>IF(B1479&amp;""="","",IFERROR(INDEX('الملاك'!$E$6:$E$205,MATCH(B1479&amp;"",'الملاك'!$A$6:$A$205,0)),""))</f>
        <v/>
      </c>
      <c r="G1479" s="6">
        <f>IF(OR(A1479&amp;""="",B1479&amp;""=""),"",IF(COUNTIF('الاجتماعات'!$A$6:$A$205,A1479&amp;"")=0,"اجتماع غير موجود",IF(COUNTIFS($A$6:$A$2005,A1479&amp;"",$B$6:$B$2005,B1479&amp;"")&gt;1,"مكرر","")))</f>
        <v/>
      </c>
    </row>
    <row r="1480">
      <c r="A1480" s="5" t="n"/>
      <c r="B1480" s="5" t="n"/>
      <c r="C1480" s="5" t="n"/>
      <c r="D1480" s="5" t="n"/>
      <c r="E1480" s="6">
        <f>IF(B1480&amp;""="","",IFERROR(INDEX('الملاك'!$B$6:$B$205,MATCH(B1480&amp;"",'الملاك'!$A$6:$A$205,0))&amp;"","كود غير موجود"))</f>
        <v/>
      </c>
      <c r="F1480" s="19">
        <f>IF(B1480&amp;""="","",IFERROR(INDEX('الملاك'!$E$6:$E$205,MATCH(B1480&amp;"",'الملاك'!$A$6:$A$205,0)),""))</f>
        <v/>
      </c>
      <c r="G1480" s="6">
        <f>IF(OR(A1480&amp;""="",B1480&amp;""=""),"",IF(COUNTIF('الاجتماعات'!$A$6:$A$205,A1480&amp;"")=0,"اجتماع غير موجود",IF(COUNTIFS($A$6:$A$2005,A1480&amp;"",$B$6:$B$2005,B1480&amp;"")&gt;1,"مكرر","")))</f>
        <v/>
      </c>
    </row>
    <row r="1481">
      <c r="A1481" s="5" t="n"/>
      <c r="B1481" s="5" t="n"/>
      <c r="C1481" s="5" t="n"/>
      <c r="D1481" s="5" t="n"/>
      <c r="E1481" s="6">
        <f>IF(B1481&amp;""="","",IFERROR(INDEX('الملاك'!$B$6:$B$205,MATCH(B1481&amp;"",'الملاك'!$A$6:$A$205,0))&amp;"","كود غير موجود"))</f>
        <v/>
      </c>
      <c r="F1481" s="19">
        <f>IF(B1481&amp;""="","",IFERROR(INDEX('الملاك'!$E$6:$E$205,MATCH(B1481&amp;"",'الملاك'!$A$6:$A$205,0)),""))</f>
        <v/>
      </c>
      <c r="G1481" s="6">
        <f>IF(OR(A1481&amp;""="",B1481&amp;""=""),"",IF(COUNTIF('الاجتماعات'!$A$6:$A$205,A1481&amp;"")=0,"اجتماع غير موجود",IF(COUNTIFS($A$6:$A$2005,A1481&amp;"",$B$6:$B$2005,B1481&amp;"")&gt;1,"مكرر","")))</f>
        <v/>
      </c>
    </row>
    <row r="1482">
      <c r="A1482" s="5" t="n"/>
      <c r="B1482" s="5" t="n"/>
      <c r="C1482" s="5" t="n"/>
      <c r="D1482" s="5" t="n"/>
      <c r="E1482" s="6">
        <f>IF(B1482&amp;""="","",IFERROR(INDEX('الملاك'!$B$6:$B$205,MATCH(B1482&amp;"",'الملاك'!$A$6:$A$205,0))&amp;"","كود غير موجود"))</f>
        <v/>
      </c>
      <c r="F1482" s="19">
        <f>IF(B1482&amp;""="","",IFERROR(INDEX('الملاك'!$E$6:$E$205,MATCH(B1482&amp;"",'الملاك'!$A$6:$A$205,0)),""))</f>
        <v/>
      </c>
      <c r="G1482" s="6">
        <f>IF(OR(A1482&amp;""="",B1482&amp;""=""),"",IF(COUNTIF('الاجتماعات'!$A$6:$A$205,A1482&amp;"")=0,"اجتماع غير موجود",IF(COUNTIFS($A$6:$A$2005,A1482&amp;"",$B$6:$B$2005,B1482&amp;"")&gt;1,"مكرر","")))</f>
        <v/>
      </c>
    </row>
    <row r="1483">
      <c r="A1483" s="5" t="n"/>
      <c r="B1483" s="5" t="n"/>
      <c r="C1483" s="5" t="n"/>
      <c r="D1483" s="5" t="n"/>
      <c r="E1483" s="6">
        <f>IF(B1483&amp;""="","",IFERROR(INDEX('الملاك'!$B$6:$B$205,MATCH(B1483&amp;"",'الملاك'!$A$6:$A$205,0))&amp;"","كود غير موجود"))</f>
        <v/>
      </c>
      <c r="F1483" s="19">
        <f>IF(B1483&amp;""="","",IFERROR(INDEX('الملاك'!$E$6:$E$205,MATCH(B1483&amp;"",'الملاك'!$A$6:$A$205,0)),""))</f>
        <v/>
      </c>
      <c r="G1483" s="6">
        <f>IF(OR(A1483&amp;""="",B1483&amp;""=""),"",IF(COUNTIF('الاجتماعات'!$A$6:$A$205,A1483&amp;"")=0,"اجتماع غير موجود",IF(COUNTIFS($A$6:$A$2005,A1483&amp;"",$B$6:$B$2005,B1483&amp;"")&gt;1,"مكرر","")))</f>
        <v/>
      </c>
    </row>
    <row r="1484">
      <c r="A1484" s="5" t="n"/>
      <c r="B1484" s="5" t="n"/>
      <c r="C1484" s="5" t="n"/>
      <c r="D1484" s="5" t="n"/>
      <c r="E1484" s="6">
        <f>IF(B1484&amp;""="","",IFERROR(INDEX('الملاك'!$B$6:$B$205,MATCH(B1484&amp;"",'الملاك'!$A$6:$A$205,0))&amp;"","كود غير موجود"))</f>
        <v/>
      </c>
      <c r="F1484" s="19">
        <f>IF(B1484&amp;""="","",IFERROR(INDEX('الملاك'!$E$6:$E$205,MATCH(B1484&amp;"",'الملاك'!$A$6:$A$205,0)),""))</f>
        <v/>
      </c>
      <c r="G1484" s="6">
        <f>IF(OR(A1484&amp;""="",B1484&amp;""=""),"",IF(COUNTIF('الاجتماعات'!$A$6:$A$205,A1484&amp;"")=0,"اجتماع غير موجود",IF(COUNTIFS($A$6:$A$2005,A1484&amp;"",$B$6:$B$2005,B1484&amp;"")&gt;1,"مكرر","")))</f>
        <v/>
      </c>
    </row>
    <row r="1485">
      <c r="A1485" s="5" t="n"/>
      <c r="B1485" s="5" t="n"/>
      <c r="C1485" s="5" t="n"/>
      <c r="D1485" s="5" t="n"/>
      <c r="E1485" s="6">
        <f>IF(B1485&amp;""="","",IFERROR(INDEX('الملاك'!$B$6:$B$205,MATCH(B1485&amp;"",'الملاك'!$A$6:$A$205,0))&amp;"","كود غير موجود"))</f>
        <v/>
      </c>
      <c r="F1485" s="19">
        <f>IF(B1485&amp;""="","",IFERROR(INDEX('الملاك'!$E$6:$E$205,MATCH(B1485&amp;"",'الملاك'!$A$6:$A$205,0)),""))</f>
        <v/>
      </c>
      <c r="G1485" s="6">
        <f>IF(OR(A1485&amp;""="",B1485&amp;""=""),"",IF(COUNTIF('الاجتماعات'!$A$6:$A$205,A1485&amp;"")=0,"اجتماع غير موجود",IF(COUNTIFS($A$6:$A$2005,A1485&amp;"",$B$6:$B$2005,B1485&amp;"")&gt;1,"مكرر","")))</f>
        <v/>
      </c>
    </row>
    <row r="1486">
      <c r="A1486" s="5" t="n"/>
      <c r="B1486" s="5" t="n"/>
      <c r="C1486" s="5" t="n"/>
      <c r="D1486" s="5" t="n"/>
      <c r="E1486" s="6">
        <f>IF(B1486&amp;""="","",IFERROR(INDEX('الملاك'!$B$6:$B$205,MATCH(B1486&amp;"",'الملاك'!$A$6:$A$205,0))&amp;"","كود غير موجود"))</f>
        <v/>
      </c>
      <c r="F1486" s="19">
        <f>IF(B1486&amp;""="","",IFERROR(INDEX('الملاك'!$E$6:$E$205,MATCH(B1486&amp;"",'الملاك'!$A$6:$A$205,0)),""))</f>
        <v/>
      </c>
      <c r="G1486" s="6">
        <f>IF(OR(A1486&amp;""="",B1486&amp;""=""),"",IF(COUNTIF('الاجتماعات'!$A$6:$A$205,A1486&amp;"")=0,"اجتماع غير موجود",IF(COUNTIFS($A$6:$A$2005,A1486&amp;"",$B$6:$B$2005,B1486&amp;"")&gt;1,"مكرر","")))</f>
        <v/>
      </c>
    </row>
    <row r="1487">
      <c r="A1487" s="5" t="n"/>
      <c r="B1487" s="5" t="n"/>
      <c r="C1487" s="5" t="n"/>
      <c r="D1487" s="5" t="n"/>
      <c r="E1487" s="6">
        <f>IF(B1487&amp;""="","",IFERROR(INDEX('الملاك'!$B$6:$B$205,MATCH(B1487&amp;"",'الملاك'!$A$6:$A$205,0))&amp;"","كود غير موجود"))</f>
        <v/>
      </c>
      <c r="F1487" s="19">
        <f>IF(B1487&amp;""="","",IFERROR(INDEX('الملاك'!$E$6:$E$205,MATCH(B1487&amp;"",'الملاك'!$A$6:$A$205,0)),""))</f>
        <v/>
      </c>
      <c r="G1487" s="6">
        <f>IF(OR(A1487&amp;""="",B1487&amp;""=""),"",IF(COUNTIF('الاجتماعات'!$A$6:$A$205,A1487&amp;"")=0,"اجتماع غير موجود",IF(COUNTIFS($A$6:$A$2005,A1487&amp;"",$B$6:$B$2005,B1487&amp;"")&gt;1,"مكرر","")))</f>
        <v/>
      </c>
    </row>
    <row r="1488">
      <c r="A1488" s="5" t="n"/>
      <c r="B1488" s="5" t="n"/>
      <c r="C1488" s="5" t="n"/>
      <c r="D1488" s="5" t="n"/>
      <c r="E1488" s="6">
        <f>IF(B1488&amp;""="","",IFERROR(INDEX('الملاك'!$B$6:$B$205,MATCH(B1488&amp;"",'الملاك'!$A$6:$A$205,0))&amp;"","كود غير موجود"))</f>
        <v/>
      </c>
      <c r="F1488" s="19">
        <f>IF(B1488&amp;""="","",IFERROR(INDEX('الملاك'!$E$6:$E$205,MATCH(B1488&amp;"",'الملاك'!$A$6:$A$205,0)),""))</f>
        <v/>
      </c>
      <c r="G1488" s="6">
        <f>IF(OR(A1488&amp;""="",B1488&amp;""=""),"",IF(COUNTIF('الاجتماعات'!$A$6:$A$205,A1488&amp;"")=0,"اجتماع غير موجود",IF(COUNTIFS($A$6:$A$2005,A1488&amp;"",$B$6:$B$2005,B1488&amp;"")&gt;1,"مكرر","")))</f>
        <v/>
      </c>
    </row>
    <row r="1489">
      <c r="A1489" s="5" t="n"/>
      <c r="B1489" s="5" t="n"/>
      <c r="C1489" s="5" t="n"/>
      <c r="D1489" s="5" t="n"/>
      <c r="E1489" s="6">
        <f>IF(B1489&amp;""="","",IFERROR(INDEX('الملاك'!$B$6:$B$205,MATCH(B1489&amp;"",'الملاك'!$A$6:$A$205,0))&amp;"","كود غير موجود"))</f>
        <v/>
      </c>
      <c r="F1489" s="19">
        <f>IF(B1489&amp;""="","",IFERROR(INDEX('الملاك'!$E$6:$E$205,MATCH(B1489&amp;"",'الملاك'!$A$6:$A$205,0)),""))</f>
        <v/>
      </c>
      <c r="G1489" s="6">
        <f>IF(OR(A1489&amp;""="",B1489&amp;""=""),"",IF(COUNTIF('الاجتماعات'!$A$6:$A$205,A1489&amp;"")=0,"اجتماع غير موجود",IF(COUNTIFS($A$6:$A$2005,A1489&amp;"",$B$6:$B$2005,B1489&amp;"")&gt;1,"مكرر","")))</f>
        <v/>
      </c>
    </row>
    <row r="1490">
      <c r="A1490" s="5" t="n"/>
      <c r="B1490" s="5" t="n"/>
      <c r="C1490" s="5" t="n"/>
      <c r="D1490" s="5" t="n"/>
      <c r="E1490" s="6">
        <f>IF(B1490&amp;""="","",IFERROR(INDEX('الملاك'!$B$6:$B$205,MATCH(B1490&amp;"",'الملاك'!$A$6:$A$205,0))&amp;"","كود غير موجود"))</f>
        <v/>
      </c>
      <c r="F1490" s="19">
        <f>IF(B1490&amp;""="","",IFERROR(INDEX('الملاك'!$E$6:$E$205,MATCH(B1490&amp;"",'الملاك'!$A$6:$A$205,0)),""))</f>
        <v/>
      </c>
      <c r="G1490" s="6">
        <f>IF(OR(A1490&amp;""="",B1490&amp;""=""),"",IF(COUNTIF('الاجتماعات'!$A$6:$A$205,A1490&amp;"")=0,"اجتماع غير موجود",IF(COUNTIFS($A$6:$A$2005,A1490&amp;"",$B$6:$B$2005,B1490&amp;"")&gt;1,"مكرر","")))</f>
        <v/>
      </c>
    </row>
    <row r="1491">
      <c r="A1491" s="5" t="n"/>
      <c r="B1491" s="5" t="n"/>
      <c r="C1491" s="5" t="n"/>
      <c r="D1491" s="5" t="n"/>
      <c r="E1491" s="6">
        <f>IF(B1491&amp;""="","",IFERROR(INDEX('الملاك'!$B$6:$B$205,MATCH(B1491&amp;"",'الملاك'!$A$6:$A$205,0))&amp;"","كود غير موجود"))</f>
        <v/>
      </c>
      <c r="F1491" s="19">
        <f>IF(B1491&amp;""="","",IFERROR(INDEX('الملاك'!$E$6:$E$205,MATCH(B1491&amp;"",'الملاك'!$A$6:$A$205,0)),""))</f>
        <v/>
      </c>
      <c r="G1491" s="6">
        <f>IF(OR(A1491&amp;""="",B1491&amp;""=""),"",IF(COUNTIF('الاجتماعات'!$A$6:$A$205,A1491&amp;"")=0,"اجتماع غير موجود",IF(COUNTIFS($A$6:$A$2005,A1491&amp;"",$B$6:$B$2005,B1491&amp;"")&gt;1,"مكرر","")))</f>
        <v/>
      </c>
    </row>
    <row r="1492">
      <c r="A1492" s="5" t="n"/>
      <c r="B1492" s="5" t="n"/>
      <c r="C1492" s="5" t="n"/>
      <c r="D1492" s="5" t="n"/>
      <c r="E1492" s="6">
        <f>IF(B1492&amp;""="","",IFERROR(INDEX('الملاك'!$B$6:$B$205,MATCH(B1492&amp;"",'الملاك'!$A$6:$A$205,0))&amp;"","كود غير موجود"))</f>
        <v/>
      </c>
      <c r="F1492" s="19">
        <f>IF(B1492&amp;""="","",IFERROR(INDEX('الملاك'!$E$6:$E$205,MATCH(B1492&amp;"",'الملاك'!$A$6:$A$205,0)),""))</f>
        <v/>
      </c>
      <c r="G1492" s="6">
        <f>IF(OR(A1492&amp;""="",B1492&amp;""=""),"",IF(COUNTIF('الاجتماعات'!$A$6:$A$205,A1492&amp;"")=0,"اجتماع غير موجود",IF(COUNTIFS($A$6:$A$2005,A1492&amp;"",$B$6:$B$2005,B1492&amp;"")&gt;1,"مكرر","")))</f>
        <v/>
      </c>
    </row>
    <row r="1493">
      <c r="A1493" s="5" t="n"/>
      <c r="B1493" s="5" t="n"/>
      <c r="C1493" s="5" t="n"/>
      <c r="D1493" s="5" t="n"/>
      <c r="E1493" s="6">
        <f>IF(B1493&amp;""="","",IFERROR(INDEX('الملاك'!$B$6:$B$205,MATCH(B1493&amp;"",'الملاك'!$A$6:$A$205,0))&amp;"","كود غير موجود"))</f>
        <v/>
      </c>
      <c r="F1493" s="19">
        <f>IF(B1493&amp;""="","",IFERROR(INDEX('الملاك'!$E$6:$E$205,MATCH(B1493&amp;"",'الملاك'!$A$6:$A$205,0)),""))</f>
        <v/>
      </c>
      <c r="G1493" s="6">
        <f>IF(OR(A1493&amp;""="",B1493&amp;""=""),"",IF(COUNTIF('الاجتماعات'!$A$6:$A$205,A1493&amp;"")=0,"اجتماع غير موجود",IF(COUNTIFS($A$6:$A$2005,A1493&amp;"",$B$6:$B$2005,B1493&amp;"")&gt;1,"مكرر","")))</f>
        <v/>
      </c>
    </row>
    <row r="1494">
      <c r="A1494" s="5" t="n"/>
      <c r="B1494" s="5" t="n"/>
      <c r="C1494" s="5" t="n"/>
      <c r="D1494" s="5" t="n"/>
      <c r="E1494" s="6">
        <f>IF(B1494&amp;""="","",IFERROR(INDEX('الملاك'!$B$6:$B$205,MATCH(B1494&amp;"",'الملاك'!$A$6:$A$205,0))&amp;"","كود غير موجود"))</f>
        <v/>
      </c>
      <c r="F1494" s="19">
        <f>IF(B1494&amp;""="","",IFERROR(INDEX('الملاك'!$E$6:$E$205,MATCH(B1494&amp;"",'الملاك'!$A$6:$A$205,0)),""))</f>
        <v/>
      </c>
      <c r="G1494" s="6">
        <f>IF(OR(A1494&amp;""="",B1494&amp;""=""),"",IF(COUNTIF('الاجتماعات'!$A$6:$A$205,A1494&amp;"")=0,"اجتماع غير موجود",IF(COUNTIFS($A$6:$A$2005,A1494&amp;"",$B$6:$B$2005,B1494&amp;"")&gt;1,"مكرر","")))</f>
        <v/>
      </c>
    </row>
    <row r="1495">
      <c r="A1495" s="5" t="n"/>
      <c r="B1495" s="5" t="n"/>
      <c r="C1495" s="5" t="n"/>
      <c r="D1495" s="5" t="n"/>
      <c r="E1495" s="6">
        <f>IF(B1495&amp;""="","",IFERROR(INDEX('الملاك'!$B$6:$B$205,MATCH(B1495&amp;"",'الملاك'!$A$6:$A$205,0))&amp;"","كود غير موجود"))</f>
        <v/>
      </c>
      <c r="F1495" s="19">
        <f>IF(B1495&amp;""="","",IFERROR(INDEX('الملاك'!$E$6:$E$205,MATCH(B1495&amp;"",'الملاك'!$A$6:$A$205,0)),""))</f>
        <v/>
      </c>
      <c r="G1495" s="6">
        <f>IF(OR(A1495&amp;""="",B1495&amp;""=""),"",IF(COUNTIF('الاجتماعات'!$A$6:$A$205,A1495&amp;"")=0,"اجتماع غير موجود",IF(COUNTIFS($A$6:$A$2005,A1495&amp;"",$B$6:$B$2005,B1495&amp;"")&gt;1,"مكرر","")))</f>
        <v/>
      </c>
    </row>
    <row r="1496">
      <c r="A1496" s="5" t="n"/>
      <c r="B1496" s="5" t="n"/>
      <c r="C1496" s="5" t="n"/>
      <c r="D1496" s="5" t="n"/>
      <c r="E1496" s="6">
        <f>IF(B1496&amp;""="","",IFERROR(INDEX('الملاك'!$B$6:$B$205,MATCH(B1496&amp;"",'الملاك'!$A$6:$A$205,0))&amp;"","كود غير موجود"))</f>
        <v/>
      </c>
      <c r="F1496" s="19">
        <f>IF(B1496&amp;""="","",IFERROR(INDEX('الملاك'!$E$6:$E$205,MATCH(B1496&amp;"",'الملاك'!$A$6:$A$205,0)),""))</f>
        <v/>
      </c>
      <c r="G1496" s="6">
        <f>IF(OR(A1496&amp;""="",B1496&amp;""=""),"",IF(COUNTIF('الاجتماعات'!$A$6:$A$205,A1496&amp;"")=0,"اجتماع غير موجود",IF(COUNTIFS($A$6:$A$2005,A1496&amp;"",$B$6:$B$2005,B1496&amp;"")&gt;1,"مكرر","")))</f>
        <v/>
      </c>
    </row>
    <row r="1497">
      <c r="A1497" s="5" t="n"/>
      <c r="B1497" s="5" t="n"/>
      <c r="C1497" s="5" t="n"/>
      <c r="D1497" s="5" t="n"/>
      <c r="E1497" s="6">
        <f>IF(B1497&amp;""="","",IFERROR(INDEX('الملاك'!$B$6:$B$205,MATCH(B1497&amp;"",'الملاك'!$A$6:$A$205,0))&amp;"","كود غير موجود"))</f>
        <v/>
      </c>
      <c r="F1497" s="19">
        <f>IF(B1497&amp;""="","",IFERROR(INDEX('الملاك'!$E$6:$E$205,MATCH(B1497&amp;"",'الملاك'!$A$6:$A$205,0)),""))</f>
        <v/>
      </c>
      <c r="G1497" s="6">
        <f>IF(OR(A1497&amp;""="",B1497&amp;""=""),"",IF(COUNTIF('الاجتماعات'!$A$6:$A$205,A1497&amp;"")=0,"اجتماع غير موجود",IF(COUNTIFS($A$6:$A$2005,A1497&amp;"",$B$6:$B$2005,B1497&amp;"")&gt;1,"مكرر","")))</f>
        <v/>
      </c>
    </row>
    <row r="1498">
      <c r="A1498" s="5" t="n"/>
      <c r="B1498" s="5" t="n"/>
      <c r="C1498" s="5" t="n"/>
      <c r="D1498" s="5" t="n"/>
      <c r="E1498" s="6">
        <f>IF(B1498&amp;""="","",IFERROR(INDEX('الملاك'!$B$6:$B$205,MATCH(B1498&amp;"",'الملاك'!$A$6:$A$205,0))&amp;"","كود غير موجود"))</f>
        <v/>
      </c>
      <c r="F1498" s="19">
        <f>IF(B1498&amp;""="","",IFERROR(INDEX('الملاك'!$E$6:$E$205,MATCH(B1498&amp;"",'الملاك'!$A$6:$A$205,0)),""))</f>
        <v/>
      </c>
      <c r="G1498" s="6">
        <f>IF(OR(A1498&amp;""="",B1498&amp;""=""),"",IF(COUNTIF('الاجتماعات'!$A$6:$A$205,A1498&amp;"")=0,"اجتماع غير موجود",IF(COUNTIFS($A$6:$A$2005,A1498&amp;"",$B$6:$B$2005,B1498&amp;"")&gt;1,"مكرر","")))</f>
        <v/>
      </c>
    </row>
    <row r="1499">
      <c r="A1499" s="5" t="n"/>
      <c r="B1499" s="5" t="n"/>
      <c r="C1499" s="5" t="n"/>
      <c r="D1499" s="5" t="n"/>
      <c r="E1499" s="6">
        <f>IF(B1499&amp;""="","",IFERROR(INDEX('الملاك'!$B$6:$B$205,MATCH(B1499&amp;"",'الملاك'!$A$6:$A$205,0))&amp;"","كود غير موجود"))</f>
        <v/>
      </c>
      <c r="F1499" s="19">
        <f>IF(B1499&amp;""="","",IFERROR(INDEX('الملاك'!$E$6:$E$205,MATCH(B1499&amp;"",'الملاك'!$A$6:$A$205,0)),""))</f>
        <v/>
      </c>
      <c r="G1499" s="6">
        <f>IF(OR(A1499&amp;""="",B1499&amp;""=""),"",IF(COUNTIF('الاجتماعات'!$A$6:$A$205,A1499&amp;"")=0,"اجتماع غير موجود",IF(COUNTIFS($A$6:$A$2005,A1499&amp;"",$B$6:$B$2005,B1499&amp;"")&gt;1,"مكرر","")))</f>
        <v/>
      </c>
    </row>
    <row r="1500">
      <c r="A1500" s="5" t="n"/>
      <c r="B1500" s="5" t="n"/>
      <c r="C1500" s="5" t="n"/>
      <c r="D1500" s="5" t="n"/>
      <c r="E1500" s="6">
        <f>IF(B1500&amp;""="","",IFERROR(INDEX('الملاك'!$B$6:$B$205,MATCH(B1500&amp;"",'الملاك'!$A$6:$A$205,0))&amp;"","كود غير موجود"))</f>
        <v/>
      </c>
      <c r="F1500" s="19">
        <f>IF(B1500&amp;""="","",IFERROR(INDEX('الملاك'!$E$6:$E$205,MATCH(B1500&amp;"",'الملاك'!$A$6:$A$205,0)),""))</f>
        <v/>
      </c>
      <c r="G1500" s="6">
        <f>IF(OR(A1500&amp;""="",B1500&amp;""=""),"",IF(COUNTIF('الاجتماعات'!$A$6:$A$205,A1500&amp;"")=0,"اجتماع غير موجود",IF(COUNTIFS($A$6:$A$2005,A1500&amp;"",$B$6:$B$2005,B1500&amp;"")&gt;1,"مكرر","")))</f>
        <v/>
      </c>
    </row>
    <row r="1501">
      <c r="A1501" s="5" t="n"/>
      <c r="B1501" s="5" t="n"/>
      <c r="C1501" s="5" t="n"/>
      <c r="D1501" s="5" t="n"/>
      <c r="E1501" s="6">
        <f>IF(B1501&amp;""="","",IFERROR(INDEX('الملاك'!$B$6:$B$205,MATCH(B1501&amp;"",'الملاك'!$A$6:$A$205,0))&amp;"","كود غير موجود"))</f>
        <v/>
      </c>
      <c r="F1501" s="19">
        <f>IF(B1501&amp;""="","",IFERROR(INDEX('الملاك'!$E$6:$E$205,MATCH(B1501&amp;"",'الملاك'!$A$6:$A$205,0)),""))</f>
        <v/>
      </c>
      <c r="G1501" s="6">
        <f>IF(OR(A1501&amp;""="",B1501&amp;""=""),"",IF(COUNTIF('الاجتماعات'!$A$6:$A$205,A1501&amp;"")=0,"اجتماع غير موجود",IF(COUNTIFS($A$6:$A$2005,A1501&amp;"",$B$6:$B$2005,B1501&amp;"")&gt;1,"مكرر","")))</f>
        <v/>
      </c>
    </row>
    <row r="1502">
      <c r="A1502" s="5" t="n"/>
      <c r="B1502" s="5" t="n"/>
      <c r="C1502" s="5" t="n"/>
      <c r="D1502" s="5" t="n"/>
      <c r="E1502" s="6">
        <f>IF(B1502&amp;""="","",IFERROR(INDEX('الملاك'!$B$6:$B$205,MATCH(B1502&amp;"",'الملاك'!$A$6:$A$205,0))&amp;"","كود غير موجود"))</f>
        <v/>
      </c>
      <c r="F1502" s="19">
        <f>IF(B1502&amp;""="","",IFERROR(INDEX('الملاك'!$E$6:$E$205,MATCH(B1502&amp;"",'الملاك'!$A$6:$A$205,0)),""))</f>
        <v/>
      </c>
      <c r="G1502" s="6">
        <f>IF(OR(A1502&amp;""="",B1502&amp;""=""),"",IF(COUNTIF('الاجتماعات'!$A$6:$A$205,A1502&amp;"")=0,"اجتماع غير موجود",IF(COUNTIFS($A$6:$A$2005,A1502&amp;"",$B$6:$B$2005,B1502&amp;"")&gt;1,"مكرر","")))</f>
        <v/>
      </c>
    </row>
    <row r="1503">
      <c r="A1503" s="5" t="n"/>
      <c r="B1503" s="5" t="n"/>
      <c r="C1503" s="5" t="n"/>
      <c r="D1503" s="5" t="n"/>
      <c r="E1503" s="6">
        <f>IF(B1503&amp;""="","",IFERROR(INDEX('الملاك'!$B$6:$B$205,MATCH(B1503&amp;"",'الملاك'!$A$6:$A$205,0))&amp;"","كود غير موجود"))</f>
        <v/>
      </c>
      <c r="F1503" s="19">
        <f>IF(B1503&amp;""="","",IFERROR(INDEX('الملاك'!$E$6:$E$205,MATCH(B1503&amp;"",'الملاك'!$A$6:$A$205,0)),""))</f>
        <v/>
      </c>
      <c r="G1503" s="6">
        <f>IF(OR(A1503&amp;""="",B1503&amp;""=""),"",IF(COUNTIF('الاجتماعات'!$A$6:$A$205,A1503&amp;"")=0,"اجتماع غير موجود",IF(COUNTIFS($A$6:$A$2005,A1503&amp;"",$B$6:$B$2005,B1503&amp;"")&gt;1,"مكرر","")))</f>
        <v/>
      </c>
    </row>
    <row r="1504">
      <c r="A1504" s="5" t="n"/>
      <c r="B1504" s="5" t="n"/>
      <c r="C1504" s="5" t="n"/>
      <c r="D1504" s="5" t="n"/>
      <c r="E1504" s="6">
        <f>IF(B1504&amp;""="","",IFERROR(INDEX('الملاك'!$B$6:$B$205,MATCH(B1504&amp;"",'الملاك'!$A$6:$A$205,0))&amp;"","كود غير موجود"))</f>
        <v/>
      </c>
      <c r="F1504" s="19">
        <f>IF(B1504&amp;""="","",IFERROR(INDEX('الملاك'!$E$6:$E$205,MATCH(B1504&amp;"",'الملاك'!$A$6:$A$205,0)),""))</f>
        <v/>
      </c>
      <c r="G1504" s="6">
        <f>IF(OR(A1504&amp;""="",B1504&amp;""=""),"",IF(COUNTIF('الاجتماعات'!$A$6:$A$205,A1504&amp;"")=0,"اجتماع غير موجود",IF(COUNTIFS($A$6:$A$2005,A1504&amp;"",$B$6:$B$2005,B1504&amp;"")&gt;1,"مكرر","")))</f>
        <v/>
      </c>
    </row>
    <row r="1505">
      <c r="A1505" s="5" t="n"/>
      <c r="B1505" s="5" t="n"/>
      <c r="C1505" s="5" t="n"/>
      <c r="D1505" s="5" t="n"/>
      <c r="E1505" s="6">
        <f>IF(B1505&amp;""="","",IFERROR(INDEX('الملاك'!$B$6:$B$205,MATCH(B1505&amp;"",'الملاك'!$A$6:$A$205,0))&amp;"","كود غير موجود"))</f>
        <v/>
      </c>
      <c r="F1505" s="19">
        <f>IF(B1505&amp;""="","",IFERROR(INDEX('الملاك'!$E$6:$E$205,MATCH(B1505&amp;"",'الملاك'!$A$6:$A$205,0)),""))</f>
        <v/>
      </c>
      <c r="G1505" s="6">
        <f>IF(OR(A1505&amp;""="",B1505&amp;""=""),"",IF(COUNTIF('الاجتماعات'!$A$6:$A$205,A1505&amp;"")=0,"اجتماع غير موجود",IF(COUNTIFS($A$6:$A$2005,A1505&amp;"",$B$6:$B$2005,B1505&amp;"")&gt;1,"مكرر","")))</f>
        <v/>
      </c>
    </row>
    <row r="1506">
      <c r="A1506" s="5" t="n"/>
      <c r="B1506" s="5" t="n"/>
      <c r="C1506" s="5" t="n"/>
      <c r="D1506" s="5" t="n"/>
      <c r="E1506" s="6">
        <f>IF(B1506&amp;""="","",IFERROR(INDEX('الملاك'!$B$6:$B$205,MATCH(B1506&amp;"",'الملاك'!$A$6:$A$205,0))&amp;"","كود غير موجود"))</f>
        <v/>
      </c>
      <c r="F1506" s="19">
        <f>IF(B1506&amp;""="","",IFERROR(INDEX('الملاك'!$E$6:$E$205,MATCH(B1506&amp;"",'الملاك'!$A$6:$A$205,0)),""))</f>
        <v/>
      </c>
      <c r="G1506" s="6">
        <f>IF(OR(A1506&amp;""="",B1506&amp;""=""),"",IF(COUNTIF('الاجتماعات'!$A$6:$A$205,A1506&amp;"")=0,"اجتماع غير موجود",IF(COUNTIFS($A$6:$A$2005,A1506&amp;"",$B$6:$B$2005,B1506&amp;"")&gt;1,"مكرر","")))</f>
        <v/>
      </c>
    </row>
    <row r="1507">
      <c r="A1507" s="5" t="n"/>
      <c r="B1507" s="5" t="n"/>
      <c r="C1507" s="5" t="n"/>
      <c r="D1507" s="5" t="n"/>
      <c r="E1507" s="6">
        <f>IF(B1507&amp;""="","",IFERROR(INDEX('الملاك'!$B$6:$B$205,MATCH(B1507&amp;"",'الملاك'!$A$6:$A$205,0))&amp;"","كود غير موجود"))</f>
        <v/>
      </c>
      <c r="F1507" s="19">
        <f>IF(B1507&amp;""="","",IFERROR(INDEX('الملاك'!$E$6:$E$205,MATCH(B1507&amp;"",'الملاك'!$A$6:$A$205,0)),""))</f>
        <v/>
      </c>
      <c r="G1507" s="6">
        <f>IF(OR(A1507&amp;""="",B1507&amp;""=""),"",IF(COUNTIF('الاجتماعات'!$A$6:$A$205,A1507&amp;"")=0,"اجتماع غير موجود",IF(COUNTIFS($A$6:$A$2005,A1507&amp;"",$B$6:$B$2005,B1507&amp;"")&gt;1,"مكرر","")))</f>
        <v/>
      </c>
    </row>
    <row r="1508">
      <c r="A1508" s="5" t="n"/>
      <c r="B1508" s="5" t="n"/>
      <c r="C1508" s="5" t="n"/>
      <c r="D1508" s="5" t="n"/>
      <c r="E1508" s="6">
        <f>IF(B1508&amp;""="","",IFERROR(INDEX('الملاك'!$B$6:$B$205,MATCH(B1508&amp;"",'الملاك'!$A$6:$A$205,0))&amp;"","كود غير موجود"))</f>
        <v/>
      </c>
      <c r="F1508" s="19">
        <f>IF(B1508&amp;""="","",IFERROR(INDEX('الملاك'!$E$6:$E$205,MATCH(B1508&amp;"",'الملاك'!$A$6:$A$205,0)),""))</f>
        <v/>
      </c>
      <c r="G1508" s="6">
        <f>IF(OR(A1508&amp;""="",B1508&amp;""=""),"",IF(COUNTIF('الاجتماعات'!$A$6:$A$205,A1508&amp;"")=0,"اجتماع غير موجود",IF(COUNTIFS($A$6:$A$2005,A1508&amp;"",$B$6:$B$2005,B1508&amp;"")&gt;1,"مكرر","")))</f>
        <v/>
      </c>
    </row>
    <row r="1509">
      <c r="A1509" s="5" t="n"/>
      <c r="B1509" s="5" t="n"/>
      <c r="C1509" s="5" t="n"/>
      <c r="D1509" s="5" t="n"/>
      <c r="E1509" s="6">
        <f>IF(B1509&amp;""="","",IFERROR(INDEX('الملاك'!$B$6:$B$205,MATCH(B1509&amp;"",'الملاك'!$A$6:$A$205,0))&amp;"","كود غير موجود"))</f>
        <v/>
      </c>
      <c r="F1509" s="19">
        <f>IF(B1509&amp;""="","",IFERROR(INDEX('الملاك'!$E$6:$E$205,MATCH(B1509&amp;"",'الملاك'!$A$6:$A$205,0)),""))</f>
        <v/>
      </c>
      <c r="G1509" s="6">
        <f>IF(OR(A1509&amp;""="",B1509&amp;""=""),"",IF(COUNTIF('الاجتماعات'!$A$6:$A$205,A1509&amp;"")=0,"اجتماع غير موجود",IF(COUNTIFS($A$6:$A$2005,A1509&amp;"",$B$6:$B$2005,B1509&amp;"")&gt;1,"مكرر","")))</f>
        <v/>
      </c>
    </row>
    <row r="1510">
      <c r="A1510" s="5" t="n"/>
      <c r="B1510" s="5" t="n"/>
      <c r="C1510" s="5" t="n"/>
      <c r="D1510" s="5" t="n"/>
      <c r="E1510" s="6">
        <f>IF(B1510&amp;""="","",IFERROR(INDEX('الملاك'!$B$6:$B$205,MATCH(B1510&amp;"",'الملاك'!$A$6:$A$205,0))&amp;"","كود غير موجود"))</f>
        <v/>
      </c>
      <c r="F1510" s="19">
        <f>IF(B1510&amp;""="","",IFERROR(INDEX('الملاك'!$E$6:$E$205,MATCH(B1510&amp;"",'الملاك'!$A$6:$A$205,0)),""))</f>
        <v/>
      </c>
      <c r="G1510" s="6">
        <f>IF(OR(A1510&amp;""="",B1510&amp;""=""),"",IF(COUNTIF('الاجتماعات'!$A$6:$A$205,A1510&amp;"")=0,"اجتماع غير موجود",IF(COUNTIFS($A$6:$A$2005,A1510&amp;"",$B$6:$B$2005,B1510&amp;"")&gt;1,"مكرر","")))</f>
        <v/>
      </c>
    </row>
    <row r="1511">
      <c r="A1511" s="5" t="n"/>
      <c r="B1511" s="5" t="n"/>
      <c r="C1511" s="5" t="n"/>
      <c r="D1511" s="5" t="n"/>
      <c r="E1511" s="6">
        <f>IF(B1511&amp;""="","",IFERROR(INDEX('الملاك'!$B$6:$B$205,MATCH(B1511&amp;"",'الملاك'!$A$6:$A$205,0))&amp;"","كود غير موجود"))</f>
        <v/>
      </c>
      <c r="F1511" s="19">
        <f>IF(B1511&amp;""="","",IFERROR(INDEX('الملاك'!$E$6:$E$205,MATCH(B1511&amp;"",'الملاك'!$A$6:$A$205,0)),""))</f>
        <v/>
      </c>
      <c r="G1511" s="6">
        <f>IF(OR(A1511&amp;""="",B1511&amp;""=""),"",IF(COUNTIF('الاجتماعات'!$A$6:$A$205,A1511&amp;"")=0,"اجتماع غير موجود",IF(COUNTIFS($A$6:$A$2005,A1511&amp;"",$B$6:$B$2005,B1511&amp;"")&gt;1,"مكرر","")))</f>
        <v/>
      </c>
    </row>
    <row r="1512">
      <c r="A1512" s="5" t="n"/>
      <c r="B1512" s="5" t="n"/>
      <c r="C1512" s="5" t="n"/>
      <c r="D1512" s="5" t="n"/>
      <c r="E1512" s="6">
        <f>IF(B1512&amp;""="","",IFERROR(INDEX('الملاك'!$B$6:$B$205,MATCH(B1512&amp;"",'الملاك'!$A$6:$A$205,0))&amp;"","كود غير موجود"))</f>
        <v/>
      </c>
      <c r="F1512" s="19">
        <f>IF(B1512&amp;""="","",IFERROR(INDEX('الملاك'!$E$6:$E$205,MATCH(B1512&amp;"",'الملاك'!$A$6:$A$205,0)),""))</f>
        <v/>
      </c>
      <c r="G1512" s="6">
        <f>IF(OR(A1512&amp;""="",B1512&amp;""=""),"",IF(COUNTIF('الاجتماعات'!$A$6:$A$205,A1512&amp;"")=0,"اجتماع غير موجود",IF(COUNTIFS($A$6:$A$2005,A1512&amp;"",$B$6:$B$2005,B1512&amp;"")&gt;1,"مكرر","")))</f>
        <v/>
      </c>
    </row>
    <row r="1513">
      <c r="A1513" s="5" t="n"/>
      <c r="B1513" s="5" t="n"/>
      <c r="C1513" s="5" t="n"/>
      <c r="D1513" s="5" t="n"/>
      <c r="E1513" s="6">
        <f>IF(B1513&amp;""="","",IFERROR(INDEX('الملاك'!$B$6:$B$205,MATCH(B1513&amp;"",'الملاك'!$A$6:$A$205,0))&amp;"","كود غير موجود"))</f>
        <v/>
      </c>
      <c r="F1513" s="19">
        <f>IF(B1513&amp;""="","",IFERROR(INDEX('الملاك'!$E$6:$E$205,MATCH(B1513&amp;"",'الملاك'!$A$6:$A$205,0)),""))</f>
        <v/>
      </c>
      <c r="G1513" s="6">
        <f>IF(OR(A1513&amp;""="",B1513&amp;""=""),"",IF(COUNTIF('الاجتماعات'!$A$6:$A$205,A1513&amp;"")=0,"اجتماع غير موجود",IF(COUNTIFS($A$6:$A$2005,A1513&amp;"",$B$6:$B$2005,B1513&amp;"")&gt;1,"مكرر","")))</f>
        <v/>
      </c>
    </row>
    <row r="1514">
      <c r="A1514" s="5" t="n"/>
      <c r="B1514" s="5" t="n"/>
      <c r="C1514" s="5" t="n"/>
      <c r="D1514" s="5" t="n"/>
      <c r="E1514" s="6">
        <f>IF(B1514&amp;""="","",IFERROR(INDEX('الملاك'!$B$6:$B$205,MATCH(B1514&amp;"",'الملاك'!$A$6:$A$205,0))&amp;"","كود غير موجود"))</f>
        <v/>
      </c>
      <c r="F1514" s="19">
        <f>IF(B1514&amp;""="","",IFERROR(INDEX('الملاك'!$E$6:$E$205,MATCH(B1514&amp;"",'الملاك'!$A$6:$A$205,0)),""))</f>
        <v/>
      </c>
      <c r="G1514" s="6">
        <f>IF(OR(A1514&amp;""="",B1514&amp;""=""),"",IF(COUNTIF('الاجتماعات'!$A$6:$A$205,A1514&amp;"")=0,"اجتماع غير موجود",IF(COUNTIFS($A$6:$A$2005,A1514&amp;"",$B$6:$B$2005,B1514&amp;"")&gt;1,"مكرر","")))</f>
        <v/>
      </c>
    </row>
    <row r="1515">
      <c r="A1515" s="5" t="n"/>
      <c r="B1515" s="5" t="n"/>
      <c r="C1515" s="5" t="n"/>
      <c r="D1515" s="5" t="n"/>
      <c r="E1515" s="6">
        <f>IF(B1515&amp;""="","",IFERROR(INDEX('الملاك'!$B$6:$B$205,MATCH(B1515&amp;"",'الملاك'!$A$6:$A$205,0))&amp;"","كود غير موجود"))</f>
        <v/>
      </c>
      <c r="F1515" s="19">
        <f>IF(B1515&amp;""="","",IFERROR(INDEX('الملاك'!$E$6:$E$205,MATCH(B1515&amp;"",'الملاك'!$A$6:$A$205,0)),""))</f>
        <v/>
      </c>
      <c r="G1515" s="6">
        <f>IF(OR(A1515&amp;""="",B1515&amp;""=""),"",IF(COUNTIF('الاجتماعات'!$A$6:$A$205,A1515&amp;"")=0,"اجتماع غير موجود",IF(COUNTIFS($A$6:$A$2005,A1515&amp;"",$B$6:$B$2005,B1515&amp;"")&gt;1,"مكرر","")))</f>
        <v/>
      </c>
    </row>
    <row r="1516">
      <c r="A1516" s="5" t="n"/>
      <c r="B1516" s="5" t="n"/>
      <c r="C1516" s="5" t="n"/>
      <c r="D1516" s="5" t="n"/>
      <c r="E1516" s="6">
        <f>IF(B1516&amp;""="","",IFERROR(INDEX('الملاك'!$B$6:$B$205,MATCH(B1516&amp;"",'الملاك'!$A$6:$A$205,0))&amp;"","كود غير موجود"))</f>
        <v/>
      </c>
      <c r="F1516" s="19">
        <f>IF(B1516&amp;""="","",IFERROR(INDEX('الملاك'!$E$6:$E$205,MATCH(B1516&amp;"",'الملاك'!$A$6:$A$205,0)),""))</f>
        <v/>
      </c>
      <c r="G1516" s="6">
        <f>IF(OR(A1516&amp;""="",B1516&amp;""=""),"",IF(COUNTIF('الاجتماعات'!$A$6:$A$205,A1516&amp;"")=0,"اجتماع غير موجود",IF(COUNTIFS($A$6:$A$2005,A1516&amp;"",$B$6:$B$2005,B1516&amp;"")&gt;1,"مكرر","")))</f>
        <v/>
      </c>
    </row>
    <row r="1517">
      <c r="A1517" s="5" t="n"/>
      <c r="B1517" s="5" t="n"/>
      <c r="C1517" s="5" t="n"/>
      <c r="D1517" s="5" t="n"/>
      <c r="E1517" s="6">
        <f>IF(B1517&amp;""="","",IFERROR(INDEX('الملاك'!$B$6:$B$205,MATCH(B1517&amp;"",'الملاك'!$A$6:$A$205,0))&amp;"","كود غير موجود"))</f>
        <v/>
      </c>
      <c r="F1517" s="19">
        <f>IF(B1517&amp;""="","",IFERROR(INDEX('الملاك'!$E$6:$E$205,MATCH(B1517&amp;"",'الملاك'!$A$6:$A$205,0)),""))</f>
        <v/>
      </c>
      <c r="G1517" s="6">
        <f>IF(OR(A1517&amp;""="",B1517&amp;""=""),"",IF(COUNTIF('الاجتماعات'!$A$6:$A$205,A1517&amp;"")=0,"اجتماع غير موجود",IF(COUNTIFS($A$6:$A$2005,A1517&amp;"",$B$6:$B$2005,B1517&amp;"")&gt;1,"مكرر","")))</f>
        <v/>
      </c>
    </row>
    <row r="1518">
      <c r="A1518" s="5" t="n"/>
      <c r="B1518" s="5" t="n"/>
      <c r="C1518" s="5" t="n"/>
      <c r="D1518" s="5" t="n"/>
      <c r="E1518" s="6">
        <f>IF(B1518&amp;""="","",IFERROR(INDEX('الملاك'!$B$6:$B$205,MATCH(B1518&amp;"",'الملاك'!$A$6:$A$205,0))&amp;"","كود غير موجود"))</f>
        <v/>
      </c>
      <c r="F1518" s="19">
        <f>IF(B1518&amp;""="","",IFERROR(INDEX('الملاك'!$E$6:$E$205,MATCH(B1518&amp;"",'الملاك'!$A$6:$A$205,0)),""))</f>
        <v/>
      </c>
      <c r="G1518" s="6">
        <f>IF(OR(A1518&amp;""="",B1518&amp;""=""),"",IF(COUNTIF('الاجتماعات'!$A$6:$A$205,A1518&amp;"")=0,"اجتماع غير موجود",IF(COUNTIFS($A$6:$A$2005,A1518&amp;"",$B$6:$B$2005,B1518&amp;"")&gt;1,"مكرر","")))</f>
        <v/>
      </c>
    </row>
    <row r="1519">
      <c r="A1519" s="5" t="n"/>
      <c r="B1519" s="5" t="n"/>
      <c r="C1519" s="5" t="n"/>
      <c r="D1519" s="5" t="n"/>
      <c r="E1519" s="6">
        <f>IF(B1519&amp;""="","",IFERROR(INDEX('الملاك'!$B$6:$B$205,MATCH(B1519&amp;"",'الملاك'!$A$6:$A$205,0))&amp;"","كود غير موجود"))</f>
        <v/>
      </c>
      <c r="F1519" s="19">
        <f>IF(B1519&amp;""="","",IFERROR(INDEX('الملاك'!$E$6:$E$205,MATCH(B1519&amp;"",'الملاك'!$A$6:$A$205,0)),""))</f>
        <v/>
      </c>
      <c r="G1519" s="6">
        <f>IF(OR(A1519&amp;""="",B1519&amp;""=""),"",IF(COUNTIF('الاجتماعات'!$A$6:$A$205,A1519&amp;"")=0,"اجتماع غير موجود",IF(COUNTIFS($A$6:$A$2005,A1519&amp;"",$B$6:$B$2005,B1519&amp;"")&gt;1,"مكرر","")))</f>
        <v/>
      </c>
    </row>
    <row r="1520">
      <c r="A1520" s="5" t="n"/>
      <c r="B1520" s="5" t="n"/>
      <c r="C1520" s="5" t="n"/>
      <c r="D1520" s="5" t="n"/>
      <c r="E1520" s="6">
        <f>IF(B1520&amp;""="","",IFERROR(INDEX('الملاك'!$B$6:$B$205,MATCH(B1520&amp;"",'الملاك'!$A$6:$A$205,0))&amp;"","كود غير موجود"))</f>
        <v/>
      </c>
      <c r="F1520" s="19">
        <f>IF(B1520&amp;""="","",IFERROR(INDEX('الملاك'!$E$6:$E$205,MATCH(B1520&amp;"",'الملاك'!$A$6:$A$205,0)),""))</f>
        <v/>
      </c>
      <c r="G1520" s="6">
        <f>IF(OR(A1520&amp;""="",B1520&amp;""=""),"",IF(COUNTIF('الاجتماعات'!$A$6:$A$205,A1520&amp;"")=0,"اجتماع غير موجود",IF(COUNTIFS($A$6:$A$2005,A1520&amp;"",$B$6:$B$2005,B1520&amp;"")&gt;1,"مكرر","")))</f>
        <v/>
      </c>
    </row>
    <row r="1521">
      <c r="A1521" s="5" t="n"/>
      <c r="B1521" s="5" t="n"/>
      <c r="C1521" s="5" t="n"/>
      <c r="D1521" s="5" t="n"/>
      <c r="E1521" s="6">
        <f>IF(B1521&amp;""="","",IFERROR(INDEX('الملاك'!$B$6:$B$205,MATCH(B1521&amp;"",'الملاك'!$A$6:$A$205,0))&amp;"","كود غير موجود"))</f>
        <v/>
      </c>
      <c r="F1521" s="19">
        <f>IF(B1521&amp;""="","",IFERROR(INDEX('الملاك'!$E$6:$E$205,MATCH(B1521&amp;"",'الملاك'!$A$6:$A$205,0)),""))</f>
        <v/>
      </c>
      <c r="G1521" s="6">
        <f>IF(OR(A1521&amp;""="",B1521&amp;""=""),"",IF(COUNTIF('الاجتماعات'!$A$6:$A$205,A1521&amp;"")=0,"اجتماع غير موجود",IF(COUNTIFS($A$6:$A$2005,A1521&amp;"",$B$6:$B$2005,B1521&amp;"")&gt;1,"مكرر","")))</f>
        <v/>
      </c>
    </row>
    <row r="1522">
      <c r="A1522" s="5" t="n"/>
      <c r="B1522" s="5" t="n"/>
      <c r="C1522" s="5" t="n"/>
      <c r="D1522" s="5" t="n"/>
      <c r="E1522" s="6">
        <f>IF(B1522&amp;""="","",IFERROR(INDEX('الملاك'!$B$6:$B$205,MATCH(B1522&amp;"",'الملاك'!$A$6:$A$205,0))&amp;"","كود غير موجود"))</f>
        <v/>
      </c>
      <c r="F1522" s="19">
        <f>IF(B1522&amp;""="","",IFERROR(INDEX('الملاك'!$E$6:$E$205,MATCH(B1522&amp;"",'الملاك'!$A$6:$A$205,0)),""))</f>
        <v/>
      </c>
      <c r="G1522" s="6">
        <f>IF(OR(A1522&amp;""="",B1522&amp;""=""),"",IF(COUNTIF('الاجتماعات'!$A$6:$A$205,A1522&amp;"")=0,"اجتماع غير موجود",IF(COUNTIFS($A$6:$A$2005,A1522&amp;"",$B$6:$B$2005,B1522&amp;"")&gt;1,"مكرر","")))</f>
        <v/>
      </c>
    </row>
    <row r="1523">
      <c r="A1523" s="5" t="n"/>
      <c r="B1523" s="5" t="n"/>
      <c r="C1523" s="5" t="n"/>
      <c r="D1523" s="5" t="n"/>
      <c r="E1523" s="6">
        <f>IF(B1523&amp;""="","",IFERROR(INDEX('الملاك'!$B$6:$B$205,MATCH(B1523&amp;"",'الملاك'!$A$6:$A$205,0))&amp;"","كود غير موجود"))</f>
        <v/>
      </c>
      <c r="F1523" s="19">
        <f>IF(B1523&amp;""="","",IFERROR(INDEX('الملاك'!$E$6:$E$205,MATCH(B1523&amp;"",'الملاك'!$A$6:$A$205,0)),""))</f>
        <v/>
      </c>
      <c r="G1523" s="6">
        <f>IF(OR(A1523&amp;""="",B1523&amp;""=""),"",IF(COUNTIF('الاجتماعات'!$A$6:$A$205,A1523&amp;"")=0,"اجتماع غير موجود",IF(COUNTIFS($A$6:$A$2005,A1523&amp;"",$B$6:$B$2005,B1523&amp;"")&gt;1,"مكرر","")))</f>
        <v/>
      </c>
    </row>
    <row r="1524">
      <c r="A1524" s="5" t="n"/>
      <c r="B1524" s="5" t="n"/>
      <c r="C1524" s="5" t="n"/>
      <c r="D1524" s="5" t="n"/>
      <c r="E1524" s="6">
        <f>IF(B1524&amp;""="","",IFERROR(INDEX('الملاك'!$B$6:$B$205,MATCH(B1524&amp;"",'الملاك'!$A$6:$A$205,0))&amp;"","كود غير موجود"))</f>
        <v/>
      </c>
      <c r="F1524" s="19">
        <f>IF(B1524&amp;""="","",IFERROR(INDEX('الملاك'!$E$6:$E$205,MATCH(B1524&amp;"",'الملاك'!$A$6:$A$205,0)),""))</f>
        <v/>
      </c>
      <c r="G1524" s="6">
        <f>IF(OR(A1524&amp;""="",B1524&amp;""=""),"",IF(COUNTIF('الاجتماعات'!$A$6:$A$205,A1524&amp;"")=0,"اجتماع غير موجود",IF(COUNTIFS($A$6:$A$2005,A1524&amp;"",$B$6:$B$2005,B1524&amp;"")&gt;1,"مكرر","")))</f>
        <v/>
      </c>
    </row>
    <row r="1525">
      <c r="A1525" s="5" t="n"/>
      <c r="B1525" s="5" t="n"/>
      <c r="C1525" s="5" t="n"/>
      <c r="D1525" s="5" t="n"/>
      <c r="E1525" s="6">
        <f>IF(B1525&amp;""="","",IFERROR(INDEX('الملاك'!$B$6:$B$205,MATCH(B1525&amp;"",'الملاك'!$A$6:$A$205,0))&amp;"","كود غير موجود"))</f>
        <v/>
      </c>
      <c r="F1525" s="19">
        <f>IF(B1525&amp;""="","",IFERROR(INDEX('الملاك'!$E$6:$E$205,MATCH(B1525&amp;"",'الملاك'!$A$6:$A$205,0)),""))</f>
        <v/>
      </c>
      <c r="G1525" s="6">
        <f>IF(OR(A1525&amp;""="",B1525&amp;""=""),"",IF(COUNTIF('الاجتماعات'!$A$6:$A$205,A1525&amp;"")=0,"اجتماع غير موجود",IF(COUNTIFS($A$6:$A$2005,A1525&amp;"",$B$6:$B$2005,B1525&amp;"")&gt;1,"مكرر","")))</f>
        <v/>
      </c>
    </row>
    <row r="1526">
      <c r="A1526" s="5" t="n"/>
      <c r="B1526" s="5" t="n"/>
      <c r="C1526" s="5" t="n"/>
      <c r="D1526" s="5" t="n"/>
      <c r="E1526" s="6">
        <f>IF(B1526&amp;""="","",IFERROR(INDEX('الملاك'!$B$6:$B$205,MATCH(B1526&amp;"",'الملاك'!$A$6:$A$205,0))&amp;"","كود غير موجود"))</f>
        <v/>
      </c>
      <c r="F1526" s="19">
        <f>IF(B1526&amp;""="","",IFERROR(INDEX('الملاك'!$E$6:$E$205,MATCH(B1526&amp;"",'الملاك'!$A$6:$A$205,0)),""))</f>
        <v/>
      </c>
      <c r="G1526" s="6">
        <f>IF(OR(A1526&amp;""="",B1526&amp;""=""),"",IF(COUNTIF('الاجتماعات'!$A$6:$A$205,A1526&amp;"")=0,"اجتماع غير موجود",IF(COUNTIFS($A$6:$A$2005,A1526&amp;"",$B$6:$B$2005,B1526&amp;"")&gt;1,"مكرر","")))</f>
        <v/>
      </c>
    </row>
    <row r="1527">
      <c r="A1527" s="5" t="n"/>
      <c r="B1527" s="5" t="n"/>
      <c r="C1527" s="5" t="n"/>
      <c r="D1527" s="5" t="n"/>
      <c r="E1527" s="6">
        <f>IF(B1527&amp;""="","",IFERROR(INDEX('الملاك'!$B$6:$B$205,MATCH(B1527&amp;"",'الملاك'!$A$6:$A$205,0))&amp;"","كود غير موجود"))</f>
        <v/>
      </c>
      <c r="F1527" s="19">
        <f>IF(B1527&amp;""="","",IFERROR(INDEX('الملاك'!$E$6:$E$205,MATCH(B1527&amp;"",'الملاك'!$A$6:$A$205,0)),""))</f>
        <v/>
      </c>
      <c r="G1527" s="6">
        <f>IF(OR(A1527&amp;""="",B1527&amp;""=""),"",IF(COUNTIF('الاجتماعات'!$A$6:$A$205,A1527&amp;"")=0,"اجتماع غير موجود",IF(COUNTIFS($A$6:$A$2005,A1527&amp;"",$B$6:$B$2005,B1527&amp;"")&gt;1,"مكرر","")))</f>
        <v/>
      </c>
    </row>
    <row r="1528">
      <c r="A1528" s="5" t="n"/>
      <c r="B1528" s="5" t="n"/>
      <c r="C1528" s="5" t="n"/>
      <c r="D1528" s="5" t="n"/>
      <c r="E1528" s="6">
        <f>IF(B1528&amp;""="","",IFERROR(INDEX('الملاك'!$B$6:$B$205,MATCH(B1528&amp;"",'الملاك'!$A$6:$A$205,0))&amp;"","كود غير موجود"))</f>
        <v/>
      </c>
      <c r="F1528" s="19">
        <f>IF(B1528&amp;""="","",IFERROR(INDEX('الملاك'!$E$6:$E$205,MATCH(B1528&amp;"",'الملاك'!$A$6:$A$205,0)),""))</f>
        <v/>
      </c>
      <c r="G1528" s="6">
        <f>IF(OR(A1528&amp;""="",B1528&amp;""=""),"",IF(COUNTIF('الاجتماعات'!$A$6:$A$205,A1528&amp;"")=0,"اجتماع غير موجود",IF(COUNTIFS($A$6:$A$2005,A1528&amp;"",$B$6:$B$2005,B1528&amp;"")&gt;1,"مكرر","")))</f>
        <v/>
      </c>
    </row>
    <row r="1529">
      <c r="A1529" s="5" t="n"/>
      <c r="B1529" s="5" t="n"/>
      <c r="C1529" s="5" t="n"/>
      <c r="D1529" s="5" t="n"/>
      <c r="E1529" s="6">
        <f>IF(B1529&amp;""="","",IFERROR(INDEX('الملاك'!$B$6:$B$205,MATCH(B1529&amp;"",'الملاك'!$A$6:$A$205,0))&amp;"","كود غير موجود"))</f>
        <v/>
      </c>
      <c r="F1529" s="19">
        <f>IF(B1529&amp;""="","",IFERROR(INDEX('الملاك'!$E$6:$E$205,MATCH(B1529&amp;"",'الملاك'!$A$6:$A$205,0)),""))</f>
        <v/>
      </c>
      <c r="G1529" s="6">
        <f>IF(OR(A1529&amp;""="",B1529&amp;""=""),"",IF(COUNTIF('الاجتماعات'!$A$6:$A$205,A1529&amp;"")=0,"اجتماع غير موجود",IF(COUNTIFS($A$6:$A$2005,A1529&amp;"",$B$6:$B$2005,B1529&amp;"")&gt;1,"مكرر","")))</f>
        <v/>
      </c>
    </row>
    <row r="1530">
      <c r="A1530" s="5" t="n"/>
      <c r="B1530" s="5" t="n"/>
      <c r="C1530" s="5" t="n"/>
      <c r="D1530" s="5" t="n"/>
      <c r="E1530" s="6">
        <f>IF(B1530&amp;""="","",IFERROR(INDEX('الملاك'!$B$6:$B$205,MATCH(B1530&amp;"",'الملاك'!$A$6:$A$205,0))&amp;"","كود غير موجود"))</f>
        <v/>
      </c>
      <c r="F1530" s="19">
        <f>IF(B1530&amp;""="","",IFERROR(INDEX('الملاك'!$E$6:$E$205,MATCH(B1530&amp;"",'الملاك'!$A$6:$A$205,0)),""))</f>
        <v/>
      </c>
      <c r="G1530" s="6">
        <f>IF(OR(A1530&amp;""="",B1530&amp;""=""),"",IF(COUNTIF('الاجتماعات'!$A$6:$A$205,A1530&amp;"")=0,"اجتماع غير موجود",IF(COUNTIFS($A$6:$A$2005,A1530&amp;"",$B$6:$B$2005,B1530&amp;"")&gt;1,"مكرر","")))</f>
        <v/>
      </c>
    </row>
    <row r="1531">
      <c r="A1531" s="5" t="n"/>
      <c r="B1531" s="5" t="n"/>
      <c r="C1531" s="5" t="n"/>
      <c r="D1531" s="5" t="n"/>
      <c r="E1531" s="6">
        <f>IF(B1531&amp;""="","",IFERROR(INDEX('الملاك'!$B$6:$B$205,MATCH(B1531&amp;"",'الملاك'!$A$6:$A$205,0))&amp;"","كود غير موجود"))</f>
        <v/>
      </c>
      <c r="F1531" s="19">
        <f>IF(B1531&amp;""="","",IFERROR(INDEX('الملاك'!$E$6:$E$205,MATCH(B1531&amp;"",'الملاك'!$A$6:$A$205,0)),""))</f>
        <v/>
      </c>
      <c r="G1531" s="6">
        <f>IF(OR(A1531&amp;""="",B1531&amp;""=""),"",IF(COUNTIF('الاجتماعات'!$A$6:$A$205,A1531&amp;"")=0,"اجتماع غير موجود",IF(COUNTIFS($A$6:$A$2005,A1531&amp;"",$B$6:$B$2005,B1531&amp;"")&gt;1,"مكرر","")))</f>
        <v/>
      </c>
    </row>
    <row r="1532">
      <c r="A1532" s="5" t="n"/>
      <c r="B1532" s="5" t="n"/>
      <c r="C1532" s="5" t="n"/>
      <c r="D1532" s="5" t="n"/>
      <c r="E1532" s="6">
        <f>IF(B1532&amp;""="","",IFERROR(INDEX('الملاك'!$B$6:$B$205,MATCH(B1532&amp;"",'الملاك'!$A$6:$A$205,0))&amp;"","كود غير موجود"))</f>
        <v/>
      </c>
      <c r="F1532" s="19">
        <f>IF(B1532&amp;""="","",IFERROR(INDEX('الملاك'!$E$6:$E$205,MATCH(B1532&amp;"",'الملاك'!$A$6:$A$205,0)),""))</f>
        <v/>
      </c>
      <c r="G1532" s="6">
        <f>IF(OR(A1532&amp;""="",B1532&amp;""=""),"",IF(COUNTIF('الاجتماعات'!$A$6:$A$205,A1532&amp;"")=0,"اجتماع غير موجود",IF(COUNTIFS($A$6:$A$2005,A1532&amp;"",$B$6:$B$2005,B1532&amp;"")&gt;1,"مكرر","")))</f>
        <v/>
      </c>
    </row>
    <row r="1533">
      <c r="A1533" s="5" t="n"/>
      <c r="B1533" s="5" t="n"/>
      <c r="C1533" s="5" t="n"/>
      <c r="D1533" s="5" t="n"/>
      <c r="E1533" s="6">
        <f>IF(B1533&amp;""="","",IFERROR(INDEX('الملاك'!$B$6:$B$205,MATCH(B1533&amp;"",'الملاك'!$A$6:$A$205,0))&amp;"","كود غير موجود"))</f>
        <v/>
      </c>
      <c r="F1533" s="19">
        <f>IF(B1533&amp;""="","",IFERROR(INDEX('الملاك'!$E$6:$E$205,MATCH(B1533&amp;"",'الملاك'!$A$6:$A$205,0)),""))</f>
        <v/>
      </c>
      <c r="G1533" s="6">
        <f>IF(OR(A1533&amp;""="",B1533&amp;""=""),"",IF(COUNTIF('الاجتماعات'!$A$6:$A$205,A1533&amp;"")=0,"اجتماع غير موجود",IF(COUNTIFS($A$6:$A$2005,A1533&amp;"",$B$6:$B$2005,B1533&amp;"")&gt;1,"مكرر","")))</f>
        <v/>
      </c>
    </row>
    <row r="1534">
      <c r="A1534" s="5" t="n"/>
      <c r="B1534" s="5" t="n"/>
      <c r="C1534" s="5" t="n"/>
      <c r="D1534" s="5" t="n"/>
      <c r="E1534" s="6">
        <f>IF(B1534&amp;""="","",IFERROR(INDEX('الملاك'!$B$6:$B$205,MATCH(B1534&amp;"",'الملاك'!$A$6:$A$205,0))&amp;"","كود غير موجود"))</f>
        <v/>
      </c>
      <c r="F1534" s="19">
        <f>IF(B1534&amp;""="","",IFERROR(INDEX('الملاك'!$E$6:$E$205,MATCH(B1534&amp;"",'الملاك'!$A$6:$A$205,0)),""))</f>
        <v/>
      </c>
      <c r="G1534" s="6">
        <f>IF(OR(A1534&amp;""="",B1534&amp;""=""),"",IF(COUNTIF('الاجتماعات'!$A$6:$A$205,A1534&amp;"")=0,"اجتماع غير موجود",IF(COUNTIFS($A$6:$A$2005,A1534&amp;"",$B$6:$B$2005,B1534&amp;"")&gt;1,"مكرر","")))</f>
        <v/>
      </c>
    </row>
    <row r="1535">
      <c r="A1535" s="5" t="n"/>
      <c r="B1535" s="5" t="n"/>
      <c r="C1535" s="5" t="n"/>
      <c r="D1535" s="5" t="n"/>
      <c r="E1535" s="6">
        <f>IF(B1535&amp;""="","",IFERROR(INDEX('الملاك'!$B$6:$B$205,MATCH(B1535&amp;"",'الملاك'!$A$6:$A$205,0))&amp;"","كود غير موجود"))</f>
        <v/>
      </c>
      <c r="F1535" s="19">
        <f>IF(B1535&amp;""="","",IFERROR(INDEX('الملاك'!$E$6:$E$205,MATCH(B1535&amp;"",'الملاك'!$A$6:$A$205,0)),""))</f>
        <v/>
      </c>
      <c r="G1535" s="6">
        <f>IF(OR(A1535&amp;""="",B1535&amp;""=""),"",IF(COUNTIF('الاجتماعات'!$A$6:$A$205,A1535&amp;"")=0,"اجتماع غير موجود",IF(COUNTIFS($A$6:$A$2005,A1535&amp;"",$B$6:$B$2005,B1535&amp;"")&gt;1,"مكرر","")))</f>
        <v/>
      </c>
    </row>
    <row r="1536">
      <c r="A1536" s="5" t="n"/>
      <c r="B1536" s="5" t="n"/>
      <c r="C1536" s="5" t="n"/>
      <c r="D1536" s="5" t="n"/>
      <c r="E1536" s="6">
        <f>IF(B1536&amp;""="","",IFERROR(INDEX('الملاك'!$B$6:$B$205,MATCH(B1536&amp;"",'الملاك'!$A$6:$A$205,0))&amp;"","كود غير موجود"))</f>
        <v/>
      </c>
      <c r="F1536" s="19">
        <f>IF(B1536&amp;""="","",IFERROR(INDEX('الملاك'!$E$6:$E$205,MATCH(B1536&amp;"",'الملاك'!$A$6:$A$205,0)),""))</f>
        <v/>
      </c>
      <c r="G1536" s="6">
        <f>IF(OR(A1536&amp;""="",B1536&amp;""=""),"",IF(COUNTIF('الاجتماعات'!$A$6:$A$205,A1536&amp;"")=0,"اجتماع غير موجود",IF(COUNTIFS($A$6:$A$2005,A1536&amp;"",$B$6:$B$2005,B1536&amp;"")&gt;1,"مكرر","")))</f>
        <v/>
      </c>
    </row>
    <row r="1537">
      <c r="A1537" s="5" t="n"/>
      <c r="B1537" s="5" t="n"/>
      <c r="C1537" s="5" t="n"/>
      <c r="D1537" s="5" t="n"/>
      <c r="E1537" s="6">
        <f>IF(B1537&amp;""="","",IFERROR(INDEX('الملاك'!$B$6:$B$205,MATCH(B1537&amp;"",'الملاك'!$A$6:$A$205,0))&amp;"","كود غير موجود"))</f>
        <v/>
      </c>
      <c r="F1537" s="19">
        <f>IF(B1537&amp;""="","",IFERROR(INDEX('الملاك'!$E$6:$E$205,MATCH(B1537&amp;"",'الملاك'!$A$6:$A$205,0)),""))</f>
        <v/>
      </c>
      <c r="G1537" s="6">
        <f>IF(OR(A1537&amp;""="",B1537&amp;""=""),"",IF(COUNTIF('الاجتماعات'!$A$6:$A$205,A1537&amp;"")=0,"اجتماع غير موجود",IF(COUNTIFS($A$6:$A$2005,A1537&amp;"",$B$6:$B$2005,B1537&amp;"")&gt;1,"مكرر","")))</f>
        <v/>
      </c>
    </row>
    <row r="1538">
      <c r="A1538" s="5" t="n"/>
      <c r="B1538" s="5" t="n"/>
      <c r="C1538" s="5" t="n"/>
      <c r="D1538" s="5" t="n"/>
      <c r="E1538" s="6">
        <f>IF(B1538&amp;""="","",IFERROR(INDEX('الملاك'!$B$6:$B$205,MATCH(B1538&amp;"",'الملاك'!$A$6:$A$205,0))&amp;"","كود غير موجود"))</f>
        <v/>
      </c>
      <c r="F1538" s="19">
        <f>IF(B1538&amp;""="","",IFERROR(INDEX('الملاك'!$E$6:$E$205,MATCH(B1538&amp;"",'الملاك'!$A$6:$A$205,0)),""))</f>
        <v/>
      </c>
      <c r="G1538" s="6">
        <f>IF(OR(A1538&amp;""="",B1538&amp;""=""),"",IF(COUNTIF('الاجتماعات'!$A$6:$A$205,A1538&amp;"")=0,"اجتماع غير موجود",IF(COUNTIFS($A$6:$A$2005,A1538&amp;"",$B$6:$B$2005,B1538&amp;"")&gt;1,"مكرر","")))</f>
        <v/>
      </c>
    </row>
    <row r="1539">
      <c r="A1539" s="5" t="n"/>
      <c r="B1539" s="5" t="n"/>
      <c r="C1539" s="5" t="n"/>
      <c r="D1539" s="5" t="n"/>
      <c r="E1539" s="6">
        <f>IF(B1539&amp;""="","",IFERROR(INDEX('الملاك'!$B$6:$B$205,MATCH(B1539&amp;"",'الملاك'!$A$6:$A$205,0))&amp;"","كود غير موجود"))</f>
        <v/>
      </c>
      <c r="F1539" s="19">
        <f>IF(B1539&amp;""="","",IFERROR(INDEX('الملاك'!$E$6:$E$205,MATCH(B1539&amp;"",'الملاك'!$A$6:$A$205,0)),""))</f>
        <v/>
      </c>
      <c r="G1539" s="6">
        <f>IF(OR(A1539&amp;""="",B1539&amp;""=""),"",IF(COUNTIF('الاجتماعات'!$A$6:$A$205,A1539&amp;"")=0,"اجتماع غير موجود",IF(COUNTIFS($A$6:$A$2005,A1539&amp;"",$B$6:$B$2005,B1539&amp;"")&gt;1,"مكرر","")))</f>
        <v/>
      </c>
    </row>
    <row r="1540">
      <c r="A1540" s="5" t="n"/>
      <c r="B1540" s="5" t="n"/>
      <c r="C1540" s="5" t="n"/>
      <c r="D1540" s="5" t="n"/>
      <c r="E1540" s="6">
        <f>IF(B1540&amp;""="","",IFERROR(INDEX('الملاك'!$B$6:$B$205,MATCH(B1540&amp;"",'الملاك'!$A$6:$A$205,0))&amp;"","كود غير موجود"))</f>
        <v/>
      </c>
      <c r="F1540" s="19">
        <f>IF(B1540&amp;""="","",IFERROR(INDEX('الملاك'!$E$6:$E$205,MATCH(B1540&amp;"",'الملاك'!$A$6:$A$205,0)),""))</f>
        <v/>
      </c>
      <c r="G1540" s="6">
        <f>IF(OR(A1540&amp;""="",B1540&amp;""=""),"",IF(COUNTIF('الاجتماعات'!$A$6:$A$205,A1540&amp;"")=0,"اجتماع غير موجود",IF(COUNTIFS($A$6:$A$2005,A1540&amp;"",$B$6:$B$2005,B1540&amp;"")&gt;1,"مكرر","")))</f>
        <v/>
      </c>
    </row>
    <row r="1541">
      <c r="A1541" s="5" t="n"/>
      <c r="B1541" s="5" t="n"/>
      <c r="C1541" s="5" t="n"/>
      <c r="D1541" s="5" t="n"/>
      <c r="E1541" s="6">
        <f>IF(B1541&amp;""="","",IFERROR(INDEX('الملاك'!$B$6:$B$205,MATCH(B1541&amp;"",'الملاك'!$A$6:$A$205,0))&amp;"","كود غير موجود"))</f>
        <v/>
      </c>
      <c r="F1541" s="19">
        <f>IF(B1541&amp;""="","",IFERROR(INDEX('الملاك'!$E$6:$E$205,MATCH(B1541&amp;"",'الملاك'!$A$6:$A$205,0)),""))</f>
        <v/>
      </c>
      <c r="G1541" s="6">
        <f>IF(OR(A1541&amp;""="",B1541&amp;""=""),"",IF(COUNTIF('الاجتماعات'!$A$6:$A$205,A1541&amp;"")=0,"اجتماع غير موجود",IF(COUNTIFS($A$6:$A$2005,A1541&amp;"",$B$6:$B$2005,B1541&amp;"")&gt;1,"مكرر","")))</f>
        <v/>
      </c>
    </row>
    <row r="1542">
      <c r="A1542" s="5" t="n"/>
      <c r="B1542" s="5" t="n"/>
      <c r="C1542" s="5" t="n"/>
      <c r="D1542" s="5" t="n"/>
      <c r="E1542" s="6">
        <f>IF(B1542&amp;""="","",IFERROR(INDEX('الملاك'!$B$6:$B$205,MATCH(B1542&amp;"",'الملاك'!$A$6:$A$205,0))&amp;"","كود غير موجود"))</f>
        <v/>
      </c>
      <c r="F1542" s="19">
        <f>IF(B1542&amp;""="","",IFERROR(INDEX('الملاك'!$E$6:$E$205,MATCH(B1542&amp;"",'الملاك'!$A$6:$A$205,0)),""))</f>
        <v/>
      </c>
      <c r="G1542" s="6">
        <f>IF(OR(A1542&amp;""="",B1542&amp;""=""),"",IF(COUNTIF('الاجتماعات'!$A$6:$A$205,A1542&amp;"")=0,"اجتماع غير موجود",IF(COUNTIFS($A$6:$A$2005,A1542&amp;"",$B$6:$B$2005,B1542&amp;"")&gt;1,"مكرر","")))</f>
        <v/>
      </c>
    </row>
    <row r="1543">
      <c r="A1543" s="5" t="n"/>
      <c r="B1543" s="5" t="n"/>
      <c r="C1543" s="5" t="n"/>
      <c r="D1543" s="5" t="n"/>
      <c r="E1543" s="6">
        <f>IF(B1543&amp;""="","",IFERROR(INDEX('الملاك'!$B$6:$B$205,MATCH(B1543&amp;"",'الملاك'!$A$6:$A$205,0))&amp;"","كود غير موجود"))</f>
        <v/>
      </c>
      <c r="F1543" s="19">
        <f>IF(B1543&amp;""="","",IFERROR(INDEX('الملاك'!$E$6:$E$205,MATCH(B1543&amp;"",'الملاك'!$A$6:$A$205,0)),""))</f>
        <v/>
      </c>
      <c r="G1543" s="6">
        <f>IF(OR(A1543&amp;""="",B1543&amp;""=""),"",IF(COUNTIF('الاجتماعات'!$A$6:$A$205,A1543&amp;"")=0,"اجتماع غير موجود",IF(COUNTIFS($A$6:$A$2005,A1543&amp;"",$B$6:$B$2005,B1543&amp;"")&gt;1,"مكرر","")))</f>
        <v/>
      </c>
    </row>
    <row r="1544">
      <c r="A1544" s="5" t="n"/>
      <c r="B1544" s="5" t="n"/>
      <c r="C1544" s="5" t="n"/>
      <c r="D1544" s="5" t="n"/>
      <c r="E1544" s="6">
        <f>IF(B1544&amp;""="","",IFERROR(INDEX('الملاك'!$B$6:$B$205,MATCH(B1544&amp;"",'الملاك'!$A$6:$A$205,0))&amp;"","كود غير موجود"))</f>
        <v/>
      </c>
      <c r="F1544" s="19">
        <f>IF(B1544&amp;""="","",IFERROR(INDEX('الملاك'!$E$6:$E$205,MATCH(B1544&amp;"",'الملاك'!$A$6:$A$205,0)),""))</f>
        <v/>
      </c>
      <c r="G1544" s="6">
        <f>IF(OR(A1544&amp;""="",B1544&amp;""=""),"",IF(COUNTIF('الاجتماعات'!$A$6:$A$205,A1544&amp;"")=0,"اجتماع غير موجود",IF(COUNTIFS($A$6:$A$2005,A1544&amp;"",$B$6:$B$2005,B1544&amp;"")&gt;1,"مكرر","")))</f>
        <v/>
      </c>
    </row>
    <row r="1545">
      <c r="A1545" s="5" t="n"/>
      <c r="B1545" s="5" t="n"/>
      <c r="C1545" s="5" t="n"/>
      <c r="D1545" s="5" t="n"/>
      <c r="E1545" s="6">
        <f>IF(B1545&amp;""="","",IFERROR(INDEX('الملاك'!$B$6:$B$205,MATCH(B1545&amp;"",'الملاك'!$A$6:$A$205,0))&amp;"","كود غير موجود"))</f>
        <v/>
      </c>
      <c r="F1545" s="19">
        <f>IF(B1545&amp;""="","",IFERROR(INDEX('الملاك'!$E$6:$E$205,MATCH(B1545&amp;"",'الملاك'!$A$6:$A$205,0)),""))</f>
        <v/>
      </c>
      <c r="G1545" s="6">
        <f>IF(OR(A1545&amp;""="",B1545&amp;""=""),"",IF(COUNTIF('الاجتماعات'!$A$6:$A$205,A1545&amp;"")=0,"اجتماع غير موجود",IF(COUNTIFS($A$6:$A$2005,A1545&amp;"",$B$6:$B$2005,B1545&amp;"")&gt;1,"مكرر","")))</f>
        <v/>
      </c>
    </row>
    <row r="1546">
      <c r="A1546" s="5" t="n"/>
      <c r="B1546" s="5" t="n"/>
      <c r="C1546" s="5" t="n"/>
      <c r="D1546" s="5" t="n"/>
      <c r="E1546" s="6">
        <f>IF(B1546&amp;""="","",IFERROR(INDEX('الملاك'!$B$6:$B$205,MATCH(B1546&amp;"",'الملاك'!$A$6:$A$205,0))&amp;"","كود غير موجود"))</f>
        <v/>
      </c>
      <c r="F1546" s="19">
        <f>IF(B1546&amp;""="","",IFERROR(INDEX('الملاك'!$E$6:$E$205,MATCH(B1546&amp;"",'الملاك'!$A$6:$A$205,0)),""))</f>
        <v/>
      </c>
      <c r="G1546" s="6">
        <f>IF(OR(A1546&amp;""="",B1546&amp;""=""),"",IF(COUNTIF('الاجتماعات'!$A$6:$A$205,A1546&amp;"")=0,"اجتماع غير موجود",IF(COUNTIFS($A$6:$A$2005,A1546&amp;"",$B$6:$B$2005,B1546&amp;"")&gt;1,"مكرر","")))</f>
        <v/>
      </c>
    </row>
    <row r="1547">
      <c r="A1547" s="5" t="n"/>
      <c r="B1547" s="5" t="n"/>
      <c r="C1547" s="5" t="n"/>
      <c r="D1547" s="5" t="n"/>
      <c r="E1547" s="6">
        <f>IF(B1547&amp;""="","",IFERROR(INDEX('الملاك'!$B$6:$B$205,MATCH(B1547&amp;"",'الملاك'!$A$6:$A$205,0))&amp;"","كود غير موجود"))</f>
        <v/>
      </c>
      <c r="F1547" s="19">
        <f>IF(B1547&amp;""="","",IFERROR(INDEX('الملاك'!$E$6:$E$205,MATCH(B1547&amp;"",'الملاك'!$A$6:$A$205,0)),""))</f>
        <v/>
      </c>
      <c r="G1547" s="6">
        <f>IF(OR(A1547&amp;""="",B1547&amp;""=""),"",IF(COUNTIF('الاجتماعات'!$A$6:$A$205,A1547&amp;"")=0,"اجتماع غير موجود",IF(COUNTIFS($A$6:$A$2005,A1547&amp;"",$B$6:$B$2005,B1547&amp;"")&gt;1,"مكرر","")))</f>
        <v/>
      </c>
    </row>
    <row r="1548">
      <c r="A1548" s="5" t="n"/>
      <c r="B1548" s="5" t="n"/>
      <c r="C1548" s="5" t="n"/>
      <c r="D1548" s="5" t="n"/>
      <c r="E1548" s="6">
        <f>IF(B1548&amp;""="","",IFERROR(INDEX('الملاك'!$B$6:$B$205,MATCH(B1548&amp;"",'الملاك'!$A$6:$A$205,0))&amp;"","كود غير موجود"))</f>
        <v/>
      </c>
      <c r="F1548" s="19">
        <f>IF(B1548&amp;""="","",IFERROR(INDEX('الملاك'!$E$6:$E$205,MATCH(B1548&amp;"",'الملاك'!$A$6:$A$205,0)),""))</f>
        <v/>
      </c>
      <c r="G1548" s="6">
        <f>IF(OR(A1548&amp;""="",B1548&amp;""=""),"",IF(COUNTIF('الاجتماعات'!$A$6:$A$205,A1548&amp;"")=0,"اجتماع غير موجود",IF(COUNTIFS($A$6:$A$2005,A1548&amp;"",$B$6:$B$2005,B1548&amp;"")&gt;1,"مكرر","")))</f>
        <v/>
      </c>
    </row>
    <row r="1549">
      <c r="A1549" s="5" t="n"/>
      <c r="B1549" s="5" t="n"/>
      <c r="C1549" s="5" t="n"/>
      <c r="D1549" s="5" t="n"/>
      <c r="E1549" s="6">
        <f>IF(B1549&amp;""="","",IFERROR(INDEX('الملاك'!$B$6:$B$205,MATCH(B1549&amp;"",'الملاك'!$A$6:$A$205,0))&amp;"","كود غير موجود"))</f>
        <v/>
      </c>
      <c r="F1549" s="19">
        <f>IF(B1549&amp;""="","",IFERROR(INDEX('الملاك'!$E$6:$E$205,MATCH(B1549&amp;"",'الملاك'!$A$6:$A$205,0)),""))</f>
        <v/>
      </c>
      <c r="G1549" s="6">
        <f>IF(OR(A1549&amp;""="",B1549&amp;""=""),"",IF(COUNTIF('الاجتماعات'!$A$6:$A$205,A1549&amp;"")=0,"اجتماع غير موجود",IF(COUNTIFS($A$6:$A$2005,A1549&amp;"",$B$6:$B$2005,B1549&amp;"")&gt;1,"مكرر","")))</f>
        <v/>
      </c>
    </row>
    <row r="1550">
      <c r="A1550" s="5" t="n"/>
      <c r="B1550" s="5" t="n"/>
      <c r="C1550" s="5" t="n"/>
      <c r="D1550" s="5" t="n"/>
      <c r="E1550" s="6">
        <f>IF(B1550&amp;""="","",IFERROR(INDEX('الملاك'!$B$6:$B$205,MATCH(B1550&amp;"",'الملاك'!$A$6:$A$205,0))&amp;"","كود غير موجود"))</f>
        <v/>
      </c>
      <c r="F1550" s="19">
        <f>IF(B1550&amp;""="","",IFERROR(INDEX('الملاك'!$E$6:$E$205,MATCH(B1550&amp;"",'الملاك'!$A$6:$A$205,0)),""))</f>
        <v/>
      </c>
      <c r="G1550" s="6">
        <f>IF(OR(A1550&amp;""="",B1550&amp;""=""),"",IF(COUNTIF('الاجتماعات'!$A$6:$A$205,A1550&amp;"")=0,"اجتماع غير موجود",IF(COUNTIFS($A$6:$A$2005,A1550&amp;"",$B$6:$B$2005,B1550&amp;"")&gt;1,"مكرر","")))</f>
        <v/>
      </c>
    </row>
    <row r="1551">
      <c r="A1551" s="5" t="n"/>
      <c r="B1551" s="5" t="n"/>
      <c r="C1551" s="5" t="n"/>
      <c r="D1551" s="5" t="n"/>
      <c r="E1551" s="6">
        <f>IF(B1551&amp;""="","",IFERROR(INDEX('الملاك'!$B$6:$B$205,MATCH(B1551&amp;"",'الملاك'!$A$6:$A$205,0))&amp;"","كود غير موجود"))</f>
        <v/>
      </c>
      <c r="F1551" s="19">
        <f>IF(B1551&amp;""="","",IFERROR(INDEX('الملاك'!$E$6:$E$205,MATCH(B1551&amp;"",'الملاك'!$A$6:$A$205,0)),""))</f>
        <v/>
      </c>
      <c r="G1551" s="6">
        <f>IF(OR(A1551&amp;""="",B1551&amp;""=""),"",IF(COUNTIF('الاجتماعات'!$A$6:$A$205,A1551&amp;"")=0,"اجتماع غير موجود",IF(COUNTIFS($A$6:$A$2005,A1551&amp;"",$B$6:$B$2005,B1551&amp;"")&gt;1,"مكرر","")))</f>
        <v/>
      </c>
    </row>
    <row r="1552">
      <c r="A1552" s="5" t="n"/>
      <c r="B1552" s="5" t="n"/>
      <c r="C1552" s="5" t="n"/>
      <c r="D1552" s="5" t="n"/>
      <c r="E1552" s="6">
        <f>IF(B1552&amp;""="","",IFERROR(INDEX('الملاك'!$B$6:$B$205,MATCH(B1552&amp;"",'الملاك'!$A$6:$A$205,0))&amp;"","كود غير موجود"))</f>
        <v/>
      </c>
      <c r="F1552" s="19">
        <f>IF(B1552&amp;""="","",IFERROR(INDEX('الملاك'!$E$6:$E$205,MATCH(B1552&amp;"",'الملاك'!$A$6:$A$205,0)),""))</f>
        <v/>
      </c>
      <c r="G1552" s="6">
        <f>IF(OR(A1552&amp;""="",B1552&amp;""=""),"",IF(COUNTIF('الاجتماعات'!$A$6:$A$205,A1552&amp;"")=0,"اجتماع غير موجود",IF(COUNTIFS($A$6:$A$2005,A1552&amp;"",$B$6:$B$2005,B1552&amp;"")&gt;1,"مكرر","")))</f>
        <v/>
      </c>
    </row>
    <row r="1553">
      <c r="A1553" s="5" t="n"/>
      <c r="B1553" s="5" t="n"/>
      <c r="C1553" s="5" t="n"/>
      <c r="D1553" s="5" t="n"/>
      <c r="E1553" s="6">
        <f>IF(B1553&amp;""="","",IFERROR(INDEX('الملاك'!$B$6:$B$205,MATCH(B1553&amp;"",'الملاك'!$A$6:$A$205,0))&amp;"","كود غير موجود"))</f>
        <v/>
      </c>
      <c r="F1553" s="19">
        <f>IF(B1553&amp;""="","",IFERROR(INDEX('الملاك'!$E$6:$E$205,MATCH(B1553&amp;"",'الملاك'!$A$6:$A$205,0)),""))</f>
        <v/>
      </c>
      <c r="G1553" s="6">
        <f>IF(OR(A1553&amp;""="",B1553&amp;""=""),"",IF(COUNTIF('الاجتماعات'!$A$6:$A$205,A1553&amp;"")=0,"اجتماع غير موجود",IF(COUNTIFS($A$6:$A$2005,A1553&amp;"",$B$6:$B$2005,B1553&amp;"")&gt;1,"مكرر","")))</f>
        <v/>
      </c>
    </row>
    <row r="1554">
      <c r="A1554" s="5" t="n"/>
      <c r="B1554" s="5" t="n"/>
      <c r="C1554" s="5" t="n"/>
      <c r="D1554" s="5" t="n"/>
      <c r="E1554" s="6">
        <f>IF(B1554&amp;""="","",IFERROR(INDEX('الملاك'!$B$6:$B$205,MATCH(B1554&amp;"",'الملاك'!$A$6:$A$205,0))&amp;"","كود غير موجود"))</f>
        <v/>
      </c>
      <c r="F1554" s="19">
        <f>IF(B1554&amp;""="","",IFERROR(INDEX('الملاك'!$E$6:$E$205,MATCH(B1554&amp;"",'الملاك'!$A$6:$A$205,0)),""))</f>
        <v/>
      </c>
      <c r="G1554" s="6">
        <f>IF(OR(A1554&amp;""="",B1554&amp;""=""),"",IF(COUNTIF('الاجتماعات'!$A$6:$A$205,A1554&amp;"")=0,"اجتماع غير موجود",IF(COUNTIFS($A$6:$A$2005,A1554&amp;"",$B$6:$B$2005,B1554&amp;"")&gt;1,"مكرر","")))</f>
        <v/>
      </c>
    </row>
    <row r="1555">
      <c r="A1555" s="5" t="n"/>
      <c r="B1555" s="5" t="n"/>
      <c r="C1555" s="5" t="n"/>
      <c r="D1555" s="5" t="n"/>
      <c r="E1555" s="6">
        <f>IF(B1555&amp;""="","",IFERROR(INDEX('الملاك'!$B$6:$B$205,MATCH(B1555&amp;"",'الملاك'!$A$6:$A$205,0))&amp;"","كود غير موجود"))</f>
        <v/>
      </c>
      <c r="F1555" s="19">
        <f>IF(B1555&amp;""="","",IFERROR(INDEX('الملاك'!$E$6:$E$205,MATCH(B1555&amp;"",'الملاك'!$A$6:$A$205,0)),""))</f>
        <v/>
      </c>
      <c r="G1555" s="6">
        <f>IF(OR(A1555&amp;""="",B1555&amp;""=""),"",IF(COUNTIF('الاجتماعات'!$A$6:$A$205,A1555&amp;"")=0,"اجتماع غير موجود",IF(COUNTIFS($A$6:$A$2005,A1555&amp;"",$B$6:$B$2005,B1555&amp;"")&gt;1,"مكرر","")))</f>
        <v/>
      </c>
    </row>
    <row r="1556">
      <c r="A1556" s="5" t="n"/>
      <c r="B1556" s="5" t="n"/>
      <c r="C1556" s="5" t="n"/>
      <c r="D1556" s="5" t="n"/>
      <c r="E1556" s="6">
        <f>IF(B1556&amp;""="","",IFERROR(INDEX('الملاك'!$B$6:$B$205,MATCH(B1556&amp;"",'الملاك'!$A$6:$A$205,0))&amp;"","كود غير موجود"))</f>
        <v/>
      </c>
      <c r="F1556" s="19">
        <f>IF(B1556&amp;""="","",IFERROR(INDEX('الملاك'!$E$6:$E$205,MATCH(B1556&amp;"",'الملاك'!$A$6:$A$205,0)),""))</f>
        <v/>
      </c>
      <c r="G1556" s="6">
        <f>IF(OR(A1556&amp;""="",B1556&amp;""=""),"",IF(COUNTIF('الاجتماعات'!$A$6:$A$205,A1556&amp;"")=0,"اجتماع غير موجود",IF(COUNTIFS($A$6:$A$2005,A1556&amp;"",$B$6:$B$2005,B1556&amp;"")&gt;1,"مكرر","")))</f>
        <v/>
      </c>
    </row>
    <row r="1557">
      <c r="A1557" s="5" t="n"/>
      <c r="B1557" s="5" t="n"/>
      <c r="C1557" s="5" t="n"/>
      <c r="D1557" s="5" t="n"/>
      <c r="E1557" s="6">
        <f>IF(B1557&amp;""="","",IFERROR(INDEX('الملاك'!$B$6:$B$205,MATCH(B1557&amp;"",'الملاك'!$A$6:$A$205,0))&amp;"","كود غير موجود"))</f>
        <v/>
      </c>
      <c r="F1557" s="19">
        <f>IF(B1557&amp;""="","",IFERROR(INDEX('الملاك'!$E$6:$E$205,MATCH(B1557&amp;"",'الملاك'!$A$6:$A$205,0)),""))</f>
        <v/>
      </c>
      <c r="G1557" s="6">
        <f>IF(OR(A1557&amp;""="",B1557&amp;""=""),"",IF(COUNTIF('الاجتماعات'!$A$6:$A$205,A1557&amp;"")=0,"اجتماع غير موجود",IF(COUNTIFS($A$6:$A$2005,A1557&amp;"",$B$6:$B$2005,B1557&amp;"")&gt;1,"مكرر","")))</f>
        <v/>
      </c>
    </row>
    <row r="1558">
      <c r="A1558" s="5" t="n"/>
      <c r="B1558" s="5" t="n"/>
      <c r="C1558" s="5" t="n"/>
      <c r="D1558" s="5" t="n"/>
      <c r="E1558" s="6">
        <f>IF(B1558&amp;""="","",IFERROR(INDEX('الملاك'!$B$6:$B$205,MATCH(B1558&amp;"",'الملاك'!$A$6:$A$205,0))&amp;"","كود غير موجود"))</f>
        <v/>
      </c>
      <c r="F1558" s="19">
        <f>IF(B1558&amp;""="","",IFERROR(INDEX('الملاك'!$E$6:$E$205,MATCH(B1558&amp;"",'الملاك'!$A$6:$A$205,0)),""))</f>
        <v/>
      </c>
      <c r="G1558" s="6">
        <f>IF(OR(A1558&amp;""="",B1558&amp;""=""),"",IF(COUNTIF('الاجتماعات'!$A$6:$A$205,A1558&amp;"")=0,"اجتماع غير موجود",IF(COUNTIFS($A$6:$A$2005,A1558&amp;"",$B$6:$B$2005,B1558&amp;"")&gt;1,"مكرر","")))</f>
        <v/>
      </c>
    </row>
    <row r="1559">
      <c r="A1559" s="5" t="n"/>
      <c r="B1559" s="5" t="n"/>
      <c r="C1559" s="5" t="n"/>
      <c r="D1559" s="5" t="n"/>
      <c r="E1559" s="6">
        <f>IF(B1559&amp;""="","",IFERROR(INDEX('الملاك'!$B$6:$B$205,MATCH(B1559&amp;"",'الملاك'!$A$6:$A$205,0))&amp;"","كود غير موجود"))</f>
        <v/>
      </c>
      <c r="F1559" s="19">
        <f>IF(B1559&amp;""="","",IFERROR(INDEX('الملاك'!$E$6:$E$205,MATCH(B1559&amp;"",'الملاك'!$A$6:$A$205,0)),""))</f>
        <v/>
      </c>
      <c r="G1559" s="6">
        <f>IF(OR(A1559&amp;""="",B1559&amp;""=""),"",IF(COUNTIF('الاجتماعات'!$A$6:$A$205,A1559&amp;"")=0,"اجتماع غير موجود",IF(COUNTIFS($A$6:$A$2005,A1559&amp;"",$B$6:$B$2005,B1559&amp;"")&gt;1,"مكرر","")))</f>
        <v/>
      </c>
    </row>
    <row r="1560">
      <c r="A1560" s="5" t="n"/>
      <c r="B1560" s="5" t="n"/>
      <c r="C1560" s="5" t="n"/>
      <c r="D1560" s="5" t="n"/>
      <c r="E1560" s="6">
        <f>IF(B1560&amp;""="","",IFERROR(INDEX('الملاك'!$B$6:$B$205,MATCH(B1560&amp;"",'الملاك'!$A$6:$A$205,0))&amp;"","كود غير موجود"))</f>
        <v/>
      </c>
      <c r="F1560" s="19">
        <f>IF(B1560&amp;""="","",IFERROR(INDEX('الملاك'!$E$6:$E$205,MATCH(B1560&amp;"",'الملاك'!$A$6:$A$205,0)),""))</f>
        <v/>
      </c>
      <c r="G1560" s="6">
        <f>IF(OR(A1560&amp;""="",B1560&amp;""=""),"",IF(COUNTIF('الاجتماعات'!$A$6:$A$205,A1560&amp;"")=0,"اجتماع غير موجود",IF(COUNTIFS($A$6:$A$2005,A1560&amp;"",$B$6:$B$2005,B1560&amp;"")&gt;1,"مكرر","")))</f>
        <v/>
      </c>
    </row>
    <row r="1561">
      <c r="A1561" s="5" t="n"/>
      <c r="B1561" s="5" t="n"/>
      <c r="C1561" s="5" t="n"/>
      <c r="D1561" s="5" t="n"/>
      <c r="E1561" s="6">
        <f>IF(B1561&amp;""="","",IFERROR(INDEX('الملاك'!$B$6:$B$205,MATCH(B1561&amp;"",'الملاك'!$A$6:$A$205,0))&amp;"","كود غير موجود"))</f>
        <v/>
      </c>
      <c r="F1561" s="19">
        <f>IF(B1561&amp;""="","",IFERROR(INDEX('الملاك'!$E$6:$E$205,MATCH(B1561&amp;"",'الملاك'!$A$6:$A$205,0)),""))</f>
        <v/>
      </c>
      <c r="G1561" s="6">
        <f>IF(OR(A1561&amp;""="",B1561&amp;""=""),"",IF(COUNTIF('الاجتماعات'!$A$6:$A$205,A1561&amp;"")=0,"اجتماع غير موجود",IF(COUNTIFS($A$6:$A$2005,A1561&amp;"",$B$6:$B$2005,B1561&amp;"")&gt;1,"مكرر","")))</f>
        <v/>
      </c>
    </row>
    <row r="1562">
      <c r="A1562" s="5" t="n"/>
      <c r="B1562" s="5" t="n"/>
      <c r="C1562" s="5" t="n"/>
      <c r="D1562" s="5" t="n"/>
      <c r="E1562" s="6">
        <f>IF(B1562&amp;""="","",IFERROR(INDEX('الملاك'!$B$6:$B$205,MATCH(B1562&amp;"",'الملاك'!$A$6:$A$205,0))&amp;"","كود غير موجود"))</f>
        <v/>
      </c>
      <c r="F1562" s="19">
        <f>IF(B1562&amp;""="","",IFERROR(INDEX('الملاك'!$E$6:$E$205,MATCH(B1562&amp;"",'الملاك'!$A$6:$A$205,0)),""))</f>
        <v/>
      </c>
      <c r="G1562" s="6">
        <f>IF(OR(A1562&amp;""="",B1562&amp;""=""),"",IF(COUNTIF('الاجتماعات'!$A$6:$A$205,A1562&amp;"")=0,"اجتماع غير موجود",IF(COUNTIFS($A$6:$A$2005,A1562&amp;"",$B$6:$B$2005,B1562&amp;"")&gt;1,"مكرر","")))</f>
        <v/>
      </c>
    </row>
    <row r="1563">
      <c r="A1563" s="5" t="n"/>
      <c r="B1563" s="5" t="n"/>
      <c r="C1563" s="5" t="n"/>
      <c r="D1563" s="5" t="n"/>
      <c r="E1563" s="6">
        <f>IF(B1563&amp;""="","",IFERROR(INDEX('الملاك'!$B$6:$B$205,MATCH(B1563&amp;"",'الملاك'!$A$6:$A$205,0))&amp;"","كود غير موجود"))</f>
        <v/>
      </c>
      <c r="F1563" s="19">
        <f>IF(B1563&amp;""="","",IFERROR(INDEX('الملاك'!$E$6:$E$205,MATCH(B1563&amp;"",'الملاك'!$A$6:$A$205,0)),""))</f>
        <v/>
      </c>
      <c r="G1563" s="6">
        <f>IF(OR(A1563&amp;""="",B1563&amp;""=""),"",IF(COUNTIF('الاجتماعات'!$A$6:$A$205,A1563&amp;"")=0,"اجتماع غير موجود",IF(COUNTIFS($A$6:$A$2005,A1563&amp;"",$B$6:$B$2005,B1563&amp;"")&gt;1,"مكرر","")))</f>
        <v/>
      </c>
    </row>
    <row r="1564">
      <c r="A1564" s="5" t="n"/>
      <c r="B1564" s="5" t="n"/>
      <c r="C1564" s="5" t="n"/>
      <c r="D1564" s="5" t="n"/>
      <c r="E1564" s="6">
        <f>IF(B1564&amp;""="","",IFERROR(INDEX('الملاك'!$B$6:$B$205,MATCH(B1564&amp;"",'الملاك'!$A$6:$A$205,0))&amp;"","كود غير موجود"))</f>
        <v/>
      </c>
      <c r="F1564" s="19">
        <f>IF(B1564&amp;""="","",IFERROR(INDEX('الملاك'!$E$6:$E$205,MATCH(B1564&amp;"",'الملاك'!$A$6:$A$205,0)),""))</f>
        <v/>
      </c>
      <c r="G1564" s="6">
        <f>IF(OR(A1564&amp;""="",B1564&amp;""=""),"",IF(COUNTIF('الاجتماعات'!$A$6:$A$205,A1564&amp;"")=0,"اجتماع غير موجود",IF(COUNTIFS($A$6:$A$2005,A1564&amp;"",$B$6:$B$2005,B1564&amp;"")&gt;1,"مكرر","")))</f>
        <v/>
      </c>
    </row>
    <row r="1565">
      <c r="A1565" s="5" t="n"/>
      <c r="B1565" s="5" t="n"/>
      <c r="C1565" s="5" t="n"/>
      <c r="D1565" s="5" t="n"/>
      <c r="E1565" s="6">
        <f>IF(B1565&amp;""="","",IFERROR(INDEX('الملاك'!$B$6:$B$205,MATCH(B1565&amp;"",'الملاك'!$A$6:$A$205,0))&amp;"","كود غير موجود"))</f>
        <v/>
      </c>
      <c r="F1565" s="19">
        <f>IF(B1565&amp;""="","",IFERROR(INDEX('الملاك'!$E$6:$E$205,MATCH(B1565&amp;"",'الملاك'!$A$6:$A$205,0)),""))</f>
        <v/>
      </c>
      <c r="G1565" s="6">
        <f>IF(OR(A1565&amp;""="",B1565&amp;""=""),"",IF(COUNTIF('الاجتماعات'!$A$6:$A$205,A1565&amp;"")=0,"اجتماع غير موجود",IF(COUNTIFS($A$6:$A$2005,A1565&amp;"",$B$6:$B$2005,B1565&amp;"")&gt;1,"مكرر","")))</f>
        <v/>
      </c>
    </row>
    <row r="1566">
      <c r="A1566" s="5" t="n"/>
      <c r="B1566" s="5" t="n"/>
      <c r="C1566" s="5" t="n"/>
      <c r="D1566" s="5" t="n"/>
      <c r="E1566" s="6">
        <f>IF(B1566&amp;""="","",IFERROR(INDEX('الملاك'!$B$6:$B$205,MATCH(B1566&amp;"",'الملاك'!$A$6:$A$205,0))&amp;"","كود غير موجود"))</f>
        <v/>
      </c>
      <c r="F1566" s="19">
        <f>IF(B1566&amp;""="","",IFERROR(INDEX('الملاك'!$E$6:$E$205,MATCH(B1566&amp;"",'الملاك'!$A$6:$A$205,0)),""))</f>
        <v/>
      </c>
      <c r="G1566" s="6">
        <f>IF(OR(A1566&amp;""="",B1566&amp;""=""),"",IF(COUNTIF('الاجتماعات'!$A$6:$A$205,A1566&amp;"")=0,"اجتماع غير موجود",IF(COUNTIFS($A$6:$A$2005,A1566&amp;"",$B$6:$B$2005,B1566&amp;"")&gt;1,"مكرر","")))</f>
        <v/>
      </c>
    </row>
    <row r="1567">
      <c r="A1567" s="5" t="n"/>
      <c r="B1567" s="5" t="n"/>
      <c r="C1567" s="5" t="n"/>
      <c r="D1567" s="5" t="n"/>
      <c r="E1567" s="6">
        <f>IF(B1567&amp;""="","",IFERROR(INDEX('الملاك'!$B$6:$B$205,MATCH(B1567&amp;"",'الملاك'!$A$6:$A$205,0))&amp;"","كود غير موجود"))</f>
        <v/>
      </c>
      <c r="F1567" s="19">
        <f>IF(B1567&amp;""="","",IFERROR(INDEX('الملاك'!$E$6:$E$205,MATCH(B1567&amp;"",'الملاك'!$A$6:$A$205,0)),""))</f>
        <v/>
      </c>
      <c r="G1567" s="6">
        <f>IF(OR(A1567&amp;""="",B1567&amp;""=""),"",IF(COUNTIF('الاجتماعات'!$A$6:$A$205,A1567&amp;"")=0,"اجتماع غير موجود",IF(COUNTIFS($A$6:$A$2005,A1567&amp;"",$B$6:$B$2005,B1567&amp;"")&gt;1,"مكرر","")))</f>
        <v/>
      </c>
    </row>
    <row r="1568">
      <c r="A1568" s="5" t="n"/>
      <c r="B1568" s="5" t="n"/>
      <c r="C1568" s="5" t="n"/>
      <c r="D1568" s="5" t="n"/>
      <c r="E1568" s="6">
        <f>IF(B1568&amp;""="","",IFERROR(INDEX('الملاك'!$B$6:$B$205,MATCH(B1568&amp;"",'الملاك'!$A$6:$A$205,0))&amp;"","كود غير موجود"))</f>
        <v/>
      </c>
      <c r="F1568" s="19">
        <f>IF(B1568&amp;""="","",IFERROR(INDEX('الملاك'!$E$6:$E$205,MATCH(B1568&amp;"",'الملاك'!$A$6:$A$205,0)),""))</f>
        <v/>
      </c>
      <c r="G1568" s="6">
        <f>IF(OR(A1568&amp;""="",B1568&amp;""=""),"",IF(COUNTIF('الاجتماعات'!$A$6:$A$205,A1568&amp;"")=0,"اجتماع غير موجود",IF(COUNTIFS($A$6:$A$2005,A1568&amp;"",$B$6:$B$2005,B1568&amp;"")&gt;1,"مكرر","")))</f>
        <v/>
      </c>
    </row>
    <row r="1569">
      <c r="A1569" s="5" t="n"/>
      <c r="B1569" s="5" t="n"/>
      <c r="C1569" s="5" t="n"/>
      <c r="D1569" s="5" t="n"/>
      <c r="E1569" s="6">
        <f>IF(B1569&amp;""="","",IFERROR(INDEX('الملاك'!$B$6:$B$205,MATCH(B1569&amp;"",'الملاك'!$A$6:$A$205,0))&amp;"","كود غير موجود"))</f>
        <v/>
      </c>
      <c r="F1569" s="19">
        <f>IF(B1569&amp;""="","",IFERROR(INDEX('الملاك'!$E$6:$E$205,MATCH(B1569&amp;"",'الملاك'!$A$6:$A$205,0)),""))</f>
        <v/>
      </c>
      <c r="G1569" s="6">
        <f>IF(OR(A1569&amp;""="",B1569&amp;""=""),"",IF(COUNTIF('الاجتماعات'!$A$6:$A$205,A1569&amp;"")=0,"اجتماع غير موجود",IF(COUNTIFS($A$6:$A$2005,A1569&amp;"",$B$6:$B$2005,B1569&amp;"")&gt;1,"مكرر","")))</f>
        <v/>
      </c>
    </row>
    <row r="1570">
      <c r="A1570" s="5" t="n"/>
      <c r="B1570" s="5" t="n"/>
      <c r="C1570" s="5" t="n"/>
      <c r="D1570" s="5" t="n"/>
      <c r="E1570" s="6">
        <f>IF(B1570&amp;""="","",IFERROR(INDEX('الملاك'!$B$6:$B$205,MATCH(B1570&amp;"",'الملاك'!$A$6:$A$205,0))&amp;"","كود غير موجود"))</f>
        <v/>
      </c>
      <c r="F1570" s="19">
        <f>IF(B1570&amp;""="","",IFERROR(INDEX('الملاك'!$E$6:$E$205,MATCH(B1570&amp;"",'الملاك'!$A$6:$A$205,0)),""))</f>
        <v/>
      </c>
      <c r="G1570" s="6">
        <f>IF(OR(A1570&amp;""="",B1570&amp;""=""),"",IF(COUNTIF('الاجتماعات'!$A$6:$A$205,A1570&amp;"")=0,"اجتماع غير موجود",IF(COUNTIFS($A$6:$A$2005,A1570&amp;"",$B$6:$B$2005,B1570&amp;"")&gt;1,"مكرر","")))</f>
        <v/>
      </c>
    </row>
    <row r="1571">
      <c r="A1571" s="5" t="n"/>
      <c r="B1571" s="5" t="n"/>
      <c r="C1571" s="5" t="n"/>
      <c r="D1571" s="5" t="n"/>
      <c r="E1571" s="6">
        <f>IF(B1571&amp;""="","",IFERROR(INDEX('الملاك'!$B$6:$B$205,MATCH(B1571&amp;"",'الملاك'!$A$6:$A$205,0))&amp;"","كود غير موجود"))</f>
        <v/>
      </c>
      <c r="F1571" s="19">
        <f>IF(B1571&amp;""="","",IFERROR(INDEX('الملاك'!$E$6:$E$205,MATCH(B1571&amp;"",'الملاك'!$A$6:$A$205,0)),""))</f>
        <v/>
      </c>
      <c r="G1571" s="6">
        <f>IF(OR(A1571&amp;""="",B1571&amp;""=""),"",IF(COUNTIF('الاجتماعات'!$A$6:$A$205,A1571&amp;"")=0,"اجتماع غير موجود",IF(COUNTIFS($A$6:$A$2005,A1571&amp;"",$B$6:$B$2005,B1571&amp;"")&gt;1,"مكرر","")))</f>
        <v/>
      </c>
    </row>
    <row r="1572">
      <c r="A1572" s="5" t="n"/>
      <c r="B1572" s="5" t="n"/>
      <c r="C1572" s="5" t="n"/>
      <c r="D1572" s="5" t="n"/>
      <c r="E1572" s="6">
        <f>IF(B1572&amp;""="","",IFERROR(INDEX('الملاك'!$B$6:$B$205,MATCH(B1572&amp;"",'الملاك'!$A$6:$A$205,0))&amp;"","كود غير موجود"))</f>
        <v/>
      </c>
      <c r="F1572" s="19">
        <f>IF(B1572&amp;""="","",IFERROR(INDEX('الملاك'!$E$6:$E$205,MATCH(B1572&amp;"",'الملاك'!$A$6:$A$205,0)),""))</f>
        <v/>
      </c>
      <c r="G1572" s="6">
        <f>IF(OR(A1572&amp;""="",B1572&amp;""=""),"",IF(COUNTIF('الاجتماعات'!$A$6:$A$205,A1572&amp;"")=0,"اجتماع غير موجود",IF(COUNTIFS($A$6:$A$2005,A1572&amp;"",$B$6:$B$2005,B1572&amp;"")&gt;1,"مكرر","")))</f>
        <v/>
      </c>
    </row>
    <row r="1573">
      <c r="A1573" s="5" t="n"/>
      <c r="B1573" s="5" t="n"/>
      <c r="C1573" s="5" t="n"/>
      <c r="D1573" s="5" t="n"/>
      <c r="E1573" s="6">
        <f>IF(B1573&amp;""="","",IFERROR(INDEX('الملاك'!$B$6:$B$205,MATCH(B1573&amp;"",'الملاك'!$A$6:$A$205,0))&amp;"","كود غير موجود"))</f>
        <v/>
      </c>
      <c r="F1573" s="19">
        <f>IF(B1573&amp;""="","",IFERROR(INDEX('الملاك'!$E$6:$E$205,MATCH(B1573&amp;"",'الملاك'!$A$6:$A$205,0)),""))</f>
        <v/>
      </c>
      <c r="G1573" s="6">
        <f>IF(OR(A1573&amp;""="",B1573&amp;""=""),"",IF(COUNTIF('الاجتماعات'!$A$6:$A$205,A1573&amp;"")=0,"اجتماع غير موجود",IF(COUNTIFS($A$6:$A$2005,A1573&amp;"",$B$6:$B$2005,B1573&amp;"")&gt;1,"مكرر","")))</f>
        <v/>
      </c>
    </row>
    <row r="1574">
      <c r="A1574" s="5" t="n"/>
      <c r="B1574" s="5" t="n"/>
      <c r="C1574" s="5" t="n"/>
      <c r="D1574" s="5" t="n"/>
      <c r="E1574" s="6">
        <f>IF(B1574&amp;""="","",IFERROR(INDEX('الملاك'!$B$6:$B$205,MATCH(B1574&amp;"",'الملاك'!$A$6:$A$205,0))&amp;"","كود غير موجود"))</f>
        <v/>
      </c>
      <c r="F1574" s="19">
        <f>IF(B1574&amp;""="","",IFERROR(INDEX('الملاك'!$E$6:$E$205,MATCH(B1574&amp;"",'الملاك'!$A$6:$A$205,0)),""))</f>
        <v/>
      </c>
      <c r="G1574" s="6">
        <f>IF(OR(A1574&amp;""="",B1574&amp;""=""),"",IF(COUNTIF('الاجتماعات'!$A$6:$A$205,A1574&amp;"")=0,"اجتماع غير موجود",IF(COUNTIFS($A$6:$A$2005,A1574&amp;"",$B$6:$B$2005,B1574&amp;"")&gt;1,"مكرر","")))</f>
        <v/>
      </c>
    </row>
    <row r="1575">
      <c r="A1575" s="5" t="n"/>
      <c r="B1575" s="5" t="n"/>
      <c r="C1575" s="5" t="n"/>
      <c r="D1575" s="5" t="n"/>
      <c r="E1575" s="6">
        <f>IF(B1575&amp;""="","",IFERROR(INDEX('الملاك'!$B$6:$B$205,MATCH(B1575&amp;"",'الملاك'!$A$6:$A$205,0))&amp;"","كود غير موجود"))</f>
        <v/>
      </c>
      <c r="F1575" s="19">
        <f>IF(B1575&amp;""="","",IFERROR(INDEX('الملاك'!$E$6:$E$205,MATCH(B1575&amp;"",'الملاك'!$A$6:$A$205,0)),""))</f>
        <v/>
      </c>
      <c r="G1575" s="6">
        <f>IF(OR(A1575&amp;""="",B1575&amp;""=""),"",IF(COUNTIF('الاجتماعات'!$A$6:$A$205,A1575&amp;"")=0,"اجتماع غير موجود",IF(COUNTIFS($A$6:$A$2005,A1575&amp;"",$B$6:$B$2005,B1575&amp;"")&gt;1,"مكرر","")))</f>
        <v/>
      </c>
    </row>
    <row r="1576">
      <c r="A1576" s="5" t="n"/>
      <c r="B1576" s="5" t="n"/>
      <c r="C1576" s="5" t="n"/>
      <c r="D1576" s="5" t="n"/>
      <c r="E1576" s="6">
        <f>IF(B1576&amp;""="","",IFERROR(INDEX('الملاك'!$B$6:$B$205,MATCH(B1576&amp;"",'الملاك'!$A$6:$A$205,0))&amp;"","كود غير موجود"))</f>
        <v/>
      </c>
      <c r="F1576" s="19">
        <f>IF(B1576&amp;""="","",IFERROR(INDEX('الملاك'!$E$6:$E$205,MATCH(B1576&amp;"",'الملاك'!$A$6:$A$205,0)),""))</f>
        <v/>
      </c>
      <c r="G1576" s="6">
        <f>IF(OR(A1576&amp;""="",B1576&amp;""=""),"",IF(COUNTIF('الاجتماعات'!$A$6:$A$205,A1576&amp;"")=0,"اجتماع غير موجود",IF(COUNTIFS($A$6:$A$2005,A1576&amp;"",$B$6:$B$2005,B1576&amp;"")&gt;1,"مكرر","")))</f>
        <v/>
      </c>
    </row>
    <row r="1577">
      <c r="A1577" s="5" t="n"/>
      <c r="B1577" s="5" t="n"/>
      <c r="C1577" s="5" t="n"/>
      <c r="D1577" s="5" t="n"/>
      <c r="E1577" s="6">
        <f>IF(B1577&amp;""="","",IFERROR(INDEX('الملاك'!$B$6:$B$205,MATCH(B1577&amp;"",'الملاك'!$A$6:$A$205,0))&amp;"","كود غير موجود"))</f>
        <v/>
      </c>
      <c r="F1577" s="19">
        <f>IF(B1577&amp;""="","",IFERROR(INDEX('الملاك'!$E$6:$E$205,MATCH(B1577&amp;"",'الملاك'!$A$6:$A$205,0)),""))</f>
        <v/>
      </c>
      <c r="G1577" s="6">
        <f>IF(OR(A1577&amp;""="",B1577&amp;""=""),"",IF(COUNTIF('الاجتماعات'!$A$6:$A$205,A1577&amp;"")=0,"اجتماع غير موجود",IF(COUNTIFS($A$6:$A$2005,A1577&amp;"",$B$6:$B$2005,B1577&amp;"")&gt;1,"مكرر","")))</f>
        <v/>
      </c>
    </row>
    <row r="1578">
      <c r="A1578" s="5" t="n"/>
      <c r="B1578" s="5" t="n"/>
      <c r="C1578" s="5" t="n"/>
      <c r="D1578" s="5" t="n"/>
      <c r="E1578" s="6">
        <f>IF(B1578&amp;""="","",IFERROR(INDEX('الملاك'!$B$6:$B$205,MATCH(B1578&amp;"",'الملاك'!$A$6:$A$205,0))&amp;"","كود غير موجود"))</f>
        <v/>
      </c>
      <c r="F1578" s="19">
        <f>IF(B1578&amp;""="","",IFERROR(INDEX('الملاك'!$E$6:$E$205,MATCH(B1578&amp;"",'الملاك'!$A$6:$A$205,0)),""))</f>
        <v/>
      </c>
      <c r="G1578" s="6">
        <f>IF(OR(A1578&amp;""="",B1578&amp;""=""),"",IF(COUNTIF('الاجتماعات'!$A$6:$A$205,A1578&amp;"")=0,"اجتماع غير موجود",IF(COUNTIFS($A$6:$A$2005,A1578&amp;"",$B$6:$B$2005,B1578&amp;"")&gt;1,"مكرر","")))</f>
        <v/>
      </c>
    </row>
    <row r="1579">
      <c r="A1579" s="5" t="n"/>
      <c r="B1579" s="5" t="n"/>
      <c r="C1579" s="5" t="n"/>
      <c r="D1579" s="5" t="n"/>
      <c r="E1579" s="6">
        <f>IF(B1579&amp;""="","",IFERROR(INDEX('الملاك'!$B$6:$B$205,MATCH(B1579&amp;"",'الملاك'!$A$6:$A$205,0))&amp;"","كود غير موجود"))</f>
        <v/>
      </c>
      <c r="F1579" s="19">
        <f>IF(B1579&amp;""="","",IFERROR(INDEX('الملاك'!$E$6:$E$205,MATCH(B1579&amp;"",'الملاك'!$A$6:$A$205,0)),""))</f>
        <v/>
      </c>
      <c r="G1579" s="6">
        <f>IF(OR(A1579&amp;""="",B1579&amp;""=""),"",IF(COUNTIF('الاجتماعات'!$A$6:$A$205,A1579&amp;"")=0,"اجتماع غير موجود",IF(COUNTIFS($A$6:$A$2005,A1579&amp;"",$B$6:$B$2005,B1579&amp;"")&gt;1,"مكرر","")))</f>
        <v/>
      </c>
    </row>
    <row r="1580">
      <c r="A1580" s="5" t="n"/>
      <c r="B1580" s="5" t="n"/>
      <c r="C1580" s="5" t="n"/>
      <c r="D1580" s="5" t="n"/>
      <c r="E1580" s="6">
        <f>IF(B1580&amp;""="","",IFERROR(INDEX('الملاك'!$B$6:$B$205,MATCH(B1580&amp;"",'الملاك'!$A$6:$A$205,0))&amp;"","كود غير موجود"))</f>
        <v/>
      </c>
      <c r="F1580" s="19">
        <f>IF(B1580&amp;""="","",IFERROR(INDEX('الملاك'!$E$6:$E$205,MATCH(B1580&amp;"",'الملاك'!$A$6:$A$205,0)),""))</f>
        <v/>
      </c>
      <c r="G1580" s="6">
        <f>IF(OR(A1580&amp;""="",B1580&amp;""=""),"",IF(COUNTIF('الاجتماعات'!$A$6:$A$205,A1580&amp;"")=0,"اجتماع غير موجود",IF(COUNTIFS($A$6:$A$2005,A1580&amp;"",$B$6:$B$2005,B1580&amp;"")&gt;1,"مكرر","")))</f>
        <v/>
      </c>
    </row>
    <row r="1581">
      <c r="A1581" s="5" t="n"/>
      <c r="B1581" s="5" t="n"/>
      <c r="C1581" s="5" t="n"/>
      <c r="D1581" s="5" t="n"/>
      <c r="E1581" s="6">
        <f>IF(B1581&amp;""="","",IFERROR(INDEX('الملاك'!$B$6:$B$205,MATCH(B1581&amp;"",'الملاك'!$A$6:$A$205,0))&amp;"","كود غير موجود"))</f>
        <v/>
      </c>
      <c r="F1581" s="19">
        <f>IF(B1581&amp;""="","",IFERROR(INDEX('الملاك'!$E$6:$E$205,MATCH(B1581&amp;"",'الملاك'!$A$6:$A$205,0)),""))</f>
        <v/>
      </c>
      <c r="G1581" s="6">
        <f>IF(OR(A1581&amp;""="",B1581&amp;""=""),"",IF(COUNTIF('الاجتماعات'!$A$6:$A$205,A1581&amp;"")=0,"اجتماع غير موجود",IF(COUNTIFS($A$6:$A$2005,A1581&amp;"",$B$6:$B$2005,B1581&amp;"")&gt;1,"مكرر","")))</f>
        <v/>
      </c>
    </row>
    <row r="1582">
      <c r="A1582" s="5" t="n"/>
      <c r="B1582" s="5" t="n"/>
      <c r="C1582" s="5" t="n"/>
      <c r="D1582" s="5" t="n"/>
      <c r="E1582" s="6">
        <f>IF(B1582&amp;""="","",IFERROR(INDEX('الملاك'!$B$6:$B$205,MATCH(B1582&amp;"",'الملاك'!$A$6:$A$205,0))&amp;"","كود غير موجود"))</f>
        <v/>
      </c>
      <c r="F1582" s="19">
        <f>IF(B1582&amp;""="","",IFERROR(INDEX('الملاك'!$E$6:$E$205,MATCH(B1582&amp;"",'الملاك'!$A$6:$A$205,0)),""))</f>
        <v/>
      </c>
      <c r="G1582" s="6">
        <f>IF(OR(A1582&amp;""="",B1582&amp;""=""),"",IF(COUNTIF('الاجتماعات'!$A$6:$A$205,A1582&amp;"")=0,"اجتماع غير موجود",IF(COUNTIFS($A$6:$A$2005,A1582&amp;"",$B$6:$B$2005,B1582&amp;"")&gt;1,"مكرر","")))</f>
        <v/>
      </c>
    </row>
    <row r="1583">
      <c r="A1583" s="5" t="n"/>
      <c r="B1583" s="5" t="n"/>
      <c r="C1583" s="5" t="n"/>
      <c r="D1583" s="5" t="n"/>
      <c r="E1583" s="6">
        <f>IF(B1583&amp;""="","",IFERROR(INDEX('الملاك'!$B$6:$B$205,MATCH(B1583&amp;"",'الملاك'!$A$6:$A$205,0))&amp;"","كود غير موجود"))</f>
        <v/>
      </c>
      <c r="F1583" s="19">
        <f>IF(B1583&amp;""="","",IFERROR(INDEX('الملاك'!$E$6:$E$205,MATCH(B1583&amp;"",'الملاك'!$A$6:$A$205,0)),""))</f>
        <v/>
      </c>
      <c r="G1583" s="6">
        <f>IF(OR(A1583&amp;""="",B1583&amp;""=""),"",IF(COUNTIF('الاجتماعات'!$A$6:$A$205,A1583&amp;"")=0,"اجتماع غير موجود",IF(COUNTIFS($A$6:$A$2005,A1583&amp;"",$B$6:$B$2005,B1583&amp;"")&gt;1,"مكرر","")))</f>
        <v/>
      </c>
    </row>
    <row r="1584">
      <c r="A1584" s="5" t="n"/>
      <c r="B1584" s="5" t="n"/>
      <c r="C1584" s="5" t="n"/>
      <c r="D1584" s="5" t="n"/>
      <c r="E1584" s="6">
        <f>IF(B1584&amp;""="","",IFERROR(INDEX('الملاك'!$B$6:$B$205,MATCH(B1584&amp;"",'الملاك'!$A$6:$A$205,0))&amp;"","كود غير موجود"))</f>
        <v/>
      </c>
      <c r="F1584" s="19">
        <f>IF(B1584&amp;""="","",IFERROR(INDEX('الملاك'!$E$6:$E$205,MATCH(B1584&amp;"",'الملاك'!$A$6:$A$205,0)),""))</f>
        <v/>
      </c>
      <c r="G1584" s="6">
        <f>IF(OR(A1584&amp;""="",B1584&amp;""=""),"",IF(COUNTIF('الاجتماعات'!$A$6:$A$205,A1584&amp;"")=0,"اجتماع غير موجود",IF(COUNTIFS($A$6:$A$2005,A1584&amp;"",$B$6:$B$2005,B1584&amp;"")&gt;1,"مكرر","")))</f>
        <v/>
      </c>
    </row>
    <row r="1585">
      <c r="A1585" s="5" t="n"/>
      <c r="B1585" s="5" t="n"/>
      <c r="C1585" s="5" t="n"/>
      <c r="D1585" s="5" t="n"/>
      <c r="E1585" s="6">
        <f>IF(B1585&amp;""="","",IFERROR(INDEX('الملاك'!$B$6:$B$205,MATCH(B1585&amp;"",'الملاك'!$A$6:$A$205,0))&amp;"","كود غير موجود"))</f>
        <v/>
      </c>
      <c r="F1585" s="19">
        <f>IF(B1585&amp;""="","",IFERROR(INDEX('الملاك'!$E$6:$E$205,MATCH(B1585&amp;"",'الملاك'!$A$6:$A$205,0)),""))</f>
        <v/>
      </c>
      <c r="G1585" s="6">
        <f>IF(OR(A1585&amp;""="",B1585&amp;""=""),"",IF(COUNTIF('الاجتماعات'!$A$6:$A$205,A1585&amp;"")=0,"اجتماع غير موجود",IF(COUNTIFS($A$6:$A$2005,A1585&amp;"",$B$6:$B$2005,B1585&amp;"")&gt;1,"مكرر","")))</f>
        <v/>
      </c>
    </row>
    <row r="1586">
      <c r="A1586" s="5" t="n"/>
      <c r="B1586" s="5" t="n"/>
      <c r="C1586" s="5" t="n"/>
      <c r="D1586" s="5" t="n"/>
      <c r="E1586" s="6">
        <f>IF(B1586&amp;""="","",IFERROR(INDEX('الملاك'!$B$6:$B$205,MATCH(B1586&amp;"",'الملاك'!$A$6:$A$205,0))&amp;"","كود غير موجود"))</f>
        <v/>
      </c>
      <c r="F1586" s="19">
        <f>IF(B1586&amp;""="","",IFERROR(INDEX('الملاك'!$E$6:$E$205,MATCH(B1586&amp;"",'الملاك'!$A$6:$A$205,0)),""))</f>
        <v/>
      </c>
      <c r="G1586" s="6">
        <f>IF(OR(A1586&amp;""="",B1586&amp;""=""),"",IF(COUNTIF('الاجتماعات'!$A$6:$A$205,A1586&amp;"")=0,"اجتماع غير موجود",IF(COUNTIFS($A$6:$A$2005,A1586&amp;"",$B$6:$B$2005,B1586&amp;"")&gt;1,"مكرر","")))</f>
        <v/>
      </c>
    </row>
    <row r="1587">
      <c r="A1587" s="5" t="n"/>
      <c r="B1587" s="5" t="n"/>
      <c r="C1587" s="5" t="n"/>
      <c r="D1587" s="5" t="n"/>
      <c r="E1587" s="6">
        <f>IF(B1587&amp;""="","",IFERROR(INDEX('الملاك'!$B$6:$B$205,MATCH(B1587&amp;"",'الملاك'!$A$6:$A$205,0))&amp;"","كود غير موجود"))</f>
        <v/>
      </c>
      <c r="F1587" s="19">
        <f>IF(B1587&amp;""="","",IFERROR(INDEX('الملاك'!$E$6:$E$205,MATCH(B1587&amp;"",'الملاك'!$A$6:$A$205,0)),""))</f>
        <v/>
      </c>
      <c r="G1587" s="6">
        <f>IF(OR(A1587&amp;""="",B1587&amp;""=""),"",IF(COUNTIF('الاجتماعات'!$A$6:$A$205,A1587&amp;"")=0,"اجتماع غير موجود",IF(COUNTIFS($A$6:$A$2005,A1587&amp;"",$B$6:$B$2005,B1587&amp;"")&gt;1,"مكرر","")))</f>
        <v/>
      </c>
    </row>
    <row r="1588">
      <c r="A1588" s="5" t="n"/>
      <c r="B1588" s="5" t="n"/>
      <c r="C1588" s="5" t="n"/>
      <c r="D1588" s="5" t="n"/>
      <c r="E1588" s="6">
        <f>IF(B1588&amp;""="","",IFERROR(INDEX('الملاك'!$B$6:$B$205,MATCH(B1588&amp;"",'الملاك'!$A$6:$A$205,0))&amp;"","كود غير موجود"))</f>
        <v/>
      </c>
      <c r="F1588" s="19">
        <f>IF(B1588&amp;""="","",IFERROR(INDEX('الملاك'!$E$6:$E$205,MATCH(B1588&amp;"",'الملاك'!$A$6:$A$205,0)),""))</f>
        <v/>
      </c>
      <c r="G1588" s="6">
        <f>IF(OR(A1588&amp;""="",B1588&amp;""=""),"",IF(COUNTIF('الاجتماعات'!$A$6:$A$205,A1588&amp;"")=0,"اجتماع غير موجود",IF(COUNTIFS($A$6:$A$2005,A1588&amp;"",$B$6:$B$2005,B1588&amp;"")&gt;1,"مكرر","")))</f>
        <v/>
      </c>
    </row>
    <row r="1589">
      <c r="A1589" s="5" t="n"/>
      <c r="B1589" s="5" t="n"/>
      <c r="C1589" s="5" t="n"/>
      <c r="D1589" s="5" t="n"/>
      <c r="E1589" s="6">
        <f>IF(B1589&amp;""="","",IFERROR(INDEX('الملاك'!$B$6:$B$205,MATCH(B1589&amp;"",'الملاك'!$A$6:$A$205,0))&amp;"","كود غير موجود"))</f>
        <v/>
      </c>
      <c r="F1589" s="19">
        <f>IF(B1589&amp;""="","",IFERROR(INDEX('الملاك'!$E$6:$E$205,MATCH(B1589&amp;"",'الملاك'!$A$6:$A$205,0)),""))</f>
        <v/>
      </c>
      <c r="G1589" s="6">
        <f>IF(OR(A1589&amp;""="",B1589&amp;""=""),"",IF(COUNTIF('الاجتماعات'!$A$6:$A$205,A1589&amp;"")=0,"اجتماع غير موجود",IF(COUNTIFS($A$6:$A$2005,A1589&amp;"",$B$6:$B$2005,B1589&amp;"")&gt;1,"مكرر","")))</f>
        <v/>
      </c>
    </row>
    <row r="1590">
      <c r="A1590" s="5" t="n"/>
      <c r="B1590" s="5" t="n"/>
      <c r="C1590" s="5" t="n"/>
      <c r="D1590" s="5" t="n"/>
      <c r="E1590" s="6">
        <f>IF(B1590&amp;""="","",IFERROR(INDEX('الملاك'!$B$6:$B$205,MATCH(B1590&amp;"",'الملاك'!$A$6:$A$205,0))&amp;"","كود غير موجود"))</f>
        <v/>
      </c>
      <c r="F1590" s="19">
        <f>IF(B1590&amp;""="","",IFERROR(INDEX('الملاك'!$E$6:$E$205,MATCH(B1590&amp;"",'الملاك'!$A$6:$A$205,0)),""))</f>
        <v/>
      </c>
      <c r="G1590" s="6">
        <f>IF(OR(A1590&amp;""="",B1590&amp;""=""),"",IF(COUNTIF('الاجتماعات'!$A$6:$A$205,A1590&amp;"")=0,"اجتماع غير موجود",IF(COUNTIFS($A$6:$A$2005,A1590&amp;"",$B$6:$B$2005,B1590&amp;"")&gt;1,"مكرر","")))</f>
        <v/>
      </c>
    </row>
    <row r="1591">
      <c r="A1591" s="5" t="n"/>
      <c r="B1591" s="5" t="n"/>
      <c r="C1591" s="5" t="n"/>
      <c r="D1591" s="5" t="n"/>
      <c r="E1591" s="6">
        <f>IF(B1591&amp;""="","",IFERROR(INDEX('الملاك'!$B$6:$B$205,MATCH(B1591&amp;"",'الملاك'!$A$6:$A$205,0))&amp;"","كود غير موجود"))</f>
        <v/>
      </c>
      <c r="F1591" s="19">
        <f>IF(B1591&amp;""="","",IFERROR(INDEX('الملاك'!$E$6:$E$205,MATCH(B1591&amp;"",'الملاك'!$A$6:$A$205,0)),""))</f>
        <v/>
      </c>
      <c r="G1591" s="6">
        <f>IF(OR(A1591&amp;""="",B1591&amp;""=""),"",IF(COUNTIF('الاجتماعات'!$A$6:$A$205,A1591&amp;"")=0,"اجتماع غير موجود",IF(COUNTIFS($A$6:$A$2005,A1591&amp;"",$B$6:$B$2005,B1591&amp;"")&gt;1,"مكرر","")))</f>
        <v/>
      </c>
    </row>
    <row r="1592">
      <c r="A1592" s="5" t="n"/>
      <c r="B1592" s="5" t="n"/>
      <c r="C1592" s="5" t="n"/>
      <c r="D1592" s="5" t="n"/>
      <c r="E1592" s="6">
        <f>IF(B1592&amp;""="","",IFERROR(INDEX('الملاك'!$B$6:$B$205,MATCH(B1592&amp;"",'الملاك'!$A$6:$A$205,0))&amp;"","كود غير موجود"))</f>
        <v/>
      </c>
      <c r="F1592" s="19">
        <f>IF(B1592&amp;""="","",IFERROR(INDEX('الملاك'!$E$6:$E$205,MATCH(B1592&amp;"",'الملاك'!$A$6:$A$205,0)),""))</f>
        <v/>
      </c>
      <c r="G1592" s="6">
        <f>IF(OR(A1592&amp;""="",B1592&amp;""=""),"",IF(COUNTIF('الاجتماعات'!$A$6:$A$205,A1592&amp;"")=0,"اجتماع غير موجود",IF(COUNTIFS($A$6:$A$2005,A1592&amp;"",$B$6:$B$2005,B1592&amp;"")&gt;1,"مكرر","")))</f>
        <v/>
      </c>
    </row>
    <row r="1593">
      <c r="A1593" s="5" t="n"/>
      <c r="B1593" s="5" t="n"/>
      <c r="C1593" s="5" t="n"/>
      <c r="D1593" s="5" t="n"/>
      <c r="E1593" s="6">
        <f>IF(B1593&amp;""="","",IFERROR(INDEX('الملاك'!$B$6:$B$205,MATCH(B1593&amp;"",'الملاك'!$A$6:$A$205,0))&amp;"","كود غير موجود"))</f>
        <v/>
      </c>
      <c r="F1593" s="19">
        <f>IF(B1593&amp;""="","",IFERROR(INDEX('الملاك'!$E$6:$E$205,MATCH(B1593&amp;"",'الملاك'!$A$6:$A$205,0)),""))</f>
        <v/>
      </c>
      <c r="G1593" s="6">
        <f>IF(OR(A1593&amp;""="",B1593&amp;""=""),"",IF(COUNTIF('الاجتماعات'!$A$6:$A$205,A1593&amp;"")=0,"اجتماع غير موجود",IF(COUNTIFS($A$6:$A$2005,A1593&amp;"",$B$6:$B$2005,B1593&amp;"")&gt;1,"مكرر","")))</f>
        <v/>
      </c>
    </row>
    <row r="1594">
      <c r="A1594" s="5" t="n"/>
      <c r="B1594" s="5" t="n"/>
      <c r="C1594" s="5" t="n"/>
      <c r="D1594" s="5" t="n"/>
      <c r="E1594" s="6">
        <f>IF(B1594&amp;""="","",IFERROR(INDEX('الملاك'!$B$6:$B$205,MATCH(B1594&amp;"",'الملاك'!$A$6:$A$205,0))&amp;"","كود غير موجود"))</f>
        <v/>
      </c>
      <c r="F1594" s="19">
        <f>IF(B1594&amp;""="","",IFERROR(INDEX('الملاك'!$E$6:$E$205,MATCH(B1594&amp;"",'الملاك'!$A$6:$A$205,0)),""))</f>
        <v/>
      </c>
      <c r="G1594" s="6">
        <f>IF(OR(A1594&amp;""="",B1594&amp;""=""),"",IF(COUNTIF('الاجتماعات'!$A$6:$A$205,A1594&amp;"")=0,"اجتماع غير موجود",IF(COUNTIFS($A$6:$A$2005,A1594&amp;"",$B$6:$B$2005,B1594&amp;"")&gt;1,"مكرر","")))</f>
        <v/>
      </c>
    </row>
    <row r="1595">
      <c r="A1595" s="5" t="n"/>
      <c r="B1595" s="5" t="n"/>
      <c r="C1595" s="5" t="n"/>
      <c r="D1595" s="5" t="n"/>
      <c r="E1595" s="6">
        <f>IF(B1595&amp;""="","",IFERROR(INDEX('الملاك'!$B$6:$B$205,MATCH(B1595&amp;"",'الملاك'!$A$6:$A$205,0))&amp;"","كود غير موجود"))</f>
        <v/>
      </c>
      <c r="F1595" s="19">
        <f>IF(B1595&amp;""="","",IFERROR(INDEX('الملاك'!$E$6:$E$205,MATCH(B1595&amp;"",'الملاك'!$A$6:$A$205,0)),""))</f>
        <v/>
      </c>
      <c r="G1595" s="6">
        <f>IF(OR(A1595&amp;""="",B1595&amp;""=""),"",IF(COUNTIF('الاجتماعات'!$A$6:$A$205,A1595&amp;"")=0,"اجتماع غير موجود",IF(COUNTIFS($A$6:$A$2005,A1595&amp;"",$B$6:$B$2005,B1595&amp;"")&gt;1,"مكرر","")))</f>
        <v/>
      </c>
    </row>
    <row r="1596">
      <c r="A1596" s="5" t="n"/>
      <c r="B1596" s="5" t="n"/>
      <c r="C1596" s="5" t="n"/>
      <c r="D1596" s="5" t="n"/>
      <c r="E1596" s="6">
        <f>IF(B1596&amp;""="","",IFERROR(INDEX('الملاك'!$B$6:$B$205,MATCH(B1596&amp;"",'الملاك'!$A$6:$A$205,0))&amp;"","كود غير موجود"))</f>
        <v/>
      </c>
      <c r="F1596" s="19">
        <f>IF(B1596&amp;""="","",IFERROR(INDEX('الملاك'!$E$6:$E$205,MATCH(B1596&amp;"",'الملاك'!$A$6:$A$205,0)),""))</f>
        <v/>
      </c>
      <c r="G1596" s="6">
        <f>IF(OR(A1596&amp;""="",B1596&amp;""=""),"",IF(COUNTIF('الاجتماعات'!$A$6:$A$205,A1596&amp;"")=0,"اجتماع غير موجود",IF(COUNTIFS($A$6:$A$2005,A1596&amp;"",$B$6:$B$2005,B1596&amp;"")&gt;1,"مكرر","")))</f>
        <v/>
      </c>
    </row>
    <row r="1597">
      <c r="A1597" s="5" t="n"/>
      <c r="B1597" s="5" t="n"/>
      <c r="C1597" s="5" t="n"/>
      <c r="D1597" s="5" t="n"/>
      <c r="E1597" s="6">
        <f>IF(B1597&amp;""="","",IFERROR(INDEX('الملاك'!$B$6:$B$205,MATCH(B1597&amp;"",'الملاك'!$A$6:$A$205,0))&amp;"","كود غير موجود"))</f>
        <v/>
      </c>
      <c r="F1597" s="19">
        <f>IF(B1597&amp;""="","",IFERROR(INDEX('الملاك'!$E$6:$E$205,MATCH(B1597&amp;"",'الملاك'!$A$6:$A$205,0)),""))</f>
        <v/>
      </c>
      <c r="G1597" s="6">
        <f>IF(OR(A1597&amp;""="",B1597&amp;""=""),"",IF(COUNTIF('الاجتماعات'!$A$6:$A$205,A1597&amp;"")=0,"اجتماع غير موجود",IF(COUNTIFS($A$6:$A$2005,A1597&amp;"",$B$6:$B$2005,B1597&amp;"")&gt;1,"مكرر","")))</f>
        <v/>
      </c>
    </row>
    <row r="1598">
      <c r="A1598" s="5" t="n"/>
      <c r="B1598" s="5" t="n"/>
      <c r="C1598" s="5" t="n"/>
      <c r="D1598" s="5" t="n"/>
      <c r="E1598" s="6">
        <f>IF(B1598&amp;""="","",IFERROR(INDEX('الملاك'!$B$6:$B$205,MATCH(B1598&amp;"",'الملاك'!$A$6:$A$205,0))&amp;"","كود غير موجود"))</f>
        <v/>
      </c>
      <c r="F1598" s="19">
        <f>IF(B1598&amp;""="","",IFERROR(INDEX('الملاك'!$E$6:$E$205,MATCH(B1598&amp;"",'الملاك'!$A$6:$A$205,0)),""))</f>
        <v/>
      </c>
      <c r="G1598" s="6">
        <f>IF(OR(A1598&amp;""="",B1598&amp;""=""),"",IF(COUNTIF('الاجتماعات'!$A$6:$A$205,A1598&amp;"")=0,"اجتماع غير موجود",IF(COUNTIFS($A$6:$A$2005,A1598&amp;"",$B$6:$B$2005,B1598&amp;"")&gt;1,"مكرر","")))</f>
        <v/>
      </c>
    </row>
    <row r="1599">
      <c r="A1599" s="5" t="n"/>
      <c r="B1599" s="5" t="n"/>
      <c r="C1599" s="5" t="n"/>
      <c r="D1599" s="5" t="n"/>
      <c r="E1599" s="6">
        <f>IF(B1599&amp;""="","",IFERROR(INDEX('الملاك'!$B$6:$B$205,MATCH(B1599&amp;"",'الملاك'!$A$6:$A$205,0))&amp;"","كود غير موجود"))</f>
        <v/>
      </c>
      <c r="F1599" s="19">
        <f>IF(B1599&amp;""="","",IFERROR(INDEX('الملاك'!$E$6:$E$205,MATCH(B1599&amp;"",'الملاك'!$A$6:$A$205,0)),""))</f>
        <v/>
      </c>
      <c r="G1599" s="6">
        <f>IF(OR(A1599&amp;""="",B1599&amp;""=""),"",IF(COUNTIF('الاجتماعات'!$A$6:$A$205,A1599&amp;"")=0,"اجتماع غير موجود",IF(COUNTIFS($A$6:$A$2005,A1599&amp;"",$B$6:$B$2005,B1599&amp;"")&gt;1,"مكرر","")))</f>
        <v/>
      </c>
    </row>
    <row r="1600">
      <c r="A1600" s="5" t="n"/>
      <c r="B1600" s="5" t="n"/>
      <c r="C1600" s="5" t="n"/>
      <c r="D1600" s="5" t="n"/>
      <c r="E1600" s="6">
        <f>IF(B1600&amp;""="","",IFERROR(INDEX('الملاك'!$B$6:$B$205,MATCH(B1600&amp;"",'الملاك'!$A$6:$A$205,0))&amp;"","كود غير موجود"))</f>
        <v/>
      </c>
      <c r="F1600" s="19">
        <f>IF(B1600&amp;""="","",IFERROR(INDEX('الملاك'!$E$6:$E$205,MATCH(B1600&amp;"",'الملاك'!$A$6:$A$205,0)),""))</f>
        <v/>
      </c>
      <c r="G1600" s="6">
        <f>IF(OR(A1600&amp;""="",B1600&amp;""=""),"",IF(COUNTIF('الاجتماعات'!$A$6:$A$205,A1600&amp;"")=0,"اجتماع غير موجود",IF(COUNTIFS($A$6:$A$2005,A1600&amp;"",$B$6:$B$2005,B1600&amp;"")&gt;1,"مكرر","")))</f>
        <v/>
      </c>
    </row>
    <row r="1601">
      <c r="A1601" s="5" t="n"/>
      <c r="B1601" s="5" t="n"/>
      <c r="C1601" s="5" t="n"/>
      <c r="D1601" s="5" t="n"/>
      <c r="E1601" s="6">
        <f>IF(B1601&amp;""="","",IFERROR(INDEX('الملاك'!$B$6:$B$205,MATCH(B1601&amp;"",'الملاك'!$A$6:$A$205,0))&amp;"","كود غير موجود"))</f>
        <v/>
      </c>
      <c r="F1601" s="19">
        <f>IF(B1601&amp;""="","",IFERROR(INDEX('الملاك'!$E$6:$E$205,MATCH(B1601&amp;"",'الملاك'!$A$6:$A$205,0)),""))</f>
        <v/>
      </c>
      <c r="G1601" s="6">
        <f>IF(OR(A1601&amp;""="",B1601&amp;""=""),"",IF(COUNTIF('الاجتماعات'!$A$6:$A$205,A1601&amp;"")=0,"اجتماع غير موجود",IF(COUNTIFS($A$6:$A$2005,A1601&amp;"",$B$6:$B$2005,B1601&amp;"")&gt;1,"مكرر","")))</f>
        <v/>
      </c>
    </row>
    <row r="1602">
      <c r="A1602" s="5" t="n"/>
      <c r="B1602" s="5" t="n"/>
      <c r="C1602" s="5" t="n"/>
      <c r="D1602" s="5" t="n"/>
      <c r="E1602" s="6">
        <f>IF(B1602&amp;""="","",IFERROR(INDEX('الملاك'!$B$6:$B$205,MATCH(B1602&amp;"",'الملاك'!$A$6:$A$205,0))&amp;"","كود غير موجود"))</f>
        <v/>
      </c>
      <c r="F1602" s="19">
        <f>IF(B1602&amp;""="","",IFERROR(INDEX('الملاك'!$E$6:$E$205,MATCH(B1602&amp;"",'الملاك'!$A$6:$A$205,0)),""))</f>
        <v/>
      </c>
      <c r="G1602" s="6">
        <f>IF(OR(A1602&amp;""="",B1602&amp;""=""),"",IF(COUNTIF('الاجتماعات'!$A$6:$A$205,A1602&amp;"")=0,"اجتماع غير موجود",IF(COUNTIFS($A$6:$A$2005,A1602&amp;"",$B$6:$B$2005,B1602&amp;"")&gt;1,"مكرر","")))</f>
        <v/>
      </c>
    </row>
    <row r="1603">
      <c r="A1603" s="5" t="n"/>
      <c r="B1603" s="5" t="n"/>
      <c r="C1603" s="5" t="n"/>
      <c r="D1603" s="5" t="n"/>
      <c r="E1603" s="6">
        <f>IF(B1603&amp;""="","",IFERROR(INDEX('الملاك'!$B$6:$B$205,MATCH(B1603&amp;"",'الملاك'!$A$6:$A$205,0))&amp;"","كود غير موجود"))</f>
        <v/>
      </c>
      <c r="F1603" s="19">
        <f>IF(B1603&amp;""="","",IFERROR(INDEX('الملاك'!$E$6:$E$205,MATCH(B1603&amp;"",'الملاك'!$A$6:$A$205,0)),""))</f>
        <v/>
      </c>
      <c r="G1603" s="6">
        <f>IF(OR(A1603&amp;""="",B1603&amp;""=""),"",IF(COUNTIF('الاجتماعات'!$A$6:$A$205,A1603&amp;"")=0,"اجتماع غير موجود",IF(COUNTIFS($A$6:$A$2005,A1603&amp;"",$B$6:$B$2005,B1603&amp;"")&gt;1,"مكرر","")))</f>
        <v/>
      </c>
    </row>
    <row r="1604">
      <c r="A1604" s="5" t="n"/>
      <c r="B1604" s="5" t="n"/>
      <c r="C1604" s="5" t="n"/>
      <c r="D1604" s="5" t="n"/>
      <c r="E1604" s="6">
        <f>IF(B1604&amp;""="","",IFERROR(INDEX('الملاك'!$B$6:$B$205,MATCH(B1604&amp;"",'الملاك'!$A$6:$A$205,0))&amp;"","كود غير موجود"))</f>
        <v/>
      </c>
      <c r="F1604" s="19">
        <f>IF(B1604&amp;""="","",IFERROR(INDEX('الملاك'!$E$6:$E$205,MATCH(B1604&amp;"",'الملاك'!$A$6:$A$205,0)),""))</f>
        <v/>
      </c>
      <c r="G1604" s="6">
        <f>IF(OR(A1604&amp;""="",B1604&amp;""=""),"",IF(COUNTIF('الاجتماعات'!$A$6:$A$205,A1604&amp;"")=0,"اجتماع غير موجود",IF(COUNTIFS($A$6:$A$2005,A1604&amp;"",$B$6:$B$2005,B1604&amp;"")&gt;1,"مكرر","")))</f>
        <v/>
      </c>
    </row>
    <row r="1605">
      <c r="A1605" s="5" t="n"/>
      <c r="B1605" s="5" t="n"/>
      <c r="C1605" s="5" t="n"/>
      <c r="D1605" s="5" t="n"/>
      <c r="E1605" s="6">
        <f>IF(B1605&amp;""="","",IFERROR(INDEX('الملاك'!$B$6:$B$205,MATCH(B1605&amp;"",'الملاك'!$A$6:$A$205,0))&amp;"","كود غير موجود"))</f>
        <v/>
      </c>
      <c r="F1605" s="19">
        <f>IF(B1605&amp;""="","",IFERROR(INDEX('الملاك'!$E$6:$E$205,MATCH(B1605&amp;"",'الملاك'!$A$6:$A$205,0)),""))</f>
        <v/>
      </c>
      <c r="G1605" s="6">
        <f>IF(OR(A1605&amp;""="",B1605&amp;""=""),"",IF(COUNTIF('الاجتماعات'!$A$6:$A$205,A1605&amp;"")=0,"اجتماع غير موجود",IF(COUNTIFS($A$6:$A$2005,A1605&amp;"",$B$6:$B$2005,B1605&amp;"")&gt;1,"مكرر","")))</f>
        <v/>
      </c>
    </row>
    <row r="1606">
      <c r="A1606" s="5" t="n"/>
      <c r="B1606" s="5" t="n"/>
      <c r="C1606" s="5" t="n"/>
      <c r="D1606" s="5" t="n"/>
      <c r="E1606" s="6">
        <f>IF(B1606&amp;""="","",IFERROR(INDEX('الملاك'!$B$6:$B$205,MATCH(B1606&amp;"",'الملاك'!$A$6:$A$205,0))&amp;"","كود غير موجود"))</f>
        <v/>
      </c>
      <c r="F1606" s="19">
        <f>IF(B1606&amp;""="","",IFERROR(INDEX('الملاك'!$E$6:$E$205,MATCH(B1606&amp;"",'الملاك'!$A$6:$A$205,0)),""))</f>
        <v/>
      </c>
      <c r="G1606" s="6">
        <f>IF(OR(A1606&amp;""="",B1606&amp;""=""),"",IF(COUNTIF('الاجتماعات'!$A$6:$A$205,A1606&amp;"")=0,"اجتماع غير موجود",IF(COUNTIFS($A$6:$A$2005,A1606&amp;"",$B$6:$B$2005,B1606&amp;"")&gt;1,"مكرر","")))</f>
        <v/>
      </c>
    </row>
    <row r="1607">
      <c r="A1607" s="5" t="n"/>
      <c r="B1607" s="5" t="n"/>
      <c r="C1607" s="5" t="n"/>
      <c r="D1607" s="5" t="n"/>
      <c r="E1607" s="6">
        <f>IF(B1607&amp;""="","",IFERROR(INDEX('الملاك'!$B$6:$B$205,MATCH(B1607&amp;"",'الملاك'!$A$6:$A$205,0))&amp;"","كود غير موجود"))</f>
        <v/>
      </c>
      <c r="F1607" s="19">
        <f>IF(B1607&amp;""="","",IFERROR(INDEX('الملاك'!$E$6:$E$205,MATCH(B1607&amp;"",'الملاك'!$A$6:$A$205,0)),""))</f>
        <v/>
      </c>
      <c r="G1607" s="6">
        <f>IF(OR(A1607&amp;""="",B1607&amp;""=""),"",IF(COUNTIF('الاجتماعات'!$A$6:$A$205,A1607&amp;"")=0,"اجتماع غير موجود",IF(COUNTIFS($A$6:$A$2005,A1607&amp;"",$B$6:$B$2005,B1607&amp;"")&gt;1,"مكرر","")))</f>
        <v/>
      </c>
    </row>
    <row r="1608">
      <c r="A1608" s="5" t="n"/>
      <c r="B1608" s="5" t="n"/>
      <c r="C1608" s="5" t="n"/>
      <c r="D1608" s="5" t="n"/>
      <c r="E1608" s="6">
        <f>IF(B1608&amp;""="","",IFERROR(INDEX('الملاك'!$B$6:$B$205,MATCH(B1608&amp;"",'الملاك'!$A$6:$A$205,0))&amp;"","كود غير موجود"))</f>
        <v/>
      </c>
      <c r="F1608" s="19">
        <f>IF(B1608&amp;""="","",IFERROR(INDEX('الملاك'!$E$6:$E$205,MATCH(B1608&amp;"",'الملاك'!$A$6:$A$205,0)),""))</f>
        <v/>
      </c>
      <c r="G1608" s="6">
        <f>IF(OR(A1608&amp;""="",B1608&amp;""=""),"",IF(COUNTIF('الاجتماعات'!$A$6:$A$205,A1608&amp;"")=0,"اجتماع غير موجود",IF(COUNTIFS($A$6:$A$2005,A1608&amp;"",$B$6:$B$2005,B1608&amp;"")&gt;1,"مكرر","")))</f>
        <v/>
      </c>
    </row>
    <row r="1609">
      <c r="A1609" s="5" t="n"/>
      <c r="B1609" s="5" t="n"/>
      <c r="C1609" s="5" t="n"/>
      <c r="D1609" s="5" t="n"/>
      <c r="E1609" s="6">
        <f>IF(B1609&amp;""="","",IFERROR(INDEX('الملاك'!$B$6:$B$205,MATCH(B1609&amp;"",'الملاك'!$A$6:$A$205,0))&amp;"","كود غير موجود"))</f>
        <v/>
      </c>
      <c r="F1609" s="19">
        <f>IF(B1609&amp;""="","",IFERROR(INDEX('الملاك'!$E$6:$E$205,MATCH(B1609&amp;"",'الملاك'!$A$6:$A$205,0)),""))</f>
        <v/>
      </c>
      <c r="G1609" s="6">
        <f>IF(OR(A1609&amp;""="",B1609&amp;""=""),"",IF(COUNTIF('الاجتماعات'!$A$6:$A$205,A1609&amp;"")=0,"اجتماع غير موجود",IF(COUNTIFS($A$6:$A$2005,A1609&amp;"",$B$6:$B$2005,B1609&amp;"")&gt;1,"مكرر","")))</f>
        <v/>
      </c>
    </row>
    <row r="1610">
      <c r="A1610" s="5" t="n"/>
      <c r="B1610" s="5" t="n"/>
      <c r="C1610" s="5" t="n"/>
      <c r="D1610" s="5" t="n"/>
      <c r="E1610" s="6">
        <f>IF(B1610&amp;""="","",IFERROR(INDEX('الملاك'!$B$6:$B$205,MATCH(B1610&amp;"",'الملاك'!$A$6:$A$205,0))&amp;"","كود غير موجود"))</f>
        <v/>
      </c>
      <c r="F1610" s="19">
        <f>IF(B1610&amp;""="","",IFERROR(INDEX('الملاك'!$E$6:$E$205,MATCH(B1610&amp;"",'الملاك'!$A$6:$A$205,0)),""))</f>
        <v/>
      </c>
      <c r="G1610" s="6">
        <f>IF(OR(A1610&amp;""="",B1610&amp;""=""),"",IF(COUNTIF('الاجتماعات'!$A$6:$A$205,A1610&amp;"")=0,"اجتماع غير موجود",IF(COUNTIFS($A$6:$A$2005,A1610&amp;"",$B$6:$B$2005,B1610&amp;"")&gt;1,"مكرر","")))</f>
        <v/>
      </c>
    </row>
    <row r="1611">
      <c r="A1611" s="5" t="n"/>
      <c r="B1611" s="5" t="n"/>
      <c r="C1611" s="5" t="n"/>
      <c r="D1611" s="5" t="n"/>
      <c r="E1611" s="6">
        <f>IF(B1611&amp;""="","",IFERROR(INDEX('الملاك'!$B$6:$B$205,MATCH(B1611&amp;"",'الملاك'!$A$6:$A$205,0))&amp;"","كود غير موجود"))</f>
        <v/>
      </c>
      <c r="F1611" s="19">
        <f>IF(B1611&amp;""="","",IFERROR(INDEX('الملاك'!$E$6:$E$205,MATCH(B1611&amp;"",'الملاك'!$A$6:$A$205,0)),""))</f>
        <v/>
      </c>
      <c r="G1611" s="6">
        <f>IF(OR(A1611&amp;""="",B1611&amp;""=""),"",IF(COUNTIF('الاجتماعات'!$A$6:$A$205,A1611&amp;"")=0,"اجتماع غير موجود",IF(COUNTIFS($A$6:$A$2005,A1611&amp;"",$B$6:$B$2005,B1611&amp;"")&gt;1,"مكرر","")))</f>
        <v/>
      </c>
    </row>
    <row r="1612">
      <c r="A1612" s="5" t="n"/>
      <c r="B1612" s="5" t="n"/>
      <c r="C1612" s="5" t="n"/>
      <c r="D1612" s="5" t="n"/>
      <c r="E1612" s="6">
        <f>IF(B1612&amp;""="","",IFERROR(INDEX('الملاك'!$B$6:$B$205,MATCH(B1612&amp;"",'الملاك'!$A$6:$A$205,0))&amp;"","كود غير موجود"))</f>
        <v/>
      </c>
      <c r="F1612" s="19">
        <f>IF(B1612&amp;""="","",IFERROR(INDEX('الملاك'!$E$6:$E$205,MATCH(B1612&amp;"",'الملاك'!$A$6:$A$205,0)),""))</f>
        <v/>
      </c>
      <c r="G1612" s="6">
        <f>IF(OR(A1612&amp;""="",B1612&amp;""=""),"",IF(COUNTIF('الاجتماعات'!$A$6:$A$205,A1612&amp;"")=0,"اجتماع غير موجود",IF(COUNTIFS($A$6:$A$2005,A1612&amp;"",$B$6:$B$2005,B1612&amp;"")&gt;1,"مكرر","")))</f>
        <v/>
      </c>
    </row>
    <row r="1613">
      <c r="A1613" s="5" t="n"/>
      <c r="B1613" s="5" t="n"/>
      <c r="C1613" s="5" t="n"/>
      <c r="D1613" s="5" t="n"/>
      <c r="E1613" s="6">
        <f>IF(B1613&amp;""="","",IFERROR(INDEX('الملاك'!$B$6:$B$205,MATCH(B1613&amp;"",'الملاك'!$A$6:$A$205,0))&amp;"","كود غير موجود"))</f>
        <v/>
      </c>
      <c r="F1613" s="19">
        <f>IF(B1613&amp;""="","",IFERROR(INDEX('الملاك'!$E$6:$E$205,MATCH(B1613&amp;"",'الملاك'!$A$6:$A$205,0)),""))</f>
        <v/>
      </c>
      <c r="G1613" s="6">
        <f>IF(OR(A1613&amp;""="",B1613&amp;""=""),"",IF(COUNTIF('الاجتماعات'!$A$6:$A$205,A1613&amp;"")=0,"اجتماع غير موجود",IF(COUNTIFS($A$6:$A$2005,A1613&amp;"",$B$6:$B$2005,B1613&amp;"")&gt;1,"مكرر","")))</f>
        <v/>
      </c>
    </row>
    <row r="1614">
      <c r="A1614" s="5" t="n"/>
      <c r="B1614" s="5" t="n"/>
      <c r="C1614" s="5" t="n"/>
      <c r="D1614" s="5" t="n"/>
      <c r="E1614" s="6">
        <f>IF(B1614&amp;""="","",IFERROR(INDEX('الملاك'!$B$6:$B$205,MATCH(B1614&amp;"",'الملاك'!$A$6:$A$205,0))&amp;"","كود غير موجود"))</f>
        <v/>
      </c>
      <c r="F1614" s="19">
        <f>IF(B1614&amp;""="","",IFERROR(INDEX('الملاك'!$E$6:$E$205,MATCH(B1614&amp;"",'الملاك'!$A$6:$A$205,0)),""))</f>
        <v/>
      </c>
      <c r="G1614" s="6">
        <f>IF(OR(A1614&amp;""="",B1614&amp;""=""),"",IF(COUNTIF('الاجتماعات'!$A$6:$A$205,A1614&amp;"")=0,"اجتماع غير موجود",IF(COUNTIFS($A$6:$A$2005,A1614&amp;"",$B$6:$B$2005,B1614&amp;"")&gt;1,"مكرر","")))</f>
        <v/>
      </c>
    </row>
    <row r="1615">
      <c r="A1615" s="5" t="n"/>
      <c r="B1615" s="5" t="n"/>
      <c r="C1615" s="5" t="n"/>
      <c r="D1615" s="5" t="n"/>
      <c r="E1615" s="6">
        <f>IF(B1615&amp;""="","",IFERROR(INDEX('الملاك'!$B$6:$B$205,MATCH(B1615&amp;"",'الملاك'!$A$6:$A$205,0))&amp;"","كود غير موجود"))</f>
        <v/>
      </c>
      <c r="F1615" s="19">
        <f>IF(B1615&amp;""="","",IFERROR(INDEX('الملاك'!$E$6:$E$205,MATCH(B1615&amp;"",'الملاك'!$A$6:$A$205,0)),""))</f>
        <v/>
      </c>
      <c r="G1615" s="6">
        <f>IF(OR(A1615&amp;""="",B1615&amp;""=""),"",IF(COUNTIF('الاجتماعات'!$A$6:$A$205,A1615&amp;"")=0,"اجتماع غير موجود",IF(COUNTIFS($A$6:$A$2005,A1615&amp;"",$B$6:$B$2005,B1615&amp;"")&gt;1,"مكرر","")))</f>
        <v/>
      </c>
    </row>
    <row r="1616">
      <c r="A1616" s="5" t="n"/>
      <c r="B1616" s="5" t="n"/>
      <c r="C1616" s="5" t="n"/>
      <c r="D1616" s="5" t="n"/>
      <c r="E1616" s="6">
        <f>IF(B1616&amp;""="","",IFERROR(INDEX('الملاك'!$B$6:$B$205,MATCH(B1616&amp;"",'الملاك'!$A$6:$A$205,0))&amp;"","كود غير موجود"))</f>
        <v/>
      </c>
      <c r="F1616" s="19">
        <f>IF(B1616&amp;""="","",IFERROR(INDEX('الملاك'!$E$6:$E$205,MATCH(B1616&amp;"",'الملاك'!$A$6:$A$205,0)),""))</f>
        <v/>
      </c>
      <c r="G1616" s="6">
        <f>IF(OR(A1616&amp;""="",B1616&amp;""=""),"",IF(COUNTIF('الاجتماعات'!$A$6:$A$205,A1616&amp;"")=0,"اجتماع غير موجود",IF(COUNTIFS($A$6:$A$2005,A1616&amp;"",$B$6:$B$2005,B1616&amp;"")&gt;1,"مكرر","")))</f>
        <v/>
      </c>
    </row>
    <row r="1617">
      <c r="A1617" s="5" t="n"/>
      <c r="B1617" s="5" t="n"/>
      <c r="C1617" s="5" t="n"/>
      <c r="D1617" s="5" t="n"/>
      <c r="E1617" s="6">
        <f>IF(B1617&amp;""="","",IFERROR(INDEX('الملاك'!$B$6:$B$205,MATCH(B1617&amp;"",'الملاك'!$A$6:$A$205,0))&amp;"","كود غير موجود"))</f>
        <v/>
      </c>
      <c r="F1617" s="19">
        <f>IF(B1617&amp;""="","",IFERROR(INDEX('الملاك'!$E$6:$E$205,MATCH(B1617&amp;"",'الملاك'!$A$6:$A$205,0)),""))</f>
        <v/>
      </c>
      <c r="G1617" s="6">
        <f>IF(OR(A1617&amp;""="",B1617&amp;""=""),"",IF(COUNTIF('الاجتماعات'!$A$6:$A$205,A1617&amp;"")=0,"اجتماع غير موجود",IF(COUNTIFS($A$6:$A$2005,A1617&amp;"",$B$6:$B$2005,B1617&amp;"")&gt;1,"مكرر","")))</f>
        <v/>
      </c>
    </row>
    <row r="1618">
      <c r="A1618" s="5" t="n"/>
      <c r="B1618" s="5" t="n"/>
      <c r="C1618" s="5" t="n"/>
      <c r="D1618" s="5" t="n"/>
      <c r="E1618" s="6">
        <f>IF(B1618&amp;""="","",IFERROR(INDEX('الملاك'!$B$6:$B$205,MATCH(B1618&amp;"",'الملاك'!$A$6:$A$205,0))&amp;"","كود غير موجود"))</f>
        <v/>
      </c>
      <c r="F1618" s="19">
        <f>IF(B1618&amp;""="","",IFERROR(INDEX('الملاك'!$E$6:$E$205,MATCH(B1618&amp;"",'الملاك'!$A$6:$A$205,0)),""))</f>
        <v/>
      </c>
      <c r="G1618" s="6">
        <f>IF(OR(A1618&amp;""="",B1618&amp;""=""),"",IF(COUNTIF('الاجتماعات'!$A$6:$A$205,A1618&amp;"")=0,"اجتماع غير موجود",IF(COUNTIFS($A$6:$A$2005,A1618&amp;"",$B$6:$B$2005,B1618&amp;"")&gt;1,"مكرر","")))</f>
        <v/>
      </c>
    </row>
    <row r="1619">
      <c r="A1619" s="5" t="n"/>
      <c r="B1619" s="5" t="n"/>
      <c r="C1619" s="5" t="n"/>
      <c r="D1619" s="5" t="n"/>
      <c r="E1619" s="6">
        <f>IF(B1619&amp;""="","",IFERROR(INDEX('الملاك'!$B$6:$B$205,MATCH(B1619&amp;"",'الملاك'!$A$6:$A$205,0))&amp;"","كود غير موجود"))</f>
        <v/>
      </c>
      <c r="F1619" s="19">
        <f>IF(B1619&amp;""="","",IFERROR(INDEX('الملاك'!$E$6:$E$205,MATCH(B1619&amp;"",'الملاك'!$A$6:$A$205,0)),""))</f>
        <v/>
      </c>
      <c r="G1619" s="6">
        <f>IF(OR(A1619&amp;""="",B1619&amp;""=""),"",IF(COUNTIF('الاجتماعات'!$A$6:$A$205,A1619&amp;"")=0,"اجتماع غير موجود",IF(COUNTIFS($A$6:$A$2005,A1619&amp;"",$B$6:$B$2005,B1619&amp;"")&gt;1,"مكرر","")))</f>
        <v/>
      </c>
    </row>
    <row r="1620">
      <c r="A1620" s="5" t="n"/>
      <c r="B1620" s="5" t="n"/>
      <c r="C1620" s="5" t="n"/>
      <c r="D1620" s="5" t="n"/>
      <c r="E1620" s="6">
        <f>IF(B1620&amp;""="","",IFERROR(INDEX('الملاك'!$B$6:$B$205,MATCH(B1620&amp;"",'الملاك'!$A$6:$A$205,0))&amp;"","كود غير موجود"))</f>
        <v/>
      </c>
      <c r="F1620" s="19">
        <f>IF(B1620&amp;""="","",IFERROR(INDEX('الملاك'!$E$6:$E$205,MATCH(B1620&amp;"",'الملاك'!$A$6:$A$205,0)),""))</f>
        <v/>
      </c>
      <c r="G1620" s="6">
        <f>IF(OR(A1620&amp;""="",B1620&amp;""=""),"",IF(COUNTIF('الاجتماعات'!$A$6:$A$205,A1620&amp;"")=0,"اجتماع غير موجود",IF(COUNTIFS($A$6:$A$2005,A1620&amp;"",$B$6:$B$2005,B1620&amp;"")&gt;1,"مكرر","")))</f>
        <v/>
      </c>
    </row>
    <row r="1621">
      <c r="A1621" s="5" t="n"/>
      <c r="B1621" s="5" t="n"/>
      <c r="C1621" s="5" t="n"/>
      <c r="D1621" s="5" t="n"/>
      <c r="E1621" s="6">
        <f>IF(B1621&amp;""="","",IFERROR(INDEX('الملاك'!$B$6:$B$205,MATCH(B1621&amp;"",'الملاك'!$A$6:$A$205,0))&amp;"","كود غير موجود"))</f>
        <v/>
      </c>
      <c r="F1621" s="19">
        <f>IF(B1621&amp;""="","",IFERROR(INDEX('الملاك'!$E$6:$E$205,MATCH(B1621&amp;"",'الملاك'!$A$6:$A$205,0)),""))</f>
        <v/>
      </c>
      <c r="G1621" s="6">
        <f>IF(OR(A1621&amp;""="",B1621&amp;""=""),"",IF(COUNTIF('الاجتماعات'!$A$6:$A$205,A1621&amp;"")=0,"اجتماع غير موجود",IF(COUNTIFS($A$6:$A$2005,A1621&amp;"",$B$6:$B$2005,B1621&amp;"")&gt;1,"مكرر","")))</f>
        <v/>
      </c>
    </row>
    <row r="1622">
      <c r="A1622" s="5" t="n"/>
      <c r="B1622" s="5" t="n"/>
      <c r="C1622" s="5" t="n"/>
      <c r="D1622" s="5" t="n"/>
      <c r="E1622" s="6">
        <f>IF(B1622&amp;""="","",IFERROR(INDEX('الملاك'!$B$6:$B$205,MATCH(B1622&amp;"",'الملاك'!$A$6:$A$205,0))&amp;"","كود غير موجود"))</f>
        <v/>
      </c>
      <c r="F1622" s="19">
        <f>IF(B1622&amp;""="","",IFERROR(INDEX('الملاك'!$E$6:$E$205,MATCH(B1622&amp;"",'الملاك'!$A$6:$A$205,0)),""))</f>
        <v/>
      </c>
      <c r="G1622" s="6">
        <f>IF(OR(A1622&amp;""="",B1622&amp;""=""),"",IF(COUNTIF('الاجتماعات'!$A$6:$A$205,A1622&amp;"")=0,"اجتماع غير موجود",IF(COUNTIFS($A$6:$A$2005,A1622&amp;"",$B$6:$B$2005,B1622&amp;"")&gt;1,"مكرر","")))</f>
        <v/>
      </c>
    </row>
    <row r="1623">
      <c r="A1623" s="5" t="n"/>
      <c r="B1623" s="5" t="n"/>
      <c r="C1623" s="5" t="n"/>
      <c r="D1623" s="5" t="n"/>
      <c r="E1623" s="6">
        <f>IF(B1623&amp;""="","",IFERROR(INDEX('الملاك'!$B$6:$B$205,MATCH(B1623&amp;"",'الملاك'!$A$6:$A$205,0))&amp;"","كود غير موجود"))</f>
        <v/>
      </c>
      <c r="F1623" s="19">
        <f>IF(B1623&amp;""="","",IFERROR(INDEX('الملاك'!$E$6:$E$205,MATCH(B1623&amp;"",'الملاك'!$A$6:$A$205,0)),""))</f>
        <v/>
      </c>
      <c r="G1623" s="6">
        <f>IF(OR(A1623&amp;""="",B1623&amp;""=""),"",IF(COUNTIF('الاجتماعات'!$A$6:$A$205,A1623&amp;"")=0,"اجتماع غير موجود",IF(COUNTIFS($A$6:$A$2005,A1623&amp;"",$B$6:$B$2005,B1623&amp;"")&gt;1,"مكرر","")))</f>
        <v/>
      </c>
    </row>
    <row r="1624">
      <c r="A1624" s="5" t="n"/>
      <c r="B1624" s="5" t="n"/>
      <c r="C1624" s="5" t="n"/>
      <c r="D1624" s="5" t="n"/>
      <c r="E1624" s="6">
        <f>IF(B1624&amp;""="","",IFERROR(INDEX('الملاك'!$B$6:$B$205,MATCH(B1624&amp;"",'الملاك'!$A$6:$A$205,0))&amp;"","كود غير موجود"))</f>
        <v/>
      </c>
      <c r="F1624" s="19">
        <f>IF(B1624&amp;""="","",IFERROR(INDEX('الملاك'!$E$6:$E$205,MATCH(B1624&amp;"",'الملاك'!$A$6:$A$205,0)),""))</f>
        <v/>
      </c>
      <c r="G1624" s="6">
        <f>IF(OR(A1624&amp;""="",B1624&amp;""=""),"",IF(COUNTIF('الاجتماعات'!$A$6:$A$205,A1624&amp;"")=0,"اجتماع غير موجود",IF(COUNTIFS($A$6:$A$2005,A1624&amp;"",$B$6:$B$2005,B1624&amp;"")&gt;1,"مكرر","")))</f>
        <v/>
      </c>
    </row>
    <row r="1625">
      <c r="A1625" s="5" t="n"/>
      <c r="B1625" s="5" t="n"/>
      <c r="C1625" s="5" t="n"/>
      <c r="D1625" s="5" t="n"/>
      <c r="E1625" s="6">
        <f>IF(B1625&amp;""="","",IFERROR(INDEX('الملاك'!$B$6:$B$205,MATCH(B1625&amp;"",'الملاك'!$A$6:$A$205,0))&amp;"","كود غير موجود"))</f>
        <v/>
      </c>
      <c r="F1625" s="19">
        <f>IF(B1625&amp;""="","",IFERROR(INDEX('الملاك'!$E$6:$E$205,MATCH(B1625&amp;"",'الملاك'!$A$6:$A$205,0)),""))</f>
        <v/>
      </c>
      <c r="G1625" s="6">
        <f>IF(OR(A1625&amp;""="",B1625&amp;""=""),"",IF(COUNTIF('الاجتماعات'!$A$6:$A$205,A1625&amp;"")=0,"اجتماع غير موجود",IF(COUNTIFS($A$6:$A$2005,A1625&amp;"",$B$6:$B$2005,B1625&amp;"")&gt;1,"مكرر","")))</f>
        <v/>
      </c>
    </row>
    <row r="1626">
      <c r="A1626" s="5" t="n"/>
      <c r="B1626" s="5" t="n"/>
      <c r="C1626" s="5" t="n"/>
      <c r="D1626" s="5" t="n"/>
      <c r="E1626" s="6">
        <f>IF(B1626&amp;""="","",IFERROR(INDEX('الملاك'!$B$6:$B$205,MATCH(B1626&amp;"",'الملاك'!$A$6:$A$205,0))&amp;"","كود غير موجود"))</f>
        <v/>
      </c>
      <c r="F1626" s="19">
        <f>IF(B1626&amp;""="","",IFERROR(INDEX('الملاك'!$E$6:$E$205,MATCH(B1626&amp;"",'الملاك'!$A$6:$A$205,0)),""))</f>
        <v/>
      </c>
      <c r="G1626" s="6">
        <f>IF(OR(A1626&amp;""="",B1626&amp;""=""),"",IF(COUNTIF('الاجتماعات'!$A$6:$A$205,A1626&amp;"")=0,"اجتماع غير موجود",IF(COUNTIFS($A$6:$A$2005,A1626&amp;"",$B$6:$B$2005,B1626&amp;"")&gt;1,"مكرر","")))</f>
        <v/>
      </c>
    </row>
    <row r="1627">
      <c r="A1627" s="5" t="n"/>
      <c r="B1627" s="5" t="n"/>
      <c r="C1627" s="5" t="n"/>
      <c r="D1627" s="5" t="n"/>
      <c r="E1627" s="6">
        <f>IF(B1627&amp;""="","",IFERROR(INDEX('الملاك'!$B$6:$B$205,MATCH(B1627&amp;"",'الملاك'!$A$6:$A$205,0))&amp;"","كود غير موجود"))</f>
        <v/>
      </c>
      <c r="F1627" s="19">
        <f>IF(B1627&amp;""="","",IFERROR(INDEX('الملاك'!$E$6:$E$205,MATCH(B1627&amp;"",'الملاك'!$A$6:$A$205,0)),""))</f>
        <v/>
      </c>
      <c r="G1627" s="6">
        <f>IF(OR(A1627&amp;""="",B1627&amp;""=""),"",IF(COUNTIF('الاجتماعات'!$A$6:$A$205,A1627&amp;"")=0,"اجتماع غير موجود",IF(COUNTIFS($A$6:$A$2005,A1627&amp;"",$B$6:$B$2005,B1627&amp;"")&gt;1,"مكرر","")))</f>
        <v/>
      </c>
    </row>
    <row r="1628">
      <c r="A1628" s="5" t="n"/>
      <c r="B1628" s="5" t="n"/>
      <c r="C1628" s="5" t="n"/>
      <c r="D1628" s="5" t="n"/>
      <c r="E1628" s="6">
        <f>IF(B1628&amp;""="","",IFERROR(INDEX('الملاك'!$B$6:$B$205,MATCH(B1628&amp;"",'الملاك'!$A$6:$A$205,0))&amp;"","كود غير موجود"))</f>
        <v/>
      </c>
      <c r="F1628" s="19">
        <f>IF(B1628&amp;""="","",IFERROR(INDEX('الملاك'!$E$6:$E$205,MATCH(B1628&amp;"",'الملاك'!$A$6:$A$205,0)),""))</f>
        <v/>
      </c>
      <c r="G1628" s="6">
        <f>IF(OR(A1628&amp;""="",B1628&amp;""=""),"",IF(COUNTIF('الاجتماعات'!$A$6:$A$205,A1628&amp;"")=0,"اجتماع غير موجود",IF(COUNTIFS($A$6:$A$2005,A1628&amp;"",$B$6:$B$2005,B1628&amp;"")&gt;1,"مكرر","")))</f>
        <v/>
      </c>
    </row>
    <row r="1629">
      <c r="A1629" s="5" t="n"/>
      <c r="B1629" s="5" t="n"/>
      <c r="C1629" s="5" t="n"/>
      <c r="D1629" s="5" t="n"/>
      <c r="E1629" s="6">
        <f>IF(B1629&amp;""="","",IFERROR(INDEX('الملاك'!$B$6:$B$205,MATCH(B1629&amp;"",'الملاك'!$A$6:$A$205,0))&amp;"","كود غير موجود"))</f>
        <v/>
      </c>
      <c r="F1629" s="19">
        <f>IF(B1629&amp;""="","",IFERROR(INDEX('الملاك'!$E$6:$E$205,MATCH(B1629&amp;"",'الملاك'!$A$6:$A$205,0)),""))</f>
        <v/>
      </c>
      <c r="G1629" s="6">
        <f>IF(OR(A1629&amp;""="",B1629&amp;""=""),"",IF(COUNTIF('الاجتماعات'!$A$6:$A$205,A1629&amp;"")=0,"اجتماع غير موجود",IF(COUNTIFS($A$6:$A$2005,A1629&amp;"",$B$6:$B$2005,B1629&amp;"")&gt;1,"مكرر","")))</f>
        <v/>
      </c>
    </row>
    <row r="1630">
      <c r="A1630" s="5" t="n"/>
      <c r="B1630" s="5" t="n"/>
      <c r="C1630" s="5" t="n"/>
      <c r="D1630" s="5" t="n"/>
      <c r="E1630" s="6">
        <f>IF(B1630&amp;""="","",IFERROR(INDEX('الملاك'!$B$6:$B$205,MATCH(B1630&amp;"",'الملاك'!$A$6:$A$205,0))&amp;"","كود غير موجود"))</f>
        <v/>
      </c>
      <c r="F1630" s="19">
        <f>IF(B1630&amp;""="","",IFERROR(INDEX('الملاك'!$E$6:$E$205,MATCH(B1630&amp;"",'الملاك'!$A$6:$A$205,0)),""))</f>
        <v/>
      </c>
      <c r="G1630" s="6">
        <f>IF(OR(A1630&amp;""="",B1630&amp;""=""),"",IF(COUNTIF('الاجتماعات'!$A$6:$A$205,A1630&amp;"")=0,"اجتماع غير موجود",IF(COUNTIFS($A$6:$A$2005,A1630&amp;"",$B$6:$B$2005,B1630&amp;"")&gt;1,"مكرر","")))</f>
        <v/>
      </c>
    </row>
    <row r="1631">
      <c r="A1631" s="5" t="n"/>
      <c r="B1631" s="5" t="n"/>
      <c r="C1631" s="5" t="n"/>
      <c r="D1631" s="5" t="n"/>
      <c r="E1631" s="6">
        <f>IF(B1631&amp;""="","",IFERROR(INDEX('الملاك'!$B$6:$B$205,MATCH(B1631&amp;"",'الملاك'!$A$6:$A$205,0))&amp;"","كود غير موجود"))</f>
        <v/>
      </c>
      <c r="F1631" s="19">
        <f>IF(B1631&amp;""="","",IFERROR(INDEX('الملاك'!$E$6:$E$205,MATCH(B1631&amp;"",'الملاك'!$A$6:$A$205,0)),""))</f>
        <v/>
      </c>
      <c r="G1631" s="6">
        <f>IF(OR(A1631&amp;""="",B1631&amp;""=""),"",IF(COUNTIF('الاجتماعات'!$A$6:$A$205,A1631&amp;"")=0,"اجتماع غير موجود",IF(COUNTIFS($A$6:$A$2005,A1631&amp;"",$B$6:$B$2005,B1631&amp;"")&gt;1,"مكرر","")))</f>
        <v/>
      </c>
    </row>
    <row r="1632">
      <c r="A1632" s="5" t="n"/>
      <c r="B1632" s="5" t="n"/>
      <c r="C1632" s="5" t="n"/>
      <c r="D1632" s="5" t="n"/>
      <c r="E1632" s="6">
        <f>IF(B1632&amp;""="","",IFERROR(INDEX('الملاك'!$B$6:$B$205,MATCH(B1632&amp;"",'الملاك'!$A$6:$A$205,0))&amp;"","كود غير موجود"))</f>
        <v/>
      </c>
      <c r="F1632" s="19">
        <f>IF(B1632&amp;""="","",IFERROR(INDEX('الملاك'!$E$6:$E$205,MATCH(B1632&amp;"",'الملاك'!$A$6:$A$205,0)),""))</f>
        <v/>
      </c>
      <c r="G1632" s="6">
        <f>IF(OR(A1632&amp;""="",B1632&amp;""=""),"",IF(COUNTIF('الاجتماعات'!$A$6:$A$205,A1632&amp;"")=0,"اجتماع غير موجود",IF(COUNTIFS($A$6:$A$2005,A1632&amp;"",$B$6:$B$2005,B1632&amp;"")&gt;1,"مكرر","")))</f>
        <v/>
      </c>
    </row>
    <row r="1633">
      <c r="A1633" s="5" t="n"/>
      <c r="B1633" s="5" t="n"/>
      <c r="C1633" s="5" t="n"/>
      <c r="D1633" s="5" t="n"/>
      <c r="E1633" s="6">
        <f>IF(B1633&amp;""="","",IFERROR(INDEX('الملاك'!$B$6:$B$205,MATCH(B1633&amp;"",'الملاك'!$A$6:$A$205,0))&amp;"","كود غير موجود"))</f>
        <v/>
      </c>
      <c r="F1633" s="19">
        <f>IF(B1633&amp;""="","",IFERROR(INDEX('الملاك'!$E$6:$E$205,MATCH(B1633&amp;"",'الملاك'!$A$6:$A$205,0)),""))</f>
        <v/>
      </c>
      <c r="G1633" s="6">
        <f>IF(OR(A1633&amp;""="",B1633&amp;""=""),"",IF(COUNTIF('الاجتماعات'!$A$6:$A$205,A1633&amp;"")=0,"اجتماع غير موجود",IF(COUNTIFS($A$6:$A$2005,A1633&amp;"",$B$6:$B$2005,B1633&amp;"")&gt;1,"مكرر","")))</f>
        <v/>
      </c>
    </row>
    <row r="1634">
      <c r="A1634" s="5" t="n"/>
      <c r="B1634" s="5" t="n"/>
      <c r="C1634" s="5" t="n"/>
      <c r="D1634" s="5" t="n"/>
      <c r="E1634" s="6">
        <f>IF(B1634&amp;""="","",IFERROR(INDEX('الملاك'!$B$6:$B$205,MATCH(B1634&amp;"",'الملاك'!$A$6:$A$205,0))&amp;"","كود غير موجود"))</f>
        <v/>
      </c>
      <c r="F1634" s="19">
        <f>IF(B1634&amp;""="","",IFERROR(INDEX('الملاك'!$E$6:$E$205,MATCH(B1634&amp;"",'الملاك'!$A$6:$A$205,0)),""))</f>
        <v/>
      </c>
      <c r="G1634" s="6">
        <f>IF(OR(A1634&amp;""="",B1634&amp;""=""),"",IF(COUNTIF('الاجتماعات'!$A$6:$A$205,A1634&amp;"")=0,"اجتماع غير موجود",IF(COUNTIFS($A$6:$A$2005,A1634&amp;"",$B$6:$B$2005,B1634&amp;"")&gt;1,"مكرر","")))</f>
        <v/>
      </c>
    </row>
    <row r="1635">
      <c r="A1635" s="5" t="n"/>
      <c r="B1635" s="5" t="n"/>
      <c r="C1635" s="5" t="n"/>
      <c r="D1635" s="5" t="n"/>
      <c r="E1635" s="6">
        <f>IF(B1635&amp;""="","",IFERROR(INDEX('الملاك'!$B$6:$B$205,MATCH(B1635&amp;"",'الملاك'!$A$6:$A$205,0))&amp;"","كود غير موجود"))</f>
        <v/>
      </c>
      <c r="F1635" s="19">
        <f>IF(B1635&amp;""="","",IFERROR(INDEX('الملاك'!$E$6:$E$205,MATCH(B1635&amp;"",'الملاك'!$A$6:$A$205,0)),""))</f>
        <v/>
      </c>
      <c r="G1635" s="6">
        <f>IF(OR(A1635&amp;""="",B1635&amp;""=""),"",IF(COUNTIF('الاجتماعات'!$A$6:$A$205,A1635&amp;"")=0,"اجتماع غير موجود",IF(COUNTIFS($A$6:$A$2005,A1635&amp;"",$B$6:$B$2005,B1635&amp;"")&gt;1,"مكرر","")))</f>
        <v/>
      </c>
    </row>
    <row r="1636">
      <c r="A1636" s="5" t="n"/>
      <c r="B1636" s="5" t="n"/>
      <c r="C1636" s="5" t="n"/>
      <c r="D1636" s="5" t="n"/>
      <c r="E1636" s="6">
        <f>IF(B1636&amp;""="","",IFERROR(INDEX('الملاك'!$B$6:$B$205,MATCH(B1636&amp;"",'الملاك'!$A$6:$A$205,0))&amp;"","كود غير موجود"))</f>
        <v/>
      </c>
      <c r="F1636" s="19">
        <f>IF(B1636&amp;""="","",IFERROR(INDEX('الملاك'!$E$6:$E$205,MATCH(B1636&amp;"",'الملاك'!$A$6:$A$205,0)),""))</f>
        <v/>
      </c>
      <c r="G1636" s="6">
        <f>IF(OR(A1636&amp;""="",B1636&amp;""=""),"",IF(COUNTIF('الاجتماعات'!$A$6:$A$205,A1636&amp;"")=0,"اجتماع غير موجود",IF(COUNTIFS($A$6:$A$2005,A1636&amp;"",$B$6:$B$2005,B1636&amp;"")&gt;1,"مكرر","")))</f>
        <v/>
      </c>
    </row>
    <row r="1637">
      <c r="A1637" s="5" t="n"/>
      <c r="B1637" s="5" t="n"/>
      <c r="C1637" s="5" t="n"/>
      <c r="D1637" s="5" t="n"/>
      <c r="E1637" s="6">
        <f>IF(B1637&amp;""="","",IFERROR(INDEX('الملاك'!$B$6:$B$205,MATCH(B1637&amp;"",'الملاك'!$A$6:$A$205,0))&amp;"","كود غير موجود"))</f>
        <v/>
      </c>
      <c r="F1637" s="19">
        <f>IF(B1637&amp;""="","",IFERROR(INDEX('الملاك'!$E$6:$E$205,MATCH(B1637&amp;"",'الملاك'!$A$6:$A$205,0)),""))</f>
        <v/>
      </c>
      <c r="G1637" s="6">
        <f>IF(OR(A1637&amp;""="",B1637&amp;""=""),"",IF(COUNTIF('الاجتماعات'!$A$6:$A$205,A1637&amp;"")=0,"اجتماع غير موجود",IF(COUNTIFS($A$6:$A$2005,A1637&amp;"",$B$6:$B$2005,B1637&amp;"")&gt;1,"مكرر","")))</f>
        <v/>
      </c>
    </row>
    <row r="1638">
      <c r="A1638" s="5" t="n"/>
      <c r="B1638" s="5" t="n"/>
      <c r="C1638" s="5" t="n"/>
      <c r="D1638" s="5" t="n"/>
      <c r="E1638" s="6">
        <f>IF(B1638&amp;""="","",IFERROR(INDEX('الملاك'!$B$6:$B$205,MATCH(B1638&amp;"",'الملاك'!$A$6:$A$205,0))&amp;"","كود غير موجود"))</f>
        <v/>
      </c>
      <c r="F1638" s="19">
        <f>IF(B1638&amp;""="","",IFERROR(INDEX('الملاك'!$E$6:$E$205,MATCH(B1638&amp;"",'الملاك'!$A$6:$A$205,0)),""))</f>
        <v/>
      </c>
      <c r="G1638" s="6">
        <f>IF(OR(A1638&amp;""="",B1638&amp;""=""),"",IF(COUNTIF('الاجتماعات'!$A$6:$A$205,A1638&amp;"")=0,"اجتماع غير موجود",IF(COUNTIFS($A$6:$A$2005,A1638&amp;"",$B$6:$B$2005,B1638&amp;"")&gt;1,"مكرر","")))</f>
        <v/>
      </c>
    </row>
    <row r="1639">
      <c r="A1639" s="5" t="n"/>
      <c r="B1639" s="5" t="n"/>
      <c r="C1639" s="5" t="n"/>
      <c r="D1639" s="5" t="n"/>
      <c r="E1639" s="6">
        <f>IF(B1639&amp;""="","",IFERROR(INDEX('الملاك'!$B$6:$B$205,MATCH(B1639&amp;"",'الملاك'!$A$6:$A$205,0))&amp;"","كود غير موجود"))</f>
        <v/>
      </c>
      <c r="F1639" s="19">
        <f>IF(B1639&amp;""="","",IFERROR(INDEX('الملاك'!$E$6:$E$205,MATCH(B1639&amp;"",'الملاك'!$A$6:$A$205,0)),""))</f>
        <v/>
      </c>
      <c r="G1639" s="6">
        <f>IF(OR(A1639&amp;""="",B1639&amp;""=""),"",IF(COUNTIF('الاجتماعات'!$A$6:$A$205,A1639&amp;"")=0,"اجتماع غير موجود",IF(COUNTIFS($A$6:$A$2005,A1639&amp;"",$B$6:$B$2005,B1639&amp;"")&gt;1,"مكرر","")))</f>
        <v/>
      </c>
    </row>
    <row r="1640">
      <c r="A1640" s="5" t="n"/>
      <c r="B1640" s="5" t="n"/>
      <c r="C1640" s="5" t="n"/>
      <c r="D1640" s="5" t="n"/>
      <c r="E1640" s="6">
        <f>IF(B1640&amp;""="","",IFERROR(INDEX('الملاك'!$B$6:$B$205,MATCH(B1640&amp;"",'الملاك'!$A$6:$A$205,0))&amp;"","كود غير موجود"))</f>
        <v/>
      </c>
      <c r="F1640" s="19">
        <f>IF(B1640&amp;""="","",IFERROR(INDEX('الملاك'!$E$6:$E$205,MATCH(B1640&amp;"",'الملاك'!$A$6:$A$205,0)),""))</f>
        <v/>
      </c>
      <c r="G1640" s="6">
        <f>IF(OR(A1640&amp;""="",B1640&amp;""=""),"",IF(COUNTIF('الاجتماعات'!$A$6:$A$205,A1640&amp;"")=0,"اجتماع غير موجود",IF(COUNTIFS($A$6:$A$2005,A1640&amp;"",$B$6:$B$2005,B1640&amp;"")&gt;1,"مكرر","")))</f>
        <v/>
      </c>
    </row>
    <row r="1641">
      <c r="A1641" s="5" t="n"/>
      <c r="B1641" s="5" t="n"/>
      <c r="C1641" s="5" t="n"/>
      <c r="D1641" s="5" t="n"/>
      <c r="E1641" s="6">
        <f>IF(B1641&amp;""="","",IFERROR(INDEX('الملاك'!$B$6:$B$205,MATCH(B1641&amp;"",'الملاك'!$A$6:$A$205,0))&amp;"","كود غير موجود"))</f>
        <v/>
      </c>
      <c r="F1641" s="19">
        <f>IF(B1641&amp;""="","",IFERROR(INDEX('الملاك'!$E$6:$E$205,MATCH(B1641&amp;"",'الملاك'!$A$6:$A$205,0)),""))</f>
        <v/>
      </c>
      <c r="G1641" s="6">
        <f>IF(OR(A1641&amp;""="",B1641&amp;""=""),"",IF(COUNTIF('الاجتماعات'!$A$6:$A$205,A1641&amp;"")=0,"اجتماع غير موجود",IF(COUNTIFS($A$6:$A$2005,A1641&amp;"",$B$6:$B$2005,B1641&amp;"")&gt;1,"مكرر","")))</f>
        <v/>
      </c>
    </row>
    <row r="1642">
      <c r="A1642" s="5" t="n"/>
      <c r="B1642" s="5" t="n"/>
      <c r="C1642" s="5" t="n"/>
      <c r="D1642" s="5" t="n"/>
      <c r="E1642" s="6">
        <f>IF(B1642&amp;""="","",IFERROR(INDEX('الملاك'!$B$6:$B$205,MATCH(B1642&amp;"",'الملاك'!$A$6:$A$205,0))&amp;"","كود غير موجود"))</f>
        <v/>
      </c>
      <c r="F1642" s="19">
        <f>IF(B1642&amp;""="","",IFERROR(INDEX('الملاك'!$E$6:$E$205,MATCH(B1642&amp;"",'الملاك'!$A$6:$A$205,0)),""))</f>
        <v/>
      </c>
      <c r="G1642" s="6">
        <f>IF(OR(A1642&amp;""="",B1642&amp;""=""),"",IF(COUNTIF('الاجتماعات'!$A$6:$A$205,A1642&amp;"")=0,"اجتماع غير موجود",IF(COUNTIFS($A$6:$A$2005,A1642&amp;"",$B$6:$B$2005,B1642&amp;"")&gt;1,"مكرر","")))</f>
        <v/>
      </c>
    </row>
    <row r="1643">
      <c r="A1643" s="5" t="n"/>
      <c r="B1643" s="5" t="n"/>
      <c r="C1643" s="5" t="n"/>
      <c r="D1643" s="5" t="n"/>
      <c r="E1643" s="6">
        <f>IF(B1643&amp;""="","",IFERROR(INDEX('الملاك'!$B$6:$B$205,MATCH(B1643&amp;"",'الملاك'!$A$6:$A$205,0))&amp;"","كود غير موجود"))</f>
        <v/>
      </c>
      <c r="F1643" s="19">
        <f>IF(B1643&amp;""="","",IFERROR(INDEX('الملاك'!$E$6:$E$205,MATCH(B1643&amp;"",'الملاك'!$A$6:$A$205,0)),""))</f>
        <v/>
      </c>
      <c r="G1643" s="6">
        <f>IF(OR(A1643&amp;""="",B1643&amp;""=""),"",IF(COUNTIF('الاجتماعات'!$A$6:$A$205,A1643&amp;"")=0,"اجتماع غير موجود",IF(COUNTIFS($A$6:$A$2005,A1643&amp;"",$B$6:$B$2005,B1643&amp;"")&gt;1,"مكرر","")))</f>
        <v/>
      </c>
    </row>
    <row r="1644">
      <c r="A1644" s="5" t="n"/>
      <c r="B1644" s="5" t="n"/>
      <c r="C1644" s="5" t="n"/>
      <c r="D1644" s="5" t="n"/>
      <c r="E1644" s="6">
        <f>IF(B1644&amp;""="","",IFERROR(INDEX('الملاك'!$B$6:$B$205,MATCH(B1644&amp;"",'الملاك'!$A$6:$A$205,0))&amp;"","كود غير موجود"))</f>
        <v/>
      </c>
      <c r="F1644" s="19">
        <f>IF(B1644&amp;""="","",IFERROR(INDEX('الملاك'!$E$6:$E$205,MATCH(B1644&amp;"",'الملاك'!$A$6:$A$205,0)),""))</f>
        <v/>
      </c>
      <c r="G1644" s="6">
        <f>IF(OR(A1644&amp;""="",B1644&amp;""=""),"",IF(COUNTIF('الاجتماعات'!$A$6:$A$205,A1644&amp;"")=0,"اجتماع غير موجود",IF(COUNTIFS($A$6:$A$2005,A1644&amp;"",$B$6:$B$2005,B1644&amp;"")&gt;1,"مكرر","")))</f>
        <v/>
      </c>
    </row>
    <row r="1645">
      <c r="A1645" s="5" t="n"/>
      <c r="B1645" s="5" t="n"/>
      <c r="C1645" s="5" t="n"/>
      <c r="D1645" s="5" t="n"/>
      <c r="E1645" s="6">
        <f>IF(B1645&amp;""="","",IFERROR(INDEX('الملاك'!$B$6:$B$205,MATCH(B1645&amp;"",'الملاك'!$A$6:$A$205,0))&amp;"","كود غير موجود"))</f>
        <v/>
      </c>
      <c r="F1645" s="19">
        <f>IF(B1645&amp;""="","",IFERROR(INDEX('الملاك'!$E$6:$E$205,MATCH(B1645&amp;"",'الملاك'!$A$6:$A$205,0)),""))</f>
        <v/>
      </c>
      <c r="G1645" s="6">
        <f>IF(OR(A1645&amp;""="",B1645&amp;""=""),"",IF(COUNTIF('الاجتماعات'!$A$6:$A$205,A1645&amp;"")=0,"اجتماع غير موجود",IF(COUNTIFS($A$6:$A$2005,A1645&amp;"",$B$6:$B$2005,B1645&amp;"")&gt;1,"مكرر","")))</f>
        <v/>
      </c>
    </row>
    <row r="1646">
      <c r="A1646" s="5" t="n"/>
      <c r="B1646" s="5" t="n"/>
      <c r="C1646" s="5" t="n"/>
      <c r="D1646" s="5" t="n"/>
      <c r="E1646" s="6">
        <f>IF(B1646&amp;""="","",IFERROR(INDEX('الملاك'!$B$6:$B$205,MATCH(B1646&amp;"",'الملاك'!$A$6:$A$205,0))&amp;"","كود غير موجود"))</f>
        <v/>
      </c>
      <c r="F1646" s="19">
        <f>IF(B1646&amp;""="","",IFERROR(INDEX('الملاك'!$E$6:$E$205,MATCH(B1646&amp;"",'الملاك'!$A$6:$A$205,0)),""))</f>
        <v/>
      </c>
      <c r="G1646" s="6">
        <f>IF(OR(A1646&amp;""="",B1646&amp;""=""),"",IF(COUNTIF('الاجتماعات'!$A$6:$A$205,A1646&amp;"")=0,"اجتماع غير موجود",IF(COUNTIFS($A$6:$A$2005,A1646&amp;"",$B$6:$B$2005,B1646&amp;"")&gt;1,"مكرر","")))</f>
        <v/>
      </c>
    </row>
    <row r="1647">
      <c r="A1647" s="5" t="n"/>
      <c r="B1647" s="5" t="n"/>
      <c r="C1647" s="5" t="n"/>
      <c r="D1647" s="5" t="n"/>
      <c r="E1647" s="6">
        <f>IF(B1647&amp;""="","",IFERROR(INDEX('الملاك'!$B$6:$B$205,MATCH(B1647&amp;"",'الملاك'!$A$6:$A$205,0))&amp;"","كود غير موجود"))</f>
        <v/>
      </c>
      <c r="F1647" s="19">
        <f>IF(B1647&amp;""="","",IFERROR(INDEX('الملاك'!$E$6:$E$205,MATCH(B1647&amp;"",'الملاك'!$A$6:$A$205,0)),""))</f>
        <v/>
      </c>
      <c r="G1647" s="6">
        <f>IF(OR(A1647&amp;""="",B1647&amp;""=""),"",IF(COUNTIF('الاجتماعات'!$A$6:$A$205,A1647&amp;"")=0,"اجتماع غير موجود",IF(COUNTIFS($A$6:$A$2005,A1647&amp;"",$B$6:$B$2005,B1647&amp;"")&gt;1,"مكرر","")))</f>
        <v/>
      </c>
    </row>
    <row r="1648">
      <c r="A1648" s="5" t="n"/>
      <c r="B1648" s="5" t="n"/>
      <c r="C1648" s="5" t="n"/>
      <c r="D1648" s="5" t="n"/>
      <c r="E1648" s="6">
        <f>IF(B1648&amp;""="","",IFERROR(INDEX('الملاك'!$B$6:$B$205,MATCH(B1648&amp;"",'الملاك'!$A$6:$A$205,0))&amp;"","كود غير موجود"))</f>
        <v/>
      </c>
      <c r="F1648" s="19">
        <f>IF(B1648&amp;""="","",IFERROR(INDEX('الملاك'!$E$6:$E$205,MATCH(B1648&amp;"",'الملاك'!$A$6:$A$205,0)),""))</f>
        <v/>
      </c>
      <c r="G1648" s="6">
        <f>IF(OR(A1648&amp;""="",B1648&amp;""=""),"",IF(COUNTIF('الاجتماعات'!$A$6:$A$205,A1648&amp;"")=0,"اجتماع غير موجود",IF(COUNTIFS($A$6:$A$2005,A1648&amp;"",$B$6:$B$2005,B1648&amp;"")&gt;1,"مكرر","")))</f>
        <v/>
      </c>
    </row>
    <row r="1649">
      <c r="A1649" s="5" t="n"/>
      <c r="B1649" s="5" t="n"/>
      <c r="C1649" s="5" t="n"/>
      <c r="D1649" s="5" t="n"/>
      <c r="E1649" s="6">
        <f>IF(B1649&amp;""="","",IFERROR(INDEX('الملاك'!$B$6:$B$205,MATCH(B1649&amp;"",'الملاك'!$A$6:$A$205,0))&amp;"","كود غير موجود"))</f>
        <v/>
      </c>
      <c r="F1649" s="19">
        <f>IF(B1649&amp;""="","",IFERROR(INDEX('الملاك'!$E$6:$E$205,MATCH(B1649&amp;"",'الملاك'!$A$6:$A$205,0)),""))</f>
        <v/>
      </c>
      <c r="G1649" s="6">
        <f>IF(OR(A1649&amp;""="",B1649&amp;""=""),"",IF(COUNTIF('الاجتماعات'!$A$6:$A$205,A1649&amp;"")=0,"اجتماع غير موجود",IF(COUNTIFS($A$6:$A$2005,A1649&amp;"",$B$6:$B$2005,B1649&amp;"")&gt;1,"مكرر","")))</f>
        <v/>
      </c>
    </row>
    <row r="1650">
      <c r="A1650" s="5" t="n"/>
      <c r="B1650" s="5" t="n"/>
      <c r="C1650" s="5" t="n"/>
      <c r="D1650" s="5" t="n"/>
      <c r="E1650" s="6">
        <f>IF(B1650&amp;""="","",IFERROR(INDEX('الملاك'!$B$6:$B$205,MATCH(B1650&amp;"",'الملاك'!$A$6:$A$205,0))&amp;"","كود غير موجود"))</f>
        <v/>
      </c>
      <c r="F1650" s="19">
        <f>IF(B1650&amp;""="","",IFERROR(INDEX('الملاك'!$E$6:$E$205,MATCH(B1650&amp;"",'الملاك'!$A$6:$A$205,0)),""))</f>
        <v/>
      </c>
      <c r="G1650" s="6">
        <f>IF(OR(A1650&amp;""="",B1650&amp;""=""),"",IF(COUNTIF('الاجتماعات'!$A$6:$A$205,A1650&amp;"")=0,"اجتماع غير موجود",IF(COUNTIFS($A$6:$A$2005,A1650&amp;"",$B$6:$B$2005,B1650&amp;"")&gt;1,"مكرر","")))</f>
        <v/>
      </c>
    </row>
    <row r="1651">
      <c r="A1651" s="5" t="n"/>
      <c r="B1651" s="5" t="n"/>
      <c r="C1651" s="5" t="n"/>
      <c r="D1651" s="5" t="n"/>
      <c r="E1651" s="6">
        <f>IF(B1651&amp;""="","",IFERROR(INDEX('الملاك'!$B$6:$B$205,MATCH(B1651&amp;"",'الملاك'!$A$6:$A$205,0))&amp;"","كود غير موجود"))</f>
        <v/>
      </c>
      <c r="F1651" s="19">
        <f>IF(B1651&amp;""="","",IFERROR(INDEX('الملاك'!$E$6:$E$205,MATCH(B1651&amp;"",'الملاك'!$A$6:$A$205,0)),""))</f>
        <v/>
      </c>
      <c r="G1651" s="6">
        <f>IF(OR(A1651&amp;""="",B1651&amp;""=""),"",IF(COUNTIF('الاجتماعات'!$A$6:$A$205,A1651&amp;"")=0,"اجتماع غير موجود",IF(COUNTIFS($A$6:$A$2005,A1651&amp;"",$B$6:$B$2005,B1651&amp;"")&gt;1,"مكرر","")))</f>
        <v/>
      </c>
    </row>
    <row r="1652">
      <c r="A1652" s="5" t="n"/>
      <c r="B1652" s="5" t="n"/>
      <c r="C1652" s="5" t="n"/>
      <c r="D1652" s="5" t="n"/>
      <c r="E1652" s="6">
        <f>IF(B1652&amp;""="","",IFERROR(INDEX('الملاك'!$B$6:$B$205,MATCH(B1652&amp;"",'الملاك'!$A$6:$A$205,0))&amp;"","كود غير موجود"))</f>
        <v/>
      </c>
      <c r="F1652" s="19">
        <f>IF(B1652&amp;""="","",IFERROR(INDEX('الملاك'!$E$6:$E$205,MATCH(B1652&amp;"",'الملاك'!$A$6:$A$205,0)),""))</f>
        <v/>
      </c>
      <c r="G1652" s="6">
        <f>IF(OR(A1652&amp;""="",B1652&amp;""=""),"",IF(COUNTIF('الاجتماعات'!$A$6:$A$205,A1652&amp;"")=0,"اجتماع غير موجود",IF(COUNTIFS($A$6:$A$2005,A1652&amp;"",$B$6:$B$2005,B1652&amp;"")&gt;1,"مكرر","")))</f>
        <v/>
      </c>
    </row>
    <row r="1653">
      <c r="A1653" s="5" t="n"/>
      <c r="B1653" s="5" t="n"/>
      <c r="C1653" s="5" t="n"/>
      <c r="D1653" s="5" t="n"/>
      <c r="E1653" s="6">
        <f>IF(B1653&amp;""="","",IFERROR(INDEX('الملاك'!$B$6:$B$205,MATCH(B1653&amp;"",'الملاك'!$A$6:$A$205,0))&amp;"","كود غير موجود"))</f>
        <v/>
      </c>
      <c r="F1653" s="19">
        <f>IF(B1653&amp;""="","",IFERROR(INDEX('الملاك'!$E$6:$E$205,MATCH(B1653&amp;"",'الملاك'!$A$6:$A$205,0)),""))</f>
        <v/>
      </c>
      <c r="G1653" s="6">
        <f>IF(OR(A1653&amp;""="",B1653&amp;""=""),"",IF(COUNTIF('الاجتماعات'!$A$6:$A$205,A1653&amp;"")=0,"اجتماع غير موجود",IF(COUNTIFS($A$6:$A$2005,A1653&amp;"",$B$6:$B$2005,B1653&amp;"")&gt;1,"مكرر","")))</f>
        <v/>
      </c>
    </row>
    <row r="1654">
      <c r="A1654" s="5" t="n"/>
      <c r="B1654" s="5" t="n"/>
      <c r="C1654" s="5" t="n"/>
      <c r="D1654" s="5" t="n"/>
      <c r="E1654" s="6">
        <f>IF(B1654&amp;""="","",IFERROR(INDEX('الملاك'!$B$6:$B$205,MATCH(B1654&amp;"",'الملاك'!$A$6:$A$205,0))&amp;"","كود غير موجود"))</f>
        <v/>
      </c>
      <c r="F1654" s="19">
        <f>IF(B1654&amp;""="","",IFERROR(INDEX('الملاك'!$E$6:$E$205,MATCH(B1654&amp;"",'الملاك'!$A$6:$A$205,0)),""))</f>
        <v/>
      </c>
      <c r="G1654" s="6">
        <f>IF(OR(A1654&amp;""="",B1654&amp;""=""),"",IF(COUNTIF('الاجتماعات'!$A$6:$A$205,A1654&amp;"")=0,"اجتماع غير موجود",IF(COUNTIFS($A$6:$A$2005,A1654&amp;"",$B$6:$B$2005,B1654&amp;"")&gt;1,"مكرر","")))</f>
        <v/>
      </c>
    </row>
    <row r="1655">
      <c r="A1655" s="5" t="n"/>
      <c r="B1655" s="5" t="n"/>
      <c r="C1655" s="5" t="n"/>
      <c r="D1655" s="5" t="n"/>
      <c r="E1655" s="6">
        <f>IF(B1655&amp;""="","",IFERROR(INDEX('الملاك'!$B$6:$B$205,MATCH(B1655&amp;"",'الملاك'!$A$6:$A$205,0))&amp;"","كود غير موجود"))</f>
        <v/>
      </c>
      <c r="F1655" s="19">
        <f>IF(B1655&amp;""="","",IFERROR(INDEX('الملاك'!$E$6:$E$205,MATCH(B1655&amp;"",'الملاك'!$A$6:$A$205,0)),""))</f>
        <v/>
      </c>
      <c r="G1655" s="6">
        <f>IF(OR(A1655&amp;""="",B1655&amp;""=""),"",IF(COUNTIF('الاجتماعات'!$A$6:$A$205,A1655&amp;"")=0,"اجتماع غير موجود",IF(COUNTIFS($A$6:$A$2005,A1655&amp;"",$B$6:$B$2005,B1655&amp;"")&gt;1,"مكرر","")))</f>
        <v/>
      </c>
    </row>
    <row r="1656">
      <c r="A1656" s="5" t="n"/>
      <c r="B1656" s="5" t="n"/>
      <c r="C1656" s="5" t="n"/>
      <c r="D1656" s="5" t="n"/>
      <c r="E1656" s="6">
        <f>IF(B1656&amp;""="","",IFERROR(INDEX('الملاك'!$B$6:$B$205,MATCH(B1656&amp;"",'الملاك'!$A$6:$A$205,0))&amp;"","كود غير موجود"))</f>
        <v/>
      </c>
      <c r="F1656" s="19">
        <f>IF(B1656&amp;""="","",IFERROR(INDEX('الملاك'!$E$6:$E$205,MATCH(B1656&amp;"",'الملاك'!$A$6:$A$205,0)),""))</f>
        <v/>
      </c>
      <c r="G1656" s="6">
        <f>IF(OR(A1656&amp;""="",B1656&amp;""=""),"",IF(COUNTIF('الاجتماعات'!$A$6:$A$205,A1656&amp;"")=0,"اجتماع غير موجود",IF(COUNTIFS($A$6:$A$2005,A1656&amp;"",$B$6:$B$2005,B1656&amp;"")&gt;1,"مكرر","")))</f>
        <v/>
      </c>
    </row>
    <row r="1657">
      <c r="A1657" s="5" t="n"/>
      <c r="B1657" s="5" t="n"/>
      <c r="C1657" s="5" t="n"/>
      <c r="D1657" s="5" t="n"/>
      <c r="E1657" s="6">
        <f>IF(B1657&amp;""="","",IFERROR(INDEX('الملاك'!$B$6:$B$205,MATCH(B1657&amp;"",'الملاك'!$A$6:$A$205,0))&amp;"","كود غير موجود"))</f>
        <v/>
      </c>
      <c r="F1657" s="19">
        <f>IF(B1657&amp;""="","",IFERROR(INDEX('الملاك'!$E$6:$E$205,MATCH(B1657&amp;"",'الملاك'!$A$6:$A$205,0)),""))</f>
        <v/>
      </c>
      <c r="G1657" s="6">
        <f>IF(OR(A1657&amp;""="",B1657&amp;""=""),"",IF(COUNTIF('الاجتماعات'!$A$6:$A$205,A1657&amp;"")=0,"اجتماع غير موجود",IF(COUNTIFS($A$6:$A$2005,A1657&amp;"",$B$6:$B$2005,B1657&amp;"")&gt;1,"مكرر","")))</f>
        <v/>
      </c>
    </row>
    <row r="1658">
      <c r="A1658" s="5" t="n"/>
      <c r="B1658" s="5" t="n"/>
      <c r="C1658" s="5" t="n"/>
      <c r="D1658" s="5" t="n"/>
      <c r="E1658" s="6">
        <f>IF(B1658&amp;""="","",IFERROR(INDEX('الملاك'!$B$6:$B$205,MATCH(B1658&amp;"",'الملاك'!$A$6:$A$205,0))&amp;"","كود غير موجود"))</f>
        <v/>
      </c>
      <c r="F1658" s="19">
        <f>IF(B1658&amp;""="","",IFERROR(INDEX('الملاك'!$E$6:$E$205,MATCH(B1658&amp;"",'الملاك'!$A$6:$A$205,0)),""))</f>
        <v/>
      </c>
      <c r="G1658" s="6">
        <f>IF(OR(A1658&amp;""="",B1658&amp;""=""),"",IF(COUNTIF('الاجتماعات'!$A$6:$A$205,A1658&amp;"")=0,"اجتماع غير موجود",IF(COUNTIFS($A$6:$A$2005,A1658&amp;"",$B$6:$B$2005,B1658&amp;"")&gt;1,"مكرر","")))</f>
        <v/>
      </c>
    </row>
    <row r="1659">
      <c r="A1659" s="5" t="n"/>
      <c r="B1659" s="5" t="n"/>
      <c r="C1659" s="5" t="n"/>
      <c r="D1659" s="5" t="n"/>
      <c r="E1659" s="6">
        <f>IF(B1659&amp;""="","",IFERROR(INDEX('الملاك'!$B$6:$B$205,MATCH(B1659&amp;"",'الملاك'!$A$6:$A$205,0))&amp;"","كود غير موجود"))</f>
        <v/>
      </c>
      <c r="F1659" s="19">
        <f>IF(B1659&amp;""="","",IFERROR(INDEX('الملاك'!$E$6:$E$205,MATCH(B1659&amp;"",'الملاك'!$A$6:$A$205,0)),""))</f>
        <v/>
      </c>
      <c r="G1659" s="6">
        <f>IF(OR(A1659&amp;""="",B1659&amp;""=""),"",IF(COUNTIF('الاجتماعات'!$A$6:$A$205,A1659&amp;"")=0,"اجتماع غير موجود",IF(COUNTIFS($A$6:$A$2005,A1659&amp;"",$B$6:$B$2005,B1659&amp;"")&gt;1,"مكرر","")))</f>
        <v/>
      </c>
    </row>
    <row r="1660">
      <c r="A1660" s="5" t="n"/>
      <c r="B1660" s="5" t="n"/>
      <c r="C1660" s="5" t="n"/>
      <c r="D1660" s="5" t="n"/>
      <c r="E1660" s="6">
        <f>IF(B1660&amp;""="","",IFERROR(INDEX('الملاك'!$B$6:$B$205,MATCH(B1660&amp;"",'الملاك'!$A$6:$A$205,0))&amp;"","كود غير موجود"))</f>
        <v/>
      </c>
      <c r="F1660" s="19">
        <f>IF(B1660&amp;""="","",IFERROR(INDEX('الملاك'!$E$6:$E$205,MATCH(B1660&amp;"",'الملاك'!$A$6:$A$205,0)),""))</f>
        <v/>
      </c>
      <c r="G1660" s="6">
        <f>IF(OR(A1660&amp;""="",B1660&amp;""=""),"",IF(COUNTIF('الاجتماعات'!$A$6:$A$205,A1660&amp;"")=0,"اجتماع غير موجود",IF(COUNTIFS($A$6:$A$2005,A1660&amp;"",$B$6:$B$2005,B1660&amp;"")&gt;1,"مكرر","")))</f>
        <v/>
      </c>
    </row>
    <row r="1661">
      <c r="A1661" s="5" t="n"/>
      <c r="B1661" s="5" t="n"/>
      <c r="C1661" s="5" t="n"/>
      <c r="D1661" s="5" t="n"/>
      <c r="E1661" s="6">
        <f>IF(B1661&amp;""="","",IFERROR(INDEX('الملاك'!$B$6:$B$205,MATCH(B1661&amp;"",'الملاك'!$A$6:$A$205,0))&amp;"","كود غير موجود"))</f>
        <v/>
      </c>
      <c r="F1661" s="19">
        <f>IF(B1661&amp;""="","",IFERROR(INDEX('الملاك'!$E$6:$E$205,MATCH(B1661&amp;"",'الملاك'!$A$6:$A$205,0)),""))</f>
        <v/>
      </c>
      <c r="G1661" s="6">
        <f>IF(OR(A1661&amp;""="",B1661&amp;""=""),"",IF(COUNTIF('الاجتماعات'!$A$6:$A$205,A1661&amp;"")=0,"اجتماع غير موجود",IF(COUNTIFS($A$6:$A$2005,A1661&amp;"",$B$6:$B$2005,B1661&amp;"")&gt;1,"مكرر","")))</f>
        <v/>
      </c>
    </row>
    <row r="1662">
      <c r="A1662" s="5" t="n"/>
      <c r="B1662" s="5" t="n"/>
      <c r="C1662" s="5" t="n"/>
      <c r="D1662" s="5" t="n"/>
      <c r="E1662" s="6">
        <f>IF(B1662&amp;""="","",IFERROR(INDEX('الملاك'!$B$6:$B$205,MATCH(B1662&amp;"",'الملاك'!$A$6:$A$205,0))&amp;"","كود غير موجود"))</f>
        <v/>
      </c>
      <c r="F1662" s="19">
        <f>IF(B1662&amp;""="","",IFERROR(INDEX('الملاك'!$E$6:$E$205,MATCH(B1662&amp;"",'الملاك'!$A$6:$A$205,0)),""))</f>
        <v/>
      </c>
      <c r="G1662" s="6">
        <f>IF(OR(A1662&amp;""="",B1662&amp;""=""),"",IF(COUNTIF('الاجتماعات'!$A$6:$A$205,A1662&amp;"")=0,"اجتماع غير موجود",IF(COUNTIFS($A$6:$A$2005,A1662&amp;"",$B$6:$B$2005,B1662&amp;"")&gt;1,"مكرر","")))</f>
        <v/>
      </c>
    </row>
    <row r="1663">
      <c r="A1663" s="5" t="n"/>
      <c r="B1663" s="5" t="n"/>
      <c r="C1663" s="5" t="n"/>
      <c r="D1663" s="5" t="n"/>
      <c r="E1663" s="6">
        <f>IF(B1663&amp;""="","",IFERROR(INDEX('الملاك'!$B$6:$B$205,MATCH(B1663&amp;"",'الملاك'!$A$6:$A$205,0))&amp;"","كود غير موجود"))</f>
        <v/>
      </c>
      <c r="F1663" s="19">
        <f>IF(B1663&amp;""="","",IFERROR(INDEX('الملاك'!$E$6:$E$205,MATCH(B1663&amp;"",'الملاك'!$A$6:$A$205,0)),""))</f>
        <v/>
      </c>
      <c r="G1663" s="6">
        <f>IF(OR(A1663&amp;""="",B1663&amp;""=""),"",IF(COUNTIF('الاجتماعات'!$A$6:$A$205,A1663&amp;"")=0,"اجتماع غير موجود",IF(COUNTIFS($A$6:$A$2005,A1663&amp;"",$B$6:$B$2005,B1663&amp;"")&gt;1,"مكرر","")))</f>
        <v/>
      </c>
    </row>
    <row r="1664">
      <c r="A1664" s="5" t="n"/>
      <c r="B1664" s="5" t="n"/>
      <c r="C1664" s="5" t="n"/>
      <c r="D1664" s="5" t="n"/>
      <c r="E1664" s="6">
        <f>IF(B1664&amp;""="","",IFERROR(INDEX('الملاك'!$B$6:$B$205,MATCH(B1664&amp;"",'الملاك'!$A$6:$A$205,0))&amp;"","كود غير موجود"))</f>
        <v/>
      </c>
      <c r="F1664" s="19">
        <f>IF(B1664&amp;""="","",IFERROR(INDEX('الملاك'!$E$6:$E$205,MATCH(B1664&amp;"",'الملاك'!$A$6:$A$205,0)),""))</f>
        <v/>
      </c>
      <c r="G1664" s="6">
        <f>IF(OR(A1664&amp;""="",B1664&amp;""=""),"",IF(COUNTIF('الاجتماعات'!$A$6:$A$205,A1664&amp;"")=0,"اجتماع غير موجود",IF(COUNTIFS($A$6:$A$2005,A1664&amp;"",$B$6:$B$2005,B1664&amp;"")&gt;1,"مكرر","")))</f>
        <v/>
      </c>
    </row>
    <row r="1665">
      <c r="A1665" s="5" t="n"/>
      <c r="B1665" s="5" t="n"/>
      <c r="C1665" s="5" t="n"/>
      <c r="D1665" s="5" t="n"/>
      <c r="E1665" s="6">
        <f>IF(B1665&amp;""="","",IFERROR(INDEX('الملاك'!$B$6:$B$205,MATCH(B1665&amp;"",'الملاك'!$A$6:$A$205,0))&amp;"","كود غير موجود"))</f>
        <v/>
      </c>
      <c r="F1665" s="19">
        <f>IF(B1665&amp;""="","",IFERROR(INDEX('الملاك'!$E$6:$E$205,MATCH(B1665&amp;"",'الملاك'!$A$6:$A$205,0)),""))</f>
        <v/>
      </c>
      <c r="G1665" s="6">
        <f>IF(OR(A1665&amp;""="",B1665&amp;""=""),"",IF(COUNTIF('الاجتماعات'!$A$6:$A$205,A1665&amp;"")=0,"اجتماع غير موجود",IF(COUNTIFS($A$6:$A$2005,A1665&amp;"",$B$6:$B$2005,B1665&amp;"")&gt;1,"مكرر","")))</f>
        <v/>
      </c>
    </row>
    <row r="1666">
      <c r="A1666" s="5" t="n"/>
      <c r="B1666" s="5" t="n"/>
      <c r="C1666" s="5" t="n"/>
      <c r="D1666" s="5" t="n"/>
      <c r="E1666" s="6">
        <f>IF(B1666&amp;""="","",IFERROR(INDEX('الملاك'!$B$6:$B$205,MATCH(B1666&amp;"",'الملاك'!$A$6:$A$205,0))&amp;"","كود غير موجود"))</f>
        <v/>
      </c>
      <c r="F1666" s="19">
        <f>IF(B1666&amp;""="","",IFERROR(INDEX('الملاك'!$E$6:$E$205,MATCH(B1666&amp;"",'الملاك'!$A$6:$A$205,0)),""))</f>
        <v/>
      </c>
      <c r="G1666" s="6">
        <f>IF(OR(A1666&amp;""="",B1666&amp;""=""),"",IF(COUNTIF('الاجتماعات'!$A$6:$A$205,A1666&amp;"")=0,"اجتماع غير موجود",IF(COUNTIFS($A$6:$A$2005,A1666&amp;"",$B$6:$B$2005,B1666&amp;"")&gt;1,"مكرر","")))</f>
        <v/>
      </c>
    </row>
    <row r="1667">
      <c r="A1667" s="5" t="n"/>
      <c r="B1667" s="5" t="n"/>
      <c r="C1667" s="5" t="n"/>
      <c r="D1667" s="5" t="n"/>
      <c r="E1667" s="6">
        <f>IF(B1667&amp;""="","",IFERROR(INDEX('الملاك'!$B$6:$B$205,MATCH(B1667&amp;"",'الملاك'!$A$6:$A$205,0))&amp;"","كود غير موجود"))</f>
        <v/>
      </c>
      <c r="F1667" s="19">
        <f>IF(B1667&amp;""="","",IFERROR(INDEX('الملاك'!$E$6:$E$205,MATCH(B1667&amp;"",'الملاك'!$A$6:$A$205,0)),""))</f>
        <v/>
      </c>
      <c r="G1667" s="6">
        <f>IF(OR(A1667&amp;""="",B1667&amp;""=""),"",IF(COUNTIF('الاجتماعات'!$A$6:$A$205,A1667&amp;"")=0,"اجتماع غير موجود",IF(COUNTIFS($A$6:$A$2005,A1667&amp;"",$B$6:$B$2005,B1667&amp;"")&gt;1,"مكرر","")))</f>
        <v/>
      </c>
    </row>
    <row r="1668">
      <c r="A1668" s="5" t="n"/>
      <c r="B1668" s="5" t="n"/>
      <c r="C1668" s="5" t="n"/>
      <c r="D1668" s="5" t="n"/>
      <c r="E1668" s="6">
        <f>IF(B1668&amp;""="","",IFERROR(INDEX('الملاك'!$B$6:$B$205,MATCH(B1668&amp;"",'الملاك'!$A$6:$A$205,0))&amp;"","كود غير موجود"))</f>
        <v/>
      </c>
      <c r="F1668" s="19">
        <f>IF(B1668&amp;""="","",IFERROR(INDEX('الملاك'!$E$6:$E$205,MATCH(B1668&amp;"",'الملاك'!$A$6:$A$205,0)),""))</f>
        <v/>
      </c>
      <c r="G1668" s="6">
        <f>IF(OR(A1668&amp;""="",B1668&amp;""=""),"",IF(COUNTIF('الاجتماعات'!$A$6:$A$205,A1668&amp;"")=0,"اجتماع غير موجود",IF(COUNTIFS($A$6:$A$2005,A1668&amp;"",$B$6:$B$2005,B1668&amp;"")&gt;1,"مكرر","")))</f>
        <v/>
      </c>
    </row>
    <row r="1669">
      <c r="A1669" s="5" t="n"/>
      <c r="B1669" s="5" t="n"/>
      <c r="C1669" s="5" t="n"/>
      <c r="D1669" s="5" t="n"/>
      <c r="E1669" s="6">
        <f>IF(B1669&amp;""="","",IFERROR(INDEX('الملاك'!$B$6:$B$205,MATCH(B1669&amp;"",'الملاك'!$A$6:$A$205,0))&amp;"","كود غير موجود"))</f>
        <v/>
      </c>
      <c r="F1669" s="19">
        <f>IF(B1669&amp;""="","",IFERROR(INDEX('الملاك'!$E$6:$E$205,MATCH(B1669&amp;"",'الملاك'!$A$6:$A$205,0)),""))</f>
        <v/>
      </c>
      <c r="G1669" s="6">
        <f>IF(OR(A1669&amp;""="",B1669&amp;""=""),"",IF(COUNTIF('الاجتماعات'!$A$6:$A$205,A1669&amp;"")=0,"اجتماع غير موجود",IF(COUNTIFS($A$6:$A$2005,A1669&amp;"",$B$6:$B$2005,B1669&amp;"")&gt;1,"مكرر","")))</f>
        <v/>
      </c>
    </row>
    <row r="1670">
      <c r="A1670" s="5" t="n"/>
      <c r="B1670" s="5" t="n"/>
      <c r="C1670" s="5" t="n"/>
      <c r="D1670" s="5" t="n"/>
      <c r="E1670" s="6">
        <f>IF(B1670&amp;""="","",IFERROR(INDEX('الملاك'!$B$6:$B$205,MATCH(B1670&amp;"",'الملاك'!$A$6:$A$205,0))&amp;"","كود غير موجود"))</f>
        <v/>
      </c>
      <c r="F1670" s="19">
        <f>IF(B1670&amp;""="","",IFERROR(INDEX('الملاك'!$E$6:$E$205,MATCH(B1670&amp;"",'الملاك'!$A$6:$A$205,0)),""))</f>
        <v/>
      </c>
      <c r="G1670" s="6">
        <f>IF(OR(A1670&amp;""="",B1670&amp;""=""),"",IF(COUNTIF('الاجتماعات'!$A$6:$A$205,A1670&amp;"")=0,"اجتماع غير موجود",IF(COUNTIFS($A$6:$A$2005,A1670&amp;"",$B$6:$B$2005,B1670&amp;"")&gt;1,"مكرر","")))</f>
        <v/>
      </c>
    </row>
    <row r="1671">
      <c r="A1671" s="5" t="n"/>
      <c r="B1671" s="5" t="n"/>
      <c r="C1671" s="5" t="n"/>
      <c r="D1671" s="5" t="n"/>
      <c r="E1671" s="6">
        <f>IF(B1671&amp;""="","",IFERROR(INDEX('الملاك'!$B$6:$B$205,MATCH(B1671&amp;"",'الملاك'!$A$6:$A$205,0))&amp;"","كود غير موجود"))</f>
        <v/>
      </c>
      <c r="F1671" s="19">
        <f>IF(B1671&amp;""="","",IFERROR(INDEX('الملاك'!$E$6:$E$205,MATCH(B1671&amp;"",'الملاك'!$A$6:$A$205,0)),""))</f>
        <v/>
      </c>
      <c r="G1671" s="6">
        <f>IF(OR(A1671&amp;""="",B1671&amp;""=""),"",IF(COUNTIF('الاجتماعات'!$A$6:$A$205,A1671&amp;"")=0,"اجتماع غير موجود",IF(COUNTIFS($A$6:$A$2005,A1671&amp;"",$B$6:$B$2005,B1671&amp;"")&gt;1,"مكرر","")))</f>
        <v/>
      </c>
    </row>
    <row r="1672">
      <c r="A1672" s="5" t="n"/>
      <c r="B1672" s="5" t="n"/>
      <c r="C1672" s="5" t="n"/>
      <c r="D1672" s="5" t="n"/>
      <c r="E1672" s="6">
        <f>IF(B1672&amp;""="","",IFERROR(INDEX('الملاك'!$B$6:$B$205,MATCH(B1672&amp;"",'الملاك'!$A$6:$A$205,0))&amp;"","كود غير موجود"))</f>
        <v/>
      </c>
      <c r="F1672" s="19">
        <f>IF(B1672&amp;""="","",IFERROR(INDEX('الملاك'!$E$6:$E$205,MATCH(B1672&amp;"",'الملاك'!$A$6:$A$205,0)),""))</f>
        <v/>
      </c>
      <c r="G1672" s="6">
        <f>IF(OR(A1672&amp;""="",B1672&amp;""=""),"",IF(COUNTIF('الاجتماعات'!$A$6:$A$205,A1672&amp;"")=0,"اجتماع غير موجود",IF(COUNTIFS($A$6:$A$2005,A1672&amp;"",$B$6:$B$2005,B1672&amp;"")&gt;1,"مكرر","")))</f>
        <v/>
      </c>
    </row>
    <row r="1673">
      <c r="A1673" s="5" t="n"/>
      <c r="B1673" s="5" t="n"/>
      <c r="C1673" s="5" t="n"/>
      <c r="D1673" s="5" t="n"/>
      <c r="E1673" s="6">
        <f>IF(B1673&amp;""="","",IFERROR(INDEX('الملاك'!$B$6:$B$205,MATCH(B1673&amp;"",'الملاك'!$A$6:$A$205,0))&amp;"","كود غير موجود"))</f>
        <v/>
      </c>
      <c r="F1673" s="19">
        <f>IF(B1673&amp;""="","",IFERROR(INDEX('الملاك'!$E$6:$E$205,MATCH(B1673&amp;"",'الملاك'!$A$6:$A$205,0)),""))</f>
        <v/>
      </c>
      <c r="G1673" s="6">
        <f>IF(OR(A1673&amp;""="",B1673&amp;""=""),"",IF(COUNTIF('الاجتماعات'!$A$6:$A$205,A1673&amp;"")=0,"اجتماع غير موجود",IF(COUNTIFS($A$6:$A$2005,A1673&amp;"",$B$6:$B$2005,B1673&amp;"")&gt;1,"مكرر","")))</f>
        <v/>
      </c>
    </row>
    <row r="1674">
      <c r="A1674" s="5" t="n"/>
      <c r="B1674" s="5" t="n"/>
      <c r="C1674" s="5" t="n"/>
      <c r="D1674" s="5" t="n"/>
      <c r="E1674" s="6">
        <f>IF(B1674&amp;""="","",IFERROR(INDEX('الملاك'!$B$6:$B$205,MATCH(B1674&amp;"",'الملاك'!$A$6:$A$205,0))&amp;"","كود غير موجود"))</f>
        <v/>
      </c>
      <c r="F1674" s="19">
        <f>IF(B1674&amp;""="","",IFERROR(INDEX('الملاك'!$E$6:$E$205,MATCH(B1674&amp;"",'الملاك'!$A$6:$A$205,0)),""))</f>
        <v/>
      </c>
      <c r="G1674" s="6">
        <f>IF(OR(A1674&amp;""="",B1674&amp;""=""),"",IF(COUNTIF('الاجتماعات'!$A$6:$A$205,A1674&amp;"")=0,"اجتماع غير موجود",IF(COUNTIFS($A$6:$A$2005,A1674&amp;"",$B$6:$B$2005,B1674&amp;"")&gt;1,"مكرر","")))</f>
        <v/>
      </c>
    </row>
    <row r="1675">
      <c r="A1675" s="5" t="n"/>
      <c r="B1675" s="5" t="n"/>
      <c r="C1675" s="5" t="n"/>
      <c r="D1675" s="5" t="n"/>
      <c r="E1675" s="6">
        <f>IF(B1675&amp;""="","",IFERROR(INDEX('الملاك'!$B$6:$B$205,MATCH(B1675&amp;"",'الملاك'!$A$6:$A$205,0))&amp;"","كود غير موجود"))</f>
        <v/>
      </c>
      <c r="F1675" s="19">
        <f>IF(B1675&amp;""="","",IFERROR(INDEX('الملاك'!$E$6:$E$205,MATCH(B1675&amp;"",'الملاك'!$A$6:$A$205,0)),""))</f>
        <v/>
      </c>
      <c r="G1675" s="6">
        <f>IF(OR(A1675&amp;""="",B1675&amp;""=""),"",IF(COUNTIF('الاجتماعات'!$A$6:$A$205,A1675&amp;"")=0,"اجتماع غير موجود",IF(COUNTIFS($A$6:$A$2005,A1675&amp;"",$B$6:$B$2005,B1675&amp;"")&gt;1,"مكرر","")))</f>
        <v/>
      </c>
    </row>
    <row r="1676">
      <c r="A1676" s="5" t="n"/>
      <c r="B1676" s="5" t="n"/>
      <c r="C1676" s="5" t="n"/>
      <c r="D1676" s="5" t="n"/>
      <c r="E1676" s="6">
        <f>IF(B1676&amp;""="","",IFERROR(INDEX('الملاك'!$B$6:$B$205,MATCH(B1676&amp;"",'الملاك'!$A$6:$A$205,0))&amp;"","كود غير موجود"))</f>
        <v/>
      </c>
      <c r="F1676" s="19">
        <f>IF(B1676&amp;""="","",IFERROR(INDEX('الملاك'!$E$6:$E$205,MATCH(B1676&amp;"",'الملاك'!$A$6:$A$205,0)),""))</f>
        <v/>
      </c>
      <c r="G1676" s="6">
        <f>IF(OR(A1676&amp;""="",B1676&amp;""=""),"",IF(COUNTIF('الاجتماعات'!$A$6:$A$205,A1676&amp;"")=0,"اجتماع غير موجود",IF(COUNTIFS($A$6:$A$2005,A1676&amp;"",$B$6:$B$2005,B1676&amp;"")&gt;1,"مكرر","")))</f>
        <v/>
      </c>
    </row>
    <row r="1677">
      <c r="A1677" s="5" t="n"/>
      <c r="B1677" s="5" t="n"/>
      <c r="C1677" s="5" t="n"/>
      <c r="D1677" s="5" t="n"/>
      <c r="E1677" s="6">
        <f>IF(B1677&amp;""="","",IFERROR(INDEX('الملاك'!$B$6:$B$205,MATCH(B1677&amp;"",'الملاك'!$A$6:$A$205,0))&amp;"","كود غير موجود"))</f>
        <v/>
      </c>
      <c r="F1677" s="19">
        <f>IF(B1677&amp;""="","",IFERROR(INDEX('الملاك'!$E$6:$E$205,MATCH(B1677&amp;"",'الملاك'!$A$6:$A$205,0)),""))</f>
        <v/>
      </c>
      <c r="G1677" s="6">
        <f>IF(OR(A1677&amp;""="",B1677&amp;""=""),"",IF(COUNTIF('الاجتماعات'!$A$6:$A$205,A1677&amp;"")=0,"اجتماع غير موجود",IF(COUNTIFS($A$6:$A$2005,A1677&amp;"",$B$6:$B$2005,B1677&amp;"")&gt;1,"مكرر","")))</f>
        <v/>
      </c>
    </row>
    <row r="1678">
      <c r="A1678" s="5" t="n"/>
      <c r="B1678" s="5" t="n"/>
      <c r="C1678" s="5" t="n"/>
      <c r="D1678" s="5" t="n"/>
      <c r="E1678" s="6">
        <f>IF(B1678&amp;""="","",IFERROR(INDEX('الملاك'!$B$6:$B$205,MATCH(B1678&amp;"",'الملاك'!$A$6:$A$205,0))&amp;"","كود غير موجود"))</f>
        <v/>
      </c>
      <c r="F1678" s="19">
        <f>IF(B1678&amp;""="","",IFERROR(INDEX('الملاك'!$E$6:$E$205,MATCH(B1678&amp;"",'الملاك'!$A$6:$A$205,0)),""))</f>
        <v/>
      </c>
      <c r="G1678" s="6">
        <f>IF(OR(A1678&amp;""="",B1678&amp;""=""),"",IF(COUNTIF('الاجتماعات'!$A$6:$A$205,A1678&amp;"")=0,"اجتماع غير موجود",IF(COUNTIFS($A$6:$A$2005,A1678&amp;"",$B$6:$B$2005,B1678&amp;"")&gt;1,"مكرر","")))</f>
        <v/>
      </c>
    </row>
    <row r="1679">
      <c r="A1679" s="5" t="n"/>
      <c r="B1679" s="5" t="n"/>
      <c r="C1679" s="5" t="n"/>
      <c r="D1679" s="5" t="n"/>
      <c r="E1679" s="6">
        <f>IF(B1679&amp;""="","",IFERROR(INDEX('الملاك'!$B$6:$B$205,MATCH(B1679&amp;"",'الملاك'!$A$6:$A$205,0))&amp;"","كود غير موجود"))</f>
        <v/>
      </c>
      <c r="F1679" s="19">
        <f>IF(B1679&amp;""="","",IFERROR(INDEX('الملاك'!$E$6:$E$205,MATCH(B1679&amp;"",'الملاك'!$A$6:$A$205,0)),""))</f>
        <v/>
      </c>
      <c r="G1679" s="6">
        <f>IF(OR(A1679&amp;""="",B1679&amp;""=""),"",IF(COUNTIF('الاجتماعات'!$A$6:$A$205,A1679&amp;"")=0,"اجتماع غير موجود",IF(COUNTIFS($A$6:$A$2005,A1679&amp;"",$B$6:$B$2005,B1679&amp;"")&gt;1,"مكرر","")))</f>
        <v/>
      </c>
    </row>
    <row r="1680">
      <c r="A1680" s="5" t="n"/>
      <c r="B1680" s="5" t="n"/>
      <c r="C1680" s="5" t="n"/>
      <c r="D1680" s="5" t="n"/>
      <c r="E1680" s="6">
        <f>IF(B1680&amp;""="","",IFERROR(INDEX('الملاك'!$B$6:$B$205,MATCH(B1680&amp;"",'الملاك'!$A$6:$A$205,0))&amp;"","كود غير موجود"))</f>
        <v/>
      </c>
      <c r="F1680" s="19">
        <f>IF(B1680&amp;""="","",IFERROR(INDEX('الملاك'!$E$6:$E$205,MATCH(B1680&amp;"",'الملاك'!$A$6:$A$205,0)),""))</f>
        <v/>
      </c>
      <c r="G1680" s="6">
        <f>IF(OR(A1680&amp;""="",B1680&amp;""=""),"",IF(COUNTIF('الاجتماعات'!$A$6:$A$205,A1680&amp;"")=0,"اجتماع غير موجود",IF(COUNTIFS($A$6:$A$2005,A1680&amp;"",$B$6:$B$2005,B1680&amp;"")&gt;1,"مكرر","")))</f>
        <v/>
      </c>
    </row>
    <row r="1681">
      <c r="A1681" s="5" t="n"/>
      <c r="B1681" s="5" t="n"/>
      <c r="C1681" s="5" t="n"/>
      <c r="D1681" s="5" t="n"/>
      <c r="E1681" s="6">
        <f>IF(B1681&amp;""="","",IFERROR(INDEX('الملاك'!$B$6:$B$205,MATCH(B1681&amp;"",'الملاك'!$A$6:$A$205,0))&amp;"","كود غير موجود"))</f>
        <v/>
      </c>
      <c r="F1681" s="19">
        <f>IF(B1681&amp;""="","",IFERROR(INDEX('الملاك'!$E$6:$E$205,MATCH(B1681&amp;"",'الملاك'!$A$6:$A$205,0)),""))</f>
        <v/>
      </c>
      <c r="G1681" s="6">
        <f>IF(OR(A1681&amp;""="",B1681&amp;""=""),"",IF(COUNTIF('الاجتماعات'!$A$6:$A$205,A1681&amp;"")=0,"اجتماع غير موجود",IF(COUNTIFS($A$6:$A$2005,A1681&amp;"",$B$6:$B$2005,B1681&amp;"")&gt;1,"مكرر","")))</f>
        <v/>
      </c>
    </row>
    <row r="1682">
      <c r="A1682" s="5" t="n"/>
      <c r="B1682" s="5" t="n"/>
      <c r="C1682" s="5" t="n"/>
      <c r="D1682" s="5" t="n"/>
      <c r="E1682" s="6">
        <f>IF(B1682&amp;""="","",IFERROR(INDEX('الملاك'!$B$6:$B$205,MATCH(B1682&amp;"",'الملاك'!$A$6:$A$205,0))&amp;"","كود غير موجود"))</f>
        <v/>
      </c>
      <c r="F1682" s="19">
        <f>IF(B1682&amp;""="","",IFERROR(INDEX('الملاك'!$E$6:$E$205,MATCH(B1682&amp;"",'الملاك'!$A$6:$A$205,0)),""))</f>
        <v/>
      </c>
      <c r="G1682" s="6">
        <f>IF(OR(A1682&amp;""="",B1682&amp;""=""),"",IF(COUNTIF('الاجتماعات'!$A$6:$A$205,A1682&amp;"")=0,"اجتماع غير موجود",IF(COUNTIFS($A$6:$A$2005,A1682&amp;"",$B$6:$B$2005,B1682&amp;"")&gt;1,"مكرر","")))</f>
        <v/>
      </c>
    </row>
    <row r="1683">
      <c r="A1683" s="5" t="n"/>
      <c r="B1683" s="5" t="n"/>
      <c r="C1683" s="5" t="n"/>
      <c r="D1683" s="5" t="n"/>
      <c r="E1683" s="6">
        <f>IF(B1683&amp;""="","",IFERROR(INDEX('الملاك'!$B$6:$B$205,MATCH(B1683&amp;"",'الملاك'!$A$6:$A$205,0))&amp;"","كود غير موجود"))</f>
        <v/>
      </c>
      <c r="F1683" s="19">
        <f>IF(B1683&amp;""="","",IFERROR(INDEX('الملاك'!$E$6:$E$205,MATCH(B1683&amp;"",'الملاك'!$A$6:$A$205,0)),""))</f>
        <v/>
      </c>
      <c r="G1683" s="6">
        <f>IF(OR(A1683&amp;""="",B1683&amp;""=""),"",IF(COUNTIF('الاجتماعات'!$A$6:$A$205,A1683&amp;"")=0,"اجتماع غير موجود",IF(COUNTIFS($A$6:$A$2005,A1683&amp;"",$B$6:$B$2005,B1683&amp;"")&gt;1,"مكرر","")))</f>
        <v/>
      </c>
    </row>
    <row r="1684">
      <c r="A1684" s="5" t="n"/>
      <c r="B1684" s="5" t="n"/>
      <c r="C1684" s="5" t="n"/>
      <c r="D1684" s="5" t="n"/>
      <c r="E1684" s="6">
        <f>IF(B1684&amp;""="","",IFERROR(INDEX('الملاك'!$B$6:$B$205,MATCH(B1684&amp;"",'الملاك'!$A$6:$A$205,0))&amp;"","كود غير موجود"))</f>
        <v/>
      </c>
      <c r="F1684" s="19">
        <f>IF(B1684&amp;""="","",IFERROR(INDEX('الملاك'!$E$6:$E$205,MATCH(B1684&amp;"",'الملاك'!$A$6:$A$205,0)),""))</f>
        <v/>
      </c>
      <c r="G1684" s="6">
        <f>IF(OR(A1684&amp;""="",B1684&amp;""=""),"",IF(COUNTIF('الاجتماعات'!$A$6:$A$205,A1684&amp;"")=0,"اجتماع غير موجود",IF(COUNTIFS($A$6:$A$2005,A1684&amp;"",$B$6:$B$2005,B1684&amp;"")&gt;1,"مكرر","")))</f>
        <v/>
      </c>
    </row>
    <row r="1685">
      <c r="A1685" s="5" t="n"/>
      <c r="B1685" s="5" t="n"/>
      <c r="C1685" s="5" t="n"/>
      <c r="D1685" s="5" t="n"/>
      <c r="E1685" s="6">
        <f>IF(B1685&amp;""="","",IFERROR(INDEX('الملاك'!$B$6:$B$205,MATCH(B1685&amp;"",'الملاك'!$A$6:$A$205,0))&amp;"","كود غير موجود"))</f>
        <v/>
      </c>
      <c r="F1685" s="19">
        <f>IF(B1685&amp;""="","",IFERROR(INDEX('الملاك'!$E$6:$E$205,MATCH(B1685&amp;"",'الملاك'!$A$6:$A$205,0)),""))</f>
        <v/>
      </c>
      <c r="G1685" s="6">
        <f>IF(OR(A1685&amp;""="",B1685&amp;""=""),"",IF(COUNTIF('الاجتماعات'!$A$6:$A$205,A1685&amp;"")=0,"اجتماع غير موجود",IF(COUNTIFS($A$6:$A$2005,A1685&amp;"",$B$6:$B$2005,B1685&amp;"")&gt;1,"مكرر","")))</f>
        <v/>
      </c>
    </row>
    <row r="1686">
      <c r="A1686" s="5" t="n"/>
      <c r="B1686" s="5" t="n"/>
      <c r="C1686" s="5" t="n"/>
      <c r="D1686" s="5" t="n"/>
      <c r="E1686" s="6">
        <f>IF(B1686&amp;""="","",IFERROR(INDEX('الملاك'!$B$6:$B$205,MATCH(B1686&amp;"",'الملاك'!$A$6:$A$205,0))&amp;"","كود غير موجود"))</f>
        <v/>
      </c>
      <c r="F1686" s="19">
        <f>IF(B1686&amp;""="","",IFERROR(INDEX('الملاك'!$E$6:$E$205,MATCH(B1686&amp;"",'الملاك'!$A$6:$A$205,0)),""))</f>
        <v/>
      </c>
      <c r="G1686" s="6">
        <f>IF(OR(A1686&amp;""="",B1686&amp;""=""),"",IF(COUNTIF('الاجتماعات'!$A$6:$A$205,A1686&amp;"")=0,"اجتماع غير موجود",IF(COUNTIFS($A$6:$A$2005,A1686&amp;"",$B$6:$B$2005,B1686&amp;"")&gt;1,"مكرر","")))</f>
        <v/>
      </c>
    </row>
    <row r="1687">
      <c r="A1687" s="5" t="n"/>
      <c r="B1687" s="5" t="n"/>
      <c r="C1687" s="5" t="n"/>
      <c r="D1687" s="5" t="n"/>
      <c r="E1687" s="6">
        <f>IF(B1687&amp;""="","",IFERROR(INDEX('الملاك'!$B$6:$B$205,MATCH(B1687&amp;"",'الملاك'!$A$6:$A$205,0))&amp;"","كود غير موجود"))</f>
        <v/>
      </c>
      <c r="F1687" s="19">
        <f>IF(B1687&amp;""="","",IFERROR(INDEX('الملاك'!$E$6:$E$205,MATCH(B1687&amp;"",'الملاك'!$A$6:$A$205,0)),""))</f>
        <v/>
      </c>
      <c r="G1687" s="6">
        <f>IF(OR(A1687&amp;""="",B1687&amp;""=""),"",IF(COUNTIF('الاجتماعات'!$A$6:$A$205,A1687&amp;"")=0,"اجتماع غير موجود",IF(COUNTIFS($A$6:$A$2005,A1687&amp;"",$B$6:$B$2005,B1687&amp;"")&gt;1,"مكرر","")))</f>
        <v/>
      </c>
    </row>
    <row r="1688">
      <c r="A1688" s="5" t="n"/>
      <c r="B1688" s="5" t="n"/>
      <c r="C1688" s="5" t="n"/>
      <c r="D1688" s="5" t="n"/>
      <c r="E1688" s="6">
        <f>IF(B1688&amp;""="","",IFERROR(INDEX('الملاك'!$B$6:$B$205,MATCH(B1688&amp;"",'الملاك'!$A$6:$A$205,0))&amp;"","كود غير موجود"))</f>
        <v/>
      </c>
      <c r="F1688" s="19">
        <f>IF(B1688&amp;""="","",IFERROR(INDEX('الملاك'!$E$6:$E$205,MATCH(B1688&amp;"",'الملاك'!$A$6:$A$205,0)),""))</f>
        <v/>
      </c>
      <c r="G1688" s="6">
        <f>IF(OR(A1688&amp;""="",B1688&amp;""=""),"",IF(COUNTIF('الاجتماعات'!$A$6:$A$205,A1688&amp;"")=0,"اجتماع غير موجود",IF(COUNTIFS($A$6:$A$2005,A1688&amp;"",$B$6:$B$2005,B1688&amp;"")&gt;1,"مكرر","")))</f>
        <v/>
      </c>
    </row>
    <row r="1689">
      <c r="A1689" s="5" t="n"/>
      <c r="B1689" s="5" t="n"/>
      <c r="C1689" s="5" t="n"/>
      <c r="D1689" s="5" t="n"/>
      <c r="E1689" s="6">
        <f>IF(B1689&amp;""="","",IFERROR(INDEX('الملاك'!$B$6:$B$205,MATCH(B1689&amp;"",'الملاك'!$A$6:$A$205,0))&amp;"","كود غير موجود"))</f>
        <v/>
      </c>
      <c r="F1689" s="19">
        <f>IF(B1689&amp;""="","",IFERROR(INDEX('الملاك'!$E$6:$E$205,MATCH(B1689&amp;"",'الملاك'!$A$6:$A$205,0)),""))</f>
        <v/>
      </c>
      <c r="G1689" s="6">
        <f>IF(OR(A1689&amp;""="",B1689&amp;""=""),"",IF(COUNTIF('الاجتماعات'!$A$6:$A$205,A1689&amp;"")=0,"اجتماع غير موجود",IF(COUNTIFS($A$6:$A$2005,A1689&amp;"",$B$6:$B$2005,B1689&amp;"")&gt;1,"مكرر","")))</f>
        <v/>
      </c>
    </row>
    <row r="1690">
      <c r="A1690" s="5" t="n"/>
      <c r="B1690" s="5" t="n"/>
      <c r="C1690" s="5" t="n"/>
      <c r="D1690" s="5" t="n"/>
      <c r="E1690" s="6">
        <f>IF(B1690&amp;""="","",IFERROR(INDEX('الملاك'!$B$6:$B$205,MATCH(B1690&amp;"",'الملاك'!$A$6:$A$205,0))&amp;"","كود غير موجود"))</f>
        <v/>
      </c>
      <c r="F1690" s="19">
        <f>IF(B1690&amp;""="","",IFERROR(INDEX('الملاك'!$E$6:$E$205,MATCH(B1690&amp;"",'الملاك'!$A$6:$A$205,0)),""))</f>
        <v/>
      </c>
      <c r="G1690" s="6">
        <f>IF(OR(A1690&amp;""="",B1690&amp;""=""),"",IF(COUNTIF('الاجتماعات'!$A$6:$A$205,A1690&amp;"")=0,"اجتماع غير موجود",IF(COUNTIFS($A$6:$A$2005,A1690&amp;"",$B$6:$B$2005,B1690&amp;"")&gt;1,"مكرر","")))</f>
        <v/>
      </c>
    </row>
    <row r="1691">
      <c r="A1691" s="5" t="n"/>
      <c r="B1691" s="5" t="n"/>
      <c r="C1691" s="5" t="n"/>
      <c r="D1691" s="5" t="n"/>
      <c r="E1691" s="6">
        <f>IF(B1691&amp;""="","",IFERROR(INDEX('الملاك'!$B$6:$B$205,MATCH(B1691&amp;"",'الملاك'!$A$6:$A$205,0))&amp;"","كود غير موجود"))</f>
        <v/>
      </c>
      <c r="F1691" s="19">
        <f>IF(B1691&amp;""="","",IFERROR(INDEX('الملاك'!$E$6:$E$205,MATCH(B1691&amp;"",'الملاك'!$A$6:$A$205,0)),""))</f>
        <v/>
      </c>
      <c r="G1691" s="6">
        <f>IF(OR(A1691&amp;""="",B1691&amp;""=""),"",IF(COUNTIF('الاجتماعات'!$A$6:$A$205,A1691&amp;"")=0,"اجتماع غير موجود",IF(COUNTIFS($A$6:$A$2005,A1691&amp;"",$B$6:$B$2005,B1691&amp;"")&gt;1,"مكرر","")))</f>
        <v/>
      </c>
    </row>
    <row r="1692">
      <c r="A1692" s="5" t="n"/>
      <c r="B1692" s="5" t="n"/>
      <c r="C1692" s="5" t="n"/>
      <c r="D1692" s="5" t="n"/>
      <c r="E1692" s="6">
        <f>IF(B1692&amp;""="","",IFERROR(INDEX('الملاك'!$B$6:$B$205,MATCH(B1692&amp;"",'الملاك'!$A$6:$A$205,0))&amp;"","كود غير موجود"))</f>
        <v/>
      </c>
      <c r="F1692" s="19">
        <f>IF(B1692&amp;""="","",IFERROR(INDEX('الملاك'!$E$6:$E$205,MATCH(B1692&amp;"",'الملاك'!$A$6:$A$205,0)),""))</f>
        <v/>
      </c>
      <c r="G1692" s="6">
        <f>IF(OR(A1692&amp;""="",B1692&amp;""=""),"",IF(COUNTIF('الاجتماعات'!$A$6:$A$205,A1692&amp;"")=0,"اجتماع غير موجود",IF(COUNTIFS($A$6:$A$2005,A1692&amp;"",$B$6:$B$2005,B1692&amp;"")&gt;1,"مكرر","")))</f>
        <v/>
      </c>
    </row>
    <row r="1693">
      <c r="A1693" s="5" t="n"/>
      <c r="B1693" s="5" t="n"/>
      <c r="C1693" s="5" t="n"/>
      <c r="D1693" s="5" t="n"/>
      <c r="E1693" s="6">
        <f>IF(B1693&amp;""="","",IFERROR(INDEX('الملاك'!$B$6:$B$205,MATCH(B1693&amp;"",'الملاك'!$A$6:$A$205,0))&amp;"","كود غير موجود"))</f>
        <v/>
      </c>
      <c r="F1693" s="19">
        <f>IF(B1693&amp;""="","",IFERROR(INDEX('الملاك'!$E$6:$E$205,MATCH(B1693&amp;"",'الملاك'!$A$6:$A$205,0)),""))</f>
        <v/>
      </c>
      <c r="G1693" s="6">
        <f>IF(OR(A1693&amp;""="",B1693&amp;""=""),"",IF(COUNTIF('الاجتماعات'!$A$6:$A$205,A1693&amp;"")=0,"اجتماع غير موجود",IF(COUNTIFS($A$6:$A$2005,A1693&amp;"",$B$6:$B$2005,B1693&amp;"")&gt;1,"مكرر","")))</f>
        <v/>
      </c>
    </row>
    <row r="1694">
      <c r="A1694" s="5" t="n"/>
      <c r="B1694" s="5" t="n"/>
      <c r="C1694" s="5" t="n"/>
      <c r="D1694" s="5" t="n"/>
      <c r="E1694" s="6">
        <f>IF(B1694&amp;""="","",IFERROR(INDEX('الملاك'!$B$6:$B$205,MATCH(B1694&amp;"",'الملاك'!$A$6:$A$205,0))&amp;"","كود غير موجود"))</f>
        <v/>
      </c>
      <c r="F1694" s="19">
        <f>IF(B1694&amp;""="","",IFERROR(INDEX('الملاك'!$E$6:$E$205,MATCH(B1694&amp;"",'الملاك'!$A$6:$A$205,0)),""))</f>
        <v/>
      </c>
      <c r="G1694" s="6">
        <f>IF(OR(A1694&amp;""="",B1694&amp;""=""),"",IF(COUNTIF('الاجتماعات'!$A$6:$A$205,A1694&amp;"")=0,"اجتماع غير موجود",IF(COUNTIFS($A$6:$A$2005,A1694&amp;"",$B$6:$B$2005,B1694&amp;"")&gt;1,"مكرر","")))</f>
        <v/>
      </c>
    </row>
    <row r="1695">
      <c r="A1695" s="5" t="n"/>
      <c r="B1695" s="5" t="n"/>
      <c r="C1695" s="5" t="n"/>
      <c r="D1695" s="5" t="n"/>
      <c r="E1695" s="6">
        <f>IF(B1695&amp;""="","",IFERROR(INDEX('الملاك'!$B$6:$B$205,MATCH(B1695&amp;"",'الملاك'!$A$6:$A$205,0))&amp;"","كود غير موجود"))</f>
        <v/>
      </c>
      <c r="F1695" s="19">
        <f>IF(B1695&amp;""="","",IFERROR(INDEX('الملاك'!$E$6:$E$205,MATCH(B1695&amp;"",'الملاك'!$A$6:$A$205,0)),""))</f>
        <v/>
      </c>
      <c r="G1695" s="6">
        <f>IF(OR(A1695&amp;""="",B1695&amp;""=""),"",IF(COUNTIF('الاجتماعات'!$A$6:$A$205,A1695&amp;"")=0,"اجتماع غير موجود",IF(COUNTIFS($A$6:$A$2005,A1695&amp;"",$B$6:$B$2005,B1695&amp;"")&gt;1,"مكرر","")))</f>
        <v/>
      </c>
    </row>
    <row r="1696">
      <c r="A1696" s="5" t="n"/>
      <c r="B1696" s="5" t="n"/>
      <c r="C1696" s="5" t="n"/>
      <c r="D1696" s="5" t="n"/>
      <c r="E1696" s="6">
        <f>IF(B1696&amp;""="","",IFERROR(INDEX('الملاك'!$B$6:$B$205,MATCH(B1696&amp;"",'الملاك'!$A$6:$A$205,0))&amp;"","كود غير موجود"))</f>
        <v/>
      </c>
      <c r="F1696" s="19">
        <f>IF(B1696&amp;""="","",IFERROR(INDEX('الملاك'!$E$6:$E$205,MATCH(B1696&amp;"",'الملاك'!$A$6:$A$205,0)),""))</f>
        <v/>
      </c>
      <c r="G1696" s="6">
        <f>IF(OR(A1696&amp;""="",B1696&amp;""=""),"",IF(COUNTIF('الاجتماعات'!$A$6:$A$205,A1696&amp;"")=0,"اجتماع غير موجود",IF(COUNTIFS($A$6:$A$2005,A1696&amp;"",$B$6:$B$2005,B1696&amp;"")&gt;1,"مكرر","")))</f>
        <v/>
      </c>
    </row>
    <row r="1697">
      <c r="A1697" s="5" t="n"/>
      <c r="B1697" s="5" t="n"/>
      <c r="C1697" s="5" t="n"/>
      <c r="D1697" s="5" t="n"/>
      <c r="E1697" s="6">
        <f>IF(B1697&amp;""="","",IFERROR(INDEX('الملاك'!$B$6:$B$205,MATCH(B1697&amp;"",'الملاك'!$A$6:$A$205,0))&amp;"","كود غير موجود"))</f>
        <v/>
      </c>
      <c r="F1697" s="19">
        <f>IF(B1697&amp;""="","",IFERROR(INDEX('الملاك'!$E$6:$E$205,MATCH(B1697&amp;"",'الملاك'!$A$6:$A$205,0)),""))</f>
        <v/>
      </c>
      <c r="G1697" s="6">
        <f>IF(OR(A1697&amp;""="",B1697&amp;""=""),"",IF(COUNTIF('الاجتماعات'!$A$6:$A$205,A1697&amp;"")=0,"اجتماع غير موجود",IF(COUNTIFS($A$6:$A$2005,A1697&amp;"",$B$6:$B$2005,B1697&amp;"")&gt;1,"مكرر","")))</f>
        <v/>
      </c>
    </row>
    <row r="1698">
      <c r="A1698" s="5" t="n"/>
      <c r="B1698" s="5" t="n"/>
      <c r="C1698" s="5" t="n"/>
      <c r="D1698" s="5" t="n"/>
      <c r="E1698" s="6">
        <f>IF(B1698&amp;""="","",IFERROR(INDEX('الملاك'!$B$6:$B$205,MATCH(B1698&amp;"",'الملاك'!$A$6:$A$205,0))&amp;"","كود غير موجود"))</f>
        <v/>
      </c>
      <c r="F1698" s="19">
        <f>IF(B1698&amp;""="","",IFERROR(INDEX('الملاك'!$E$6:$E$205,MATCH(B1698&amp;"",'الملاك'!$A$6:$A$205,0)),""))</f>
        <v/>
      </c>
      <c r="G1698" s="6">
        <f>IF(OR(A1698&amp;""="",B1698&amp;""=""),"",IF(COUNTIF('الاجتماعات'!$A$6:$A$205,A1698&amp;"")=0,"اجتماع غير موجود",IF(COUNTIFS($A$6:$A$2005,A1698&amp;"",$B$6:$B$2005,B1698&amp;"")&gt;1,"مكرر","")))</f>
        <v/>
      </c>
    </row>
    <row r="1699">
      <c r="A1699" s="5" t="n"/>
      <c r="B1699" s="5" t="n"/>
      <c r="C1699" s="5" t="n"/>
      <c r="D1699" s="5" t="n"/>
      <c r="E1699" s="6">
        <f>IF(B1699&amp;""="","",IFERROR(INDEX('الملاك'!$B$6:$B$205,MATCH(B1699&amp;"",'الملاك'!$A$6:$A$205,0))&amp;"","كود غير موجود"))</f>
        <v/>
      </c>
      <c r="F1699" s="19">
        <f>IF(B1699&amp;""="","",IFERROR(INDEX('الملاك'!$E$6:$E$205,MATCH(B1699&amp;"",'الملاك'!$A$6:$A$205,0)),""))</f>
        <v/>
      </c>
      <c r="G1699" s="6">
        <f>IF(OR(A1699&amp;""="",B1699&amp;""=""),"",IF(COUNTIF('الاجتماعات'!$A$6:$A$205,A1699&amp;"")=0,"اجتماع غير موجود",IF(COUNTIFS($A$6:$A$2005,A1699&amp;"",$B$6:$B$2005,B1699&amp;"")&gt;1,"مكرر","")))</f>
        <v/>
      </c>
    </row>
    <row r="1700">
      <c r="A1700" s="5" t="n"/>
      <c r="B1700" s="5" t="n"/>
      <c r="C1700" s="5" t="n"/>
      <c r="D1700" s="5" t="n"/>
      <c r="E1700" s="6">
        <f>IF(B1700&amp;""="","",IFERROR(INDEX('الملاك'!$B$6:$B$205,MATCH(B1700&amp;"",'الملاك'!$A$6:$A$205,0))&amp;"","كود غير موجود"))</f>
        <v/>
      </c>
      <c r="F1700" s="19">
        <f>IF(B1700&amp;""="","",IFERROR(INDEX('الملاك'!$E$6:$E$205,MATCH(B1700&amp;"",'الملاك'!$A$6:$A$205,0)),""))</f>
        <v/>
      </c>
      <c r="G1700" s="6">
        <f>IF(OR(A1700&amp;""="",B1700&amp;""=""),"",IF(COUNTIF('الاجتماعات'!$A$6:$A$205,A1700&amp;"")=0,"اجتماع غير موجود",IF(COUNTIFS($A$6:$A$2005,A1700&amp;"",$B$6:$B$2005,B1700&amp;"")&gt;1,"مكرر","")))</f>
        <v/>
      </c>
    </row>
    <row r="1701">
      <c r="A1701" s="5" t="n"/>
      <c r="B1701" s="5" t="n"/>
      <c r="C1701" s="5" t="n"/>
      <c r="D1701" s="5" t="n"/>
      <c r="E1701" s="6">
        <f>IF(B1701&amp;""="","",IFERROR(INDEX('الملاك'!$B$6:$B$205,MATCH(B1701&amp;"",'الملاك'!$A$6:$A$205,0))&amp;"","كود غير موجود"))</f>
        <v/>
      </c>
      <c r="F1701" s="19">
        <f>IF(B1701&amp;""="","",IFERROR(INDEX('الملاك'!$E$6:$E$205,MATCH(B1701&amp;"",'الملاك'!$A$6:$A$205,0)),""))</f>
        <v/>
      </c>
      <c r="G1701" s="6">
        <f>IF(OR(A1701&amp;""="",B1701&amp;""=""),"",IF(COUNTIF('الاجتماعات'!$A$6:$A$205,A1701&amp;"")=0,"اجتماع غير موجود",IF(COUNTIFS($A$6:$A$2005,A1701&amp;"",$B$6:$B$2005,B1701&amp;"")&gt;1,"مكرر","")))</f>
        <v/>
      </c>
    </row>
    <row r="1702">
      <c r="A1702" s="5" t="n"/>
      <c r="B1702" s="5" t="n"/>
      <c r="C1702" s="5" t="n"/>
      <c r="D1702" s="5" t="n"/>
      <c r="E1702" s="6">
        <f>IF(B1702&amp;""="","",IFERROR(INDEX('الملاك'!$B$6:$B$205,MATCH(B1702&amp;"",'الملاك'!$A$6:$A$205,0))&amp;"","كود غير موجود"))</f>
        <v/>
      </c>
      <c r="F1702" s="19">
        <f>IF(B1702&amp;""="","",IFERROR(INDEX('الملاك'!$E$6:$E$205,MATCH(B1702&amp;"",'الملاك'!$A$6:$A$205,0)),""))</f>
        <v/>
      </c>
      <c r="G1702" s="6">
        <f>IF(OR(A1702&amp;""="",B1702&amp;""=""),"",IF(COUNTIF('الاجتماعات'!$A$6:$A$205,A1702&amp;"")=0,"اجتماع غير موجود",IF(COUNTIFS($A$6:$A$2005,A1702&amp;"",$B$6:$B$2005,B1702&amp;"")&gt;1,"مكرر","")))</f>
        <v/>
      </c>
    </row>
    <row r="1703">
      <c r="A1703" s="5" t="n"/>
      <c r="B1703" s="5" t="n"/>
      <c r="C1703" s="5" t="n"/>
      <c r="D1703" s="5" t="n"/>
      <c r="E1703" s="6">
        <f>IF(B1703&amp;""="","",IFERROR(INDEX('الملاك'!$B$6:$B$205,MATCH(B1703&amp;"",'الملاك'!$A$6:$A$205,0))&amp;"","كود غير موجود"))</f>
        <v/>
      </c>
      <c r="F1703" s="19">
        <f>IF(B1703&amp;""="","",IFERROR(INDEX('الملاك'!$E$6:$E$205,MATCH(B1703&amp;"",'الملاك'!$A$6:$A$205,0)),""))</f>
        <v/>
      </c>
      <c r="G1703" s="6">
        <f>IF(OR(A1703&amp;""="",B1703&amp;""=""),"",IF(COUNTIF('الاجتماعات'!$A$6:$A$205,A1703&amp;"")=0,"اجتماع غير موجود",IF(COUNTIFS($A$6:$A$2005,A1703&amp;"",$B$6:$B$2005,B1703&amp;"")&gt;1,"مكرر","")))</f>
        <v/>
      </c>
    </row>
    <row r="1704">
      <c r="A1704" s="5" t="n"/>
      <c r="B1704" s="5" t="n"/>
      <c r="C1704" s="5" t="n"/>
      <c r="D1704" s="5" t="n"/>
      <c r="E1704" s="6">
        <f>IF(B1704&amp;""="","",IFERROR(INDEX('الملاك'!$B$6:$B$205,MATCH(B1704&amp;"",'الملاك'!$A$6:$A$205,0))&amp;"","كود غير موجود"))</f>
        <v/>
      </c>
      <c r="F1704" s="19">
        <f>IF(B1704&amp;""="","",IFERROR(INDEX('الملاك'!$E$6:$E$205,MATCH(B1704&amp;"",'الملاك'!$A$6:$A$205,0)),""))</f>
        <v/>
      </c>
      <c r="G1704" s="6">
        <f>IF(OR(A1704&amp;""="",B1704&amp;""=""),"",IF(COUNTIF('الاجتماعات'!$A$6:$A$205,A1704&amp;"")=0,"اجتماع غير موجود",IF(COUNTIFS($A$6:$A$2005,A1704&amp;"",$B$6:$B$2005,B1704&amp;"")&gt;1,"مكرر","")))</f>
        <v/>
      </c>
    </row>
    <row r="1705">
      <c r="A1705" s="5" t="n"/>
      <c r="B1705" s="5" t="n"/>
      <c r="C1705" s="5" t="n"/>
      <c r="D1705" s="5" t="n"/>
      <c r="E1705" s="6">
        <f>IF(B1705&amp;""="","",IFERROR(INDEX('الملاك'!$B$6:$B$205,MATCH(B1705&amp;"",'الملاك'!$A$6:$A$205,0))&amp;"","كود غير موجود"))</f>
        <v/>
      </c>
      <c r="F1705" s="19">
        <f>IF(B1705&amp;""="","",IFERROR(INDEX('الملاك'!$E$6:$E$205,MATCH(B1705&amp;"",'الملاك'!$A$6:$A$205,0)),""))</f>
        <v/>
      </c>
      <c r="G1705" s="6">
        <f>IF(OR(A1705&amp;""="",B1705&amp;""=""),"",IF(COUNTIF('الاجتماعات'!$A$6:$A$205,A1705&amp;"")=0,"اجتماع غير موجود",IF(COUNTIFS($A$6:$A$2005,A1705&amp;"",$B$6:$B$2005,B1705&amp;"")&gt;1,"مكرر","")))</f>
        <v/>
      </c>
    </row>
    <row r="1706">
      <c r="A1706" s="5" t="n"/>
      <c r="B1706" s="5" t="n"/>
      <c r="C1706" s="5" t="n"/>
      <c r="D1706" s="5" t="n"/>
      <c r="E1706" s="6">
        <f>IF(B1706&amp;""="","",IFERROR(INDEX('الملاك'!$B$6:$B$205,MATCH(B1706&amp;"",'الملاك'!$A$6:$A$205,0))&amp;"","كود غير موجود"))</f>
        <v/>
      </c>
      <c r="F1706" s="19">
        <f>IF(B1706&amp;""="","",IFERROR(INDEX('الملاك'!$E$6:$E$205,MATCH(B1706&amp;"",'الملاك'!$A$6:$A$205,0)),""))</f>
        <v/>
      </c>
      <c r="G1706" s="6">
        <f>IF(OR(A1706&amp;""="",B1706&amp;""=""),"",IF(COUNTIF('الاجتماعات'!$A$6:$A$205,A1706&amp;"")=0,"اجتماع غير موجود",IF(COUNTIFS($A$6:$A$2005,A1706&amp;"",$B$6:$B$2005,B1706&amp;"")&gt;1,"مكرر","")))</f>
        <v/>
      </c>
    </row>
    <row r="1707">
      <c r="A1707" s="5" t="n"/>
      <c r="B1707" s="5" t="n"/>
      <c r="C1707" s="5" t="n"/>
      <c r="D1707" s="5" t="n"/>
      <c r="E1707" s="6">
        <f>IF(B1707&amp;""="","",IFERROR(INDEX('الملاك'!$B$6:$B$205,MATCH(B1707&amp;"",'الملاك'!$A$6:$A$205,0))&amp;"","كود غير موجود"))</f>
        <v/>
      </c>
      <c r="F1707" s="19">
        <f>IF(B1707&amp;""="","",IFERROR(INDEX('الملاك'!$E$6:$E$205,MATCH(B1707&amp;"",'الملاك'!$A$6:$A$205,0)),""))</f>
        <v/>
      </c>
      <c r="G1707" s="6">
        <f>IF(OR(A1707&amp;""="",B1707&amp;""=""),"",IF(COUNTIF('الاجتماعات'!$A$6:$A$205,A1707&amp;"")=0,"اجتماع غير موجود",IF(COUNTIFS($A$6:$A$2005,A1707&amp;"",$B$6:$B$2005,B1707&amp;"")&gt;1,"مكرر","")))</f>
        <v/>
      </c>
    </row>
    <row r="1708">
      <c r="A1708" s="5" t="n"/>
      <c r="B1708" s="5" t="n"/>
      <c r="C1708" s="5" t="n"/>
      <c r="D1708" s="5" t="n"/>
      <c r="E1708" s="6">
        <f>IF(B1708&amp;""="","",IFERROR(INDEX('الملاك'!$B$6:$B$205,MATCH(B1708&amp;"",'الملاك'!$A$6:$A$205,0))&amp;"","كود غير موجود"))</f>
        <v/>
      </c>
      <c r="F1708" s="19">
        <f>IF(B1708&amp;""="","",IFERROR(INDEX('الملاك'!$E$6:$E$205,MATCH(B1708&amp;"",'الملاك'!$A$6:$A$205,0)),""))</f>
        <v/>
      </c>
      <c r="G1708" s="6">
        <f>IF(OR(A1708&amp;""="",B1708&amp;""=""),"",IF(COUNTIF('الاجتماعات'!$A$6:$A$205,A1708&amp;"")=0,"اجتماع غير موجود",IF(COUNTIFS($A$6:$A$2005,A1708&amp;"",$B$6:$B$2005,B1708&amp;"")&gt;1,"مكرر","")))</f>
        <v/>
      </c>
    </row>
    <row r="1709">
      <c r="A1709" s="5" t="n"/>
      <c r="B1709" s="5" t="n"/>
      <c r="C1709" s="5" t="n"/>
      <c r="D1709" s="5" t="n"/>
      <c r="E1709" s="6">
        <f>IF(B1709&amp;""="","",IFERROR(INDEX('الملاك'!$B$6:$B$205,MATCH(B1709&amp;"",'الملاك'!$A$6:$A$205,0))&amp;"","كود غير موجود"))</f>
        <v/>
      </c>
      <c r="F1709" s="19">
        <f>IF(B1709&amp;""="","",IFERROR(INDEX('الملاك'!$E$6:$E$205,MATCH(B1709&amp;"",'الملاك'!$A$6:$A$205,0)),""))</f>
        <v/>
      </c>
      <c r="G1709" s="6">
        <f>IF(OR(A1709&amp;""="",B1709&amp;""=""),"",IF(COUNTIF('الاجتماعات'!$A$6:$A$205,A1709&amp;"")=0,"اجتماع غير موجود",IF(COUNTIFS($A$6:$A$2005,A1709&amp;"",$B$6:$B$2005,B1709&amp;"")&gt;1,"مكرر","")))</f>
        <v/>
      </c>
    </row>
    <row r="1710">
      <c r="A1710" s="5" t="n"/>
      <c r="B1710" s="5" t="n"/>
      <c r="C1710" s="5" t="n"/>
      <c r="D1710" s="5" t="n"/>
      <c r="E1710" s="6">
        <f>IF(B1710&amp;""="","",IFERROR(INDEX('الملاك'!$B$6:$B$205,MATCH(B1710&amp;"",'الملاك'!$A$6:$A$205,0))&amp;"","كود غير موجود"))</f>
        <v/>
      </c>
      <c r="F1710" s="19">
        <f>IF(B1710&amp;""="","",IFERROR(INDEX('الملاك'!$E$6:$E$205,MATCH(B1710&amp;"",'الملاك'!$A$6:$A$205,0)),""))</f>
        <v/>
      </c>
      <c r="G1710" s="6">
        <f>IF(OR(A1710&amp;""="",B1710&amp;""=""),"",IF(COUNTIF('الاجتماعات'!$A$6:$A$205,A1710&amp;"")=0,"اجتماع غير موجود",IF(COUNTIFS($A$6:$A$2005,A1710&amp;"",$B$6:$B$2005,B1710&amp;"")&gt;1,"مكرر","")))</f>
        <v/>
      </c>
    </row>
    <row r="1711">
      <c r="A1711" s="5" t="n"/>
      <c r="B1711" s="5" t="n"/>
      <c r="C1711" s="5" t="n"/>
      <c r="D1711" s="5" t="n"/>
      <c r="E1711" s="6">
        <f>IF(B1711&amp;""="","",IFERROR(INDEX('الملاك'!$B$6:$B$205,MATCH(B1711&amp;"",'الملاك'!$A$6:$A$205,0))&amp;"","كود غير موجود"))</f>
        <v/>
      </c>
      <c r="F1711" s="19">
        <f>IF(B1711&amp;""="","",IFERROR(INDEX('الملاك'!$E$6:$E$205,MATCH(B1711&amp;"",'الملاك'!$A$6:$A$205,0)),""))</f>
        <v/>
      </c>
      <c r="G1711" s="6">
        <f>IF(OR(A1711&amp;""="",B1711&amp;""=""),"",IF(COUNTIF('الاجتماعات'!$A$6:$A$205,A1711&amp;"")=0,"اجتماع غير موجود",IF(COUNTIFS($A$6:$A$2005,A1711&amp;"",$B$6:$B$2005,B1711&amp;"")&gt;1,"مكرر","")))</f>
        <v/>
      </c>
    </row>
    <row r="1712">
      <c r="A1712" s="5" t="n"/>
      <c r="B1712" s="5" t="n"/>
      <c r="C1712" s="5" t="n"/>
      <c r="D1712" s="5" t="n"/>
      <c r="E1712" s="6">
        <f>IF(B1712&amp;""="","",IFERROR(INDEX('الملاك'!$B$6:$B$205,MATCH(B1712&amp;"",'الملاك'!$A$6:$A$205,0))&amp;"","كود غير موجود"))</f>
        <v/>
      </c>
      <c r="F1712" s="19">
        <f>IF(B1712&amp;""="","",IFERROR(INDEX('الملاك'!$E$6:$E$205,MATCH(B1712&amp;"",'الملاك'!$A$6:$A$205,0)),""))</f>
        <v/>
      </c>
      <c r="G1712" s="6">
        <f>IF(OR(A1712&amp;""="",B1712&amp;""=""),"",IF(COUNTIF('الاجتماعات'!$A$6:$A$205,A1712&amp;"")=0,"اجتماع غير موجود",IF(COUNTIFS($A$6:$A$2005,A1712&amp;"",$B$6:$B$2005,B1712&amp;"")&gt;1,"مكرر","")))</f>
        <v/>
      </c>
    </row>
    <row r="1713">
      <c r="A1713" s="5" t="n"/>
      <c r="B1713" s="5" t="n"/>
      <c r="C1713" s="5" t="n"/>
      <c r="D1713" s="5" t="n"/>
      <c r="E1713" s="6">
        <f>IF(B1713&amp;""="","",IFERROR(INDEX('الملاك'!$B$6:$B$205,MATCH(B1713&amp;"",'الملاك'!$A$6:$A$205,0))&amp;"","كود غير موجود"))</f>
        <v/>
      </c>
      <c r="F1713" s="19">
        <f>IF(B1713&amp;""="","",IFERROR(INDEX('الملاك'!$E$6:$E$205,MATCH(B1713&amp;"",'الملاك'!$A$6:$A$205,0)),""))</f>
        <v/>
      </c>
      <c r="G1713" s="6">
        <f>IF(OR(A1713&amp;""="",B1713&amp;""=""),"",IF(COUNTIF('الاجتماعات'!$A$6:$A$205,A1713&amp;"")=0,"اجتماع غير موجود",IF(COUNTIFS($A$6:$A$2005,A1713&amp;"",$B$6:$B$2005,B1713&amp;"")&gt;1,"مكرر","")))</f>
        <v/>
      </c>
    </row>
    <row r="1714">
      <c r="A1714" s="5" t="n"/>
      <c r="B1714" s="5" t="n"/>
      <c r="C1714" s="5" t="n"/>
      <c r="D1714" s="5" t="n"/>
      <c r="E1714" s="6">
        <f>IF(B1714&amp;""="","",IFERROR(INDEX('الملاك'!$B$6:$B$205,MATCH(B1714&amp;"",'الملاك'!$A$6:$A$205,0))&amp;"","كود غير موجود"))</f>
        <v/>
      </c>
      <c r="F1714" s="19">
        <f>IF(B1714&amp;""="","",IFERROR(INDEX('الملاك'!$E$6:$E$205,MATCH(B1714&amp;"",'الملاك'!$A$6:$A$205,0)),""))</f>
        <v/>
      </c>
      <c r="G1714" s="6">
        <f>IF(OR(A1714&amp;""="",B1714&amp;""=""),"",IF(COUNTIF('الاجتماعات'!$A$6:$A$205,A1714&amp;"")=0,"اجتماع غير موجود",IF(COUNTIFS($A$6:$A$2005,A1714&amp;"",$B$6:$B$2005,B1714&amp;"")&gt;1,"مكرر","")))</f>
        <v/>
      </c>
    </row>
    <row r="1715">
      <c r="A1715" s="5" t="n"/>
      <c r="B1715" s="5" t="n"/>
      <c r="C1715" s="5" t="n"/>
      <c r="D1715" s="5" t="n"/>
      <c r="E1715" s="6">
        <f>IF(B1715&amp;""="","",IFERROR(INDEX('الملاك'!$B$6:$B$205,MATCH(B1715&amp;"",'الملاك'!$A$6:$A$205,0))&amp;"","كود غير موجود"))</f>
        <v/>
      </c>
      <c r="F1715" s="19">
        <f>IF(B1715&amp;""="","",IFERROR(INDEX('الملاك'!$E$6:$E$205,MATCH(B1715&amp;"",'الملاك'!$A$6:$A$205,0)),""))</f>
        <v/>
      </c>
      <c r="G1715" s="6">
        <f>IF(OR(A1715&amp;""="",B1715&amp;""=""),"",IF(COUNTIF('الاجتماعات'!$A$6:$A$205,A1715&amp;"")=0,"اجتماع غير موجود",IF(COUNTIFS($A$6:$A$2005,A1715&amp;"",$B$6:$B$2005,B1715&amp;"")&gt;1,"مكرر","")))</f>
        <v/>
      </c>
    </row>
    <row r="1716">
      <c r="A1716" s="5" t="n"/>
      <c r="B1716" s="5" t="n"/>
      <c r="C1716" s="5" t="n"/>
      <c r="D1716" s="5" t="n"/>
      <c r="E1716" s="6">
        <f>IF(B1716&amp;""="","",IFERROR(INDEX('الملاك'!$B$6:$B$205,MATCH(B1716&amp;"",'الملاك'!$A$6:$A$205,0))&amp;"","كود غير موجود"))</f>
        <v/>
      </c>
      <c r="F1716" s="19">
        <f>IF(B1716&amp;""="","",IFERROR(INDEX('الملاك'!$E$6:$E$205,MATCH(B1716&amp;"",'الملاك'!$A$6:$A$205,0)),""))</f>
        <v/>
      </c>
      <c r="G1716" s="6">
        <f>IF(OR(A1716&amp;""="",B1716&amp;""=""),"",IF(COUNTIF('الاجتماعات'!$A$6:$A$205,A1716&amp;"")=0,"اجتماع غير موجود",IF(COUNTIFS($A$6:$A$2005,A1716&amp;"",$B$6:$B$2005,B1716&amp;"")&gt;1,"مكرر","")))</f>
        <v/>
      </c>
    </row>
    <row r="1717">
      <c r="A1717" s="5" t="n"/>
      <c r="B1717" s="5" t="n"/>
      <c r="C1717" s="5" t="n"/>
      <c r="D1717" s="5" t="n"/>
      <c r="E1717" s="6">
        <f>IF(B1717&amp;""="","",IFERROR(INDEX('الملاك'!$B$6:$B$205,MATCH(B1717&amp;"",'الملاك'!$A$6:$A$205,0))&amp;"","كود غير موجود"))</f>
        <v/>
      </c>
      <c r="F1717" s="19">
        <f>IF(B1717&amp;""="","",IFERROR(INDEX('الملاك'!$E$6:$E$205,MATCH(B1717&amp;"",'الملاك'!$A$6:$A$205,0)),""))</f>
        <v/>
      </c>
      <c r="G1717" s="6">
        <f>IF(OR(A1717&amp;""="",B1717&amp;""=""),"",IF(COUNTIF('الاجتماعات'!$A$6:$A$205,A1717&amp;"")=0,"اجتماع غير موجود",IF(COUNTIFS($A$6:$A$2005,A1717&amp;"",$B$6:$B$2005,B1717&amp;"")&gt;1,"مكرر","")))</f>
        <v/>
      </c>
    </row>
    <row r="1718">
      <c r="A1718" s="5" t="n"/>
      <c r="B1718" s="5" t="n"/>
      <c r="C1718" s="5" t="n"/>
      <c r="D1718" s="5" t="n"/>
      <c r="E1718" s="6">
        <f>IF(B1718&amp;""="","",IFERROR(INDEX('الملاك'!$B$6:$B$205,MATCH(B1718&amp;"",'الملاك'!$A$6:$A$205,0))&amp;"","كود غير موجود"))</f>
        <v/>
      </c>
      <c r="F1718" s="19">
        <f>IF(B1718&amp;""="","",IFERROR(INDEX('الملاك'!$E$6:$E$205,MATCH(B1718&amp;"",'الملاك'!$A$6:$A$205,0)),""))</f>
        <v/>
      </c>
      <c r="G1718" s="6">
        <f>IF(OR(A1718&amp;""="",B1718&amp;""=""),"",IF(COUNTIF('الاجتماعات'!$A$6:$A$205,A1718&amp;"")=0,"اجتماع غير موجود",IF(COUNTIFS($A$6:$A$2005,A1718&amp;"",$B$6:$B$2005,B1718&amp;"")&gt;1,"مكرر","")))</f>
        <v/>
      </c>
    </row>
    <row r="1719">
      <c r="A1719" s="5" t="n"/>
      <c r="B1719" s="5" t="n"/>
      <c r="C1719" s="5" t="n"/>
      <c r="D1719" s="5" t="n"/>
      <c r="E1719" s="6">
        <f>IF(B1719&amp;""="","",IFERROR(INDEX('الملاك'!$B$6:$B$205,MATCH(B1719&amp;"",'الملاك'!$A$6:$A$205,0))&amp;"","كود غير موجود"))</f>
        <v/>
      </c>
      <c r="F1719" s="19">
        <f>IF(B1719&amp;""="","",IFERROR(INDEX('الملاك'!$E$6:$E$205,MATCH(B1719&amp;"",'الملاك'!$A$6:$A$205,0)),""))</f>
        <v/>
      </c>
      <c r="G1719" s="6">
        <f>IF(OR(A1719&amp;""="",B1719&amp;""=""),"",IF(COUNTIF('الاجتماعات'!$A$6:$A$205,A1719&amp;"")=0,"اجتماع غير موجود",IF(COUNTIFS($A$6:$A$2005,A1719&amp;"",$B$6:$B$2005,B1719&amp;"")&gt;1,"مكرر","")))</f>
        <v/>
      </c>
    </row>
    <row r="1720">
      <c r="A1720" s="5" t="n"/>
      <c r="B1720" s="5" t="n"/>
      <c r="C1720" s="5" t="n"/>
      <c r="D1720" s="5" t="n"/>
      <c r="E1720" s="6">
        <f>IF(B1720&amp;""="","",IFERROR(INDEX('الملاك'!$B$6:$B$205,MATCH(B1720&amp;"",'الملاك'!$A$6:$A$205,0))&amp;"","كود غير موجود"))</f>
        <v/>
      </c>
      <c r="F1720" s="19">
        <f>IF(B1720&amp;""="","",IFERROR(INDEX('الملاك'!$E$6:$E$205,MATCH(B1720&amp;"",'الملاك'!$A$6:$A$205,0)),""))</f>
        <v/>
      </c>
      <c r="G1720" s="6">
        <f>IF(OR(A1720&amp;""="",B1720&amp;""=""),"",IF(COUNTIF('الاجتماعات'!$A$6:$A$205,A1720&amp;"")=0,"اجتماع غير موجود",IF(COUNTIFS($A$6:$A$2005,A1720&amp;"",$B$6:$B$2005,B1720&amp;"")&gt;1,"مكرر","")))</f>
        <v/>
      </c>
    </row>
    <row r="1721">
      <c r="A1721" s="5" t="n"/>
      <c r="B1721" s="5" t="n"/>
      <c r="C1721" s="5" t="n"/>
      <c r="D1721" s="5" t="n"/>
      <c r="E1721" s="6">
        <f>IF(B1721&amp;""="","",IFERROR(INDEX('الملاك'!$B$6:$B$205,MATCH(B1721&amp;"",'الملاك'!$A$6:$A$205,0))&amp;"","كود غير موجود"))</f>
        <v/>
      </c>
      <c r="F1721" s="19">
        <f>IF(B1721&amp;""="","",IFERROR(INDEX('الملاك'!$E$6:$E$205,MATCH(B1721&amp;"",'الملاك'!$A$6:$A$205,0)),""))</f>
        <v/>
      </c>
      <c r="G1721" s="6">
        <f>IF(OR(A1721&amp;""="",B1721&amp;""=""),"",IF(COUNTIF('الاجتماعات'!$A$6:$A$205,A1721&amp;"")=0,"اجتماع غير موجود",IF(COUNTIFS($A$6:$A$2005,A1721&amp;"",$B$6:$B$2005,B1721&amp;"")&gt;1,"مكرر","")))</f>
        <v/>
      </c>
    </row>
    <row r="1722">
      <c r="A1722" s="5" t="n"/>
      <c r="B1722" s="5" t="n"/>
      <c r="C1722" s="5" t="n"/>
      <c r="D1722" s="5" t="n"/>
      <c r="E1722" s="6">
        <f>IF(B1722&amp;""="","",IFERROR(INDEX('الملاك'!$B$6:$B$205,MATCH(B1722&amp;"",'الملاك'!$A$6:$A$205,0))&amp;"","كود غير موجود"))</f>
        <v/>
      </c>
      <c r="F1722" s="19">
        <f>IF(B1722&amp;""="","",IFERROR(INDEX('الملاك'!$E$6:$E$205,MATCH(B1722&amp;"",'الملاك'!$A$6:$A$205,0)),""))</f>
        <v/>
      </c>
      <c r="G1722" s="6">
        <f>IF(OR(A1722&amp;""="",B1722&amp;""=""),"",IF(COUNTIF('الاجتماعات'!$A$6:$A$205,A1722&amp;"")=0,"اجتماع غير موجود",IF(COUNTIFS($A$6:$A$2005,A1722&amp;"",$B$6:$B$2005,B1722&amp;"")&gt;1,"مكرر","")))</f>
        <v/>
      </c>
    </row>
    <row r="1723">
      <c r="A1723" s="5" t="n"/>
      <c r="B1723" s="5" t="n"/>
      <c r="C1723" s="5" t="n"/>
      <c r="D1723" s="5" t="n"/>
      <c r="E1723" s="6">
        <f>IF(B1723&amp;""="","",IFERROR(INDEX('الملاك'!$B$6:$B$205,MATCH(B1723&amp;"",'الملاك'!$A$6:$A$205,0))&amp;"","كود غير موجود"))</f>
        <v/>
      </c>
      <c r="F1723" s="19">
        <f>IF(B1723&amp;""="","",IFERROR(INDEX('الملاك'!$E$6:$E$205,MATCH(B1723&amp;"",'الملاك'!$A$6:$A$205,0)),""))</f>
        <v/>
      </c>
      <c r="G1723" s="6">
        <f>IF(OR(A1723&amp;""="",B1723&amp;""=""),"",IF(COUNTIF('الاجتماعات'!$A$6:$A$205,A1723&amp;"")=0,"اجتماع غير موجود",IF(COUNTIFS($A$6:$A$2005,A1723&amp;"",$B$6:$B$2005,B1723&amp;"")&gt;1,"مكرر","")))</f>
        <v/>
      </c>
    </row>
    <row r="1724">
      <c r="A1724" s="5" t="n"/>
      <c r="B1724" s="5" t="n"/>
      <c r="C1724" s="5" t="n"/>
      <c r="D1724" s="5" t="n"/>
      <c r="E1724" s="6">
        <f>IF(B1724&amp;""="","",IFERROR(INDEX('الملاك'!$B$6:$B$205,MATCH(B1724&amp;"",'الملاك'!$A$6:$A$205,0))&amp;"","كود غير موجود"))</f>
        <v/>
      </c>
      <c r="F1724" s="19">
        <f>IF(B1724&amp;""="","",IFERROR(INDEX('الملاك'!$E$6:$E$205,MATCH(B1724&amp;"",'الملاك'!$A$6:$A$205,0)),""))</f>
        <v/>
      </c>
      <c r="G1724" s="6">
        <f>IF(OR(A1724&amp;""="",B1724&amp;""=""),"",IF(COUNTIF('الاجتماعات'!$A$6:$A$205,A1724&amp;"")=0,"اجتماع غير موجود",IF(COUNTIFS($A$6:$A$2005,A1724&amp;"",$B$6:$B$2005,B1724&amp;"")&gt;1,"مكرر","")))</f>
        <v/>
      </c>
    </row>
    <row r="1725">
      <c r="A1725" s="5" t="n"/>
      <c r="B1725" s="5" t="n"/>
      <c r="C1725" s="5" t="n"/>
      <c r="D1725" s="5" t="n"/>
      <c r="E1725" s="6">
        <f>IF(B1725&amp;""="","",IFERROR(INDEX('الملاك'!$B$6:$B$205,MATCH(B1725&amp;"",'الملاك'!$A$6:$A$205,0))&amp;"","كود غير موجود"))</f>
        <v/>
      </c>
      <c r="F1725" s="19">
        <f>IF(B1725&amp;""="","",IFERROR(INDEX('الملاك'!$E$6:$E$205,MATCH(B1725&amp;"",'الملاك'!$A$6:$A$205,0)),""))</f>
        <v/>
      </c>
      <c r="G1725" s="6">
        <f>IF(OR(A1725&amp;""="",B1725&amp;""=""),"",IF(COUNTIF('الاجتماعات'!$A$6:$A$205,A1725&amp;"")=0,"اجتماع غير موجود",IF(COUNTIFS($A$6:$A$2005,A1725&amp;"",$B$6:$B$2005,B1725&amp;"")&gt;1,"مكرر","")))</f>
        <v/>
      </c>
    </row>
    <row r="1726">
      <c r="A1726" s="5" t="n"/>
      <c r="B1726" s="5" t="n"/>
      <c r="C1726" s="5" t="n"/>
      <c r="D1726" s="5" t="n"/>
      <c r="E1726" s="6">
        <f>IF(B1726&amp;""="","",IFERROR(INDEX('الملاك'!$B$6:$B$205,MATCH(B1726&amp;"",'الملاك'!$A$6:$A$205,0))&amp;"","كود غير موجود"))</f>
        <v/>
      </c>
      <c r="F1726" s="19">
        <f>IF(B1726&amp;""="","",IFERROR(INDEX('الملاك'!$E$6:$E$205,MATCH(B1726&amp;"",'الملاك'!$A$6:$A$205,0)),""))</f>
        <v/>
      </c>
      <c r="G1726" s="6">
        <f>IF(OR(A1726&amp;""="",B1726&amp;""=""),"",IF(COUNTIF('الاجتماعات'!$A$6:$A$205,A1726&amp;"")=0,"اجتماع غير موجود",IF(COUNTIFS($A$6:$A$2005,A1726&amp;"",$B$6:$B$2005,B1726&amp;"")&gt;1,"مكرر","")))</f>
        <v/>
      </c>
    </row>
    <row r="1727">
      <c r="A1727" s="5" t="n"/>
      <c r="B1727" s="5" t="n"/>
      <c r="C1727" s="5" t="n"/>
      <c r="D1727" s="5" t="n"/>
      <c r="E1727" s="6">
        <f>IF(B1727&amp;""="","",IFERROR(INDEX('الملاك'!$B$6:$B$205,MATCH(B1727&amp;"",'الملاك'!$A$6:$A$205,0))&amp;"","كود غير موجود"))</f>
        <v/>
      </c>
      <c r="F1727" s="19">
        <f>IF(B1727&amp;""="","",IFERROR(INDEX('الملاك'!$E$6:$E$205,MATCH(B1727&amp;"",'الملاك'!$A$6:$A$205,0)),""))</f>
        <v/>
      </c>
      <c r="G1727" s="6">
        <f>IF(OR(A1727&amp;""="",B1727&amp;""=""),"",IF(COUNTIF('الاجتماعات'!$A$6:$A$205,A1727&amp;"")=0,"اجتماع غير موجود",IF(COUNTIFS($A$6:$A$2005,A1727&amp;"",$B$6:$B$2005,B1727&amp;"")&gt;1,"مكرر","")))</f>
        <v/>
      </c>
    </row>
    <row r="1728">
      <c r="A1728" s="5" t="n"/>
      <c r="B1728" s="5" t="n"/>
      <c r="C1728" s="5" t="n"/>
      <c r="D1728" s="5" t="n"/>
      <c r="E1728" s="6">
        <f>IF(B1728&amp;""="","",IFERROR(INDEX('الملاك'!$B$6:$B$205,MATCH(B1728&amp;"",'الملاك'!$A$6:$A$205,0))&amp;"","كود غير موجود"))</f>
        <v/>
      </c>
      <c r="F1728" s="19">
        <f>IF(B1728&amp;""="","",IFERROR(INDEX('الملاك'!$E$6:$E$205,MATCH(B1728&amp;"",'الملاك'!$A$6:$A$205,0)),""))</f>
        <v/>
      </c>
      <c r="G1728" s="6">
        <f>IF(OR(A1728&amp;""="",B1728&amp;""=""),"",IF(COUNTIF('الاجتماعات'!$A$6:$A$205,A1728&amp;"")=0,"اجتماع غير موجود",IF(COUNTIFS($A$6:$A$2005,A1728&amp;"",$B$6:$B$2005,B1728&amp;"")&gt;1,"مكرر","")))</f>
        <v/>
      </c>
    </row>
    <row r="1729">
      <c r="A1729" s="5" t="n"/>
      <c r="B1729" s="5" t="n"/>
      <c r="C1729" s="5" t="n"/>
      <c r="D1729" s="5" t="n"/>
      <c r="E1729" s="6">
        <f>IF(B1729&amp;""="","",IFERROR(INDEX('الملاك'!$B$6:$B$205,MATCH(B1729&amp;"",'الملاك'!$A$6:$A$205,0))&amp;"","كود غير موجود"))</f>
        <v/>
      </c>
      <c r="F1729" s="19">
        <f>IF(B1729&amp;""="","",IFERROR(INDEX('الملاك'!$E$6:$E$205,MATCH(B1729&amp;"",'الملاك'!$A$6:$A$205,0)),""))</f>
        <v/>
      </c>
      <c r="G1729" s="6">
        <f>IF(OR(A1729&amp;""="",B1729&amp;""=""),"",IF(COUNTIF('الاجتماعات'!$A$6:$A$205,A1729&amp;"")=0,"اجتماع غير موجود",IF(COUNTIFS($A$6:$A$2005,A1729&amp;"",$B$6:$B$2005,B1729&amp;"")&gt;1,"مكرر","")))</f>
        <v/>
      </c>
    </row>
    <row r="1730">
      <c r="A1730" s="5" t="n"/>
      <c r="B1730" s="5" t="n"/>
      <c r="C1730" s="5" t="n"/>
      <c r="D1730" s="5" t="n"/>
      <c r="E1730" s="6">
        <f>IF(B1730&amp;""="","",IFERROR(INDEX('الملاك'!$B$6:$B$205,MATCH(B1730&amp;"",'الملاك'!$A$6:$A$205,0))&amp;"","كود غير موجود"))</f>
        <v/>
      </c>
      <c r="F1730" s="19">
        <f>IF(B1730&amp;""="","",IFERROR(INDEX('الملاك'!$E$6:$E$205,MATCH(B1730&amp;"",'الملاك'!$A$6:$A$205,0)),""))</f>
        <v/>
      </c>
      <c r="G1730" s="6">
        <f>IF(OR(A1730&amp;""="",B1730&amp;""=""),"",IF(COUNTIF('الاجتماعات'!$A$6:$A$205,A1730&amp;"")=0,"اجتماع غير موجود",IF(COUNTIFS($A$6:$A$2005,A1730&amp;"",$B$6:$B$2005,B1730&amp;"")&gt;1,"مكرر","")))</f>
        <v/>
      </c>
    </row>
    <row r="1731">
      <c r="A1731" s="5" t="n"/>
      <c r="B1731" s="5" t="n"/>
      <c r="C1731" s="5" t="n"/>
      <c r="D1731" s="5" t="n"/>
      <c r="E1731" s="6">
        <f>IF(B1731&amp;""="","",IFERROR(INDEX('الملاك'!$B$6:$B$205,MATCH(B1731&amp;"",'الملاك'!$A$6:$A$205,0))&amp;"","كود غير موجود"))</f>
        <v/>
      </c>
      <c r="F1731" s="19">
        <f>IF(B1731&amp;""="","",IFERROR(INDEX('الملاك'!$E$6:$E$205,MATCH(B1731&amp;"",'الملاك'!$A$6:$A$205,0)),""))</f>
        <v/>
      </c>
      <c r="G1731" s="6">
        <f>IF(OR(A1731&amp;""="",B1731&amp;""=""),"",IF(COUNTIF('الاجتماعات'!$A$6:$A$205,A1731&amp;"")=0,"اجتماع غير موجود",IF(COUNTIFS($A$6:$A$2005,A1731&amp;"",$B$6:$B$2005,B1731&amp;"")&gt;1,"مكرر","")))</f>
        <v/>
      </c>
    </row>
    <row r="1732">
      <c r="A1732" s="5" t="n"/>
      <c r="B1732" s="5" t="n"/>
      <c r="C1732" s="5" t="n"/>
      <c r="D1732" s="5" t="n"/>
      <c r="E1732" s="6">
        <f>IF(B1732&amp;""="","",IFERROR(INDEX('الملاك'!$B$6:$B$205,MATCH(B1732&amp;"",'الملاك'!$A$6:$A$205,0))&amp;"","كود غير موجود"))</f>
        <v/>
      </c>
      <c r="F1732" s="19">
        <f>IF(B1732&amp;""="","",IFERROR(INDEX('الملاك'!$E$6:$E$205,MATCH(B1732&amp;"",'الملاك'!$A$6:$A$205,0)),""))</f>
        <v/>
      </c>
      <c r="G1732" s="6">
        <f>IF(OR(A1732&amp;""="",B1732&amp;""=""),"",IF(COUNTIF('الاجتماعات'!$A$6:$A$205,A1732&amp;"")=0,"اجتماع غير موجود",IF(COUNTIFS($A$6:$A$2005,A1732&amp;"",$B$6:$B$2005,B1732&amp;"")&gt;1,"مكرر","")))</f>
        <v/>
      </c>
    </row>
    <row r="1733">
      <c r="A1733" s="5" t="n"/>
      <c r="B1733" s="5" t="n"/>
      <c r="C1733" s="5" t="n"/>
      <c r="D1733" s="5" t="n"/>
      <c r="E1733" s="6">
        <f>IF(B1733&amp;""="","",IFERROR(INDEX('الملاك'!$B$6:$B$205,MATCH(B1733&amp;"",'الملاك'!$A$6:$A$205,0))&amp;"","كود غير موجود"))</f>
        <v/>
      </c>
      <c r="F1733" s="19">
        <f>IF(B1733&amp;""="","",IFERROR(INDEX('الملاك'!$E$6:$E$205,MATCH(B1733&amp;"",'الملاك'!$A$6:$A$205,0)),""))</f>
        <v/>
      </c>
      <c r="G1733" s="6">
        <f>IF(OR(A1733&amp;""="",B1733&amp;""=""),"",IF(COUNTIF('الاجتماعات'!$A$6:$A$205,A1733&amp;"")=0,"اجتماع غير موجود",IF(COUNTIFS($A$6:$A$2005,A1733&amp;"",$B$6:$B$2005,B1733&amp;"")&gt;1,"مكرر","")))</f>
        <v/>
      </c>
    </row>
    <row r="1734">
      <c r="A1734" s="5" t="n"/>
      <c r="B1734" s="5" t="n"/>
      <c r="C1734" s="5" t="n"/>
      <c r="D1734" s="5" t="n"/>
      <c r="E1734" s="6">
        <f>IF(B1734&amp;""="","",IFERROR(INDEX('الملاك'!$B$6:$B$205,MATCH(B1734&amp;"",'الملاك'!$A$6:$A$205,0))&amp;"","كود غير موجود"))</f>
        <v/>
      </c>
      <c r="F1734" s="19">
        <f>IF(B1734&amp;""="","",IFERROR(INDEX('الملاك'!$E$6:$E$205,MATCH(B1734&amp;"",'الملاك'!$A$6:$A$205,0)),""))</f>
        <v/>
      </c>
      <c r="G1734" s="6">
        <f>IF(OR(A1734&amp;""="",B1734&amp;""=""),"",IF(COUNTIF('الاجتماعات'!$A$6:$A$205,A1734&amp;"")=0,"اجتماع غير موجود",IF(COUNTIFS($A$6:$A$2005,A1734&amp;"",$B$6:$B$2005,B1734&amp;"")&gt;1,"مكرر","")))</f>
        <v/>
      </c>
    </row>
    <row r="1735">
      <c r="A1735" s="5" t="n"/>
      <c r="B1735" s="5" t="n"/>
      <c r="C1735" s="5" t="n"/>
      <c r="D1735" s="5" t="n"/>
      <c r="E1735" s="6">
        <f>IF(B1735&amp;""="","",IFERROR(INDEX('الملاك'!$B$6:$B$205,MATCH(B1735&amp;"",'الملاك'!$A$6:$A$205,0))&amp;"","كود غير موجود"))</f>
        <v/>
      </c>
      <c r="F1735" s="19">
        <f>IF(B1735&amp;""="","",IFERROR(INDEX('الملاك'!$E$6:$E$205,MATCH(B1735&amp;"",'الملاك'!$A$6:$A$205,0)),""))</f>
        <v/>
      </c>
      <c r="G1735" s="6">
        <f>IF(OR(A1735&amp;""="",B1735&amp;""=""),"",IF(COUNTIF('الاجتماعات'!$A$6:$A$205,A1735&amp;"")=0,"اجتماع غير موجود",IF(COUNTIFS($A$6:$A$2005,A1735&amp;"",$B$6:$B$2005,B1735&amp;"")&gt;1,"مكرر","")))</f>
        <v/>
      </c>
    </row>
    <row r="1736">
      <c r="A1736" s="5" t="n"/>
      <c r="B1736" s="5" t="n"/>
      <c r="C1736" s="5" t="n"/>
      <c r="D1736" s="5" t="n"/>
      <c r="E1736" s="6">
        <f>IF(B1736&amp;""="","",IFERROR(INDEX('الملاك'!$B$6:$B$205,MATCH(B1736&amp;"",'الملاك'!$A$6:$A$205,0))&amp;"","كود غير موجود"))</f>
        <v/>
      </c>
      <c r="F1736" s="19">
        <f>IF(B1736&amp;""="","",IFERROR(INDEX('الملاك'!$E$6:$E$205,MATCH(B1736&amp;"",'الملاك'!$A$6:$A$205,0)),""))</f>
        <v/>
      </c>
      <c r="G1736" s="6">
        <f>IF(OR(A1736&amp;""="",B1736&amp;""=""),"",IF(COUNTIF('الاجتماعات'!$A$6:$A$205,A1736&amp;"")=0,"اجتماع غير موجود",IF(COUNTIFS($A$6:$A$2005,A1736&amp;"",$B$6:$B$2005,B1736&amp;"")&gt;1,"مكرر","")))</f>
        <v/>
      </c>
    </row>
    <row r="1737">
      <c r="A1737" s="5" t="n"/>
      <c r="B1737" s="5" t="n"/>
      <c r="C1737" s="5" t="n"/>
      <c r="D1737" s="5" t="n"/>
      <c r="E1737" s="6">
        <f>IF(B1737&amp;""="","",IFERROR(INDEX('الملاك'!$B$6:$B$205,MATCH(B1737&amp;"",'الملاك'!$A$6:$A$205,0))&amp;"","كود غير موجود"))</f>
        <v/>
      </c>
      <c r="F1737" s="19">
        <f>IF(B1737&amp;""="","",IFERROR(INDEX('الملاك'!$E$6:$E$205,MATCH(B1737&amp;"",'الملاك'!$A$6:$A$205,0)),""))</f>
        <v/>
      </c>
      <c r="G1737" s="6">
        <f>IF(OR(A1737&amp;""="",B1737&amp;""=""),"",IF(COUNTIF('الاجتماعات'!$A$6:$A$205,A1737&amp;"")=0,"اجتماع غير موجود",IF(COUNTIFS($A$6:$A$2005,A1737&amp;"",$B$6:$B$2005,B1737&amp;"")&gt;1,"مكرر","")))</f>
        <v/>
      </c>
    </row>
    <row r="1738">
      <c r="A1738" s="5" t="n"/>
      <c r="B1738" s="5" t="n"/>
      <c r="C1738" s="5" t="n"/>
      <c r="D1738" s="5" t="n"/>
      <c r="E1738" s="6">
        <f>IF(B1738&amp;""="","",IFERROR(INDEX('الملاك'!$B$6:$B$205,MATCH(B1738&amp;"",'الملاك'!$A$6:$A$205,0))&amp;"","كود غير موجود"))</f>
        <v/>
      </c>
      <c r="F1738" s="19">
        <f>IF(B1738&amp;""="","",IFERROR(INDEX('الملاك'!$E$6:$E$205,MATCH(B1738&amp;"",'الملاك'!$A$6:$A$205,0)),""))</f>
        <v/>
      </c>
      <c r="G1738" s="6">
        <f>IF(OR(A1738&amp;""="",B1738&amp;""=""),"",IF(COUNTIF('الاجتماعات'!$A$6:$A$205,A1738&amp;"")=0,"اجتماع غير موجود",IF(COUNTIFS($A$6:$A$2005,A1738&amp;"",$B$6:$B$2005,B1738&amp;"")&gt;1,"مكرر","")))</f>
        <v/>
      </c>
    </row>
    <row r="1739">
      <c r="A1739" s="5" t="n"/>
      <c r="B1739" s="5" t="n"/>
      <c r="C1739" s="5" t="n"/>
      <c r="D1739" s="5" t="n"/>
      <c r="E1739" s="6">
        <f>IF(B1739&amp;""="","",IFERROR(INDEX('الملاك'!$B$6:$B$205,MATCH(B1739&amp;"",'الملاك'!$A$6:$A$205,0))&amp;"","كود غير موجود"))</f>
        <v/>
      </c>
      <c r="F1739" s="19">
        <f>IF(B1739&amp;""="","",IFERROR(INDEX('الملاك'!$E$6:$E$205,MATCH(B1739&amp;"",'الملاك'!$A$6:$A$205,0)),""))</f>
        <v/>
      </c>
      <c r="G1739" s="6">
        <f>IF(OR(A1739&amp;""="",B1739&amp;""=""),"",IF(COUNTIF('الاجتماعات'!$A$6:$A$205,A1739&amp;"")=0,"اجتماع غير موجود",IF(COUNTIFS($A$6:$A$2005,A1739&amp;"",$B$6:$B$2005,B1739&amp;"")&gt;1,"مكرر","")))</f>
        <v/>
      </c>
    </row>
    <row r="1740">
      <c r="A1740" s="5" t="n"/>
      <c r="B1740" s="5" t="n"/>
      <c r="C1740" s="5" t="n"/>
      <c r="D1740" s="5" t="n"/>
      <c r="E1740" s="6">
        <f>IF(B1740&amp;""="","",IFERROR(INDEX('الملاك'!$B$6:$B$205,MATCH(B1740&amp;"",'الملاك'!$A$6:$A$205,0))&amp;"","كود غير موجود"))</f>
        <v/>
      </c>
      <c r="F1740" s="19">
        <f>IF(B1740&amp;""="","",IFERROR(INDEX('الملاك'!$E$6:$E$205,MATCH(B1740&amp;"",'الملاك'!$A$6:$A$205,0)),""))</f>
        <v/>
      </c>
      <c r="G1740" s="6">
        <f>IF(OR(A1740&amp;""="",B1740&amp;""=""),"",IF(COUNTIF('الاجتماعات'!$A$6:$A$205,A1740&amp;"")=0,"اجتماع غير موجود",IF(COUNTIFS($A$6:$A$2005,A1740&amp;"",$B$6:$B$2005,B1740&amp;"")&gt;1,"مكرر","")))</f>
        <v/>
      </c>
    </row>
    <row r="1741">
      <c r="A1741" s="5" t="n"/>
      <c r="B1741" s="5" t="n"/>
      <c r="C1741" s="5" t="n"/>
      <c r="D1741" s="5" t="n"/>
      <c r="E1741" s="6">
        <f>IF(B1741&amp;""="","",IFERROR(INDEX('الملاك'!$B$6:$B$205,MATCH(B1741&amp;"",'الملاك'!$A$6:$A$205,0))&amp;"","كود غير موجود"))</f>
        <v/>
      </c>
      <c r="F1741" s="19">
        <f>IF(B1741&amp;""="","",IFERROR(INDEX('الملاك'!$E$6:$E$205,MATCH(B1741&amp;"",'الملاك'!$A$6:$A$205,0)),""))</f>
        <v/>
      </c>
      <c r="G1741" s="6">
        <f>IF(OR(A1741&amp;""="",B1741&amp;""=""),"",IF(COUNTIF('الاجتماعات'!$A$6:$A$205,A1741&amp;"")=0,"اجتماع غير موجود",IF(COUNTIFS($A$6:$A$2005,A1741&amp;"",$B$6:$B$2005,B1741&amp;"")&gt;1,"مكرر","")))</f>
        <v/>
      </c>
    </row>
    <row r="1742">
      <c r="A1742" s="5" t="n"/>
      <c r="B1742" s="5" t="n"/>
      <c r="C1742" s="5" t="n"/>
      <c r="D1742" s="5" t="n"/>
      <c r="E1742" s="6">
        <f>IF(B1742&amp;""="","",IFERROR(INDEX('الملاك'!$B$6:$B$205,MATCH(B1742&amp;"",'الملاك'!$A$6:$A$205,0))&amp;"","كود غير موجود"))</f>
        <v/>
      </c>
      <c r="F1742" s="19">
        <f>IF(B1742&amp;""="","",IFERROR(INDEX('الملاك'!$E$6:$E$205,MATCH(B1742&amp;"",'الملاك'!$A$6:$A$205,0)),""))</f>
        <v/>
      </c>
      <c r="G1742" s="6">
        <f>IF(OR(A1742&amp;""="",B1742&amp;""=""),"",IF(COUNTIF('الاجتماعات'!$A$6:$A$205,A1742&amp;"")=0,"اجتماع غير موجود",IF(COUNTIFS($A$6:$A$2005,A1742&amp;"",$B$6:$B$2005,B1742&amp;"")&gt;1,"مكرر","")))</f>
        <v/>
      </c>
    </row>
    <row r="1743">
      <c r="A1743" s="5" t="n"/>
      <c r="B1743" s="5" t="n"/>
      <c r="C1743" s="5" t="n"/>
      <c r="D1743" s="5" t="n"/>
      <c r="E1743" s="6">
        <f>IF(B1743&amp;""="","",IFERROR(INDEX('الملاك'!$B$6:$B$205,MATCH(B1743&amp;"",'الملاك'!$A$6:$A$205,0))&amp;"","كود غير موجود"))</f>
        <v/>
      </c>
      <c r="F1743" s="19">
        <f>IF(B1743&amp;""="","",IFERROR(INDEX('الملاك'!$E$6:$E$205,MATCH(B1743&amp;"",'الملاك'!$A$6:$A$205,0)),""))</f>
        <v/>
      </c>
      <c r="G1743" s="6">
        <f>IF(OR(A1743&amp;""="",B1743&amp;""=""),"",IF(COUNTIF('الاجتماعات'!$A$6:$A$205,A1743&amp;"")=0,"اجتماع غير موجود",IF(COUNTIFS($A$6:$A$2005,A1743&amp;"",$B$6:$B$2005,B1743&amp;"")&gt;1,"مكرر","")))</f>
        <v/>
      </c>
    </row>
    <row r="1744">
      <c r="A1744" s="5" t="n"/>
      <c r="B1744" s="5" t="n"/>
      <c r="C1744" s="5" t="n"/>
      <c r="D1744" s="5" t="n"/>
      <c r="E1744" s="6">
        <f>IF(B1744&amp;""="","",IFERROR(INDEX('الملاك'!$B$6:$B$205,MATCH(B1744&amp;"",'الملاك'!$A$6:$A$205,0))&amp;"","كود غير موجود"))</f>
        <v/>
      </c>
      <c r="F1744" s="19">
        <f>IF(B1744&amp;""="","",IFERROR(INDEX('الملاك'!$E$6:$E$205,MATCH(B1744&amp;"",'الملاك'!$A$6:$A$205,0)),""))</f>
        <v/>
      </c>
      <c r="G1744" s="6">
        <f>IF(OR(A1744&amp;""="",B1744&amp;""=""),"",IF(COUNTIF('الاجتماعات'!$A$6:$A$205,A1744&amp;"")=0,"اجتماع غير موجود",IF(COUNTIFS($A$6:$A$2005,A1744&amp;"",$B$6:$B$2005,B1744&amp;"")&gt;1,"مكرر","")))</f>
        <v/>
      </c>
    </row>
    <row r="1745">
      <c r="A1745" s="5" t="n"/>
      <c r="B1745" s="5" t="n"/>
      <c r="C1745" s="5" t="n"/>
      <c r="D1745" s="5" t="n"/>
      <c r="E1745" s="6">
        <f>IF(B1745&amp;""="","",IFERROR(INDEX('الملاك'!$B$6:$B$205,MATCH(B1745&amp;"",'الملاك'!$A$6:$A$205,0))&amp;"","كود غير موجود"))</f>
        <v/>
      </c>
      <c r="F1745" s="19">
        <f>IF(B1745&amp;""="","",IFERROR(INDEX('الملاك'!$E$6:$E$205,MATCH(B1745&amp;"",'الملاك'!$A$6:$A$205,0)),""))</f>
        <v/>
      </c>
      <c r="G1745" s="6">
        <f>IF(OR(A1745&amp;""="",B1745&amp;""=""),"",IF(COUNTIF('الاجتماعات'!$A$6:$A$205,A1745&amp;"")=0,"اجتماع غير موجود",IF(COUNTIFS($A$6:$A$2005,A1745&amp;"",$B$6:$B$2005,B1745&amp;"")&gt;1,"مكرر","")))</f>
        <v/>
      </c>
    </row>
    <row r="1746">
      <c r="A1746" s="5" t="n"/>
      <c r="B1746" s="5" t="n"/>
      <c r="C1746" s="5" t="n"/>
      <c r="D1746" s="5" t="n"/>
      <c r="E1746" s="6">
        <f>IF(B1746&amp;""="","",IFERROR(INDEX('الملاك'!$B$6:$B$205,MATCH(B1746&amp;"",'الملاك'!$A$6:$A$205,0))&amp;"","كود غير موجود"))</f>
        <v/>
      </c>
      <c r="F1746" s="19">
        <f>IF(B1746&amp;""="","",IFERROR(INDEX('الملاك'!$E$6:$E$205,MATCH(B1746&amp;"",'الملاك'!$A$6:$A$205,0)),""))</f>
        <v/>
      </c>
      <c r="G1746" s="6">
        <f>IF(OR(A1746&amp;""="",B1746&amp;""=""),"",IF(COUNTIF('الاجتماعات'!$A$6:$A$205,A1746&amp;"")=0,"اجتماع غير موجود",IF(COUNTIFS($A$6:$A$2005,A1746&amp;"",$B$6:$B$2005,B1746&amp;"")&gt;1,"مكرر","")))</f>
        <v/>
      </c>
    </row>
    <row r="1747">
      <c r="A1747" s="5" t="n"/>
      <c r="B1747" s="5" t="n"/>
      <c r="C1747" s="5" t="n"/>
      <c r="D1747" s="5" t="n"/>
      <c r="E1747" s="6">
        <f>IF(B1747&amp;""="","",IFERROR(INDEX('الملاك'!$B$6:$B$205,MATCH(B1747&amp;"",'الملاك'!$A$6:$A$205,0))&amp;"","كود غير موجود"))</f>
        <v/>
      </c>
      <c r="F1747" s="19">
        <f>IF(B1747&amp;""="","",IFERROR(INDEX('الملاك'!$E$6:$E$205,MATCH(B1747&amp;"",'الملاك'!$A$6:$A$205,0)),""))</f>
        <v/>
      </c>
      <c r="G1747" s="6">
        <f>IF(OR(A1747&amp;""="",B1747&amp;""=""),"",IF(COUNTIF('الاجتماعات'!$A$6:$A$205,A1747&amp;"")=0,"اجتماع غير موجود",IF(COUNTIFS($A$6:$A$2005,A1747&amp;"",$B$6:$B$2005,B1747&amp;"")&gt;1,"مكرر","")))</f>
        <v/>
      </c>
    </row>
    <row r="1748">
      <c r="A1748" s="5" t="n"/>
      <c r="B1748" s="5" t="n"/>
      <c r="C1748" s="5" t="n"/>
      <c r="D1748" s="5" t="n"/>
      <c r="E1748" s="6">
        <f>IF(B1748&amp;""="","",IFERROR(INDEX('الملاك'!$B$6:$B$205,MATCH(B1748&amp;"",'الملاك'!$A$6:$A$205,0))&amp;"","كود غير موجود"))</f>
        <v/>
      </c>
      <c r="F1748" s="19">
        <f>IF(B1748&amp;""="","",IFERROR(INDEX('الملاك'!$E$6:$E$205,MATCH(B1748&amp;"",'الملاك'!$A$6:$A$205,0)),""))</f>
        <v/>
      </c>
      <c r="G1748" s="6">
        <f>IF(OR(A1748&amp;""="",B1748&amp;""=""),"",IF(COUNTIF('الاجتماعات'!$A$6:$A$205,A1748&amp;"")=0,"اجتماع غير موجود",IF(COUNTIFS($A$6:$A$2005,A1748&amp;"",$B$6:$B$2005,B1748&amp;"")&gt;1,"مكرر","")))</f>
        <v/>
      </c>
    </row>
    <row r="1749">
      <c r="A1749" s="5" t="n"/>
      <c r="B1749" s="5" t="n"/>
      <c r="C1749" s="5" t="n"/>
      <c r="D1749" s="5" t="n"/>
      <c r="E1749" s="6">
        <f>IF(B1749&amp;""="","",IFERROR(INDEX('الملاك'!$B$6:$B$205,MATCH(B1749&amp;"",'الملاك'!$A$6:$A$205,0))&amp;"","كود غير موجود"))</f>
        <v/>
      </c>
      <c r="F1749" s="19">
        <f>IF(B1749&amp;""="","",IFERROR(INDEX('الملاك'!$E$6:$E$205,MATCH(B1749&amp;"",'الملاك'!$A$6:$A$205,0)),""))</f>
        <v/>
      </c>
      <c r="G1749" s="6">
        <f>IF(OR(A1749&amp;""="",B1749&amp;""=""),"",IF(COUNTIF('الاجتماعات'!$A$6:$A$205,A1749&amp;"")=0,"اجتماع غير موجود",IF(COUNTIFS($A$6:$A$2005,A1749&amp;"",$B$6:$B$2005,B1749&amp;"")&gt;1,"مكرر","")))</f>
        <v/>
      </c>
    </row>
    <row r="1750">
      <c r="A1750" s="5" t="n"/>
      <c r="B1750" s="5" t="n"/>
      <c r="C1750" s="5" t="n"/>
      <c r="D1750" s="5" t="n"/>
      <c r="E1750" s="6">
        <f>IF(B1750&amp;""="","",IFERROR(INDEX('الملاك'!$B$6:$B$205,MATCH(B1750&amp;"",'الملاك'!$A$6:$A$205,0))&amp;"","كود غير موجود"))</f>
        <v/>
      </c>
      <c r="F1750" s="19">
        <f>IF(B1750&amp;""="","",IFERROR(INDEX('الملاك'!$E$6:$E$205,MATCH(B1750&amp;"",'الملاك'!$A$6:$A$205,0)),""))</f>
        <v/>
      </c>
      <c r="G1750" s="6">
        <f>IF(OR(A1750&amp;""="",B1750&amp;""=""),"",IF(COUNTIF('الاجتماعات'!$A$6:$A$205,A1750&amp;"")=0,"اجتماع غير موجود",IF(COUNTIFS($A$6:$A$2005,A1750&amp;"",$B$6:$B$2005,B1750&amp;"")&gt;1,"مكرر","")))</f>
        <v/>
      </c>
    </row>
    <row r="1751">
      <c r="A1751" s="5" t="n"/>
      <c r="B1751" s="5" t="n"/>
      <c r="C1751" s="5" t="n"/>
      <c r="D1751" s="5" t="n"/>
      <c r="E1751" s="6">
        <f>IF(B1751&amp;""="","",IFERROR(INDEX('الملاك'!$B$6:$B$205,MATCH(B1751&amp;"",'الملاك'!$A$6:$A$205,0))&amp;"","كود غير موجود"))</f>
        <v/>
      </c>
      <c r="F1751" s="19">
        <f>IF(B1751&amp;""="","",IFERROR(INDEX('الملاك'!$E$6:$E$205,MATCH(B1751&amp;"",'الملاك'!$A$6:$A$205,0)),""))</f>
        <v/>
      </c>
      <c r="G1751" s="6">
        <f>IF(OR(A1751&amp;""="",B1751&amp;""=""),"",IF(COUNTIF('الاجتماعات'!$A$6:$A$205,A1751&amp;"")=0,"اجتماع غير موجود",IF(COUNTIFS($A$6:$A$2005,A1751&amp;"",$B$6:$B$2005,B1751&amp;"")&gt;1,"مكرر","")))</f>
        <v/>
      </c>
    </row>
    <row r="1752">
      <c r="A1752" s="5" t="n"/>
      <c r="B1752" s="5" t="n"/>
      <c r="C1752" s="5" t="n"/>
      <c r="D1752" s="5" t="n"/>
      <c r="E1752" s="6">
        <f>IF(B1752&amp;""="","",IFERROR(INDEX('الملاك'!$B$6:$B$205,MATCH(B1752&amp;"",'الملاك'!$A$6:$A$205,0))&amp;"","كود غير موجود"))</f>
        <v/>
      </c>
      <c r="F1752" s="19">
        <f>IF(B1752&amp;""="","",IFERROR(INDEX('الملاك'!$E$6:$E$205,MATCH(B1752&amp;"",'الملاك'!$A$6:$A$205,0)),""))</f>
        <v/>
      </c>
      <c r="G1752" s="6">
        <f>IF(OR(A1752&amp;""="",B1752&amp;""=""),"",IF(COUNTIF('الاجتماعات'!$A$6:$A$205,A1752&amp;"")=0,"اجتماع غير موجود",IF(COUNTIFS($A$6:$A$2005,A1752&amp;"",$B$6:$B$2005,B1752&amp;"")&gt;1,"مكرر","")))</f>
        <v/>
      </c>
    </row>
    <row r="1753">
      <c r="A1753" s="5" t="n"/>
      <c r="B1753" s="5" t="n"/>
      <c r="C1753" s="5" t="n"/>
      <c r="D1753" s="5" t="n"/>
      <c r="E1753" s="6">
        <f>IF(B1753&amp;""="","",IFERROR(INDEX('الملاك'!$B$6:$B$205,MATCH(B1753&amp;"",'الملاك'!$A$6:$A$205,0))&amp;"","كود غير موجود"))</f>
        <v/>
      </c>
      <c r="F1753" s="19">
        <f>IF(B1753&amp;""="","",IFERROR(INDEX('الملاك'!$E$6:$E$205,MATCH(B1753&amp;"",'الملاك'!$A$6:$A$205,0)),""))</f>
        <v/>
      </c>
      <c r="G1753" s="6">
        <f>IF(OR(A1753&amp;""="",B1753&amp;""=""),"",IF(COUNTIF('الاجتماعات'!$A$6:$A$205,A1753&amp;"")=0,"اجتماع غير موجود",IF(COUNTIFS($A$6:$A$2005,A1753&amp;"",$B$6:$B$2005,B1753&amp;"")&gt;1,"مكرر","")))</f>
        <v/>
      </c>
    </row>
    <row r="1754">
      <c r="A1754" s="5" t="n"/>
      <c r="B1754" s="5" t="n"/>
      <c r="C1754" s="5" t="n"/>
      <c r="D1754" s="5" t="n"/>
      <c r="E1754" s="6">
        <f>IF(B1754&amp;""="","",IFERROR(INDEX('الملاك'!$B$6:$B$205,MATCH(B1754&amp;"",'الملاك'!$A$6:$A$205,0))&amp;"","كود غير موجود"))</f>
        <v/>
      </c>
      <c r="F1754" s="19">
        <f>IF(B1754&amp;""="","",IFERROR(INDEX('الملاك'!$E$6:$E$205,MATCH(B1754&amp;"",'الملاك'!$A$6:$A$205,0)),""))</f>
        <v/>
      </c>
      <c r="G1754" s="6">
        <f>IF(OR(A1754&amp;""="",B1754&amp;""=""),"",IF(COUNTIF('الاجتماعات'!$A$6:$A$205,A1754&amp;"")=0,"اجتماع غير موجود",IF(COUNTIFS($A$6:$A$2005,A1754&amp;"",$B$6:$B$2005,B1754&amp;"")&gt;1,"مكرر","")))</f>
        <v/>
      </c>
    </row>
    <row r="1755">
      <c r="A1755" s="5" t="n"/>
      <c r="B1755" s="5" t="n"/>
      <c r="C1755" s="5" t="n"/>
      <c r="D1755" s="5" t="n"/>
      <c r="E1755" s="6">
        <f>IF(B1755&amp;""="","",IFERROR(INDEX('الملاك'!$B$6:$B$205,MATCH(B1755&amp;"",'الملاك'!$A$6:$A$205,0))&amp;"","كود غير موجود"))</f>
        <v/>
      </c>
      <c r="F1755" s="19">
        <f>IF(B1755&amp;""="","",IFERROR(INDEX('الملاك'!$E$6:$E$205,MATCH(B1755&amp;"",'الملاك'!$A$6:$A$205,0)),""))</f>
        <v/>
      </c>
      <c r="G1755" s="6">
        <f>IF(OR(A1755&amp;""="",B1755&amp;""=""),"",IF(COUNTIF('الاجتماعات'!$A$6:$A$205,A1755&amp;"")=0,"اجتماع غير موجود",IF(COUNTIFS($A$6:$A$2005,A1755&amp;"",$B$6:$B$2005,B1755&amp;"")&gt;1,"مكرر","")))</f>
        <v/>
      </c>
    </row>
    <row r="1756">
      <c r="A1756" s="5" t="n"/>
      <c r="B1756" s="5" t="n"/>
      <c r="C1756" s="5" t="n"/>
      <c r="D1756" s="5" t="n"/>
      <c r="E1756" s="6">
        <f>IF(B1756&amp;""="","",IFERROR(INDEX('الملاك'!$B$6:$B$205,MATCH(B1756&amp;"",'الملاك'!$A$6:$A$205,0))&amp;"","كود غير موجود"))</f>
        <v/>
      </c>
      <c r="F1756" s="19">
        <f>IF(B1756&amp;""="","",IFERROR(INDEX('الملاك'!$E$6:$E$205,MATCH(B1756&amp;"",'الملاك'!$A$6:$A$205,0)),""))</f>
        <v/>
      </c>
      <c r="G1756" s="6">
        <f>IF(OR(A1756&amp;""="",B1756&amp;""=""),"",IF(COUNTIF('الاجتماعات'!$A$6:$A$205,A1756&amp;"")=0,"اجتماع غير موجود",IF(COUNTIFS($A$6:$A$2005,A1756&amp;"",$B$6:$B$2005,B1756&amp;"")&gt;1,"مكرر","")))</f>
        <v/>
      </c>
    </row>
    <row r="1757">
      <c r="A1757" s="5" t="n"/>
      <c r="B1757" s="5" t="n"/>
      <c r="C1757" s="5" t="n"/>
      <c r="D1757" s="5" t="n"/>
      <c r="E1757" s="6">
        <f>IF(B1757&amp;""="","",IFERROR(INDEX('الملاك'!$B$6:$B$205,MATCH(B1757&amp;"",'الملاك'!$A$6:$A$205,0))&amp;"","كود غير موجود"))</f>
        <v/>
      </c>
      <c r="F1757" s="19">
        <f>IF(B1757&amp;""="","",IFERROR(INDEX('الملاك'!$E$6:$E$205,MATCH(B1757&amp;"",'الملاك'!$A$6:$A$205,0)),""))</f>
        <v/>
      </c>
      <c r="G1757" s="6">
        <f>IF(OR(A1757&amp;""="",B1757&amp;""=""),"",IF(COUNTIF('الاجتماعات'!$A$6:$A$205,A1757&amp;"")=0,"اجتماع غير موجود",IF(COUNTIFS($A$6:$A$2005,A1757&amp;"",$B$6:$B$2005,B1757&amp;"")&gt;1,"مكرر","")))</f>
        <v/>
      </c>
    </row>
    <row r="1758">
      <c r="A1758" s="5" t="n"/>
      <c r="B1758" s="5" t="n"/>
      <c r="C1758" s="5" t="n"/>
      <c r="D1758" s="5" t="n"/>
      <c r="E1758" s="6">
        <f>IF(B1758&amp;""="","",IFERROR(INDEX('الملاك'!$B$6:$B$205,MATCH(B1758&amp;"",'الملاك'!$A$6:$A$205,0))&amp;"","كود غير موجود"))</f>
        <v/>
      </c>
      <c r="F1758" s="19">
        <f>IF(B1758&amp;""="","",IFERROR(INDEX('الملاك'!$E$6:$E$205,MATCH(B1758&amp;"",'الملاك'!$A$6:$A$205,0)),""))</f>
        <v/>
      </c>
      <c r="G1758" s="6">
        <f>IF(OR(A1758&amp;""="",B1758&amp;""=""),"",IF(COUNTIF('الاجتماعات'!$A$6:$A$205,A1758&amp;"")=0,"اجتماع غير موجود",IF(COUNTIFS($A$6:$A$2005,A1758&amp;"",$B$6:$B$2005,B1758&amp;"")&gt;1,"مكرر","")))</f>
        <v/>
      </c>
    </row>
    <row r="1759">
      <c r="A1759" s="5" t="n"/>
      <c r="B1759" s="5" t="n"/>
      <c r="C1759" s="5" t="n"/>
      <c r="D1759" s="5" t="n"/>
      <c r="E1759" s="6">
        <f>IF(B1759&amp;""="","",IFERROR(INDEX('الملاك'!$B$6:$B$205,MATCH(B1759&amp;"",'الملاك'!$A$6:$A$205,0))&amp;"","كود غير موجود"))</f>
        <v/>
      </c>
      <c r="F1759" s="19">
        <f>IF(B1759&amp;""="","",IFERROR(INDEX('الملاك'!$E$6:$E$205,MATCH(B1759&amp;"",'الملاك'!$A$6:$A$205,0)),""))</f>
        <v/>
      </c>
      <c r="G1759" s="6">
        <f>IF(OR(A1759&amp;""="",B1759&amp;""=""),"",IF(COUNTIF('الاجتماعات'!$A$6:$A$205,A1759&amp;"")=0,"اجتماع غير موجود",IF(COUNTIFS($A$6:$A$2005,A1759&amp;"",$B$6:$B$2005,B1759&amp;"")&gt;1,"مكرر","")))</f>
        <v/>
      </c>
    </row>
    <row r="1760">
      <c r="A1760" s="5" t="n"/>
      <c r="B1760" s="5" t="n"/>
      <c r="C1760" s="5" t="n"/>
      <c r="D1760" s="5" t="n"/>
      <c r="E1760" s="6">
        <f>IF(B1760&amp;""="","",IFERROR(INDEX('الملاك'!$B$6:$B$205,MATCH(B1760&amp;"",'الملاك'!$A$6:$A$205,0))&amp;"","كود غير موجود"))</f>
        <v/>
      </c>
      <c r="F1760" s="19">
        <f>IF(B1760&amp;""="","",IFERROR(INDEX('الملاك'!$E$6:$E$205,MATCH(B1760&amp;"",'الملاك'!$A$6:$A$205,0)),""))</f>
        <v/>
      </c>
      <c r="G1760" s="6">
        <f>IF(OR(A1760&amp;""="",B1760&amp;""=""),"",IF(COUNTIF('الاجتماعات'!$A$6:$A$205,A1760&amp;"")=0,"اجتماع غير موجود",IF(COUNTIFS($A$6:$A$2005,A1760&amp;"",$B$6:$B$2005,B1760&amp;"")&gt;1,"مكرر","")))</f>
        <v/>
      </c>
    </row>
    <row r="1761">
      <c r="A1761" s="5" t="n"/>
      <c r="B1761" s="5" t="n"/>
      <c r="C1761" s="5" t="n"/>
      <c r="D1761" s="5" t="n"/>
      <c r="E1761" s="6">
        <f>IF(B1761&amp;""="","",IFERROR(INDEX('الملاك'!$B$6:$B$205,MATCH(B1761&amp;"",'الملاك'!$A$6:$A$205,0))&amp;"","كود غير موجود"))</f>
        <v/>
      </c>
      <c r="F1761" s="19">
        <f>IF(B1761&amp;""="","",IFERROR(INDEX('الملاك'!$E$6:$E$205,MATCH(B1761&amp;"",'الملاك'!$A$6:$A$205,0)),""))</f>
        <v/>
      </c>
      <c r="G1761" s="6">
        <f>IF(OR(A1761&amp;""="",B1761&amp;""=""),"",IF(COUNTIF('الاجتماعات'!$A$6:$A$205,A1761&amp;"")=0,"اجتماع غير موجود",IF(COUNTIFS($A$6:$A$2005,A1761&amp;"",$B$6:$B$2005,B1761&amp;"")&gt;1,"مكرر","")))</f>
        <v/>
      </c>
    </row>
    <row r="1762">
      <c r="A1762" s="5" t="n"/>
      <c r="B1762" s="5" t="n"/>
      <c r="C1762" s="5" t="n"/>
      <c r="D1762" s="5" t="n"/>
      <c r="E1762" s="6">
        <f>IF(B1762&amp;""="","",IFERROR(INDEX('الملاك'!$B$6:$B$205,MATCH(B1762&amp;"",'الملاك'!$A$6:$A$205,0))&amp;"","كود غير موجود"))</f>
        <v/>
      </c>
      <c r="F1762" s="19">
        <f>IF(B1762&amp;""="","",IFERROR(INDEX('الملاك'!$E$6:$E$205,MATCH(B1762&amp;"",'الملاك'!$A$6:$A$205,0)),""))</f>
        <v/>
      </c>
      <c r="G1762" s="6">
        <f>IF(OR(A1762&amp;""="",B1762&amp;""=""),"",IF(COUNTIF('الاجتماعات'!$A$6:$A$205,A1762&amp;"")=0,"اجتماع غير موجود",IF(COUNTIFS($A$6:$A$2005,A1762&amp;"",$B$6:$B$2005,B1762&amp;"")&gt;1,"مكرر","")))</f>
        <v/>
      </c>
    </row>
    <row r="1763">
      <c r="A1763" s="5" t="n"/>
      <c r="B1763" s="5" t="n"/>
      <c r="C1763" s="5" t="n"/>
      <c r="D1763" s="5" t="n"/>
      <c r="E1763" s="6">
        <f>IF(B1763&amp;""="","",IFERROR(INDEX('الملاك'!$B$6:$B$205,MATCH(B1763&amp;"",'الملاك'!$A$6:$A$205,0))&amp;"","كود غير موجود"))</f>
        <v/>
      </c>
      <c r="F1763" s="19">
        <f>IF(B1763&amp;""="","",IFERROR(INDEX('الملاك'!$E$6:$E$205,MATCH(B1763&amp;"",'الملاك'!$A$6:$A$205,0)),""))</f>
        <v/>
      </c>
      <c r="G1763" s="6">
        <f>IF(OR(A1763&amp;""="",B1763&amp;""=""),"",IF(COUNTIF('الاجتماعات'!$A$6:$A$205,A1763&amp;"")=0,"اجتماع غير موجود",IF(COUNTIFS($A$6:$A$2005,A1763&amp;"",$B$6:$B$2005,B1763&amp;"")&gt;1,"مكرر","")))</f>
        <v/>
      </c>
    </row>
    <row r="1764">
      <c r="A1764" s="5" t="n"/>
      <c r="B1764" s="5" t="n"/>
      <c r="C1764" s="5" t="n"/>
      <c r="D1764" s="5" t="n"/>
      <c r="E1764" s="6">
        <f>IF(B1764&amp;""="","",IFERROR(INDEX('الملاك'!$B$6:$B$205,MATCH(B1764&amp;"",'الملاك'!$A$6:$A$205,0))&amp;"","كود غير موجود"))</f>
        <v/>
      </c>
      <c r="F1764" s="19">
        <f>IF(B1764&amp;""="","",IFERROR(INDEX('الملاك'!$E$6:$E$205,MATCH(B1764&amp;"",'الملاك'!$A$6:$A$205,0)),""))</f>
        <v/>
      </c>
      <c r="G1764" s="6">
        <f>IF(OR(A1764&amp;""="",B1764&amp;""=""),"",IF(COUNTIF('الاجتماعات'!$A$6:$A$205,A1764&amp;"")=0,"اجتماع غير موجود",IF(COUNTIFS($A$6:$A$2005,A1764&amp;"",$B$6:$B$2005,B1764&amp;"")&gt;1,"مكرر","")))</f>
        <v/>
      </c>
    </row>
    <row r="1765">
      <c r="A1765" s="5" t="n"/>
      <c r="B1765" s="5" t="n"/>
      <c r="C1765" s="5" t="n"/>
      <c r="D1765" s="5" t="n"/>
      <c r="E1765" s="6">
        <f>IF(B1765&amp;""="","",IFERROR(INDEX('الملاك'!$B$6:$B$205,MATCH(B1765&amp;"",'الملاك'!$A$6:$A$205,0))&amp;"","كود غير موجود"))</f>
        <v/>
      </c>
      <c r="F1765" s="19">
        <f>IF(B1765&amp;""="","",IFERROR(INDEX('الملاك'!$E$6:$E$205,MATCH(B1765&amp;"",'الملاك'!$A$6:$A$205,0)),""))</f>
        <v/>
      </c>
      <c r="G1765" s="6">
        <f>IF(OR(A1765&amp;""="",B1765&amp;""=""),"",IF(COUNTIF('الاجتماعات'!$A$6:$A$205,A1765&amp;"")=0,"اجتماع غير موجود",IF(COUNTIFS($A$6:$A$2005,A1765&amp;"",$B$6:$B$2005,B1765&amp;"")&gt;1,"مكرر","")))</f>
        <v/>
      </c>
    </row>
    <row r="1766">
      <c r="A1766" s="5" t="n"/>
      <c r="B1766" s="5" t="n"/>
      <c r="C1766" s="5" t="n"/>
      <c r="D1766" s="5" t="n"/>
      <c r="E1766" s="6">
        <f>IF(B1766&amp;""="","",IFERROR(INDEX('الملاك'!$B$6:$B$205,MATCH(B1766&amp;"",'الملاك'!$A$6:$A$205,0))&amp;"","كود غير موجود"))</f>
        <v/>
      </c>
      <c r="F1766" s="19">
        <f>IF(B1766&amp;""="","",IFERROR(INDEX('الملاك'!$E$6:$E$205,MATCH(B1766&amp;"",'الملاك'!$A$6:$A$205,0)),""))</f>
        <v/>
      </c>
      <c r="G1766" s="6">
        <f>IF(OR(A1766&amp;""="",B1766&amp;""=""),"",IF(COUNTIF('الاجتماعات'!$A$6:$A$205,A1766&amp;"")=0,"اجتماع غير موجود",IF(COUNTIFS($A$6:$A$2005,A1766&amp;"",$B$6:$B$2005,B1766&amp;"")&gt;1,"مكرر","")))</f>
        <v/>
      </c>
    </row>
    <row r="1767">
      <c r="A1767" s="5" t="n"/>
      <c r="B1767" s="5" t="n"/>
      <c r="C1767" s="5" t="n"/>
      <c r="D1767" s="5" t="n"/>
      <c r="E1767" s="6">
        <f>IF(B1767&amp;""="","",IFERROR(INDEX('الملاك'!$B$6:$B$205,MATCH(B1767&amp;"",'الملاك'!$A$6:$A$205,0))&amp;"","كود غير موجود"))</f>
        <v/>
      </c>
      <c r="F1767" s="19">
        <f>IF(B1767&amp;""="","",IFERROR(INDEX('الملاك'!$E$6:$E$205,MATCH(B1767&amp;"",'الملاك'!$A$6:$A$205,0)),""))</f>
        <v/>
      </c>
      <c r="G1767" s="6">
        <f>IF(OR(A1767&amp;""="",B1767&amp;""=""),"",IF(COUNTIF('الاجتماعات'!$A$6:$A$205,A1767&amp;"")=0,"اجتماع غير موجود",IF(COUNTIFS($A$6:$A$2005,A1767&amp;"",$B$6:$B$2005,B1767&amp;"")&gt;1,"مكرر","")))</f>
        <v/>
      </c>
    </row>
    <row r="1768">
      <c r="A1768" s="5" t="n"/>
      <c r="B1768" s="5" t="n"/>
      <c r="C1768" s="5" t="n"/>
      <c r="D1768" s="5" t="n"/>
      <c r="E1768" s="6">
        <f>IF(B1768&amp;""="","",IFERROR(INDEX('الملاك'!$B$6:$B$205,MATCH(B1768&amp;"",'الملاك'!$A$6:$A$205,0))&amp;"","كود غير موجود"))</f>
        <v/>
      </c>
      <c r="F1768" s="19">
        <f>IF(B1768&amp;""="","",IFERROR(INDEX('الملاك'!$E$6:$E$205,MATCH(B1768&amp;"",'الملاك'!$A$6:$A$205,0)),""))</f>
        <v/>
      </c>
      <c r="G1768" s="6">
        <f>IF(OR(A1768&amp;""="",B1768&amp;""=""),"",IF(COUNTIF('الاجتماعات'!$A$6:$A$205,A1768&amp;"")=0,"اجتماع غير موجود",IF(COUNTIFS($A$6:$A$2005,A1768&amp;"",$B$6:$B$2005,B1768&amp;"")&gt;1,"مكرر","")))</f>
        <v/>
      </c>
    </row>
    <row r="1769">
      <c r="A1769" s="5" t="n"/>
      <c r="B1769" s="5" t="n"/>
      <c r="C1769" s="5" t="n"/>
      <c r="D1769" s="5" t="n"/>
      <c r="E1769" s="6">
        <f>IF(B1769&amp;""="","",IFERROR(INDEX('الملاك'!$B$6:$B$205,MATCH(B1769&amp;"",'الملاك'!$A$6:$A$205,0))&amp;"","كود غير موجود"))</f>
        <v/>
      </c>
      <c r="F1769" s="19">
        <f>IF(B1769&amp;""="","",IFERROR(INDEX('الملاك'!$E$6:$E$205,MATCH(B1769&amp;"",'الملاك'!$A$6:$A$205,0)),""))</f>
        <v/>
      </c>
      <c r="G1769" s="6">
        <f>IF(OR(A1769&amp;""="",B1769&amp;""=""),"",IF(COUNTIF('الاجتماعات'!$A$6:$A$205,A1769&amp;"")=0,"اجتماع غير موجود",IF(COUNTIFS($A$6:$A$2005,A1769&amp;"",$B$6:$B$2005,B1769&amp;"")&gt;1,"مكرر","")))</f>
        <v/>
      </c>
    </row>
    <row r="1770">
      <c r="A1770" s="5" t="n"/>
      <c r="B1770" s="5" t="n"/>
      <c r="C1770" s="5" t="n"/>
      <c r="D1770" s="5" t="n"/>
      <c r="E1770" s="6">
        <f>IF(B1770&amp;""="","",IFERROR(INDEX('الملاك'!$B$6:$B$205,MATCH(B1770&amp;"",'الملاك'!$A$6:$A$205,0))&amp;"","كود غير موجود"))</f>
        <v/>
      </c>
      <c r="F1770" s="19">
        <f>IF(B1770&amp;""="","",IFERROR(INDEX('الملاك'!$E$6:$E$205,MATCH(B1770&amp;"",'الملاك'!$A$6:$A$205,0)),""))</f>
        <v/>
      </c>
      <c r="G1770" s="6">
        <f>IF(OR(A1770&amp;""="",B1770&amp;""=""),"",IF(COUNTIF('الاجتماعات'!$A$6:$A$205,A1770&amp;"")=0,"اجتماع غير موجود",IF(COUNTIFS($A$6:$A$2005,A1770&amp;"",$B$6:$B$2005,B1770&amp;"")&gt;1,"مكرر","")))</f>
        <v/>
      </c>
    </row>
    <row r="1771">
      <c r="A1771" s="5" t="n"/>
      <c r="B1771" s="5" t="n"/>
      <c r="C1771" s="5" t="n"/>
      <c r="D1771" s="5" t="n"/>
      <c r="E1771" s="6">
        <f>IF(B1771&amp;""="","",IFERROR(INDEX('الملاك'!$B$6:$B$205,MATCH(B1771&amp;"",'الملاك'!$A$6:$A$205,0))&amp;"","كود غير موجود"))</f>
        <v/>
      </c>
      <c r="F1771" s="19">
        <f>IF(B1771&amp;""="","",IFERROR(INDEX('الملاك'!$E$6:$E$205,MATCH(B1771&amp;"",'الملاك'!$A$6:$A$205,0)),""))</f>
        <v/>
      </c>
      <c r="G1771" s="6">
        <f>IF(OR(A1771&amp;""="",B1771&amp;""=""),"",IF(COUNTIF('الاجتماعات'!$A$6:$A$205,A1771&amp;"")=0,"اجتماع غير موجود",IF(COUNTIFS($A$6:$A$2005,A1771&amp;"",$B$6:$B$2005,B1771&amp;"")&gt;1,"مكرر","")))</f>
        <v/>
      </c>
    </row>
    <row r="1772">
      <c r="A1772" s="5" t="n"/>
      <c r="B1772" s="5" t="n"/>
      <c r="C1772" s="5" t="n"/>
      <c r="D1772" s="5" t="n"/>
      <c r="E1772" s="6">
        <f>IF(B1772&amp;""="","",IFERROR(INDEX('الملاك'!$B$6:$B$205,MATCH(B1772&amp;"",'الملاك'!$A$6:$A$205,0))&amp;"","كود غير موجود"))</f>
        <v/>
      </c>
      <c r="F1772" s="19">
        <f>IF(B1772&amp;""="","",IFERROR(INDEX('الملاك'!$E$6:$E$205,MATCH(B1772&amp;"",'الملاك'!$A$6:$A$205,0)),""))</f>
        <v/>
      </c>
      <c r="G1772" s="6">
        <f>IF(OR(A1772&amp;""="",B1772&amp;""=""),"",IF(COUNTIF('الاجتماعات'!$A$6:$A$205,A1772&amp;"")=0,"اجتماع غير موجود",IF(COUNTIFS($A$6:$A$2005,A1772&amp;"",$B$6:$B$2005,B1772&amp;"")&gt;1,"مكرر","")))</f>
        <v/>
      </c>
    </row>
    <row r="1773">
      <c r="A1773" s="5" t="n"/>
      <c r="B1773" s="5" t="n"/>
      <c r="C1773" s="5" t="n"/>
      <c r="D1773" s="5" t="n"/>
      <c r="E1773" s="6">
        <f>IF(B1773&amp;""="","",IFERROR(INDEX('الملاك'!$B$6:$B$205,MATCH(B1773&amp;"",'الملاك'!$A$6:$A$205,0))&amp;"","كود غير موجود"))</f>
        <v/>
      </c>
      <c r="F1773" s="19">
        <f>IF(B1773&amp;""="","",IFERROR(INDEX('الملاك'!$E$6:$E$205,MATCH(B1773&amp;"",'الملاك'!$A$6:$A$205,0)),""))</f>
        <v/>
      </c>
      <c r="G1773" s="6">
        <f>IF(OR(A1773&amp;""="",B1773&amp;""=""),"",IF(COUNTIF('الاجتماعات'!$A$6:$A$205,A1773&amp;"")=0,"اجتماع غير موجود",IF(COUNTIFS($A$6:$A$2005,A1773&amp;"",$B$6:$B$2005,B1773&amp;"")&gt;1,"مكرر","")))</f>
        <v/>
      </c>
    </row>
    <row r="1774">
      <c r="A1774" s="5" t="n"/>
      <c r="B1774" s="5" t="n"/>
      <c r="C1774" s="5" t="n"/>
      <c r="D1774" s="5" t="n"/>
      <c r="E1774" s="6">
        <f>IF(B1774&amp;""="","",IFERROR(INDEX('الملاك'!$B$6:$B$205,MATCH(B1774&amp;"",'الملاك'!$A$6:$A$205,0))&amp;"","كود غير موجود"))</f>
        <v/>
      </c>
      <c r="F1774" s="19">
        <f>IF(B1774&amp;""="","",IFERROR(INDEX('الملاك'!$E$6:$E$205,MATCH(B1774&amp;"",'الملاك'!$A$6:$A$205,0)),""))</f>
        <v/>
      </c>
      <c r="G1774" s="6">
        <f>IF(OR(A1774&amp;""="",B1774&amp;""=""),"",IF(COUNTIF('الاجتماعات'!$A$6:$A$205,A1774&amp;"")=0,"اجتماع غير موجود",IF(COUNTIFS($A$6:$A$2005,A1774&amp;"",$B$6:$B$2005,B1774&amp;"")&gt;1,"مكرر","")))</f>
        <v/>
      </c>
    </row>
    <row r="1775">
      <c r="A1775" s="5" t="n"/>
      <c r="B1775" s="5" t="n"/>
      <c r="C1775" s="5" t="n"/>
      <c r="D1775" s="5" t="n"/>
      <c r="E1775" s="6">
        <f>IF(B1775&amp;""="","",IFERROR(INDEX('الملاك'!$B$6:$B$205,MATCH(B1775&amp;"",'الملاك'!$A$6:$A$205,0))&amp;"","كود غير موجود"))</f>
        <v/>
      </c>
      <c r="F1775" s="19">
        <f>IF(B1775&amp;""="","",IFERROR(INDEX('الملاك'!$E$6:$E$205,MATCH(B1775&amp;"",'الملاك'!$A$6:$A$205,0)),""))</f>
        <v/>
      </c>
      <c r="G1775" s="6">
        <f>IF(OR(A1775&amp;""="",B1775&amp;""=""),"",IF(COUNTIF('الاجتماعات'!$A$6:$A$205,A1775&amp;"")=0,"اجتماع غير موجود",IF(COUNTIFS($A$6:$A$2005,A1775&amp;"",$B$6:$B$2005,B1775&amp;"")&gt;1,"مكرر","")))</f>
        <v/>
      </c>
    </row>
    <row r="1776">
      <c r="A1776" s="5" t="n"/>
      <c r="B1776" s="5" t="n"/>
      <c r="C1776" s="5" t="n"/>
      <c r="D1776" s="5" t="n"/>
      <c r="E1776" s="6">
        <f>IF(B1776&amp;""="","",IFERROR(INDEX('الملاك'!$B$6:$B$205,MATCH(B1776&amp;"",'الملاك'!$A$6:$A$205,0))&amp;"","كود غير موجود"))</f>
        <v/>
      </c>
      <c r="F1776" s="19">
        <f>IF(B1776&amp;""="","",IFERROR(INDEX('الملاك'!$E$6:$E$205,MATCH(B1776&amp;"",'الملاك'!$A$6:$A$205,0)),""))</f>
        <v/>
      </c>
      <c r="G1776" s="6">
        <f>IF(OR(A1776&amp;""="",B1776&amp;""=""),"",IF(COUNTIF('الاجتماعات'!$A$6:$A$205,A1776&amp;"")=0,"اجتماع غير موجود",IF(COUNTIFS($A$6:$A$2005,A1776&amp;"",$B$6:$B$2005,B1776&amp;"")&gt;1,"مكرر","")))</f>
        <v/>
      </c>
    </row>
    <row r="1777">
      <c r="A1777" s="5" t="n"/>
      <c r="B1777" s="5" t="n"/>
      <c r="C1777" s="5" t="n"/>
      <c r="D1777" s="5" t="n"/>
      <c r="E1777" s="6">
        <f>IF(B1777&amp;""="","",IFERROR(INDEX('الملاك'!$B$6:$B$205,MATCH(B1777&amp;"",'الملاك'!$A$6:$A$205,0))&amp;"","كود غير موجود"))</f>
        <v/>
      </c>
      <c r="F1777" s="19">
        <f>IF(B1777&amp;""="","",IFERROR(INDEX('الملاك'!$E$6:$E$205,MATCH(B1777&amp;"",'الملاك'!$A$6:$A$205,0)),""))</f>
        <v/>
      </c>
      <c r="G1777" s="6">
        <f>IF(OR(A1777&amp;""="",B1777&amp;""=""),"",IF(COUNTIF('الاجتماعات'!$A$6:$A$205,A1777&amp;"")=0,"اجتماع غير موجود",IF(COUNTIFS($A$6:$A$2005,A1777&amp;"",$B$6:$B$2005,B1777&amp;"")&gt;1,"مكرر","")))</f>
        <v/>
      </c>
    </row>
    <row r="1778">
      <c r="A1778" s="5" t="n"/>
      <c r="B1778" s="5" t="n"/>
      <c r="C1778" s="5" t="n"/>
      <c r="D1778" s="5" t="n"/>
      <c r="E1778" s="6">
        <f>IF(B1778&amp;""="","",IFERROR(INDEX('الملاك'!$B$6:$B$205,MATCH(B1778&amp;"",'الملاك'!$A$6:$A$205,0))&amp;"","كود غير موجود"))</f>
        <v/>
      </c>
      <c r="F1778" s="19">
        <f>IF(B1778&amp;""="","",IFERROR(INDEX('الملاك'!$E$6:$E$205,MATCH(B1778&amp;"",'الملاك'!$A$6:$A$205,0)),""))</f>
        <v/>
      </c>
      <c r="G1778" s="6">
        <f>IF(OR(A1778&amp;""="",B1778&amp;""=""),"",IF(COUNTIF('الاجتماعات'!$A$6:$A$205,A1778&amp;"")=0,"اجتماع غير موجود",IF(COUNTIFS($A$6:$A$2005,A1778&amp;"",$B$6:$B$2005,B1778&amp;"")&gt;1,"مكرر","")))</f>
        <v/>
      </c>
    </row>
    <row r="1779">
      <c r="A1779" s="5" t="n"/>
      <c r="B1779" s="5" t="n"/>
      <c r="C1779" s="5" t="n"/>
      <c r="D1779" s="5" t="n"/>
      <c r="E1779" s="6">
        <f>IF(B1779&amp;""="","",IFERROR(INDEX('الملاك'!$B$6:$B$205,MATCH(B1779&amp;"",'الملاك'!$A$6:$A$205,0))&amp;"","كود غير موجود"))</f>
        <v/>
      </c>
      <c r="F1779" s="19">
        <f>IF(B1779&amp;""="","",IFERROR(INDEX('الملاك'!$E$6:$E$205,MATCH(B1779&amp;"",'الملاك'!$A$6:$A$205,0)),""))</f>
        <v/>
      </c>
      <c r="G1779" s="6">
        <f>IF(OR(A1779&amp;""="",B1779&amp;""=""),"",IF(COUNTIF('الاجتماعات'!$A$6:$A$205,A1779&amp;"")=0,"اجتماع غير موجود",IF(COUNTIFS($A$6:$A$2005,A1779&amp;"",$B$6:$B$2005,B1779&amp;"")&gt;1,"مكرر","")))</f>
        <v/>
      </c>
    </row>
    <row r="1780">
      <c r="A1780" s="5" t="n"/>
      <c r="B1780" s="5" t="n"/>
      <c r="C1780" s="5" t="n"/>
      <c r="D1780" s="5" t="n"/>
      <c r="E1780" s="6">
        <f>IF(B1780&amp;""="","",IFERROR(INDEX('الملاك'!$B$6:$B$205,MATCH(B1780&amp;"",'الملاك'!$A$6:$A$205,0))&amp;"","كود غير موجود"))</f>
        <v/>
      </c>
      <c r="F1780" s="19">
        <f>IF(B1780&amp;""="","",IFERROR(INDEX('الملاك'!$E$6:$E$205,MATCH(B1780&amp;"",'الملاك'!$A$6:$A$205,0)),""))</f>
        <v/>
      </c>
      <c r="G1780" s="6">
        <f>IF(OR(A1780&amp;""="",B1780&amp;""=""),"",IF(COUNTIF('الاجتماعات'!$A$6:$A$205,A1780&amp;"")=0,"اجتماع غير موجود",IF(COUNTIFS($A$6:$A$2005,A1780&amp;"",$B$6:$B$2005,B1780&amp;"")&gt;1,"مكرر","")))</f>
        <v/>
      </c>
    </row>
    <row r="1781">
      <c r="A1781" s="5" t="n"/>
      <c r="B1781" s="5" t="n"/>
      <c r="C1781" s="5" t="n"/>
      <c r="D1781" s="5" t="n"/>
      <c r="E1781" s="6">
        <f>IF(B1781&amp;""="","",IFERROR(INDEX('الملاك'!$B$6:$B$205,MATCH(B1781&amp;"",'الملاك'!$A$6:$A$205,0))&amp;"","كود غير موجود"))</f>
        <v/>
      </c>
      <c r="F1781" s="19">
        <f>IF(B1781&amp;""="","",IFERROR(INDEX('الملاك'!$E$6:$E$205,MATCH(B1781&amp;"",'الملاك'!$A$6:$A$205,0)),""))</f>
        <v/>
      </c>
      <c r="G1781" s="6">
        <f>IF(OR(A1781&amp;""="",B1781&amp;""=""),"",IF(COUNTIF('الاجتماعات'!$A$6:$A$205,A1781&amp;"")=0,"اجتماع غير موجود",IF(COUNTIFS($A$6:$A$2005,A1781&amp;"",$B$6:$B$2005,B1781&amp;"")&gt;1,"مكرر","")))</f>
        <v/>
      </c>
    </row>
    <row r="1782">
      <c r="A1782" s="5" t="n"/>
      <c r="B1782" s="5" t="n"/>
      <c r="C1782" s="5" t="n"/>
      <c r="D1782" s="5" t="n"/>
      <c r="E1782" s="6">
        <f>IF(B1782&amp;""="","",IFERROR(INDEX('الملاك'!$B$6:$B$205,MATCH(B1782&amp;"",'الملاك'!$A$6:$A$205,0))&amp;"","كود غير موجود"))</f>
        <v/>
      </c>
      <c r="F1782" s="19">
        <f>IF(B1782&amp;""="","",IFERROR(INDEX('الملاك'!$E$6:$E$205,MATCH(B1782&amp;"",'الملاك'!$A$6:$A$205,0)),""))</f>
        <v/>
      </c>
      <c r="G1782" s="6">
        <f>IF(OR(A1782&amp;""="",B1782&amp;""=""),"",IF(COUNTIF('الاجتماعات'!$A$6:$A$205,A1782&amp;"")=0,"اجتماع غير موجود",IF(COUNTIFS($A$6:$A$2005,A1782&amp;"",$B$6:$B$2005,B1782&amp;"")&gt;1,"مكرر","")))</f>
        <v/>
      </c>
    </row>
    <row r="1783">
      <c r="A1783" s="5" t="n"/>
      <c r="B1783" s="5" t="n"/>
      <c r="C1783" s="5" t="n"/>
      <c r="D1783" s="5" t="n"/>
      <c r="E1783" s="6">
        <f>IF(B1783&amp;""="","",IFERROR(INDEX('الملاك'!$B$6:$B$205,MATCH(B1783&amp;"",'الملاك'!$A$6:$A$205,0))&amp;"","كود غير موجود"))</f>
        <v/>
      </c>
      <c r="F1783" s="19">
        <f>IF(B1783&amp;""="","",IFERROR(INDEX('الملاك'!$E$6:$E$205,MATCH(B1783&amp;"",'الملاك'!$A$6:$A$205,0)),""))</f>
        <v/>
      </c>
      <c r="G1783" s="6">
        <f>IF(OR(A1783&amp;""="",B1783&amp;""=""),"",IF(COUNTIF('الاجتماعات'!$A$6:$A$205,A1783&amp;"")=0,"اجتماع غير موجود",IF(COUNTIFS($A$6:$A$2005,A1783&amp;"",$B$6:$B$2005,B1783&amp;"")&gt;1,"مكرر","")))</f>
        <v/>
      </c>
    </row>
    <row r="1784">
      <c r="A1784" s="5" t="n"/>
      <c r="B1784" s="5" t="n"/>
      <c r="C1784" s="5" t="n"/>
      <c r="D1784" s="5" t="n"/>
      <c r="E1784" s="6">
        <f>IF(B1784&amp;""="","",IFERROR(INDEX('الملاك'!$B$6:$B$205,MATCH(B1784&amp;"",'الملاك'!$A$6:$A$205,0))&amp;"","كود غير موجود"))</f>
        <v/>
      </c>
      <c r="F1784" s="19">
        <f>IF(B1784&amp;""="","",IFERROR(INDEX('الملاك'!$E$6:$E$205,MATCH(B1784&amp;"",'الملاك'!$A$6:$A$205,0)),""))</f>
        <v/>
      </c>
      <c r="G1784" s="6">
        <f>IF(OR(A1784&amp;""="",B1784&amp;""=""),"",IF(COUNTIF('الاجتماعات'!$A$6:$A$205,A1784&amp;"")=0,"اجتماع غير موجود",IF(COUNTIFS($A$6:$A$2005,A1784&amp;"",$B$6:$B$2005,B1784&amp;"")&gt;1,"مكرر","")))</f>
        <v/>
      </c>
    </row>
    <row r="1785">
      <c r="A1785" s="5" t="n"/>
      <c r="B1785" s="5" t="n"/>
      <c r="C1785" s="5" t="n"/>
      <c r="D1785" s="5" t="n"/>
      <c r="E1785" s="6">
        <f>IF(B1785&amp;""="","",IFERROR(INDEX('الملاك'!$B$6:$B$205,MATCH(B1785&amp;"",'الملاك'!$A$6:$A$205,0))&amp;"","كود غير موجود"))</f>
        <v/>
      </c>
      <c r="F1785" s="19">
        <f>IF(B1785&amp;""="","",IFERROR(INDEX('الملاك'!$E$6:$E$205,MATCH(B1785&amp;"",'الملاك'!$A$6:$A$205,0)),""))</f>
        <v/>
      </c>
      <c r="G1785" s="6">
        <f>IF(OR(A1785&amp;""="",B1785&amp;""=""),"",IF(COUNTIF('الاجتماعات'!$A$6:$A$205,A1785&amp;"")=0,"اجتماع غير موجود",IF(COUNTIFS($A$6:$A$2005,A1785&amp;"",$B$6:$B$2005,B1785&amp;"")&gt;1,"مكرر","")))</f>
        <v/>
      </c>
    </row>
    <row r="1786">
      <c r="A1786" s="5" t="n"/>
      <c r="B1786" s="5" t="n"/>
      <c r="C1786" s="5" t="n"/>
      <c r="D1786" s="5" t="n"/>
      <c r="E1786" s="6">
        <f>IF(B1786&amp;""="","",IFERROR(INDEX('الملاك'!$B$6:$B$205,MATCH(B1786&amp;"",'الملاك'!$A$6:$A$205,0))&amp;"","كود غير موجود"))</f>
        <v/>
      </c>
      <c r="F1786" s="19">
        <f>IF(B1786&amp;""="","",IFERROR(INDEX('الملاك'!$E$6:$E$205,MATCH(B1786&amp;"",'الملاك'!$A$6:$A$205,0)),""))</f>
        <v/>
      </c>
      <c r="G1786" s="6">
        <f>IF(OR(A1786&amp;""="",B1786&amp;""=""),"",IF(COUNTIF('الاجتماعات'!$A$6:$A$205,A1786&amp;"")=0,"اجتماع غير موجود",IF(COUNTIFS($A$6:$A$2005,A1786&amp;"",$B$6:$B$2005,B1786&amp;"")&gt;1,"مكرر","")))</f>
        <v/>
      </c>
    </row>
    <row r="1787">
      <c r="A1787" s="5" t="n"/>
      <c r="B1787" s="5" t="n"/>
      <c r="C1787" s="5" t="n"/>
      <c r="D1787" s="5" t="n"/>
      <c r="E1787" s="6">
        <f>IF(B1787&amp;""="","",IFERROR(INDEX('الملاك'!$B$6:$B$205,MATCH(B1787&amp;"",'الملاك'!$A$6:$A$205,0))&amp;"","كود غير موجود"))</f>
        <v/>
      </c>
      <c r="F1787" s="19">
        <f>IF(B1787&amp;""="","",IFERROR(INDEX('الملاك'!$E$6:$E$205,MATCH(B1787&amp;"",'الملاك'!$A$6:$A$205,0)),""))</f>
        <v/>
      </c>
      <c r="G1787" s="6">
        <f>IF(OR(A1787&amp;""="",B1787&amp;""=""),"",IF(COUNTIF('الاجتماعات'!$A$6:$A$205,A1787&amp;"")=0,"اجتماع غير موجود",IF(COUNTIFS($A$6:$A$2005,A1787&amp;"",$B$6:$B$2005,B1787&amp;"")&gt;1,"مكرر","")))</f>
        <v/>
      </c>
    </row>
    <row r="1788">
      <c r="A1788" s="5" t="n"/>
      <c r="B1788" s="5" t="n"/>
      <c r="C1788" s="5" t="n"/>
      <c r="D1788" s="5" t="n"/>
      <c r="E1788" s="6">
        <f>IF(B1788&amp;""="","",IFERROR(INDEX('الملاك'!$B$6:$B$205,MATCH(B1788&amp;"",'الملاك'!$A$6:$A$205,0))&amp;"","كود غير موجود"))</f>
        <v/>
      </c>
      <c r="F1788" s="19">
        <f>IF(B1788&amp;""="","",IFERROR(INDEX('الملاك'!$E$6:$E$205,MATCH(B1788&amp;"",'الملاك'!$A$6:$A$205,0)),""))</f>
        <v/>
      </c>
      <c r="G1788" s="6">
        <f>IF(OR(A1788&amp;""="",B1788&amp;""=""),"",IF(COUNTIF('الاجتماعات'!$A$6:$A$205,A1788&amp;"")=0,"اجتماع غير موجود",IF(COUNTIFS($A$6:$A$2005,A1788&amp;"",$B$6:$B$2005,B1788&amp;"")&gt;1,"مكرر","")))</f>
        <v/>
      </c>
    </row>
    <row r="1789">
      <c r="A1789" s="5" t="n"/>
      <c r="B1789" s="5" t="n"/>
      <c r="C1789" s="5" t="n"/>
      <c r="D1789" s="5" t="n"/>
      <c r="E1789" s="6">
        <f>IF(B1789&amp;""="","",IFERROR(INDEX('الملاك'!$B$6:$B$205,MATCH(B1789&amp;"",'الملاك'!$A$6:$A$205,0))&amp;"","كود غير موجود"))</f>
        <v/>
      </c>
      <c r="F1789" s="19">
        <f>IF(B1789&amp;""="","",IFERROR(INDEX('الملاك'!$E$6:$E$205,MATCH(B1789&amp;"",'الملاك'!$A$6:$A$205,0)),""))</f>
        <v/>
      </c>
      <c r="G1789" s="6">
        <f>IF(OR(A1789&amp;""="",B1789&amp;""=""),"",IF(COUNTIF('الاجتماعات'!$A$6:$A$205,A1789&amp;"")=0,"اجتماع غير موجود",IF(COUNTIFS($A$6:$A$2005,A1789&amp;"",$B$6:$B$2005,B1789&amp;"")&gt;1,"مكرر","")))</f>
        <v/>
      </c>
    </row>
    <row r="1790">
      <c r="A1790" s="5" t="n"/>
      <c r="B1790" s="5" t="n"/>
      <c r="C1790" s="5" t="n"/>
      <c r="D1790" s="5" t="n"/>
      <c r="E1790" s="6">
        <f>IF(B1790&amp;""="","",IFERROR(INDEX('الملاك'!$B$6:$B$205,MATCH(B1790&amp;"",'الملاك'!$A$6:$A$205,0))&amp;"","كود غير موجود"))</f>
        <v/>
      </c>
      <c r="F1790" s="19">
        <f>IF(B1790&amp;""="","",IFERROR(INDEX('الملاك'!$E$6:$E$205,MATCH(B1790&amp;"",'الملاك'!$A$6:$A$205,0)),""))</f>
        <v/>
      </c>
      <c r="G1790" s="6">
        <f>IF(OR(A1790&amp;""="",B1790&amp;""=""),"",IF(COUNTIF('الاجتماعات'!$A$6:$A$205,A1790&amp;"")=0,"اجتماع غير موجود",IF(COUNTIFS($A$6:$A$2005,A1790&amp;"",$B$6:$B$2005,B1790&amp;"")&gt;1,"مكرر","")))</f>
        <v/>
      </c>
    </row>
    <row r="1791">
      <c r="A1791" s="5" t="n"/>
      <c r="B1791" s="5" t="n"/>
      <c r="C1791" s="5" t="n"/>
      <c r="D1791" s="5" t="n"/>
      <c r="E1791" s="6">
        <f>IF(B1791&amp;""="","",IFERROR(INDEX('الملاك'!$B$6:$B$205,MATCH(B1791&amp;"",'الملاك'!$A$6:$A$205,0))&amp;"","كود غير موجود"))</f>
        <v/>
      </c>
      <c r="F1791" s="19">
        <f>IF(B1791&amp;""="","",IFERROR(INDEX('الملاك'!$E$6:$E$205,MATCH(B1791&amp;"",'الملاك'!$A$6:$A$205,0)),""))</f>
        <v/>
      </c>
      <c r="G1791" s="6">
        <f>IF(OR(A1791&amp;""="",B1791&amp;""=""),"",IF(COUNTIF('الاجتماعات'!$A$6:$A$205,A1791&amp;"")=0,"اجتماع غير موجود",IF(COUNTIFS($A$6:$A$2005,A1791&amp;"",$B$6:$B$2005,B1791&amp;"")&gt;1,"مكرر","")))</f>
        <v/>
      </c>
    </row>
    <row r="1792">
      <c r="A1792" s="5" t="n"/>
      <c r="B1792" s="5" t="n"/>
      <c r="C1792" s="5" t="n"/>
      <c r="D1792" s="5" t="n"/>
      <c r="E1792" s="6">
        <f>IF(B1792&amp;""="","",IFERROR(INDEX('الملاك'!$B$6:$B$205,MATCH(B1792&amp;"",'الملاك'!$A$6:$A$205,0))&amp;"","كود غير موجود"))</f>
        <v/>
      </c>
      <c r="F1792" s="19">
        <f>IF(B1792&amp;""="","",IFERROR(INDEX('الملاك'!$E$6:$E$205,MATCH(B1792&amp;"",'الملاك'!$A$6:$A$205,0)),""))</f>
        <v/>
      </c>
      <c r="G1792" s="6">
        <f>IF(OR(A1792&amp;""="",B1792&amp;""=""),"",IF(COUNTIF('الاجتماعات'!$A$6:$A$205,A1792&amp;"")=0,"اجتماع غير موجود",IF(COUNTIFS($A$6:$A$2005,A1792&amp;"",$B$6:$B$2005,B1792&amp;"")&gt;1,"مكرر","")))</f>
        <v/>
      </c>
    </row>
    <row r="1793">
      <c r="A1793" s="5" t="n"/>
      <c r="B1793" s="5" t="n"/>
      <c r="C1793" s="5" t="n"/>
      <c r="D1793" s="5" t="n"/>
      <c r="E1793" s="6">
        <f>IF(B1793&amp;""="","",IFERROR(INDEX('الملاك'!$B$6:$B$205,MATCH(B1793&amp;"",'الملاك'!$A$6:$A$205,0))&amp;"","كود غير موجود"))</f>
        <v/>
      </c>
      <c r="F1793" s="19">
        <f>IF(B1793&amp;""="","",IFERROR(INDEX('الملاك'!$E$6:$E$205,MATCH(B1793&amp;"",'الملاك'!$A$6:$A$205,0)),""))</f>
        <v/>
      </c>
      <c r="G1793" s="6">
        <f>IF(OR(A1793&amp;""="",B1793&amp;""=""),"",IF(COUNTIF('الاجتماعات'!$A$6:$A$205,A1793&amp;"")=0,"اجتماع غير موجود",IF(COUNTIFS($A$6:$A$2005,A1793&amp;"",$B$6:$B$2005,B1793&amp;"")&gt;1,"مكرر","")))</f>
        <v/>
      </c>
    </row>
    <row r="1794">
      <c r="A1794" s="5" t="n"/>
      <c r="B1794" s="5" t="n"/>
      <c r="C1794" s="5" t="n"/>
      <c r="D1794" s="5" t="n"/>
      <c r="E1794" s="6">
        <f>IF(B1794&amp;""="","",IFERROR(INDEX('الملاك'!$B$6:$B$205,MATCH(B1794&amp;"",'الملاك'!$A$6:$A$205,0))&amp;"","كود غير موجود"))</f>
        <v/>
      </c>
      <c r="F1794" s="19">
        <f>IF(B1794&amp;""="","",IFERROR(INDEX('الملاك'!$E$6:$E$205,MATCH(B1794&amp;"",'الملاك'!$A$6:$A$205,0)),""))</f>
        <v/>
      </c>
      <c r="G1794" s="6">
        <f>IF(OR(A1794&amp;""="",B1794&amp;""=""),"",IF(COUNTIF('الاجتماعات'!$A$6:$A$205,A1794&amp;"")=0,"اجتماع غير موجود",IF(COUNTIFS($A$6:$A$2005,A1794&amp;"",$B$6:$B$2005,B1794&amp;"")&gt;1,"مكرر","")))</f>
        <v/>
      </c>
    </row>
    <row r="1795">
      <c r="A1795" s="5" t="n"/>
      <c r="B1795" s="5" t="n"/>
      <c r="C1795" s="5" t="n"/>
      <c r="D1795" s="5" t="n"/>
      <c r="E1795" s="6">
        <f>IF(B1795&amp;""="","",IFERROR(INDEX('الملاك'!$B$6:$B$205,MATCH(B1795&amp;"",'الملاك'!$A$6:$A$205,0))&amp;"","كود غير موجود"))</f>
        <v/>
      </c>
      <c r="F1795" s="19">
        <f>IF(B1795&amp;""="","",IFERROR(INDEX('الملاك'!$E$6:$E$205,MATCH(B1795&amp;"",'الملاك'!$A$6:$A$205,0)),""))</f>
        <v/>
      </c>
      <c r="G1795" s="6">
        <f>IF(OR(A1795&amp;""="",B1795&amp;""=""),"",IF(COUNTIF('الاجتماعات'!$A$6:$A$205,A1795&amp;"")=0,"اجتماع غير موجود",IF(COUNTIFS($A$6:$A$2005,A1795&amp;"",$B$6:$B$2005,B1795&amp;"")&gt;1,"مكرر","")))</f>
        <v/>
      </c>
    </row>
    <row r="1796">
      <c r="A1796" s="5" t="n"/>
      <c r="B1796" s="5" t="n"/>
      <c r="C1796" s="5" t="n"/>
      <c r="D1796" s="5" t="n"/>
      <c r="E1796" s="6">
        <f>IF(B1796&amp;""="","",IFERROR(INDEX('الملاك'!$B$6:$B$205,MATCH(B1796&amp;"",'الملاك'!$A$6:$A$205,0))&amp;"","كود غير موجود"))</f>
        <v/>
      </c>
      <c r="F1796" s="19">
        <f>IF(B1796&amp;""="","",IFERROR(INDEX('الملاك'!$E$6:$E$205,MATCH(B1796&amp;"",'الملاك'!$A$6:$A$205,0)),""))</f>
        <v/>
      </c>
      <c r="G1796" s="6">
        <f>IF(OR(A1796&amp;""="",B1796&amp;""=""),"",IF(COUNTIF('الاجتماعات'!$A$6:$A$205,A1796&amp;"")=0,"اجتماع غير موجود",IF(COUNTIFS($A$6:$A$2005,A1796&amp;"",$B$6:$B$2005,B1796&amp;"")&gt;1,"مكرر","")))</f>
        <v/>
      </c>
    </row>
    <row r="1797">
      <c r="A1797" s="5" t="n"/>
      <c r="B1797" s="5" t="n"/>
      <c r="C1797" s="5" t="n"/>
      <c r="D1797" s="5" t="n"/>
      <c r="E1797" s="6">
        <f>IF(B1797&amp;""="","",IFERROR(INDEX('الملاك'!$B$6:$B$205,MATCH(B1797&amp;"",'الملاك'!$A$6:$A$205,0))&amp;"","كود غير موجود"))</f>
        <v/>
      </c>
      <c r="F1797" s="19">
        <f>IF(B1797&amp;""="","",IFERROR(INDEX('الملاك'!$E$6:$E$205,MATCH(B1797&amp;"",'الملاك'!$A$6:$A$205,0)),""))</f>
        <v/>
      </c>
      <c r="G1797" s="6">
        <f>IF(OR(A1797&amp;""="",B1797&amp;""=""),"",IF(COUNTIF('الاجتماعات'!$A$6:$A$205,A1797&amp;"")=0,"اجتماع غير موجود",IF(COUNTIFS($A$6:$A$2005,A1797&amp;"",$B$6:$B$2005,B1797&amp;"")&gt;1,"مكرر","")))</f>
        <v/>
      </c>
    </row>
    <row r="1798">
      <c r="A1798" s="5" t="n"/>
      <c r="B1798" s="5" t="n"/>
      <c r="C1798" s="5" t="n"/>
      <c r="D1798" s="5" t="n"/>
      <c r="E1798" s="6">
        <f>IF(B1798&amp;""="","",IFERROR(INDEX('الملاك'!$B$6:$B$205,MATCH(B1798&amp;"",'الملاك'!$A$6:$A$205,0))&amp;"","كود غير موجود"))</f>
        <v/>
      </c>
      <c r="F1798" s="19">
        <f>IF(B1798&amp;""="","",IFERROR(INDEX('الملاك'!$E$6:$E$205,MATCH(B1798&amp;"",'الملاك'!$A$6:$A$205,0)),""))</f>
        <v/>
      </c>
      <c r="G1798" s="6">
        <f>IF(OR(A1798&amp;""="",B1798&amp;""=""),"",IF(COUNTIF('الاجتماعات'!$A$6:$A$205,A1798&amp;"")=0,"اجتماع غير موجود",IF(COUNTIFS($A$6:$A$2005,A1798&amp;"",$B$6:$B$2005,B1798&amp;"")&gt;1,"مكرر","")))</f>
        <v/>
      </c>
    </row>
    <row r="1799">
      <c r="A1799" s="5" t="n"/>
      <c r="B1799" s="5" t="n"/>
      <c r="C1799" s="5" t="n"/>
      <c r="D1799" s="5" t="n"/>
      <c r="E1799" s="6">
        <f>IF(B1799&amp;""="","",IFERROR(INDEX('الملاك'!$B$6:$B$205,MATCH(B1799&amp;"",'الملاك'!$A$6:$A$205,0))&amp;"","كود غير موجود"))</f>
        <v/>
      </c>
      <c r="F1799" s="19">
        <f>IF(B1799&amp;""="","",IFERROR(INDEX('الملاك'!$E$6:$E$205,MATCH(B1799&amp;"",'الملاك'!$A$6:$A$205,0)),""))</f>
        <v/>
      </c>
      <c r="G1799" s="6">
        <f>IF(OR(A1799&amp;""="",B1799&amp;""=""),"",IF(COUNTIF('الاجتماعات'!$A$6:$A$205,A1799&amp;"")=0,"اجتماع غير موجود",IF(COUNTIFS($A$6:$A$2005,A1799&amp;"",$B$6:$B$2005,B1799&amp;"")&gt;1,"مكرر","")))</f>
        <v/>
      </c>
    </row>
    <row r="1800">
      <c r="A1800" s="5" t="n"/>
      <c r="B1800" s="5" t="n"/>
      <c r="C1800" s="5" t="n"/>
      <c r="D1800" s="5" t="n"/>
      <c r="E1800" s="6">
        <f>IF(B1800&amp;""="","",IFERROR(INDEX('الملاك'!$B$6:$B$205,MATCH(B1800&amp;"",'الملاك'!$A$6:$A$205,0))&amp;"","كود غير موجود"))</f>
        <v/>
      </c>
      <c r="F1800" s="19">
        <f>IF(B1800&amp;""="","",IFERROR(INDEX('الملاك'!$E$6:$E$205,MATCH(B1800&amp;"",'الملاك'!$A$6:$A$205,0)),""))</f>
        <v/>
      </c>
      <c r="G1800" s="6">
        <f>IF(OR(A1800&amp;""="",B1800&amp;""=""),"",IF(COUNTIF('الاجتماعات'!$A$6:$A$205,A1800&amp;"")=0,"اجتماع غير موجود",IF(COUNTIFS($A$6:$A$2005,A1800&amp;"",$B$6:$B$2005,B1800&amp;"")&gt;1,"مكرر","")))</f>
        <v/>
      </c>
    </row>
    <row r="1801">
      <c r="A1801" s="5" t="n"/>
      <c r="B1801" s="5" t="n"/>
      <c r="C1801" s="5" t="n"/>
      <c r="D1801" s="5" t="n"/>
      <c r="E1801" s="6">
        <f>IF(B1801&amp;""="","",IFERROR(INDEX('الملاك'!$B$6:$B$205,MATCH(B1801&amp;"",'الملاك'!$A$6:$A$205,0))&amp;"","كود غير موجود"))</f>
        <v/>
      </c>
      <c r="F1801" s="19">
        <f>IF(B1801&amp;""="","",IFERROR(INDEX('الملاك'!$E$6:$E$205,MATCH(B1801&amp;"",'الملاك'!$A$6:$A$205,0)),""))</f>
        <v/>
      </c>
      <c r="G1801" s="6">
        <f>IF(OR(A1801&amp;""="",B1801&amp;""=""),"",IF(COUNTIF('الاجتماعات'!$A$6:$A$205,A1801&amp;"")=0,"اجتماع غير موجود",IF(COUNTIFS($A$6:$A$2005,A1801&amp;"",$B$6:$B$2005,B1801&amp;"")&gt;1,"مكرر","")))</f>
        <v/>
      </c>
    </row>
    <row r="1802">
      <c r="A1802" s="5" t="n"/>
      <c r="B1802" s="5" t="n"/>
      <c r="C1802" s="5" t="n"/>
      <c r="D1802" s="5" t="n"/>
      <c r="E1802" s="6">
        <f>IF(B1802&amp;""="","",IFERROR(INDEX('الملاك'!$B$6:$B$205,MATCH(B1802&amp;"",'الملاك'!$A$6:$A$205,0))&amp;"","كود غير موجود"))</f>
        <v/>
      </c>
      <c r="F1802" s="19">
        <f>IF(B1802&amp;""="","",IFERROR(INDEX('الملاك'!$E$6:$E$205,MATCH(B1802&amp;"",'الملاك'!$A$6:$A$205,0)),""))</f>
        <v/>
      </c>
      <c r="G1802" s="6">
        <f>IF(OR(A1802&amp;""="",B1802&amp;""=""),"",IF(COUNTIF('الاجتماعات'!$A$6:$A$205,A1802&amp;"")=0,"اجتماع غير موجود",IF(COUNTIFS($A$6:$A$2005,A1802&amp;"",$B$6:$B$2005,B1802&amp;"")&gt;1,"مكرر","")))</f>
        <v/>
      </c>
    </row>
    <row r="1803">
      <c r="A1803" s="5" t="n"/>
      <c r="B1803" s="5" t="n"/>
      <c r="C1803" s="5" t="n"/>
      <c r="D1803" s="5" t="n"/>
      <c r="E1803" s="6">
        <f>IF(B1803&amp;""="","",IFERROR(INDEX('الملاك'!$B$6:$B$205,MATCH(B1803&amp;"",'الملاك'!$A$6:$A$205,0))&amp;"","كود غير موجود"))</f>
        <v/>
      </c>
      <c r="F1803" s="19">
        <f>IF(B1803&amp;""="","",IFERROR(INDEX('الملاك'!$E$6:$E$205,MATCH(B1803&amp;"",'الملاك'!$A$6:$A$205,0)),""))</f>
        <v/>
      </c>
      <c r="G1803" s="6">
        <f>IF(OR(A1803&amp;""="",B1803&amp;""=""),"",IF(COUNTIF('الاجتماعات'!$A$6:$A$205,A1803&amp;"")=0,"اجتماع غير موجود",IF(COUNTIFS($A$6:$A$2005,A1803&amp;"",$B$6:$B$2005,B1803&amp;"")&gt;1,"مكرر","")))</f>
        <v/>
      </c>
    </row>
    <row r="1804">
      <c r="A1804" s="5" t="n"/>
      <c r="B1804" s="5" t="n"/>
      <c r="C1804" s="5" t="n"/>
      <c r="D1804" s="5" t="n"/>
      <c r="E1804" s="6">
        <f>IF(B1804&amp;""="","",IFERROR(INDEX('الملاك'!$B$6:$B$205,MATCH(B1804&amp;"",'الملاك'!$A$6:$A$205,0))&amp;"","كود غير موجود"))</f>
        <v/>
      </c>
      <c r="F1804" s="19">
        <f>IF(B1804&amp;""="","",IFERROR(INDEX('الملاك'!$E$6:$E$205,MATCH(B1804&amp;"",'الملاك'!$A$6:$A$205,0)),""))</f>
        <v/>
      </c>
      <c r="G1804" s="6">
        <f>IF(OR(A1804&amp;""="",B1804&amp;""=""),"",IF(COUNTIF('الاجتماعات'!$A$6:$A$205,A1804&amp;"")=0,"اجتماع غير موجود",IF(COUNTIFS($A$6:$A$2005,A1804&amp;"",$B$6:$B$2005,B1804&amp;"")&gt;1,"مكرر","")))</f>
        <v/>
      </c>
    </row>
    <row r="1805">
      <c r="A1805" s="5" t="n"/>
      <c r="B1805" s="5" t="n"/>
      <c r="C1805" s="5" t="n"/>
      <c r="D1805" s="5" t="n"/>
      <c r="E1805" s="6">
        <f>IF(B1805&amp;""="","",IFERROR(INDEX('الملاك'!$B$6:$B$205,MATCH(B1805&amp;"",'الملاك'!$A$6:$A$205,0))&amp;"","كود غير موجود"))</f>
        <v/>
      </c>
      <c r="F1805" s="19">
        <f>IF(B1805&amp;""="","",IFERROR(INDEX('الملاك'!$E$6:$E$205,MATCH(B1805&amp;"",'الملاك'!$A$6:$A$205,0)),""))</f>
        <v/>
      </c>
      <c r="G1805" s="6">
        <f>IF(OR(A1805&amp;""="",B1805&amp;""=""),"",IF(COUNTIF('الاجتماعات'!$A$6:$A$205,A1805&amp;"")=0,"اجتماع غير موجود",IF(COUNTIFS($A$6:$A$2005,A1805&amp;"",$B$6:$B$2005,B1805&amp;"")&gt;1,"مكرر","")))</f>
        <v/>
      </c>
    </row>
    <row r="1806">
      <c r="A1806" s="5" t="n"/>
      <c r="B1806" s="5" t="n"/>
      <c r="C1806" s="5" t="n"/>
      <c r="D1806" s="5" t="n"/>
      <c r="E1806" s="6">
        <f>IF(B1806&amp;""="","",IFERROR(INDEX('الملاك'!$B$6:$B$205,MATCH(B1806&amp;"",'الملاك'!$A$6:$A$205,0))&amp;"","كود غير موجود"))</f>
        <v/>
      </c>
      <c r="F1806" s="19">
        <f>IF(B1806&amp;""="","",IFERROR(INDEX('الملاك'!$E$6:$E$205,MATCH(B1806&amp;"",'الملاك'!$A$6:$A$205,0)),""))</f>
        <v/>
      </c>
      <c r="G1806" s="6">
        <f>IF(OR(A1806&amp;""="",B1806&amp;""=""),"",IF(COUNTIF('الاجتماعات'!$A$6:$A$205,A1806&amp;"")=0,"اجتماع غير موجود",IF(COUNTIFS($A$6:$A$2005,A1806&amp;"",$B$6:$B$2005,B1806&amp;"")&gt;1,"مكرر","")))</f>
        <v/>
      </c>
    </row>
    <row r="1807">
      <c r="A1807" s="5" t="n"/>
      <c r="B1807" s="5" t="n"/>
      <c r="C1807" s="5" t="n"/>
      <c r="D1807" s="5" t="n"/>
      <c r="E1807" s="6">
        <f>IF(B1807&amp;""="","",IFERROR(INDEX('الملاك'!$B$6:$B$205,MATCH(B1807&amp;"",'الملاك'!$A$6:$A$205,0))&amp;"","كود غير موجود"))</f>
        <v/>
      </c>
      <c r="F1807" s="19">
        <f>IF(B1807&amp;""="","",IFERROR(INDEX('الملاك'!$E$6:$E$205,MATCH(B1807&amp;"",'الملاك'!$A$6:$A$205,0)),""))</f>
        <v/>
      </c>
      <c r="G1807" s="6">
        <f>IF(OR(A1807&amp;""="",B1807&amp;""=""),"",IF(COUNTIF('الاجتماعات'!$A$6:$A$205,A1807&amp;"")=0,"اجتماع غير موجود",IF(COUNTIFS($A$6:$A$2005,A1807&amp;"",$B$6:$B$2005,B1807&amp;"")&gt;1,"مكرر","")))</f>
        <v/>
      </c>
    </row>
    <row r="1808">
      <c r="A1808" s="5" t="n"/>
      <c r="B1808" s="5" t="n"/>
      <c r="C1808" s="5" t="n"/>
      <c r="D1808" s="5" t="n"/>
      <c r="E1808" s="6">
        <f>IF(B1808&amp;""="","",IFERROR(INDEX('الملاك'!$B$6:$B$205,MATCH(B1808&amp;"",'الملاك'!$A$6:$A$205,0))&amp;"","كود غير موجود"))</f>
        <v/>
      </c>
      <c r="F1808" s="19">
        <f>IF(B1808&amp;""="","",IFERROR(INDEX('الملاك'!$E$6:$E$205,MATCH(B1808&amp;"",'الملاك'!$A$6:$A$205,0)),""))</f>
        <v/>
      </c>
      <c r="G1808" s="6">
        <f>IF(OR(A1808&amp;""="",B1808&amp;""=""),"",IF(COUNTIF('الاجتماعات'!$A$6:$A$205,A1808&amp;"")=0,"اجتماع غير موجود",IF(COUNTIFS($A$6:$A$2005,A1808&amp;"",$B$6:$B$2005,B1808&amp;"")&gt;1,"مكرر","")))</f>
        <v/>
      </c>
    </row>
    <row r="1809">
      <c r="A1809" s="5" t="n"/>
      <c r="B1809" s="5" t="n"/>
      <c r="C1809" s="5" t="n"/>
      <c r="D1809" s="5" t="n"/>
      <c r="E1809" s="6">
        <f>IF(B1809&amp;""="","",IFERROR(INDEX('الملاك'!$B$6:$B$205,MATCH(B1809&amp;"",'الملاك'!$A$6:$A$205,0))&amp;"","كود غير موجود"))</f>
        <v/>
      </c>
      <c r="F1809" s="19">
        <f>IF(B1809&amp;""="","",IFERROR(INDEX('الملاك'!$E$6:$E$205,MATCH(B1809&amp;"",'الملاك'!$A$6:$A$205,0)),""))</f>
        <v/>
      </c>
      <c r="G1809" s="6">
        <f>IF(OR(A1809&amp;""="",B1809&amp;""=""),"",IF(COUNTIF('الاجتماعات'!$A$6:$A$205,A1809&amp;"")=0,"اجتماع غير موجود",IF(COUNTIFS($A$6:$A$2005,A1809&amp;"",$B$6:$B$2005,B1809&amp;"")&gt;1,"مكرر","")))</f>
        <v/>
      </c>
    </row>
    <row r="1810">
      <c r="A1810" s="5" t="n"/>
      <c r="B1810" s="5" t="n"/>
      <c r="C1810" s="5" t="n"/>
      <c r="D1810" s="5" t="n"/>
      <c r="E1810" s="6">
        <f>IF(B1810&amp;""="","",IFERROR(INDEX('الملاك'!$B$6:$B$205,MATCH(B1810&amp;"",'الملاك'!$A$6:$A$205,0))&amp;"","كود غير موجود"))</f>
        <v/>
      </c>
      <c r="F1810" s="19">
        <f>IF(B1810&amp;""="","",IFERROR(INDEX('الملاك'!$E$6:$E$205,MATCH(B1810&amp;"",'الملاك'!$A$6:$A$205,0)),""))</f>
        <v/>
      </c>
      <c r="G1810" s="6">
        <f>IF(OR(A1810&amp;""="",B1810&amp;""=""),"",IF(COUNTIF('الاجتماعات'!$A$6:$A$205,A1810&amp;"")=0,"اجتماع غير موجود",IF(COUNTIFS($A$6:$A$2005,A1810&amp;"",$B$6:$B$2005,B1810&amp;"")&gt;1,"مكرر","")))</f>
        <v/>
      </c>
    </row>
    <row r="1811">
      <c r="A1811" s="5" t="n"/>
      <c r="B1811" s="5" t="n"/>
      <c r="C1811" s="5" t="n"/>
      <c r="D1811" s="5" t="n"/>
      <c r="E1811" s="6">
        <f>IF(B1811&amp;""="","",IFERROR(INDEX('الملاك'!$B$6:$B$205,MATCH(B1811&amp;"",'الملاك'!$A$6:$A$205,0))&amp;"","كود غير موجود"))</f>
        <v/>
      </c>
      <c r="F1811" s="19">
        <f>IF(B1811&amp;""="","",IFERROR(INDEX('الملاك'!$E$6:$E$205,MATCH(B1811&amp;"",'الملاك'!$A$6:$A$205,0)),""))</f>
        <v/>
      </c>
      <c r="G1811" s="6">
        <f>IF(OR(A1811&amp;""="",B1811&amp;""=""),"",IF(COUNTIF('الاجتماعات'!$A$6:$A$205,A1811&amp;"")=0,"اجتماع غير موجود",IF(COUNTIFS($A$6:$A$2005,A1811&amp;"",$B$6:$B$2005,B1811&amp;"")&gt;1,"مكرر","")))</f>
        <v/>
      </c>
    </row>
    <row r="1812">
      <c r="A1812" s="5" t="n"/>
      <c r="B1812" s="5" t="n"/>
      <c r="C1812" s="5" t="n"/>
      <c r="D1812" s="5" t="n"/>
      <c r="E1812" s="6">
        <f>IF(B1812&amp;""="","",IFERROR(INDEX('الملاك'!$B$6:$B$205,MATCH(B1812&amp;"",'الملاك'!$A$6:$A$205,0))&amp;"","كود غير موجود"))</f>
        <v/>
      </c>
      <c r="F1812" s="19">
        <f>IF(B1812&amp;""="","",IFERROR(INDEX('الملاك'!$E$6:$E$205,MATCH(B1812&amp;"",'الملاك'!$A$6:$A$205,0)),""))</f>
        <v/>
      </c>
      <c r="G1812" s="6">
        <f>IF(OR(A1812&amp;""="",B1812&amp;""=""),"",IF(COUNTIF('الاجتماعات'!$A$6:$A$205,A1812&amp;"")=0,"اجتماع غير موجود",IF(COUNTIFS($A$6:$A$2005,A1812&amp;"",$B$6:$B$2005,B1812&amp;"")&gt;1,"مكرر","")))</f>
        <v/>
      </c>
    </row>
    <row r="1813">
      <c r="A1813" s="5" t="n"/>
      <c r="B1813" s="5" t="n"/>
      <c r="C1813" s="5" t="n"/>
      <c r="D1813" s="5" t="n"/>
      <c r="E1813" s="6">
        <f>IF(B1813&amp;""="","",IFERROR(INDEX('الملاك'!$B$6:$B$205,MATCH(B1813&amp;"",'الملاك'!$A$6:$A$205,0))&amp;"","كود غير موجود"))</f>
        <v/>
      </c>
      <c r="F1813" s="19">
        <f>IF(B1813&amp;""="","",IFERROR(INDEX('الملاك'!$E$6:$E$205,MATCH(B1813&amp;"",'الملاك'!$A$6:$A$205,0)),""))</f>
        <v/>
      </c>
      <c r="G1813" s="6">
        <f>IF(OR(A1813&amp;""="",B1813&amp;""=""),"",IF(COUNTIF('الاجتماعات'!$A$6:$A$205,A1813&amp;"")=0,"اجتماع غير موجود",IF(COUNTIFS($A$6:$A$2005,A1813&amp;"",$B$6:$B$2005,B1813&amp;"")&gt;1,"مكرر","")))</f>
        <v/>
      </c>
    </row>
    <row r="1814">
      <c r="A1814" s="5" t="n"/>
      <c r="B1814" s="5" t="n"/>
      <c r="C1814" s="5" t="n"/>
      <c r="D1814" s="5" t="n"/>
      <c r="E1814" s="6">
        <f>IF(B1814&amp;""="","",IFERROR(INDEX('الملاك'!$B$6:$B$205,MATCH(B1814&amp;"",'الملاك'!$A$6:$A$205,0))&amp;"","كود غير موجود"))</f>
        <v/>
      </c>
      <c r="F1814" s="19">
        <f>IF(B1814&amp;""="","",IFERROR(INDEX('الملاك'!$E$6:$E$205,MATCH(B1814&amp;"",'الملاك'!$A$6:$A$205,0)),""))</f>
        <v/>
      </c>
      <c r="G1814" s="6">
        <f>IF(OR(A1814&amp;""="",B1814&amp;""=""),"",IF(COUNTIF('الاجتماعات'!$A$6:$A$205,A1814&amp;"")=0,"اجتماع غير موجود",IF(COUNTIFS($A$6:$A$2005,A1814&amp;"",$B$6:$B$2005,B1814&amp;"")&gt;1,"مكرر","")))</f>
        <v/>
      </c>
    </row>
    <row r="1815">
      <c r="A1815" s="5" t="n"/>
      <c r="B1815" s="5" t="n"/>
      <c r="C1815" s="5" t="n"/>
      <c r="D1815" s="5" t="n"/>
      <c r="E1815" s="6">
        <f>IF(B1815&amp;""="","",IFERROR(INDEX('الملاك'!$B$6:$B$205,MATCH(B1815&amp;"",'الملاك'!$A$6:$A$205,0))&amp;"","كود غير موجود"))</f>
        <v/>
      </c>
      <c r="F1815" s="19">
        <f>IF(B1815&amp;""="","",IFERROR(INDEX('الملاك'!$E$6:$E$205,MATCH(B1815&amp;"",'الملاك'!$A$6:$A$205,0)),""))</f>
        <v/>
      </c>
      <c r="G1815" s="6">
        <f>IF(OR(A1815&amp;""="",B1815&amp;""=""),"",IF(COUNTIF('الاجتماعات'!$A$6:$A$205,A1815&amp;"")=0,"اجتماع غير موجود",IF(COUNTIFS($A$6:$A$2005,A1815&amp;"",$B$6:$B$2005,B1815&amp;"")&gt;1,"مكرر","")))</f>
        <v/>
      </c>
    </row>
    <row r="1816">
      <c r="A1816" s="5" t="n"/>
      <c r="B1816" s="5" t="n"/>
      <c r="C1816" s="5" t="n"/>
      <c r="D1816" s="5" t="n"/>
      <c r="E1816" s="6">
        <f>IF(B1816&amp;""="","",IFERROR(INDEX('الملاك'!$B$6:$B$205,MATCH(B1816&amp;"",'الملاك'!$A$6:$A$205,0))&amp;"","كود غير موجود"))</f>
        <v/>
      </c>
      <c r="F1816" s="19">
        <f>IF(B1816&amp;""="","",IFERROR(INDEX('الملاك'!$E$6:$E$205,MATCH(B1816&amp;"",'الملاك'!$A$6:$A$205,0)),""))</f>
        <v/>
      </c>
      <c r="G1816" s="6">
        <f>IF(OR(A1816&amp;""="",B1816&amp;""=""),"",IF(COUNTIF('الاجتماعات'!$A$6:$A$205,A1816&amp;"")=0,"اجتماع غير موجود",IF(COUNTIFS($A$6:$A$2005,A1816&amp;"",$B$6:$B$2005,B1816&amp;"")&gt;1,"مكرر","")))</f>
        <v/>
      </c>
    </row>
    <row r="1817">
      <c r="A1817" s="5" t="n"/>
      <c r="B1817" s="5" t="n"/>
      <c r="C1817" s="5" t="n"/>
      <c r="D1817" s="5" t="n"/>
      <c r="E1817" s="6">
        <f>IF(B1817&amp;""="","",IFERROR(INDEX('الملاك'!$B$6:$B$205,MATCH(B1817&amp;"",'الملاك'!$A$6:$A$205,0))&amp;"","كود غير موجود"))</f>
        <v/>
      </c>
      <c r="F1817" s="19">
        <f>IF(B1817&amp;""="","",IFERROR(INDEX('الملاك'!$E$6:$E$205,MATCH(B1817&amp;"",'الملاك'!$A$6:$A$205,0)),""))</f>
        <v/>
      </c>
      <c r="G1817" s="6">
        <f>IF(OR(A1817&amp;""="",B1817&amp;""=""),"",IF(COUNTIF('الاجتماعات'!$A$6:$A$205,A1817&amp;"")=0,"اجتماع غير موجود",IF(COUNTIFS($A$6:$A$2005,A1817&amp;"",$B$6:$B$2005,B1817&amp;"")&gt;1,"مكرر","")))</f>
        <v/>
      </c>
    </row>
    <row r="1818">
      <c r="A1818" s="5" t="n"/>
      <c r="B1818" s="5" t="n"/>
      <c r="C1818" s="5" t="n"/>
      <c r="D1818" s="5" t="n"/>
      <c r="E1818" s="6">
        <f>IF(B1818&amp;""="","",IFERROR(INDEX('الملاك'!$B$6:$B$205,MATCH(B1818&amp;"",'الملاك'!$A$6:$A$205,0))&amp;"","كود غير موجود"))</f>
        <v/>
      </c>
      <c r="F1818" s="19">
        <f>IF(B1818&amp;""="","",IFERROR(INDEX('الملاك'!$E$6:$E$205,MATCH(B1818&amp;"",'الملاك'!$A$6:$A$205,0)),""))</f>
        <v/>
      </c>
      <c r="G1818" s="6">
        <f>IF(OR(A1818&amp;""="",B1818&amp;""=""),"",IF(COUNTIF('الاجتماعات'!$A$6:$A$205,A1818&amp;"")=0,"اجتماع غير موجود",IF(COUNTIFS($A$6:$A$2005,A1818&amp;"",$B$6:$B$2005,B1818&amp;"")&gt;1,"مكرر","")))</f>
        <v/>
      </c>
    </row>
    <row r="1819">
      <c r="A1819" s="5" t="n"/>
      <c r="B1819" s="5" t="n"/>
      <c r="C1819" s="5" t="n"/>
      <c r="D1819" s="5" t="n"/>
      <c r="E1819" s="6">
        <f>IF(B1819&amp;""="","",IFERROR(INDEX('الملاك'!$B$6:$B$205,MATCH(B1819&amp;"",'الملاك'!$A$6:$A$205,0))&amp;"","كود غير موجود"))</f>
        <v/>
      </c>
      <c r="F1819" s="19">
        <f>IF(B1819&amp;""="","",IFERROR(INDEX('الملاك'!$E$6:$E$205,MATCH(B1819&amp;"",'الملاك'!$A$6:$A$205,0)),""))</f>
        <v/>
      </c>
      <c r="G1819" s="6">
        <f>IF(OR(A1819&amp;""="",B1819&amp;""=""),"",IF(COUNTIF('الاجتماعات'!$A$6:$A$205,A1819&amp;"")=0,"اجتماع غير موجود",IF(COUNTIFS($A$6:$A$2005,A1819&amp;"",$B$6:$B$2005,B1819&amp;"")&gt;1,"مكرر","")))</f>
        <v/>
      </c>
    </row>
    <row r="1820">
      <c r="A1820" s="5" t="n"/>
      <c r="B1820" s="5" t="n"/>
      <c r="C1820" s="5" t="n"/>
      <c r="D1820" s="5" t="n"/>
      <c r="E1820" s="6">
        <f>IF(B1820&amp;""="","",IFERROR(INDEX('الملاك'!$B$6:$B$205,MATCH(B1820&amp;"",'الملاك'!$A$6:$A$205,0))&amp;"","كود غير موجود"))</f>
        <v/>
      </c>
      <c r="F1820" s="19">
        <f>IF(B1820&amp;""="","",IFERROR(INDEX('الملاك'!$E$6:$E$205,MATCH(B1820&amp;"",'الملاك'!$A$6:$A$205,0)),""))</f>
        <v/>
      </c>
      <c r="G1820" s="6">
        <f>IF(OR(A1820&amp;""="",B1820&amp;""=""),"",IF(COUNTIF('الاجتماعات'!$A$6:$A$205,A1820&amp;"")=0,"اجتماع غير موجود",IF(COUNTIFS($A$6:$A$2005,A1820&amp;"",$B$6:$B$2005,B1820&amp;"")&gt;1,"مكرر","")))</f>
        <v/>
      </c>
    </row>
    <row r="1821">
      <c r="A1821" s="5" t="n"/>
      <c r="B1821" s="5" t="n"/>
      <c r="C1821" s="5" t="n"/>
      <c r="D1821" s="5" t="n"/>
      <c r="E1821" s="6">
        <f>IF(B1821&amp;""="","",IFERROR(INDEX('الملاك'!$B$6:$B$205,MATCH(B1821&amp;"",'الملاك'!$A$6:$A$205,0))&amp;"","كود غير موجود"))</f>
        <v/>
      </c>
      <c r="F1821" s="19">
        <f>IF(B1821&amp;""="","",IFERROR(INDEX('الملاك'!$E$6:$E$205,MATCH(B1821&amp;"",'الملاك'!$A$6:$A$205,0)),""))</f>
        <v/>
      </c>
      <c r="G1821" s="6">
        <f>IF(OR(A1821&amp;""="",B1821&amp;""=""),"",IF(COUNTIF('الاجتماعات'!$A$6:$A$205,A1821&amp;"")=0,"اجتماع غير موجود",IF(COUNTIFS($A$6:$A$2005,A1821&amp;"",$B$6:$B$2005,B1821&amp;"")&gt;1,"مكرر","")))</f>
        <v/>
      </c>
    </row>
    <row r="1822">
      <c r="A1822" s="5" t="n"/>
      <c r="B1822" s="5" t="n"/>
      <c r="C1822" s="5" t="n"/>
      <c r="D1822" s="5" t="n"/>
      <c r="E1822" s="6">
        <f>IF(B1822&amp;""="","",IFERROR(INDEX('الملاك'!$B$6:$B$205,MATCH(B1822&amp;"",'الملاك'!$A$6:$A$205,0))&amp;"","كود غير موجود"))</f>
        <v/>
      </c>
      <c r="F1822" s="19">
        <f>IF(B1822&amp;""="","",IFERROR(INDEX('الملاك'!$E$6:$E$205,MATCH(B1822&amp;"",'الملاك'!$A$6:$A$205,0)),""))</f>
        <v/>
      </c>
      <c r="G1822" s="6">
        <f>IF(OR(A1822&amp;""="",B1822&amp;""=""),"",IF(COUNTIF('الاجتماعات'!$A$6:$A$205,A1822&amp;"")=0,"اجتماع غير موجود",IF(COUNTIFS($A$6:$A$2005,A1822&amp;"",$B$6:$B$2005,B1822&amp;"")&gt;1,"مكرر","")))</f>
        <v/>
      </c>
    </row>
    <row r="1823">
      <c r="A1823" s="5" t="n"/>
      <c r="B1823" s="5" t="n"/>
      <c r="C1823" s="5" t="n"/>
      <c r="D1823" s="5" t="n"/>
      <c r="E1823" s="6">
        <f>IF(B1823&amp;""="","",IFERROR(INDEX('الملاك'!$B$6:$B$205,MATCH(B1823&amp;"",'الملاك'!$A$6:$A$205,0))&amp;"","كود غير موجود"))</f>
        <v/>
      </c>
      <c r="F1823" s="19">
        <f>IF(B1823&amp;""="","",IFERROR(INDEX('الملاك'!$E$6:$E$205,MATCH(B1823&amp;"",'الملاك'!$A$6:$A$205,0)),""))</f>
        <v/>
      </c>
      <c r="G1823" s="6">
        <f>IF(OR(A1823&amp;""="",B1823&amp;""=""),"",IF(COUNTIF('الاجتماعات'!$A$6:$A$205,A1823&amp;"")=0,"اجتماع غير موجود",IF(COUNTIFS($A$6:$A$2005,A1823&amp;"",$B$6:$B$2005,B1823&amp;"")&gt;1,"مكرر","")))</f>
        <v/>
      </c>
    </row>
    <row r="1824">
      <c r="A1824" s="5" t="n"/>
      <c r="B1824" s="5" t="n"/>
      <c r="C1824" s="5" t="n"/>
      <c r="D1824" s="5" t="n"/>
      <c r="E1824" s="6">
        <f>IF(B1824&amp;""="","",IFERROR(INDEX('الملاك'!$B$6:$B$205,MATCH(B1824&amp;"",'الملاك'!$A$6:$A$205,0))&amp;"","كود غير موجود"))</f>
        <v/>
      </c>
      <c r="F1824" s="19">
        <f>IF(B1824&amp;""="","",IFERROR(INDEX('الملاك'!$E$6:$E$205,MATCH(B1824&amp;"",'الملاك'!$A$6:$A$205,0)),""))</f>
        <v/>
      </c>
      <c r="G1824" s="6">
        <f>IF(OR(A1824&amp;""="",B1824&amp;""=""),"",IF(COUNTIF('الاجتماعات'!$A$6:$A$205,A1824&amp;"")=0,"اجتماع غير موجود",IF(COUNTIFS($A$6:$A$2005,A1824&amp;"",$B$6:$B$2005,B1824&amp;"")&gt;1,"مكرر","")))</f>
        <v/>
      </c>
    </row>
    <row r="1825">
      <c r="A1825" s="5" t="n"/>
      <c r="B1825" s="5" t="n"/>
      <c r="C1825" s="5" t="n"/>
      <c r="D1825" s="5" t="n"/>
      <c r="E1825" s="6">
        <f>IF(B1825&amp;""="","",IFERROR(INDEX('الملاك'!$B$6:$B$205,MATCH(B1825&amp;"",'الملاك'!$A$6:$A$205,0))&amp;"","كود غير موجود"))</f>
        <v/>
      </c>
      <c r="F1825" s="19">
        <f>IF(B1825&amp;""="","",IFERROR(INDEX('الملاك'!$E$6:$E$205,MATCH(B1825&amp;"",'الملاك'!$A$6:$A$205,0)),""))</f>
        <v/>
      </c>
      <c r="G1825" s="6">
        <f>IF(OR(A1825&amp;""="",B1825&amp;""=""),"",IF(COUNTIF('الاجتماعات'!$A$6:$A$205,A1825&amp;"")=0,"اجتماع غير موجود",IF(COUNTIFS($A$6:$A$2005,A1825&amp;"",$B$6:$B$2005,B1825&amp;"")&gt;1,"مكرر","")))</f>
        <v/>
      </c>
    </row>
    <row r="1826">
      <c r="A1826" s="5" t="n"/>
      <c r="B1826" s="5" t="n"/>
      <c r="C1826" s="5" t="n"/>
      <c r="D1826" s="5" t="n"/>
      <c r="E1826" s="6">
        <f>IF(B1826&amp;""="","",IFERROR(INDEX('الملاك'!$B$6:$B$205,MATCH(B1826&amp;"",'الملاك'!$A$6:$A$205,0))&amp;"","كود غير موجود"))</f>
        <v/>
      </c>
      <c r="F1826" s="19">
        <f>IF(B1826&amp;""="","",IFERROR(INDEX('الملاك'!$E$6:$E$205,MATCH(B1826&amp;"",'الملاك'!$A$6:$A$205,0)),""))</f>
        <v/>
      </c>
      <c r="G1826" s="6">
        <f>IF(OR(A1826&amp;""="",B1826&amp;""=""),"",IF(COUNTIF('الاجتماعات'!$A$6:$A$205,A1826&amp;"")=0,"اجتماع غير موجود",IF(COUNTIFS($A$6:$A$2005,A1826&amp;"",$B$6:$B$2005,B1826&amp;"")&gt;1,"مكرر","")))</f>
        <v/>
      </c>
    </row>
    <row r="1827">
      <c r="A1827" s="5" t="n"/>
      <c r="B1827" s="5" t="n"/>
      <c r="C1827" s="5" t="n"/>
      <c r="D1827" s="5" t="n"/>
      <c r="E1827" s="6">
        <f>IF(B1827&amp;""="","",IFERROR(INDEX('الملاك'!$B$6:$B$205,MATCH(B1827&amp;"",'الملاك'!$A$6:$A$205,0))&amp;"","كود غير موجود"))</f>
        <v/>
      </c>
      <c r="F1827" s="19">
        <f>IF(B1827&amp;""="","",IFERROR(INDEX('الملاك'!$E$6:$E$205,MATCH(B1827&amp;"",'الملاك'!$A$6:$A$205,0)),""))</f>
        <v/>
      </c>
      <c r="G1827" s="6">
        <f>IF(OR(A1827&amp;""="",B1827&amp;""=""),"",IF(COUNTIF('الاجتماعات'!$A$6:$A$205,A1827&amp;"")=0,"اجتماع غير موجود",IF(COUNTIFS($A$6:$A$2005,A1827&amp;"",$B$6:$B$2005,B1827&amp;"")&gt;1,"مكرر","")))</f>
        <v/>
      </c>
    </row>
    <row r="1828">
      <c r="A1828" s="5" t="n"/>
      <c r="B1828" s="5" t="n"/>
      <c r="C1828" s="5" t="n"/>
      <c r="D1828" s="5" t="n"/>
      <c r="E1828" s="6">
        <f>IF(B1828&amp;""="","",IFERROR(INDEX('الملاك'!$B$6:$B$205,MATCH(B1828&amp;"",'الملاك'!$A$6:$A$205,0))&amp;"","كود غير موجود"))</f>
        <v/>
      </c>
      <c r="F1828" s="19">
        <f>IF(B1828&amp;""="","",IFERROR(INDEX('الملاك'!$E$6:$E$205,MATCH(B1828&amp;"",'الملاك'!$A$6:$A$205,0)),""))</f>
        <v/>
      </c>
      <c r="G1828" s="6">
        <f>IF(OR(A1828&amp;""="",B1828&amp;""=""),"",IF(COUNTIF('الاجتماعات'!$A$6:$A$205,A1828&amp;"")=0,"اجتماع غير موجود",IF(COUNTIFS($A$6:$A$2005,A1828&amp;"",$B$6:$B$2005,B1828&amp;"")&gt;1,"مكرر","")))</f>
        <v/>
      </c>
    </row>
    <row r="1829">
      <c r="A1829" s="5" t="n"/>
      <c r="B1829" s="5" t="n"/>
      <c r="C1829" s="5" t="n"/>
      <c r="D1829" s="5" t="n"/>
      <c r="E1829" s="6">
        <f>IF(B1829&amp;""="","",IFERROR(INDEX('الملاك'!$B$6:$B$205,MATCH(B1829&amp;"",'الملاك'!$A$6:$A$205,0))&amp;"","كود غير موجود"))</f>
        <v/>
      </c>
      <c r="F1829" s="19">
        <f>IF(B1829&amp;""="","",IFERROR(INDEX('الملاك'!$E$6:$E$205,MATCH(B1829&amp;"",'الملاك'!$A$6:$A$205,0)),""))</f>
        <v/>
      </c>
      <c r="G1829" s="6">
        <f>IF(OR(A1829&amp;""="",B1829&amp;""=""),"",IF(COUNTIF('الاجتماعات'!$A$6:$A$205,A1829&amp;"")=0,"اجتماع غير موجود",IF(COUNTIFS($A$6:$A$2005,A1829&amp;"",$B$6:$B$2005,B1829&amp;"")&gt;1,"مكرر","")))</f>
        <v/>
      </c>
    </row>
    <row r="1830">
      <c r="A1830" s="5" t="n"/>
      <c r="B1830" s="5" t="n"/>
      <c r="C1830" s="5" t="n"/>
      <c r="D1830" s="5" t="n"/>
      <c r="E1830" s="6">
        <f>IF(B1830&amp;""="","",IFERROR(INDEX('الملاك'!$B$6:$B$205,MATCH(B1830&amp;"",'الملاك'!$A$6:$A$205,0))&amp;"","كود غير موجود"))</f>
        <v/>
      </c>
      <c r="F1830" s="19">
        <f>IF(B1830&amp;""="","",IFERROR(INDEX('الملاك'!$E$6:$E$205,MATCH(B1830&amp;"",'الملاك'!$A$6:$A$205,0)),""))</f>
        <v/>
      </c>
      <c r="G1830" s="6">
        <f>IF(OR(A1830&amp;""="",B1830&amp;""=""),"",IF(COUNTIF('الاجتماعات'!$A$6:$A$205,A1830&amp;"")=0,"اجتماع غير موجود",IF(COUNTIFS($A$6:$A$2005,A1830&amp;"",$B$6:$B$2005,B1830&amp;"")&gt;1,"مكرر","")))</f>
        <v/>
      </c>
    </row>
    <row r="1831">
      <c r="A1831" s="5" t="n"/>
      <c r="B1831" s="5" t="n"/>
      <c r="C1831" s="5" t="n"/>
      <c r="D1831" s="5" t="n"/>
      <c r="E1831" s="6">
        <f>IF(B1831&amp;""="","",IFERROR(INDEX('الملاك'!$B$6:$B$205,MATCH(B1831&amp;"",'الملاك'!$A$6:$A$205,0))&amp;"","كود غير موجود"))</f>
        <v/>
      </c>
      <c r="F1831" s="19">
        <f>IF(B1831&amp;""="","",IFERROR(INDEX('الملاك'!$E$6:$E$205,MATCH(B1831&amp;"",'الملاك'!$A$6:$A$205,0)),""))</f>
        <v/>
      </c>
      <c r="G1831" s="6">
        <f>IF(OR(A1831&amp;""="",B1831&amp;""=""),"",IF(COUNTIF('الاجتماعات'!$A$6:$A$205,A1831&amp;"")=0,"اجتماع غير موجود",IF(COUNTIFS($A$6:$A$2005,A1831&amp;"",$B$6:$B$2005,B1831&amp;"")&gt;1,"مكرر","")))</f>
        <v/>
      </c>
    </row>
    <row r="1832">
      <c r="A1832" s="5" t="n"/>
      <c r="B1832" s="5" t="n"/>
      <c r="C1832" s="5" t="n"/>
      <c r="D1832" s="5" t="n"/>
      <c r="E1832" s="6">
        <f>IF(B1832&amp;""="","",IFERROR(INDEX('الملاك'!$B$6:$B$205,MATCH(B1832&amp;"",'الملاك'!$A$6:$A$205,0))&amp;"","كود غير موجود"))</f>
        <v/>
      </c>
      <c r="F1832" s="19">
        <f>IF(B1832&amp;""="","",IFERROR(INDEX('الملاك'!$E$6:$E$205,MATCH(B1832&amp;"",'الملاك'!$A$6:$A$205,0)),""))</f>
        <v/>
      </c>
      <c r="G1832" s="6">
        <f>IF(OR(A1832&amp;""="",B1832&amp;""=""),"",IF(COUNTIF('الاجتماعات'!$A$6:$A$205,A1832&amp;"")=0,"اجتماع غير موجود",IF(COUNTIFS($A$6:$A$2005,A1832&amp;"",$B$6:$B$2005,B1832&amp;"")&gt;1,"مكرر","")))</f>
        <v/>
      </c>
    </row>
    <row r="1833">
      <c r="A1833" s="5" t="n"/>
      <c r="B1833" s="5" t="n"/>
      <c r="C1833" s="5" t="n"/>
      <c r="D1833" s="5" t="n"/>
      <c r="E1833" s="6">
        <f>IF(B1833&amp;""="","",IFERROR(INDEX('الملاك'!$B$6:$B$205,MATCH(B1833&amp;"",'الملاك'!$A$6:$A$205,0))&amp;"","كود غير موجود"))</f>
        <v/>
      </c>
      <c r="F1833" s="19">
        <f>IF(B1833&amp;""="","",IFERROR(INDEX('الملاك'!$E$6:$E$205,MATCH(B1833&amp;"",'الملاك'!$A$6:$A$205,0)),""))</f>
        <v/>
      </c>
      <c r="G1833" s="6">
        <f>IF(OR(A1833&amp;""="",B1833&amp;""=""),"",IF(COUNTIF('الاجتماعات'!$A$6:$A$205,A1833&amp;"")=0,"اجتماع غير موجود",IF(COUNTIFS($A$6:$A$2005,A1833&amp;"",$B$6:$B$2005,B1833&amp;"")&gt;1,"مكرر","")))</f>
        <v/>
      </c>
    </row>
    <row r="1834">
      <c r="A1834" s="5" t="n"/>
      <c r="B1834" s="5" t="n"/>
      <c r="C1834" s="5" t="n"/>
      <c r="D1834" s="5" t="n"/>
      <c r="E1834" s="6">
        <f>IF(B1834&amp;""="","",IFERROR(INDEX('الملاك'!$B$6:$B$205,MATCH(B1834&amp;"",'الملاك'!$A$6:$A$205,0))&amp;"","كود غير موجود"))</f>
        <v/>
      </c>
      <c r="F1834" s="19">
        <f>IF(B1834&amp;""="","",IFERROR(INDEX('الملاك'!$E$6:$E$205,MATCH(B1834&amp;"",'الملاك'!$A$6:$A$205,0)),""))</f>
        <v/>
      </c>
      <c r="G1834" s="6">
        <f>IF(OR(A1834&amp;""="",B1834&amp;""=""),"",IF(COUNTIF('الاجتماعات'!$A$6:$A$205,A1834&amp;"")=0,"اجتماع غير موجود",IF(COUNTIFS($A$6:$A$2005,A1834&amp;"",$B$6:$B$2005,B1834&amp;"")&gt;1,"مكرر","")))</f>
        <v/>
      </c>
    </row>
    <row r="1835">
      <c r="A1835" s="5" t="n"/>
      <c r="B1835" s="5" t="n"/>
      <c r="C1835" s="5" t="n"/>
      <c r="D1835" s="5" t="n"/>
      <c r="E1835" s="6">
        <f>IF(B1835&amp;""="","",IFERROR(INDEX('الملاك'!$B$6:$B$205,MATCH(B1835&amp;"",'الملاك'!$A$6:$A$205,0))&amp;"","كود غير موجود"))</f>
        <v/>
      </c>
      <c r="F1835" s="19">
        <f>IF(B1835&amp;""="","",IFERROR(INDEX('الملاك'!$E$6:$E$205,MATCH(B1835&amp;"",'الملاك'!$A$6:$A$205,0)),""))</f>
        <v/>
      </c>
      <c r="G1835" s="6">
        <f>IF(OR(A1835&amp;""="",B1835&amp;""=""),"",IF(COUNTIF('الاجتماعات'!$A$6:$A$205,A1835&amp;"")=0,"اجتماع غير موجود",IF(COUNTIFS($A$6:$A$2005,A1835&amp;"",$B$6:$B$2005,B1835&amp;"")&gt;1,"مكرر","")))</f>
        <v/>
      </c>
    </row>
    <row r="1836">
      <c r="A1836" s="5" t="n"/>
      <c r="B1836" s="5" t="n"/>
      <c r="C1836" s="5" t="n"/>
      <c r="D1836" s="5" t="n"/>
      <c r="E1836" s="6">
        <f>IF(B1836&amp;""="","",IFERROR(INDEX('الملاك'!$B$6:$B$205,MATCH(B1836&amp;"",'الملاك'!$A$6:$A$205,0))&amp;"","كود غير موجود"))</f>
        <v/>
      </c>
      <c r="F1836" s="19">
        <f>IF(B1836&amp;""="","",IFERROR(INDEX('الملاك'!$E$6:$E$205,MATCH(B1836&amp;"",'الملاك'!$A$6:$A$205,0)),""))</f>
        <v/>
      </c>
      <c r="G1836" s="6">
        <f>IF(OR(A1836&amp;""="",B1836&amp;""=""),"",IF(COUNTIF('الاجتماعات'!$A$6:$A$205,A1836&amp;"")=0,"اجتماع غير موجود",IF(COUNTIFS($A$6:$A$2005,A1836&amp;"",$B$6:$B$2005,B1836&amp;"")&gt;1,"مكرر","")))</f>
        <v/>
      </c>
    </row>
    <row r="1837">
      <c r="A1837" s="5" t="n"/>
      <c r="B1837" s="5" t="n"/>
      <c r="C1837" s="5" t="n"/>
      <c r="D1837" s="5" t="n"/>
      <c r="E1837" s="6">
        <f>IF(B1837&amp;""="","",IFERROR(INDEX('الملاك'!$B$6:$B$205,MATCH(B1837&amp;"",'الملاك'!$A$6:$A$205,0))&amp;"","كود غير موجود"))</f>
        <v/>
      </c>
      <c r="F1837" s="19">
        <f>IF(B1837&amp;""="","",IFERROR(INDEX('الملاك'!$E$6:$E$205,MATCH(B1837&amp;"",'الملاك'!$A$6:$A$205,0)),""))</f>
        <v/>
      </c>
      <c r="G1837" s="6">
        <f>IF(OR(A1837&amp;""="",B1837&amp;""=""),"",IF(COUNTIF('الاجتماعات'!$A$6:$A$205,A1837&amp;"")=0,"اجتماع غير موجود",IF(COUNTIFS($A$6:$A$2005,A1837&amp;"",$B$6:$B$2005,B1837&amp;"")&gt;1,"مكرر","")))</f>
        <v/>
      </c>
    </row>
    <row r="1838">
      <c r="A1838" s="5" t="n"/>
      <c r="B1838" s="5" t="n"/>
      <c r="C1838" s="5" t="n"/>
      <c r="D1838" s="5" t="n"/>
      <c r="E1838" s="6">
        <f>IF(B1838&amp;""="","",IFERROR(INDEX('الملاك'!$B$6:$B$205,MATCH(B1838&amp;"",'الملاك'!$A$6:$A$205,0))&amp;"","كود غير موجود"))</f>
        <v/>
      </c>
      <c r="F1838" s="19">
        <f>IF(B1838&amp;""="","",IFERROR(INDEX('الملاك'!$E$6:$E$205,MATCH(B1838&amp;"",'الملاك'!$A$6:$A$205,0)),""))</f>
        <v/>
      </c>
      <c r="G1838" s="6">
        <f>IF(OR(A1838&amp;""="",B1838&amp;""=""),"",IF(COUNTIF('الاجتماعات'!$A$6:$A$205,A1838&amp;"")=0,"اجتماع غير موجود",IF(COUNTIFS($A$6:$A$2005,A1838&amp;"",$B$6:$B$2005,B1838&amp;"")&gt;1,"مكرر","")))</f>
        <v/>
      </c>
    </row>
    <row r="1839">
      <c r="A1839" s="5" t="n"/>
      <c r="B1839" s="5" t="n"/>
      <c r="C1839" s="5" t="n"/>
      <c r="D1839" s="5" t="n"/>
      <c r="E1839" s="6">
        <f>IF(B1839&amp;""="","",IFERROR(INDEX('الملاك'!$B$6:$B$205,MATCH(B1839&amp;"",'الملاك'!$A$6:$A$205,0))&amp;"","كود غير موجود"))</f>
        <v/>
      </c>
      <c r="F1839" s="19">
        <f>IF(B1839&amp;""="","",IFERROR(INDEX('الملاك'!$E$6:$E$205,MATCH(B1839&amp;"",'الملاك'!$A$6:$A$205,0)),""))</f>
        <v/>
      </c>
      <c r="G1839" s="6">
        <f>IF(OR(A1839&amp;""="",B1839&amp;""=""),"",IF(COUNTIF('الاجتماعات'!$A$6:$A$205,A1839&amp;"")=0,"اجتماع غير موجود",IF(COUNTIFS($A$6:$A$2005,A1839&amp;"",$B$6:$B$2005,B1839&amp;"")&gt;1,"مكرر","")))</f>
        <v/>
      </c>
    </row>
    <row r="1840">
      <c r="A1840" s="5" t="n"/>
      <c r="B1840" s="5" t="n"/>
      <c r="C1840" s="5" t="n"/>
      <c r="D1840" s="5" t="n"/>
      <c r="E1840" s="6">
        <f>IF(B1840&amp;""="","",IFERROR(INDEX('الملاك'!$B$6:$B$205,MATCH(B1840&amp;"",'الملاك'!$A$6:$A$205,0))&amp;"","كود غير موجود"))</f>
        <v/>
      </c>
      <c r="F1840" s="19">
        <f>IF(B1840&amp;""="","",IFERROR(INDEX('الملاك'!$E$6:$E$205,MATCH(B1840&amp;"",'الملاك'!$A$6:$A$205,0)),""))</f>
        <v/>
      </c>
      <c r="G1840" s="6">
        <f>IF(OR(A1840&amp;""="",B1840&amp;""=""),"",IF(COUNTIF('الاجتماعات'!$A$6:$A$205,A1840&amp;"")=0,"اجتماع غير موجود",IF(COUNTIFS($A$6:$A$2005,A1840&amp;"",$B$6:$B$2005,B1840&amp;"")&gt;1,"مكرر","")))</f>
        <v/>
      </c>
    </row>
    <row r="1841">
      <c r="A1841" s="5" t="n"/>
      <c r="B1841" s="5" t="n"/>
      <c r="C1841" s="5" t="n"/>
      <c r="D1841" s="5" t="n"/>
      <c r="E1841" s="6">
        <f>IF(B1841&amp;""="","",IFERROR(INDEX('الملاك'!$B$6:$B$205,MATCH(B1841&amp;"",'الملاك'!$A$6:$A$205,0))&amp;"","كود غير موجود"))</f>
        <v/>
      </c>
      <c r="F1841" s="19">
        <f>IF(B1841&amp;""="","",IFERROR(INDEX('الملاك'!$E$6:$E$205,MATCH(B1841&amp;"",'الملاك'!$A$6:$A$205,0)),""))</f>
        <v/>
      </c>
      <c r="G1841" s="6">
        <f>IF(OR(A1841&amp;""="",B1841&amp;""=""),"",IF(COUNTIF('الاجتماعات'!$A$6:$A$205,A1841&amp;"")=0,"اجتماع غير موجود",IF(COUNTIFS($A$6:$A$2005,A1841&amp;"",$B$6:$B$2005,B1841&amp;"")&gt;1,"مكرر","")))</f>
        <v/>
      </c>
    </row>
    <row r="1842">
      <c r="A1842" s="5" t="n"/>
      <c r="B1842" s="5" t="n"/>
      <c r="C1842" s="5" t="n"/>
      <c r="D1842" s="5" t="n"/>
      <c r="E1842" s="6">
        <f>IF(B1842&amp;""="","",IFERROR(INDEX('الملاك'!$B$6:$B$205,MATCH(B1842&amp;"",'الملاك'!$A$6:$A$205,0))&amp;"","كود غير موجود"))</f>
        <v/>
      </c>
      <c r="F1842" s="19">
        <f>IF(B1842&amp;""="","",IFERROR(INDEX('الملاك'!$E$6:$E$205,MATCH(B1842&amp;"",'الملاك'!$A$6:$A$205,0)),""))</f>
        <v/>
      </c>
      <c r="G1842" s="6">
        <f>IF(OR(A1842&amp;""="",B1842&amp;""=""),"",IF(COUNTIF('الاجتماعات'!$A$6:$A$205,A1842&amp;"")=0,"اجتماع غير موجود",IF(COUNTIFS($A$6:$A$2005,A1842&amp;"",$B$6:$B$2005,B1842&amp;"")&gt;1,"مكرر","")))</f>
        <v/>
      </c>
    </row>
    <row r="1843">
      <c r="A1843" s="5" t="n"/>
      <c r="B1843" s="5" t="n"/>
      <c r="C1843" s="5" t="n"/>
      <c r="D1843" s="5" t="n"/>
      <c r="E1843" s="6">
        <f>IF(B1843&amp;""="","",IFERROR(INDEX('الملاك'!$B$6:$B$205,MATCH(B1843&amp;"",'الملاك'!$A$6:$A$205,0))&amp;"","كود غير موجود"))</f>
        <v/>
      </c>
      <c r="F1843" s="19">
        <f>IF(B1843&amp;""="","",IFERROR(INDEX('الملاك'!$E$6:$E$205,MATCH(B1843&amp;"",'الملاك'!$A$6:$A$205,0)),""))</f>
        <v/>
      </c>
      <c r="G1843" s="6">
        <f>IF(OR(A1843&amp;""="",B1843&amp;""=""),"",IF(COUNTIF('الاجتماعات'!$A$6:$A$205,A1843&amp;"")=0,"اجتماع غير موجود",IF(COUNTIFS($A$6:$A$2005,A1843&amp;"",$B$6:$B$2005,B1843&amp;"")&gt;1,"مكرر","")))</f>
        <v/>
      </c>
    </row>
    <row r="1844">
      <c r="A1844" s="5" t="n"/>
      <c r="B1844" s="5" t="n"/>
      <c r="C1844" s="5" t="n"/>
      <c r="D1844" s="5" t="n"/>
      <c r="E1844" s="6">
        <f>IF(B1844&amp;""="","",IFERROR(INDEX('الملاك'!$B$6:$B$205,MATCH(B1844&amp;"",'الملاك'!$A$6:$A$205,0))&amp;"","كود غير موجود"))</f>
        <v/>
      </c>
      <c r="F1844" s="19">
        <f>IF(B1844&amp;""="","",IFERROR(INDEX('الملاك'!$E$6:$E$205,MATCH(B1844&amp;"",'الملاك'!$A$6:$A$205,0)),""))</f>
        <v/>
      </c>
      <c r="G1844" s="6">
        <f>IF(OR(A1844&amp;""="",B1844&amp;""=""),"",IF(COUNTIF('الاجتماعات'!$A$6:$A$205,A1844&amp;"")=0,"اجتماع غير موجود",IF(COUNTIFS($A$6:$A$2005,A1844&amp;"",$B$6:$B$2005,B1844&amp;"")&gt;1,"مكرر","")))</f>
        <v/>
      </c>
    </row>
    <row r="1845">
      <c r="A1845" s="5" t="n"/>
      <c r="B1845" s="5" t="n"/>
      <c r="C1845" s="5" t="n"/>
      <c r="D1845" s="5" t="n"/>
      <c r="E1845" s="6">
        <f>IF(B1845&amp;""="","",IFERROR(INDEX('الملاك'!$B$6:$B$205,MATCH(B1845&amp;"",'الملاك'!$A$6:$A$205,0))&amp;"","كود غير موجود"))</f>
        <v/>
      </c>
      <c r="F1845" s="19">
        <f>IF(B1845&amp;""="","",IFERROR(INDEX('الملاك'!$E$6:$E$205,MATCH(B1845&amp;"",'الملاك'!$A$6:$A$205,0)),""))</f>
        <v/>
      </c>
      <c r="G1845" s="6">
        <f>IF(OR(A1845&amp;""="",B1845&amp;""=""),"",IF(COUNTIF('الاجتماعات'!$A$6:$A$205,A1845&amp;"")=0,"اجتماع غير موجود",IF(COUNTIFS($A$6:$A$2005,A1845&amp;"",$B$6:$B$2005,B1845&amp;"")&gt;1,"مكرر","")))</f>
        <v/>
      </c>
    </row>
    <row r="1846">
      <c r="A1846" s="5" t="n"/>
      <c r="B1846" s="5" t="n"/>
      <c r="C1846" s="5" t="n"/>
      <c r="D1846" s="5" t="n"/>
      <c r="E1846" s="6">
        <f>IF(B1846&amp;""="","",IFERROR(INDEX('الملاك'!$B$6:$B$205,MATCH(B1846&amp;"",'الملاك'!$A$6:$A$205,0))&amp;"","كود غير موجود"))</f>
        <v/>
      </c>
      <c r="F1846" s="19">
        <f>IF(B1846&amp;""="","",IFERROR(INDEX('الملاك'!$E$6:$E$205,MATCH(B1846&amp;"",'الملاك'!$A$6:$A$205,0)),""))</f>
        <v/>
      </c>
      <c r="G1846" s="6">
        <f>IF(OR(A1846&amp;""="",B1846&amp;""=""),"",IF(COUNTIF('الاجتماعات'!$A$6:$A$205,A1846&amp;"")=0,"اجتماع غير موجود",IF(COUNTIFS($A$6:$A$2005,A1846&amp;"",$B$6:$B$2005,B1846&amp;"")&gt;1,"مكرر","")))</f>
        <v/>
      </c>
    </row>
    <row r="1847">
      <c r="A1847" s="5" t="n"/>
      <c r="B1847" s="5" t="n"/>
      <c r="C1847" s="5" t="n"/>
      <c r="D1847" s="5" t="n"/>
      <c r="E1847" s="6">
        <f>IF(B1847&amp;""="","",IFERROR(INDEX('الملاك'!$B$6:$B$205,MATCH(B1847&amp;"",'الملاك'!$A$6:$A$205,0))&amp;"","كود غير موجود"))</f>
        <v/>
      </c>
      <c r="F1847" s="19">
        <f>IF(B1847&amp;""="","",IFERROR(INDEX('الملاك'!$E$6:$E$205,MATCH(B1847&amp;"",'الملاك'!$A$6:$A$205,0)),""))</f>
        <v/>
      </c>
      <c r="G1847" s="6">
        <f>IF(OR(A1847&amp;""="",B1847&amp;""=""),"",IF(COUNTIF('الاجتماعات'!$A$6:$A$205,A1847&amp;"")=0,"اجتماع غير موجود",IF(COUNTIFS($A$6:$A$2005,A1847&amp;"",$B$6:$B$2005,B1847&amp;"")&gt;1,"مكرر","")))</f>
        <v/>
      </c>
    </row>
    <row r="1848">
      <c r="A1848" s="5" t="n"/>
      <c r="B1848" s="5" t="n"/>
      <c r="C1848" s="5" t="n"/>
      <c r="D1848" s="5" t="n"/>
      <c r="E1848" s="6">
        <f>IF(B1848&amp;""="","",IFERROR(INDEX('الملاك'!$B$6:$B$205,MATCH(B1848&amp;"",'الملاك'!$A$6:$A$205,0))&amp;"","كود غير موجود"))</f>
        <v/>
      </c>
      <c r="F1848" s="19">
        <f>IF(B1848&amp;""="","",IFERROR(INDEX('الملاك'!$E$6:$E$205,MATCH(B1848&amp;"",'الملاك'!$A$6:$A$205,0)),""))</f>
        <v/>
      </c>
      <c r="G1848" s="6">
        <f>IF(OR(A1848&amp;""="",B1848&amp;""=""),"",IF(COUNTIF('الاجتماعات'!$A$6:$A$205,A1848&amp;"")=0,"اجتماع غير موجود",IF(COUNTIFS($A$6:$A$2005,A1848&amp;"",$B$6:$B$2005,B1848&amp;"")&gt;1,"مكرر","")))</f>
        <v/>
      </c>
    </row>
    <row r="1849">
      <c r="A1849" s="5" t="n"/>
      <c r="B1849" s="5" t="n"/>
      <c r="C1849" s="5" t="n"/>
      <c r="D1849" s="5" t="n"/>
      <c r="E1849" s="6">
        <f>IF(B1849&amp;""="","",IFERROR(INDEX('الملاك'!$B$6:$B$205,MATCH(B1849&amp;"",'الملاك'!$A$6:$A$205,0))&amp;"","كود غير موجود"))</f>
        <v/>
      </c>
      <c r="F1849" s="19">
        <f>IF(B1849&amp;""="","",IFERROR(INDEX('الملاك'!$E$6:$E$205,MATCH(B1849&amp;"",'الملاك'!$A$6:$A$205,0)),""))</f>
        <v/>
      </c>
      <c r="G1849" s="6">
        <f>IF(OR(A1849&amp;""="",B1849&amp;""=""),"",IF(COUNTIF('الاجتماعات'!$A$6:$A$205,A1849&amp;"")=0,"اجتماع غير موجود",IF(COUNTIFS($A$6:$A$2005,A1849&amp;"",$B$6:$B$2005,B1849&amp;"")&gt;1,"مكرر","")))</f>
        <v/>
      </c>
    </row>
    <row r="1850">
      <c r="A1850" s="5" t="n"/>
      <c r="B1850" s="5" t="n"/>
      <c r="C1850" s="5" t="n"/>
      <c r="D1850" s="5" t="n"/>
      <c r="E1850" s="6">
        <f>IF(B1850&amp;""="","",IFERROR(INDEX('الملاك'!$B$6:$B$205,MATCH(B1850&amp;"",'الملاك'!$A$6:$A$205,0))&amp;"","كود غير موجود"))</f>
        <v/>
      </c>
      <c r="F1850" s="19">
        <f>IF(B1850&amp;""="","",IFERROR(INDEX('الملاك'!$E$6:$E$205,MATCH(B1850&amp;"",'الملاك'!$A$6:$A$205,0)),""))</f>
        <v/>
      </c>
      <c r="G1850" s="6">
        <f>IF(OR(A1850&amp;""="",B1850&amp;""=""),"",IF(COUNTIF('الاجتماعات'!$A$6:$A$205,A1850&amp;"")=0,"اجتماع غير موجود",IF(COUNTIFS($A$6:$A$2005,A1850&amp;"",$B$6:$B$2005,B1850&amp;"")&gt;1,"مكرر","")))</f>
        <v/>
      </c>
    </row>
    <row r="1851">
      <c r="A1851" s="5" t="n"/>
      <c r="B1851" s="5" t="n"/>
      <c r="C1851" s="5" t="n"/>
      <c r="D1851" s="5" t="n"/>
      <c r="E1851" s="6">
        <f>IF(B1851&amp;""="","",IFERROR(INDEX('الملاك'!$B$6:$B$205,MATCH(B1851&amp;"",'الملاك'!$A$6:$A$205,0))&amp;"","كود غير موجود"))</f>
        <v/>
      </c>
      <c r="F1851" s="19">
        <f>IF(B1851&amp;""="","",IFERROR(INDEX('الملاك'!$E$6:$E$205,MATCH(B1851&amp;"",'الملاك'!$A$6:$A$205,0)),""))</f>
        <v/>
      </c>
      <c r="G1851" s="6">
        <f>IF(OR(A1851&amp;""="",B1851&amp;""=""),"",IF(COUNTIF('الاجتماعات'!$A$6:$A$205,A1851&amp;"")=0,"اجتماع غير موجود",IF(COUNTIFS($A$6:$A$2005,A1851&amp;"",$B$6:$B$2005,B1851&amp;"")&gt;1,"مكرر","")))</f>
        <v/>
      </c>
    </row>
    <row r="1852">
      <c r="A1852" s="5" t="n"/>
      <c r="B1852" s="5" t="n"/>
      <c r="C1852" s="5" t="n"/>
      <c r="D1852" s="5" t="n"/>
      <c r="E1852" s="6">
        <f>IF(B1852&amp;""="","",IFERROR(INDEX('الملاك'!$B$6:$B$205,MATCH(B1852&amp;"",'الملاك'!$A$6:$A$205,0))&amp;"","كود غير موجود"))</f>
        <v/>
      </c>
      <c r="F1852" s="19">
        <f>IF(B1852&amp;""="","",IFERROR(INDEX('الملاك'!$E$6:$E$205,MATCH(B1852&amp;"",'الملاك'!$A$6:$A$205,0)),""))</f>
        <v/>
      </c>
      <c r="G1852" s="6">
        <f>IF(OR(A1852&amp;""="",B1852&amp;""=""),"",IF(COUNTIF('الاجتماعات'!$A$6:$A$205,A1852&amp;"")=0,"اجتماع غير موجود",IF(COUNTIFS($A$6:$A$2005,A1852&amp;"",$B$6:$B$2005,B1852&amp;"")&gt;1,"مكرر","")))</f>
        <v/>
      </c>
    </row>
    <row r="1853">
      <c r="A1853" s="5" t="n"/>
      <c r="B1853" s="5" t="n"/>
      <c r="C1853" s="5" t="n"/>
      <c r="D1853" s="5" t="n"/>
      <c r="E1853" s="6">
        <f>IF(B1853&amp;""="","",IFERROR(INDEX('الملاك'!$B$6:$B$205,MATCH(B1853&amp;"",'الملاك'!$A$6:$A$205,0))&amp;"","كود غير موجود"))</f>
        <v/>
      </c>
      <c r="F1853" s="19">
        <f>IF(B1853&amp;""="","",IFERROR(INDEX('الملاك'!$E$6:$E$205,MATCH(B1853&amp;"",'الملاك'!$A$6:$A$205,0)),""))</f>
        <v/>
      </c>
      <c r="G1853" s="6">
        <f>IF(OR(A1853&amp;""="",B1853&amp;""=""),"",IF(COUNTIF('الاجتماعات'!$A$6:$A$205,A1853&amp;"")=0,"اجتماع غير موجود",IF(COUNTIFS($A$6:$A$2005,A1853&amp;"",$B$6:$B$2005,B1853&amp;"")&gt;1,"مكرر","")))</f>
        <v/>
      </c>
    </row>
    <row r="1854">
      <c r="A1854" s="5" t="n"/>
      <c r="B1854" s="5" t="n"/>
      <c r="C1854" s="5" t="n"/>
      <c r="D1854" s="5" t="n"/>
      <c r="E1854" s="6">
        <f>IF(B1854&amp;""="","",IFERROR(INDEX('الملاك'!$B$6:$B$205,MATCH(B1854&amp;"",'الملاك'!$A$6:$A$205,0))&amp;"","كود غير موجود"))</f>
        <v/>
      </c>
      <c r="F1854" s="19">
        <f>IF(B1854&amp;""="","",IFERROR(INDEX('الملاك'!$E$6:$E$205,MATCH(B1854&amp;"",'الملاك'!$A$6:$A$205,0)),""))</f>
        <v/>
      </c>
      <c r="G1854" s="6">
        <f>IF(OR(A1854&amp;""="",B1854&amp;""=""),"",IF(COUNTIF('الاجتماعات'!$A$6:$A$205,A1854&amp;"")=0,"اجتماع غير موجود",IF(COUNTIFS($A$6:$A$2005,A1854&amp;"",$B$6:$B$2005,B1854&amp;"")&gt;1,"مكرر","")))</f>
        <v/>
      </c>
    </row>
    <row r="1855">
      <c r="A1855" s="5" t="n"/>
      <c r="B1855" s="5" t="n"/>
      <c r="C1855" s="5" t="n"/>
      <c r="D1855" s="5" t="n"/>
      <c r="E1855" s="6">
        <f>IF(B1855&amp;""="","",IFERROR(INDEX('الملاك'!$B$6:$B$205,MATCH(B1855&amp;"",'الملاك'!$A$6:$A$205,0))&amp;"","كود غير موجود"))</f>
        <v/>
      </c>
      <c r="F1855" s="19">
        <f>IF(B1855&amp;""="","",IFERROR(INDEX('الملاك'!$E$6:$E$205,MATCH(B1855&amp;"",'الملاك'!$A$6:$A$205,0)),""))</f>
        <v/>
      </c>
      <c r="G1855" s="6">
        <f>IF(OR(A1855&amp;""="",B1855&amp;""=""),"",IF(COUNTIF('الاجتماعات'!$A$6:$A$205,A1855&amp;"")=0,"اجتماع غير موجود",IF(COUNTIFS($A$6:$A$2005,A1855&amp;"",$B$6:$B$2005,B1855&amp;"")&gt;1,"مكرر","")))</f>
        <v/>
      </c>
    </row>
    <row r="1856">
      <c r="A1856" s="5" t="n"/>
      <c r="B1856" s="5" t="n"/>
      <c r="C1856" s="5" t="n"/>
      <c r="D1856" s="5" t="n"/>
      <c r="E1856" s="6">
        <f>IF(B1856&amp;""="","",IFERROR(INDEX('الملاك'!$B$6:$B$205,MATCH(B1856&amp;"",'الملاك'!$A$6:$A$205,0))&amp;"","كود غير موجود"))</f>
        <v/>
      </c>
      <c r="F1856" s="19">
        <f>IF(B1856&amp;""="","",IFERROR(INDEX('الملاك'!$E$6:$E$205,MATCH(B1856&amp;"",'الملاك'!$A$6:$A$205,0)),""))</f>
        <v/>
      </c>
      <c r="G1856" s="6">
        <f>IF(OR(A1856&amp;""="",B1856&amp;""=""),"",IF(COUNTIF('الاجتماعات'!$A$6:$A$205,A1856&amp;"")=0,"اجتماع غير موجود",IF(COUNTIFS($A$6:$A$2005,A1856&amp;"",$B$6:$B$2005,B1856&amp;"")&gt;1,"مكرر","")))</f>
        <v/>
      </c>
    </row>
    <row r="1857">
      <c r="A1857" s="5" t="n"/>
      <c r="B1857" s="5" t="n"/>
      <c r="C1857" s="5" t="n"/>
      <c r="D1857" s="5" t="n"/>
      <c r="E1857" s="6">
        <f>IF(B1857&amp;""="","",IFERROR(INDEX('الملاك'!$B$6:$B$205,MATCH(B1857&amp;"",'الملاك'!$A$6:$A$205,0))&amp;"","كود غير موجود"))</f>
        <v/>
      </c>
      <c r="F1857" s="19">
        <f>IF(B1857&amp;""="","",IFERROR(INDEX('الملاك'!$E$6:$E$205,MATCH(B1857&amp;"",'الملاك'!$A$6:$A$205,0)),""))</f>
        <v/>
      </c>
      <c r="G1857" s="6">
        <f>IF(OR(A1857&amp;""="",B1857&amp;""=""),"",IF(COUNTIF('الاجتماعات'!$A$6:$A$205,A1857&amp;"")=0,"اجتماع غير موجود",IF(COUNTIFS($A$6:$A$2005,A1857&amp;"",$B$6:$B$2005,B1857&amp;"")&gt;1,"مكرر","")))</f>
        <v/>
      </c>
    </row>
    <row r="1858">
      <c r="A1858" s="5" t="n"/>
      <c r="B1858" s="5" t="n"/>
      <c r="C1858" s="5" t="n"/>
      <c r="D1858" s="5" t="n"/>
      <c r="E1858" s="6">
        <f>IF(B1858&amp;""="","",IFERROR(INDEX('الملاك'!$B$6:$B$205,MATCH(B1858&amp;"",'الملاك'!$A$6:$A$205,0))&amp;"","كود غير موجود"))</f>
        <v/>
      </c>
      <c r="F1858" s="19">
        <f>IF(B1858&amp;""="","",IFERROR(INDEX('الملاك'!$E$6:$E$205,MATCH(B1858&amp;"",'الملاك'!$A$6:$A$205,0)),""))</f>
        <v/>
      </c>
      <c r="G1858" s="6">
        <f>IF(OR(A1858&amp;""="",B1858&amp;""=""),"",IF(COUNTIF('الاجتماعات'!$A$6:$A$205,A1858&amp;"")=0,"اجتماع غير موجود",IF(COUNTIFS($A$6:$A$2005,A1858&amp;"",$B$6:$B$2005,B1858&amp;"")&gt;1,"مكرر","")))</f>
        <v/>
      </c>
    </row>
    <row r="1859">
      <c r="A1859" s="5" t="n"/>
      <c r="B1859" s="5" t="n"/>
      <c r="C1859" s="5" t="n"/>
      <c r="D1859" s="5" t="n"/>
      <c r="E1859" s="6">
        <f>IF(B1859&amp;""="","",IFERROR(INDEX('الملاك'!$B$6:$B$205,MATCH(B1859&amp;"",'الملاك'!$A$6:$A$205,0))&amp;"","كود غير موجود"))</f>
        <v/>
      </c>
      <c r="F1859" s="19">
        <f>IF(B1859&amp;""="","",IFERROR(INDEX('الملاك'!$E$6:$E$205,MATCH(B1859&amp;"",'الملاك'!$A$6:$A$205,0)),""))</f>
        <v/>
      </c>
      <c r="G1859" s="6">
        <f>IF(OR(A1859&amp;""="",B1859&amp;""=""),"",IF(COUNTIF('الاجتماعات'!$A$6:$A$205,A1859&amp;"")=0,"اجتماع غير موجود",IF(COUNTIFS($A$6:$A$2005,A1859&amp;"",$B$6:$B$2005,B1859&amp;"")&gt;1,"مكرر","")))</f>
        <v/>
      </c>
    </row>
    <row r="1860">
      <c r="A1860" s="5" t="n"/>
      <c r="B1860" s="5" t="n"/>
      <c r="C1860" s="5" t="n"/>
      <c r="D1860" s="5" t="n"/>
      <c r="E1860" s="6">
        <f>IF(B1860&amp;""="","",IFERROR(INDEX('الملاك'!$B$6:$B$205,MATCH(B1860&amp;"",'الملاك'!$A$6:$A$205,0))&amp;"","كود غير موجود"))</f>
        <v/>
      </c>
      <c r="F1860" s="19">
        <f>IF(B1860&amp;""="","",IFERROR(INDEX('الملاك'!$E$6:$E$205,MATCH(B1860&amp;"",'الملاك'!$A$6:$A$205,0)),""))</f>
        <v/>
      </c>
      <c r="G1860" s="6">
        <f>IF(OR(A1860&amp;""="",B1860&amp;""=""),"",IF(COUNTIF('الاجتماعات'!$A$6:$A$205,A1860&amp;"")=0,"اجتماع غير موجود",IF(COUNTIFS($A$6:$A$2005,A1860&amp;"",$B$6:$B$2005,B1860&amp;"")&gt;1,"مكرر","")))</f>
        <v/>
      </c>
    </row>
    <row r="1861">
      <c r="A1861" s="5" t="n"/>
      <c r="B1861" s="5" t="n"/>
      <c r="C1861" s="5" t="n"/>
      <c r="D1861" s="5" t="n"/>
      <c r="E1861" s="6">
        <f>IF(B1861&amp;""="","",IFERROR(INDEX('الملاك'!$B$6:$B$205,MATCH(B1861&amp;"",'الملاك'!$A$6:$A$205,0))&amp;"","كود غير موجود"))</f>
        <v/>
      </c>
      <c r="F1861" s="19">
        <f>IF(B1861&amp;""="","",IFERROR(INDEX('الملاك'!$E$6:$E$205,MATCH(B1861&amp;"",'الملاك'!$A$6:$A$205,0)),""))</f>
        <v/>
      </c>
      <c r="G1861" s="6">
        <f>IF(OR(A1861&amp;""="",B1861&amp;""=""),"",IF(COUNTIF('الاجتماعات'!$A$6:$A$205,A1861&amp;"")=0,"اجتماع غير موجود",IF(COUNTIFS($A$6:$A$2005,A1861&amp;"",$B$6:$B$2005,B1861&amp;"")&gt;1,"مكرر","")))</f>
        <v/>
      </c>
    </row>
    <row r="1862">
      <c r="A1862" s="5" t="n"/>
      <c r="B1862" s="5" t="n"/>
      <c r="C1862" s="5" t="n"/>
      <c r="D1862" s="5" t="n"/>
      <c r="E1862" s="6">
        <f>IF(B1862&amp;""="","",IFERROR(INDEX('الملاك'!$B$6:$B$205,MATCH(B1862&amp;"",'الملاك'!$A$6:$A$205,0))&amp;"","كود غير موجود"))</f>
        <v/>
      </c>
      <c r="F1862" s="19">
        <f>IF(B1862&amp;""="","",IFERROR(INDEX('الملاك'!$E$6:$E$205,MATCH(B1862&amp;"",'الملاك'!$A$6:$A$205,0)),""))</f>
        <v/>
      </c>
      <c r="G1862" s="6">
        <f>IF(OR(A1862&amp;""="",B1862&amp;""=""),"",IF(COUNTIF('الاجتماعات'!$A$6:$A$205,A1862&amp;"")=0,"اجتماع غير موجود",IF(COUNTIFS($A$6:$A$2005,A1862&amp;"",$B$6:$B$2005,B1862&amp;"")&gt;1,"مكرر","")))</f>
        <v/>
      </c>
    </row>
    <row r="1863">
      <c r="A1863" s="5" t="n"/>
      <c r="B1863" s="5" t="n"/>
      <c r="C1863" s="5" t="n"/>
      <c r="D1863" s="5" t="n"/>
      <c r="E1863" s="6">
        <f>IF(B1863&amp;""="","",IFERROR(INDEX('الملاك'!$B$6:$B$205,MATCH(B1863&amp;"",'الملاك'!$A$6:$A$205,0))&amp;"","كود غير موجود"))</f>
        <v/>
      </c>
      <c r="F1863" s="19">
        <f>IF(B1863&amp;""="","",IFERROR(INDEX('الملاك'!$E$6:$E$205,MATCH(B1863&amp;"",'الملاك'!$A$6:$A$205,0)),""))</f>
        <v/>
      </c>
      <c r="G1863" s="6">
        <f>IF(OR(A1863&amp;""="",B1863&amp;""=""),"",IF(COUNTIF('الاجتماعات'!$A$6:$A$205,A1863&amp;"")=0,"اجتماع غير موجود",IF(COUNTIFS($A$6:$A$2005,A1863&amp;"",$B$6:$B$2005,B1863&amp;"")&gt;1,"مكرر","")))</f>
        <v/>
      </c>
    </row>
    <row r="1864">
      <c r="A1864" s="5" t="n"/>
      <c r="B1864" s="5" t="n"/>
      <c r="C1864" s="5" t="n"/>
      <c r="D1864" s="5" t="n"/>
      <c r="E1864" s="6">
        <f>IF(B1864&amp;""="","",IFERROR(INDEX('الملاك'!$B$6:$B$205,MATCH(B1864&amp;"",'الملاك'!$A$6:$A$205,0))&amp;"","كود غير موجود"))</f>
        <v/>
      </c>
      <c r="F1864" s="19">
        <f>IF(B1864&amp;""="","",IFERROR(INDEX('الملاك'!$E$6:$E$205,MATCH(B1864&amp;"",'الملاك'!$A$6:$A$205,0)),""))</f>
        <v/>
      </c>
      <c r="G1864" s="6">
        <f>IF(OR(A1864&amp;""="",B1864&amp;""=""),"",IF(COUNTIF('الاجتماعات'!$A$6:$A$205,A1864&amp;"")=0,"اجتماع غير موجود",IF(COUNTIFS($A$6:$A$2005,A1864&amp;"",$B$6:$B$2005,B1864&amp;"")&gt;1,"مكرر","")))</f>
        <v/>
      </c>
    </row>
    <row r="1865">
      <c r="A1865" s="5" t="n"/>
      <c r="B1865" s="5" t="n"/>
      <c r="C1865" s="5" t="n"/>
      <c r="D1865" s="5" t="n"/>
      <c r="E1865" s="6">
        <f>IF(B1865&amp;""="","",IFERROR(INDEX('الملاك'!$B$6:$B$205,MATCH(B1865&amp;"",'الملاك'!$A$6:$A$205,0))&amp;"","كود غير موجود"))</f>
        <v/>
      </c>
      <c r="F1865" s="19">
        <f>IF(B1865&amp;""="","",IFERROR(INDEX('الملاك'!$E$6:$E$205,MATCH(B1865&amp;"",'الملاك'!$A$6:$A$205,0)),""))</f>
        <v/>
      </c>
      <c r="G1865" s="6">
        <f>IF(OR(A1865&amp;""="",B1865&amp;""=""),"",IF(COUNTIF('الاجتماعات'!$A$6:$A$205,A1865&amp;"")=0,"اجتماع غير موجود",IF(COUNTIFS($A$6:$A$2005,A1865&amp;"",$B$6:$B$2005,B1865&amp;"")&gt;1,"مكرر","")))</f>
        <v/>
      </c>
    </row>
    <row r="1866">
      <c r="A1866" s="5" t="n"/>
      <c r="B1866" s="5" t="n"/>
      <c r="C1866" s="5" t="n"/>
      <c r="D1866" s="5" t="n"/>
      <c r="E1866" s="6">
        <f>IF(B1866&amp;""="","",IFERROR(INDEX('الملاك'!$B$6:$B$205,MATCH(B1866&amp;"",'الملاك'!$A$6:$A$205,0))&amp;"","كود غير موجود"))</f>
        <v/>
      </c>
      <c r="F1866" s="19">
        <f>IF(B1866&amp;""="","",IFERROR(INDEX('الملاك'!$E$6:$E$205,MATCH(B1866&amp;"",'الملاك'!$A$6:$A$205,0)),""))</f>
        <v/>
      </c>
      <c r="G1866" s="6">
        <f>IF(OR(A1866&amp;""="",B1866&amp;""=""),"",IF(COUNTIF('الاجتماعات'!$A$6:$A$205,A1866&amp;"")=0,"اجتماع غير موجود",IF(COUNTIFS($A$6:$A$2005,A1866&amp;"",$B$6:$B$2005,B1866&amp;"")&gt;1,"مكرر","")))</f>
        <v/>
      </c>
    </row>
    <row r="1867">
      <c r="A1867" s="5" t="n"/>
      <c r="B1867" s="5" t="n"/>
      <c r="C1867" s="5" t="n"/>
      <c r="D1867" s="5" t="n"/>
      <c r="E1867" s="6">
        <f>IF(B1867&amp;""="","",IFERROR(INDEX('الملاك'!$B$6:$B$205,MATCH(B1867&amp;"",'الملاك'!$A$6:$A$205,0))&amp;"","كود غير موجود"))</f>
        <v/>
      </c>
      <c r="F1867" s="19">
        <f>IF(B1867&amp;""="","",IFERROR(INDEX('الملاك'!$E$6:$E$205,MATCH(B1867&amp;"",'الملاك'!$A$6:$A$205,0)),""))</f>
        <v/>
      </c>
      <c r="G1867" s="6">
        <f>IF(OR(A1867&amp;""="",B1867&amp;""=""),"",IF(COUNTIF('الاجتماعات'!$A$6:$A$205,A1867&amp;"")=0,"اجتماع غير موجود",IF(COUNTIFS($A$6:$A$2005,A1867&amp;"",$B$6:$B$2005,B1867&amp;"")&gt;1,"مكرر","")))</f>
        <v/>
      </c>
    </row>
    <row r="1868">
      <c r="A1868" s="5" t="n"/>
      <c r="B1868" s="5" t="n"/>
      <c r="C1868" s="5" t="n"/>
      <c r="D1868" s="5" t="n"/>
      <c r="E1868" s="6">
        <f>IF(B1868&amp;""="","",IFERROR(INDEX('الملاك'!$B$6:$B$205,MATCH(B1868&amp;"",'الملاك'!$A$6:$A$205,0))&amp;"","كود غير موجود"))</f>
        <v/>
      </c>
      <c r="F1868" s="19">
        <f>IF(B1868&amp;""="","",IFERROR(INDEX('الملاك'!$E$6:$E$205,MATCH(B1868&amp;"",'الملاك'!$A$6:$A$205,0)),""))</f>
        <v/>
      </c>
      <c r="G1868" s="6">
        <f>IF(OR(A1868&amp;""="",B1868&amp;""=""),"",IF(COUNTIF('الاجتماعات'!$A$6:$A$205,A1868&amp;"")=0,"اجتماع غير موجود",IF(COUNTIFS($A$6:$A$2005,A1868&amp;"",$B$6:$B$2005,B1868&amp;"")&gt;1,"مكرر","")))</f>
        <v/>
      </c>
    </row>
    <row r="1869">
      <c r="A1869" s="5" t="n"/>
      <c r="B1869" s="5" t="n"/>
      <c r="C1869" s="5" t="n"/>
      <c r="D1869" s="5" t="n"/>
      <c r="E1869" s="6">
        <f>IF(B1869&amp;""="","",IFERROR(INDEX('الملاك'!$B$6:$B$205,MATCH(B1869&amp;"",'الملاك'!$A$6:$A$205,0))&amp;"","كود غير موجود"))</f>
        <v/>
      </c>
      <c r="F1869" s="19">
        <f>IF(B1869&amp;""="","",IFERROR(INDEX('الملاك'!$E$6:$E$205,MATCH(B1869&amp;"",'الملاك'!$A$6:$A$205,0)),""))</f>
        <v/>
      </c>
      <c r="G1869" s="6">
        <f>IF(OR(A1869&amp;""="",B1869&amp;""=""),"",IF(COUNTIF('الاجتماعات'!$A$6:$A$205,A1869&amp;"")=0,"اجتماع غير موجود",IF(COUNTIFS($A$6:$A$2005,A1869&amp;"",$B$6:$B$2005,B1869&amp;"")&gt;1,"مكرر","")))</f>
        <v/>
      </c>
    </row>
    <row r="1870">
      <c r="A1870" s="5" t="n"/>
      <c r="B1870" s="5" t="n"/>
      <c r="C1870" s="5" t="n"/>
      <c r="D1870" s="5" t="n"/>
      <c r="E1870" s="6">
        <f>IF(B1870&amp;""="","",IFERROR(INDEX('الملاك'!$B$6:$B$205,MATCH(B1870&amp;"",'الملاك'!$A$6:$A$205,0))&amp;"","كود غير موجود"))</f>
        <v/>
      </c>
      <c r="F1870" s="19">
        <f>IF(B1870&amp;""="","",IFERROR(INDEX('الملاك'!$E$6:$E$205,MATCH(B1870&amp;"",'الملاك'!$A$6:$A$205,0)),""))</f>
        <v/>
      </c>
      <c r="G1870" s="6">
        <f>IF(OR(A1870&amp;""="",B1870&amp;""=""),"",IF(COUNTIF('الاجتماعات'!$A$6:$A$205,A1870&amp;"")=0,"اجتماع غير موجود",IF(COUNTIFS($A$6:$A$2005,A1870&amp;"",$B$6:$B$2005,B1870&amp;"")&gt;1,"مكرر","")))</f>
        <v/>
      </c>
    </row>
    <row r="1871">
      <c r="A1871" s="5" t="n"/>
      <c r="B1871" s="5" t="n"/>
      <c r="C1871" s="5" t="n"/>
      <c r="D1871" s="5" t="n"/>
      <c r="E1871" s="6">
        <f>IF(B1871&amp;""="","",IFERROR(INDEX('الملاك'!$B$6:$B$205,MATCH(B1871&amp;"",'الملاك'!$A$6:$A$205,0))&amp;"","كود غير موجود"))</f>
        <v/>
      </c>
      <c r="F1871" s="19">
        <f>IF(B1871&amp;""="","",IFERROR(INDEX('الملاك'!$E$6:$E$205,MATCH(B1871&amp;"",'الملاك'!$A$6:$A$205,0)),""))</f>
        <v/>
      </c>
      <c r="G1871" s="6">
        <f>IF(OR(A1871&amp;""="",B1871&amp;""=""),"",IF(COUNTIF('الاجتماعات'!$A$6:$A$205,A1871&amp;"")=0,"اجتماع غير موجود",IF(COUNTIFS($A$6:$A$2005,A1871&amp;"",$B$6:$B$2005,B1871&amp;"")&gt;1,"مكرر","")))</f>
        <v/>
      </c>
    </row>
    <row r="1872">
      <c r="A1872" s="5" t="n"/>
      <c r="B1872" s="5" t="n"/>
      <c r="C1872" s="5" t="n"/>
      <c r="D1872" s="5" t="n"/>
      <c r="E1872" s="6">
        <f>IF(B1872&amp;""="","",IFERROR(INDEX('الملاك'!$B$6:$B$205,MATCH(B1872&amp;"",'الملاك'!$A$6:$A$205,0))&amp;"","كود غير موجود"))</f>
        <v/>
      </c>
      <c r="F1872" s="19">
        <f>IF(B1872&amp;""="","",IFERROR(INDEX('الملاك'!$E$6:$E$205,MATCH(B1872&amp;"",'الملاك'!$A$6:$A$205,0)),""))</f>
        <v/>
      </c>
      <c r="G1872" s="6">
        <f>IF(OR(A1872&amp;""="",B1872&amp;""=""),"",IF(COUNTIF('الاجتماعات'!$A$6:$A$205,A1872&amp;"")=0,"اجتماع غير موجود",IF(COUNTIFS($A$6:$A$2005,A1872&amp;"",$B$6:$B$2005,B1872&amp;"")&gt;1,"مكرر","")))</f>
        <v/>
      </c>
    </row>
    <row r="1873">
      <c r="A1873" s="5" t="n"/>
      <c r="B1873" s="5" t="n"/>
      <c r="C1873" s="5" t="n"/>
      <c r="D1873" s="5" t="n"/>
      <c r="E1873" s="6">
        <f>IF(B1873&amp;""="","",IFERROR(INDEX('الملاك'!$B$6:$B$205,MATCH(B1873&amp;"",'الملاك'!$A$6:$A$205,0))&amp;"","كود غير موجود"))</f>
        <v/>
      </c>
      <c r="F1873" s="19">
        <f>IF(B1873&amp;""="","",IFERROR(INDEX('الملاك'!$E$6:$E$205,MATCH(B1873&amp;"",'الملاك'!$A$6:$A$205,0)),""))</f>
        <v/>
      </c>
      <c r="G1873" s="6">
        <f>IF(OR(A1873&amp;""="",B1873&amp;""=""),"",IF(COUNTIF('الاجتماعات'!$A$6:$A$205,A1873&amp;"")=0,"اجتماع غير موجود",IF(COUNTIFS($A$6:$A$2005,A1873&amp;"",$B$6:$B$2005,B1873&amp;"")&gt;1,"مكرر","")))</f>
        <v/>
      </c>
    </row>
    <row r="1874">
      <c r="A1874" s="5" t="n"/>
      <c r="B1874" s="5" t="n"/>
      <c r="C1874" s="5" t="n"/>
      <c r="D1874" s="5" t="n"/>
      <c r="E1874" s="6">
        <f>IF(B1874&amp;""="","",IFERROR(INDEX('الملاك'!$B$6:$B$205,MATCH(B1874&amp;"",'الملاك'!$A$6:$A$205,0))&amp;"","كود غير موجود"))</f>
        <v/>
      </c>
      <c r="F1874" s="19">
        <f>IF(B1874&amp;""="","",IFERROR(INDEX('الملاك'!$E$6:$E$205,MATCH(B1874&amp;"",'الملاك'!$A$6:$A$205,0)),""))</f>
        <v/>
      </c>
      <c r="G1874" s="6">
        <f>IF(OR(A1874&amp;""="",B1874&amp;""=""),"",IF(COUNTIF('الاجتماعات'!$A$6:$A$205,A1874&amp;"")=0,"اجتماع غير موجود",IF(COUNTIFS($A$6:$A$2005,A1874&amp;"",$B$6:$B$2005,B1874&amp;"")&gt;1,"مكرر","")))</f>
        <v/>
      </c>
    </row>
    <row r="1875">
      <c r="A1875" s="5" t="n"/>
      <c r="B1875" s="5" t="n"/>
      <c r="C1875" s="5" t="n"/>
      <c r="D1875" s="5" t="n"/>
      <c r="E1875" s="6">
        <f>IF(B1875&amp;""="","",IFERROR(INDEX('الملاك'!$B$6:$B$205,MATCH(B1875&amp;"",'الملاك'!$A$6:$A$205,0))&amp;"","كود غير موجود"))</f>
        <v/>
      </c>
      <c r="F1875" s="19">
        <f>IF(B1875&amp;""="","",IFERROR(INDEX('الملاك'!$E$6:$E$205,MATCH(B1875&amp;"",'الملاك'!$A$6:$A$205,0)),""))</f>
        <v/>
      </c>
      <c r="G1875" s="6">
        <f>IF(OR(A1875&amp;""="",B1875&amp;""=""),"",IF(COUNTIF('الاجتماعات'!$A$6:$A$205,A1875&amp;"")=0,"اجتماع غير موجود",IF(COUNTIFS($A$6:$A$2005,A1875&amp;"",$B$6:$B$2005,B1875&amp;"")&gt;1,"مكرر","")))</f>
        <v/>
      </c>
    </row>
    <row r="1876">
      <c r="A1876" s="5" t="n"/>
      <c r="B1876" s="5" t="n"/>
      <c r="C1876" s="5" t="n"/>
      <c r="D1876" s="5" t="n"/>
      <c r="E1876" s="6">
        <f>IF(B1876&amp;""="","",IFERROR(INDEX('الملاك'!$B$6:$B$205,MATCH(B1876&amp;"",'الملاك'!$A$6:$A$205,0))&amp;"","كود غير موجود"))</f>
        <v/>
      </c>
      <c r="F1876" s="19">
        <f>IF(B1876&amp;""="","",IFERROR(INDEX('الملاك'!$E$6:$E$205,MATCH(B1876&amp;"",'الملاك'!$A$6:$A$205,0)),""))</f>
        <v/>
      </c>
      <c r="G1876" s="6">
        <f>IF(OR(A1876&amp;""="",B1876&amp;""=""),"",IF(COUNTIF('الاجتماعات'!$A$6:$A$205,A1876&amp;"")=0,"اجتماع غير موجود",IF(COUNTIFS($A$6:$A$2005,A1876&amp;"",$B$6:$B$2005,B1876&amp;"")&gt;1,"مكرر","")))</f>
        <v/>
      </c>
    </row>
    <row r="1877">
      <c r="A1877" s="5" t="n"/>
      <c r="B1877" s="5" t="n"/>
      <c r="C1877" s="5" t="n"/>
      <c r="D1877" s="5" t="n"/>
      <c r="E1877" s="6">
        <f>IF(B1877&amp;""="","",IFERROR(INDEX('الملاك'!$B$6:$B$205,MATCH(B1877&amp;"",'الملاك'!$A$6:$A$205,0))&amp;"","كود غير موجود"))</f>
        <v/>
      </c>
      <c r="F1877" s="19">
        <f>IF(B1877&amp;""="","",IFERROR(INDEX('الملاك'!$E$6:$E$205,MATCH(B1877&amp;"",'الملاك'!$A$6:$A$205,0)),""))</f>
        <v/>
      </c>
      <c r="G1877" s="6">
        <f>IF(OR(A1877&amp;""="",B1877&amp;""=""),"",IF(COUNTIF('الاجتماعات'!$A$6:$A$205,A1877&amp;"")=0,"اجتماع غير موجود",IF(COUNTIFS($A$6:$A$2005,A1877&amp;"",$B$6:$B$2005,B1877&amp;"")&gt;1,"مكرر","")))</f>
        <v/>
      </c>
    </row>
    <row r="1878">
      <c r="A1878" s="5" t="n"/>
      <c r="B1878" s="5" t="n"/>
      <c r="C1878" s="5" t="n"/>
      <c r="D1878" s="5" t="n"/>
      <c r="E1878" s="6">
        <f>IF(B1878&amp;""="","",IFERROR(INDEX('الملاك'!$B$6:$B$205,MATCH(B1878&amp;"",'الملاك'!$A$6:$A$205,0))&amp;"","كود غير موجود"))</f>
        <v/>
      </c>
      <c r="F1878" s="19">
        <f>IF(B1878&amp;""="","",IFERROR(INDEX('الملاك'!$E$6:$E$205,MATCH(B1878&amp;"",'الملاك'!$A$6:$A$205,0)),""))</f>
        <v/>
      </c>
      <c r="G1878" s="6">
        <f>IF(OR(A1878&amp;""="",B1878&amp;""=""),"",IF(COUNTIF('الاجتماعات'!$A$6:$A$205,A1878&amp;"")=0,"اجتماع غير موجود",IF(COUNTIFS($A$6:$A$2005,A1878&amp;"",$B$6:$B$2005,B1878&amp;"")&gt;1,"مكرر","")))</f>
        <v/>
      </c>
    </row>
    <row r="1879">
      <c r="A1879" s="5" t="n"/>
      <c r="B1879" s="5" t="n"/>
      <c r="C1879" s="5" t="n"/>
      <c r="D1879" s="5" t="n"/>
      <c r="E1879" s="6">
        <f>IF(B1879&amp;""="","",IFERROR(INDEX('الملاك'!$B$6:$B$205,MATCH(B1879&amp;"",'الملاك'!$A$6:$A$205,0))&amp;"","كود غير موجود"))</f>
        <v/>
      </c>
      <c r="F1879" s="19">
        <f>IF(B1879&amp;""="","",IFERROR(INDEX('الملاك'!$E$6:$E$205,MATCH(B1879&amp;"",'الملاك'!$A$6:$A$205,0)),""))</f>
        <v/>
      </c>
      <c r="G1879" s="6">
        <f>IF(OR(A1879&amp;""="",B1879&amp;""=""),"",IF(COUNTIF('الاجتماعات'!$A$6:$A$205,A1879&amp;"")=0,"اجتماع غير موجود",IF(COUNTIFS($A$6:$A$2005,A1879&amp;"",$B$6:$B$2005,B1879&amp;"")&gt;1,"مكرر","")))</f>
        <v/>
      </c>
    </row>
    <row r="1880">
      <c r="A1880" s="5" t="n"/>
      <c r="B1880" s="5" t="n"/>
      <c r="C1880" s="5" t="n"/>
      <c r="D1880" s="5" t="n"/>
      <c r="E1880" s="6">
        <f>IF(B1880&amp;""="","",IFERROR(INDEX('الملاك'!$B$6:$B$205,MATCH(B1880&amp;"",'الملاك'!$A$6:$A$205,0))&amp;"","كود غير موجود"))</f>
        <v/>
      </c>
      <c r="F1880" s="19">
        <f>IF(B1880&amp;""="","",IFERROR(INDEX('الملاك'!$E$6:$E$205,MATCH(B1880&amp;"",'الملاك'!$A$6:$A$205,0)),""))</f>
        <v/>
      </c>
      <c r="G1880" s="6">
        <f>IF(OR(A1880&amp;""="",B1880&amp;""=""),"",IF(COUNTIF('الاجتماعات'!$A$6:$A$205,A1880&amp;"")=0,"اجتماع غير موجود",IF(COUNTIFS($A$6:$A$2005,A1880&amp;"",$B$6:$B$2005,B1880&amp;"")&gt;1,"مكرر","")))</f>
        <v/>
      </c>
    </row>
    <row r="1881">
      <c r="A1881" s="5" t="n"/>
      <c r="B1881" s="5" t="n"/>
      <c r="C1881" s="5" t="n"/>
      <c r="D1881" s="5" t="n"/>
      <c r="E1881" s="6">
        <f>IF(B1881&amp;""="","",IFERROR(INDEX('الملاك'!$B$6:$B$205,MATCH(B1881&amp;"",'الملاك'!$A$6:$A$205,0))&amp;"","كود غير موجود"))</f>
        <v/>
      </c>
      <c r="F1881" s="19">
        <f>IF(B1881&amp;""="","",IFERROR(INDEX('الملاك'!$E$6:$E$205,MATCH(B1881&amp;"",'الملاك'!$A$6:$A$205,0)),""))</f>
        <v/>
      </c>
      <c r="G1881" s="6">
        <f>IF(OR(A1881&amp;""="",B1881&amp;""=""),"",IF(COUNTIF('الاجتماعات'!$A$6:$A$205,A1881&amp;"")=0,"اجتماع غير موجود",IF(COUNTIFS($A$6:$A$2005,A1881&amp;"",$B$6:$B$2005,B1881&amp;"")&gt;1,"مكرر","")))</f>
        <v/>
      </c>
    </row>
    <row r="1882">
      <c r="A1882" s="5" t="n"/>
      <c r="B1882" s="5" t="n"/>
      <c r="C1882" s="5" t="n"/>
      <c r="D1882" s="5" t="n"/>
      <c r="E1882" s="6">
        <f>IF(B1882&amp;""="","",IFERROR(INDEX('الملاك'!$B$6:$B$205,MATCH(B1882&amp;"",'الملاك'!$A$6:$A$205,0))&amp;"","كود غير موجود"))</f>
        <v/>
      </c>
      <c r="F1882" s="19">
        <f>IF(B1882&amp;""="","",IFERROR(INDEX('الملاك'!$E$6:$E$205,MATCH(B1882&amp;"",'الملاك'!$A$6:$A$205,0)),""))</f>
        <v/>
      </c>
      <c r="G1882" s="6">
        <f>IF(OR(A1882&amp;""="",B1882&amp;""=""),"",IF(COUNTIF('الاجتماعات'!$A$6:$A$205,A1882&amp;"")=0,"اجتماع غير موجود",IF(COUNTIFS($A$6:$A$2005,A1882&amp;"",$B$6:$B$2005,B1882&amp;"")&gt;1,"مكرر","")))</f>
        <v/>
      </c>
    </row>
    <row r="1883">
      <c r="A1883" s="5" t="n"/>
      <c r="B1883" s="5" t="n"/>
      <c r="C1883" s="5" t="n"/>
      <c r="D1883" s="5" t="n"/>
      <c r="E1883" s="6">
        <f>IF(B1883&amp;""="","",IFERROR(INDEX('الملاك'!$B$6:$B$205,MATCH(B1883&amp;"",'الملاك'!$A$6:$A$205,0))&amp;"","كود غير موجود"))</f>
        <v/>
      </c>
      <c r="F1883" s="19">
        <f>IF(B1883&amp;""="","",IFERROR(INDEX('الملاك'!$E$6:$E$205,MATCH(B1883&amp;"",'الملاك'!$A$6:$A$205,0)),""))</f>
        <v/>
      </c>
      <c r="G1883" s="6">
        <f>IF(OR(A1883&amp;""="",B1883&amp;""=""),"",IF(COUNTIF('الاجتماعات'!$A$6:$A$205,A1883&amp;"")=0,"اجتماع غير موجود",IF(COUNTIFS($A$6:$A$2005,A1883&amp;"",$B$6:$B$2005,B1883&amp;"")&gt;1,"مكرر","")))</f>
        <v/>
      </c>
    </row>
    <row r="1884">
      <c r="A1884" s="5" t="n"/>
      <c r="B1884" s="5" t="n"/>
      <c r="C1884" s="5" t="n"/>
      <c r="D1884" s="5" t="n"/>
      <c r="E1884" s="6">
        <f>IF(B1884&amp;""="","",IFERROR(INDEX('الملاك'!$B$6:$B$205,MATCH(B1884&amp;"",'الملاك'!$A$6:$A$205,0))&amp;"","كود غير موجود"))</f>
        <v/>
      </c>
      <c r="F1884" s="19">
        <f>IF(B1884&amp;""="","",IFERROR(INDEX('الملاك'!$E$6:$E$205,MATCH(B1884&amp;"",'الملاك'!$A$6:$A$205,0)),""))</f>
        <v/>
      </c>
      <c r="G1884" s="6">
        <f>IF(OR(A1884&amp;""="",B1884&amp;""=""),"",IF(COUNTIF('الاجتماعات'!$A$6:$A$205,A1884&amp;"")=0,"اجتماع غير موجود",IF(COUNTIFS($A$6:$A$2005,A1884&amp;"",$B$6:$B$2005,B1884&amp;"")&gt;1,"مكرر","")))</f>
        <v/>
      </c>
    </row>
    <row r="1885">
      <c r="A1885" s="5" t="n"/>
      <c r="B1885" s="5" t="n"/>
      <c r="C1885" s="5" t="n"/>
      <c r="D1885" s="5" t="n"/>
      <c r="E1885" s="6">
        <f>IF(B1885&amp;""="","",IFERROR(INDEX('الملاك'!$B$6:$B$205,MATCH(B1885&amp;"",'الملاك'!$A$6:$A$205,0))&amp;"","كود غير موجود"))</f>
        <v/>
      </c>
      <c r="F1885" s="19">
        <f>IF(B1885&amp;""="","",IFERROR(INDEX('الملاك'!$E$6:$E$205,MATCH(B1885&amp;"",'الملاك'!$A$6:$A$205,0)),""))</f>
        <v/>
      </c>
      <c r="G1885" s="6">
        <f>IF(OR(A1885&amp;""="",B1885&amp;""=""),"",IF(COUNTIF('الاجتماعات'!$A$6:$A$205,A1885&amp;"")=0,"اجتماع غير موجود",IF(COUNTIFS($A$6:$A$2005,A1885&amp;"",$B$6:$B$2005,B1885&amp;"")&gt;1,"مكرر","")))</f>
        <v/>
      </c>
    </row>
    <row r="1886">
      <c r="A1886" s="5" t="n"/>
      <c r="B1886" s="5" t="n"/>
      <c r="C1886" s="5" t="n"/>
      <c r="D1886" s="5" t="n"/>
      <c r="E1886" s="6">
        <f>IF(B1886&amp;""="","",IFERROR(INDEX('الملاك'!$B$6:$B$205,MATCH(B1886&amp;"",'الملاك'!$A$6:$A$205,0))&amp;"","كود غير موجود"))</f>
        <v/>
      </c>
      <c r="F1886" s="19">
        <f>IF(B1886&amp;""="","",IFERROR(INDEX('الملاك'!$E$6:$E$205,MATCH(B1886&amp;"",'الملاك'!$A$6:$A$205,0)),""))</f>
        <v/>
      </c>
      <c r="G1886" s="6">
        <f>IF(OR(A1886&amp;""="",B1886&amp;""=""),"",IF(COUNTIF('الاجتماعات'!$A$6:$A$205,A1886&amp;"")=0,"اجتماع غير موجود",IF(COUNTIFS($A$6:$A$2005,A1886&amp;"",$B$6:$B$2005,B1886&amp;"")&gt;1,"مكرر","")))</f>
        <v/>
      </c>
    </row>
    <row r="1887">
      <c r="A1887" s="5" t="n"/>
      <c r="B1887" s="5" t="n"/>
      <c r="C1887" s="5" t="n"/>
      <c r="D1887" s="5" t="n"/>
      <c r="E1887" s="6">
        <f>IF(B1887&amp;""="","",IFERROR(INDEX('الملاك'!$B$6:$B$205,MATCH(B1887&amp;"",'الملاك'!$A$6:$A$205,0))&amp;"","كود غير موجود"))</f>
        <v/>
      </c>
      <c r="F1887" s="19">
        <f>IF(B1887&amp;""="","",IFERROR(INDEX('الملاك'!$E$6:$E$205,MATCH(B1887&amp;"",'الملاك'!$A$6:$A$205,0)),""))</f>
        <v/>
      </c>
      <c r="G1887" s="6">
        <f>IF(OR(A1887&amp;""="",B1887&amp;""=""),"",IF(COUNTIF('الاجتماعات'!$A$6:$A$205,A1887&amp;"")=0,"اجتماع غير موجود",IF(COUNTIFS($A$6:$A$2005,A1887&amp;"",$B$6:$B$2005,B1887&amp;"")&gt;1,"مكرر","")))</f>
        <v/>
      </c>
    </row>
    <row r="1888">
      <c r="A1888" s="5" t="n"/>
      <c r="B1888" s="5" t="n"/>
      <c r="C1888" s="5" t="n"/>
      <c r="D1888" s="5" t="n"/>
      <c r="E1888" s="6">
        <f>IF(B1888&amp;""="","",IFERROR(INDEX('الملاك'!$B$6:$B$205,MATCH(B1888&amp;"",'الملاك'!$A$6:$A$205,0))&amp;"","كود غير موجود"))</f>
        <v/>
      </c>
      <c r="F1888" s="19">
        <f>IF(B1888&amp;""="","",IFERROR(INDEX('الملاك'!$E$6:$E$205,MATCH(B1888&amp;"",'الملاك'!$A$6:$A$205,0)),""))</f>
        <v/>
      </c>
      <c r="G1888" s="6">
        <f>IF(OR(A1888&amp;""="",B1888&amp;""=""),"",IF(COUNTIF('الاجتماعات'!$A$6:$A$205,A1888&amp;"")=0,"اجتماع غير موجود",IF(COUNTIFS($A$6:$A$2005,A1888&amp;"",$B$6:$B$2005,B1888&amp;"")&gt;1,"مكرر","")))</f>
        <v/>
      </c>
    </row>
    <row r="1889">
      <c r="A1889" s="5" t="n"/>
      <c r="B1889" s="5" t="n"/>
      <c r="C1889" s="5" t="n"/>
      <c r="D1889" s="5" t="n"/>
      <c r="E1889" s="6">
        <f>IF(B1889&amp;""="","",IFERROR(INDEX('الملاك'!$B$6:$B$205,MATCH(B1889&amp;"",'الملاك'!$A$6:$A$205,0))&amp;"","كود غير موجود"))</f>
        <v/>
      </c>
      <c r="F1889" s="19">
        <f>IF(B1889&amp;""="","",IFERROR(INDEX('الملاك'!$E$6:$E$205,MATCH(B1889&amp;"",'الملاك'!$A$6:$A$205,0)),""))</f>
        <v/>
      </c>
      <c r="G1889" s="6">
        <f>IF(OR(A1889&amp;""="",B1889&amp;""=""),"",IF(COUNTIF('الاجتماعات'!$A$6:$A$205,A1889&amp;"")=0,"اجتماع غير موجود",IF(COUNTIFS($A$6:$A$2005,A1889&amp;"",$B$6:$B$2005,B1889&amp;"")&gt;1,"مكرر","")))</f>
        <v/>
      </c>
    </row>
    <row r="1890">
      <c r="A1890" s="5" t="n"/>
      <c r="B1890" s="5" t="n"/>
      <c r="C1890" s="5" t="n"/>
      <c r="D1890" s="5" t="n"/>
      <c r="E1890" s="6">
        <f>IF(B1890&amp;""="","",IFERROR(INDEX('الملاك'!$B$6:$B$205,MATCH(B1890&amp;"",'الملاك'!$A$6:$A$205,0))&amp;"","كود غير موجود"))</f>
        <v/>
      </c>
      <c r="F1890" s="19">
        <f>IF(B1890&amp;""="","",IFERROR(INDEX('الملاك'!$E$6:$E$205,MATCH(B1890&amp;"",'الملاك'!$A$6:$A$205,0)),""))</f>
        <v/>
      </c>
      <c r="G1890" s="6">
        <f>IF(OR(A1890&amp;""="",B1890&amp;""=""),"",IF(COUNTIF('الاجتماعات'!$A$6:$A$205,A1890&amp;"")=0,"اجتماع غير موجود",IF(COUNTIFS($A$6:$A$2005,A1890&amp;"",$B$6:$B$2005,B1890&amp;"")&gt;1,"مكرر","")))</f>
        <v/>
      </c>
    </row>
    <row r="1891">
      <c r="A1891" s="5" t="n"/>
      <c r="B1891" s="5" t="n"/>
      <c r="C1891" s="5" t="n"/>
      <c r="D1891" s="5" t="n"/>
      <c r="E1891" s="6">
        <f>IF(B1891&amp;""="","",IFERROR(INDEX('الملاك'!$B$6:$B$205,MATCH(B1891&amp;"",'الملاك'!$A$6:$A$205,0))&amp;"","كود غير موجود"))</f>
        <v/>
      </c>
      <c r="F1891" s="19">
        <f>IF(B1891&amp;""="","",IFERROR(INDEX('الملاك'!$E$6:$E$205,MATCH(B1891&amp;"",'الملاك'!$A$6:$A$205,0)),""))</f>
        <v/>
      </c>
      <c r="G1891" s="6">
        <f>IF(OR(A1891&amp;""="",B1891&amp;""=""),"",IF(COUNTIF('الاجتماعات'!$A$6:$A$205,A1891&amp;"")=0,"اجتماع غير موجود",IF(COUNTIFS($A$6:$A$2005,A1891&amp;"",$B$6:$B$2005,B1891&amp;"")&gt;1,"مكرر","")))</f>
        <v/>
      </c>
    </row>
    <row r="1892">
      <c r="A1892" s="5" t="n"/>
      <c r="B1892" s="5" t="n"/>
      <c r="C1892" s="5" t="n"/>
      <c r="D1892" s="5" t="n"/>
      <c r="E1892" s="6">
        <f>IF(B1892&amp;""="","",IFERROR(INDEX('الملاك'!$B$6:$B$205,MATCH(B1892&amp;"",'الملاك'!$A$6:$A$205,0))&amp;"","كود غير موجود"))</f>
        <v/>
      </c>
      <c r="F1892" s="19">
        <f>IF(B1892&amp;""="","",IFERROR(INDEX('الملاك'!$E$6:$E$205,MATCH(B1892&amp;"",'الملاك'!$A$6:$A$205,0)),""))</f>
        <v/>
      </c>
      <c r="G1892" s="6">
        <f>IF(OR(A1892&amp;""="",B1892&amp;""=""),"",IF(COUNTIF('الاجتماعات'!$A$6:$A$205,A1892&amp;"")=0,"اجتماع غير موجود",IF(COUNTIFS($A$6:$A$2005,A1892&amp;"",$B$6:$B$2005,B1892&amp;"")&gt;1,"مكرر","")))</f>
        <v/>
      </c>
    </row>
    <row r="1893">
      <c r="A1893" s="5" t="n"/>
      <c r="B1893" s="5" t="n"/>
      <c r="C1893" s="5" t="n"/>
      <c r="D1893" s="5" t="n"/>
      <c r="E1893" s="6">
        <f>IF(B1893&amp;""="","",IFERROR(INDEX('الملاك'!$B$6:$B$205,MATCH(B1893&amp;"",'الملاك'!$A$6:$A$205,0))&amp;"","كود غير موجود"))</f>
        <v/>
      </c>
      <c r="F1893" s="19">
        <f>IF(B1893&amp;""="","",IFERROR(INDEX('الملاك'!$E$6:$E$205,MATCH(B1893&amp;"",'الملاك'!$A$6:$A$205,0)),""))</f>
        <v/>
      </c>
      <c r="G1893" s="6">
        <f>IF(OR(A1893&amp;""="",B1893&amp;""=""),"",IF(COUNTIF('الاجتماعات'!$A$6:$A$205,A1893&amp;"")=0,"اجتماع غير موجود",IF(COUNTIFS($A$6:$A$2005,A1893&amp;"",$B$6:$B$2005,B1893&amp;"")&gt;1,"مكرر","")))</f>
        <v/>
      </c>
    </row>
    <row r="1894">
      <c r="A1894" s="5" t="n"/>
      <c r="B1894" s="5" t="n"/>
      <c r="C1894" s="5" t="n"/>
      <c r="D1894" s="5" t="n"/>
      <c r="E1894" s="6">
        <f>IF(B1894&amp;""="","",IFERROR(INDEX('الملاك'!$B$6:$B$205,MATCH(B1894&amp;"",'الملاك'!$A$6:$A$205,0))&amp;"","كود غير موجود"))</f>
        <v/>
      </c>
      <c r="F1894" s="19">
        <f>IF(B1894&amp;""="","",IFERROR(INDEX('الملاك'!$E$6:$E$205,MATCH(B1894&amp;"",'الملاك'!$A$6:$A$205,0)),""))</f>
        <v/>
      </c>
      <c r="G1894" s="6">
        <f>IF(OR(A1894&amp;""="",B1894&amp;""=""),"",IF(COUNTIF('الاجتماعات'!$A$6:$A$205,A1894&amp;"")=0,"اجتماع غير موجود",IF(COUNTIFS($A$6:$A$2005,A1894&amp;"",$B$6:$B$2005,B1894&amp;"")&gt;1,"مكرر","")))</f>
        <v/>
      </c>
    </row>
    <row r="1895">
      <c r="A1895" s="5" t="n"/>
      <c r="B1895" s="5" t="n"/>
      <c r="C1895" s="5" t="n"/>
      <c r="D1895" s="5" t="n"/>
      <c r="E1895" s="6">
        <f>IF(B1895&amp;""="","",IFERROR(INDEX('الملاك'!$B$6:$B$205,MATCH(B1895&amp;"",'الملاك'!$A$6:$A$205,0))&amp;"","كود غير موجود"))</f>
        <v/>
      </c>
      <c r="F1895" s="19">
        <f>IF(B1895&amp;""="","",IFERROR(INDEX('الملاك'!$E$6:$E$205,MATCH(B1895&amp;"",'الملاك'!$A$6:$A$205,0)),""))</f>
        <v/>
      </c>
      <c r="G1895" s="6">
        <f>IF(OR(A1895&amp;""="",B1895&amp;""=""),"",IF(COUNTIF('الاجتماعات'!$A$6:$A$205,A1895&amp;"")=0,"اجتماع غير موجود",IF(COUNTIFS($A$6:$A$2005,A1895&amp;"",$B$6:$B$2005,B1895&amp;"")&gt;1,"مكرر","")))</f>
        <v/>
      </c>
    </row>
    <row r="1896">
      <c r="A1896" s="5" t="n"/>
      <c r="B1896" s="5" t="n"/>
      <c r="C1896" s="5" t="n"/>
      <c r="D1896" s="5" t="n"/>
      <c r="E1896" s="6">
        <f>IF(B1896&amp;""="","",IFERROR(INDEX('الملاك'!$B$6:$B$205,MATCH(B1896&amp;"",'الملاك'!$A$6:$A$205,0))&amp;"","كود غير موجود"))</f>
        <v/>
      </c>
      <c r="F1896" s="19">
        <f>IF(B1896&amp;""="","",IFERROR(INDEX('الملاك'!$E$6:$E$205,MATCH(B1896&amp;"",'الملاك'!$A$6:$A$205,0)),""))</f>
        <v/>
      </c>
      <c r="G1896" s="6">
        <f>IF(OR(A1896&amp;""="",B1896&amp;""=""),"",IF(COUNTIF('الاجتماعات'!$A$6:$A$205,A1896&amp;"")=0,"اجتماع غير موجود",IF(COUNTIFS($A$6:$A$2005,A1896&amp;"",$B$6:$B$2005,B1896&amp;"")&gt;1,"مكرر","")))</f>
        <v/>
      </c>
    </row>
    <row r="1897">
      <c r="A1897" s="5" t="n"/>
      <c r="B1897" s="5" t="n"/>
      <c r="C1897" s="5" t="n"/>
      <c r="D1897" s="5" t="n"/>
      <c r="E1897" s="6">
        <f>IF(B1897&amp;""="","",IFERROR(INDEX('الملاك'!$B$6:$B$205,MATCH(B1897&amp;"",'الملاك'!$A$6:$A$205,0))&amp;"","كود غير موجود"))</f>
        <v/>
      </c>
      <c r="F1897" s="19">
        <f>IF(B1897&amp;""="","",IFERROR(INDEX('الملاك'!$E$6:$E$205,MATCH(B1897&amp;"",'الملاك'!$A$6:$A$205,0)),""))</f>
        <v/>
      </c>
      <c r="G1897" s="6">
        <f>IF(OR(A1897&amp;""="",B1897&amp;""=""),"",IF(COUNTIF('الاجتماعات'!$A$6:$A$205,A1897&amp;"")=0,"اجتماع غير موجود",IF(COUNTIFS($A$6:$A$2005,A1897&amp;"",$B$6:$B$2005,B1897&amp;"")&gt;1,"مكرر","")))</f>
        <v/>
      </c>
    </row>
    <row r="1898">
      <c r="A1898" s="5" t="n"/>
      <c r="B1898" s="5" t="n"/>
      <c r="C1898" s="5" t="n"/>
      <c r="D1898" s="5" t="n"/>
      <c r="E1898" s="6">
        <f>IF(B1898&amp;""="","",IFERROR(INDEX('الملاك'!$B$6:$B$205,MATCH(B1898&amp;"",'الملاك'!$A$6:$A$205,0))&amp;"","كود غير موجود"))</f>
        <v/>
      </c>
      <c r="F1898" s="19">
        <f>IF(B1898&amp;""="","",IFERROR(INDEX('الملاك'!$E$6:$E$205,MATCH(B1898&amp;"",'الملاك'!$A$6:$A$205,0)),""))</f>
        <v/>
      </c>
      <c r="G1898" s="6">
        <f>IF(OR(A1898&amp;""="",B1898&amp;""=""),"",IF(COUNTIF('الاجتماعات'!$A$6:$A$205,A1898&amp;"")=0,"اجتماع غير موجود",IF(COUNTIFS($A$6:$A$2005,A1898&amp;"",$B$6:$B$2005,B1898&amp;"")&gt;1,"مكرر","")))</f>
        <v/>
      </c>
    </row>
    <row r="1899">
      <c r="A1899" s="5" t="n"/>
      <c r="B1899" s="5" t="n"/>
      <c r="C1899" s="5" t="n"/>
      <c r="D1899" s="5" t="n"/>
      <c r="E1899" s="6">
        <f>IF(B1899&amp;""="","",IFERROR(INDEX('الملاك'!$B$6:$B$205,MATCH(B1899&amp;"",'الملاك'!$A$6:$A$205,0))&amp;"","كود غير موجود"))</f>
        <v/>
      </c>
      <c r="F1899" s="19">
        <f>IF(B1899&amp;""="","",IFERROR(INDEX('الملاك'!$E$6:$E$205,MATCH(B1899&amp;"",'الملاك'!$A$6:$A$205,0)),""))</f>
        <v/>
      </c>
      <c r="G1899" s="6">
        <f>IF(OR(A1899&amp;""="",B1899&amp;""=""),"",IF(COUNTIF('الاجتماعات'!$A$6:$A$205,A1899&amp;"")=0,"اجتماع غير موجود",IF(COUNTIFS($A$6:$A$2005,A1899&amp;"",$B$6:$B$2005,B1899&amp;"")&gt;1,"مكرر","")))</f>
        <v/>
      </c>
    </row>
    <row r="1900">
      <c r="A1900" s="5" t="n"/>
      <c r="B1900" s="5" t="n"/>
      <c r="C1900" s="5" t="n"/>
      <c r="D1900" s="5" t="n"/>
      <c r="E1900" s="6">
        <f>IF(B1900&amp;""="","",IFERROR(INDEX('الملاك'!$B$6:$B$205,MATCH(B1900&amp;"",'الملاك'!$A$6:$A$205,0))&amp;"","كود غير موجود"))</f>
        <v/>
      </c>
      <c r="F1900" s="19">
        <f>IF(B1900&amp;""="","",IFERROR(INDEX('الملاك'!$E$6:$E$205,MATCH(B1900&amp;"",'الملاك'!$A$6:$A$205,0)),""))</f>
        <v/>
      </c>
      <c r="G1900" s="6">
        <f>IF(OR(A1900&amp;""="",B1900&amp;""=""),"",IF(COUNTIF('الاجتماعات'!$A$6:$A$205,A1900&amp;"")=0,"اجتماع غير موجود",IF(COUNTIFS($A$6:$A$2005,A1900&amp;"",$B$6:$B$2005,B1900&amp;"")&gt;1,"مكرر","")))</f>
        <v/>
      </c>
    </row>
    <row r="1901">
      <c r="A1901" s="5" t="n"/>
      <c r="B1901" s="5" t="n"/>
      <c r="C1901" s="5" t="n"/>
      <c r="D1901" s="5" t="n"/>
      <c r="E1901" s="6">
        <f>IF(B1901&amp;""="","",IFERROR(INDEX('الملاك'!$B$6:$B$205,MATCH(B1901&amp;"",'الملاك'!$A$6:$A$205,0))&amp;"","كود غير موجود"))</f>
        <v/>
      </c>
      <c r="F1901" s="19">
        <f>IF(B1901&amp;""="","",IFERROR(INDEX('الملاك'!$E$6:$E$205,MATCH(B1901&amp;"",'الملاك'!$A$6:$A$205,0)),""))</f>
        <v/>
      </c>
      <c r="G1901" s="6">
        <f>IF(OR(A1901&amp;""="",B1901&amp;""=""),"",IF(COUNTIF('الاجتماعات'!$A$6:$A$205,A1901&amp;"")=0,"اجتماع غير موجود",IF(COUNTIFS($A$6:$A$2005,A1901&amp;"",$B$6:$B$2005,B1901&amp;"")&gt;1,"مكرر","")))</f>
        <v/>
      </c>
    </row>
    <row r="1902">
      <c r="A1902" s="5" t="n"/>
      <c r="B1902" s="5" t="n"/>
      <c r="C1902" s="5" t="n"/>
      <c r="D1902" s="5" t="n"/>
      <c r="E1902" s="6">
        <f>IF(B1902&amp;""="","",IFERROR(INDEX('الملاك'!$B$6:$B$205,MATCH(B1902&amp;"",'الملاك'!$A$6:$A$205,0))&amp;"","كود غير موجود"))</f>
        <v/>
      </c>
      <c r="F1902" s="19">
        <f>IF(B1902&amp;""="","",IFERROR(INDEX('الملاك'!$E$6:$E$205,MATCH(B1902&amp;"",'الملاك'!$A$6:$A$205,0)),""))</f>
        <v/>
      </c>
      <c r="G1902" s="6">
        <f>IF(OR(A1902&amp;""="",B1902&amp;""=""),"",IF(COUNTIF('الاجتماعات'!$A$6:$A$205,A1902&amp;"")=0,"اجتماع غير موجود",IF(COUNTIFS($A$6:$A$2005,A1902&amp;"",$B$6:$B$2005,B1902&amp;"")&gt;1,"مكرر","")))</f>
        <v/>
      </c>
    </row>
    <row r="1903">
      <c r="A1903" s="5" t="n"/>
      <c r="B1903" s="5" t="n"/>
      <c r="C1903" s="5" t="n"/>
      <c r="D1903" s="5" t="n"/>
      <c r="E1903" s="6">
        <f>IF(B1903&amp;""="","",IFERROR(INDEX('الملاك'!$B$6:$B$205,MATCH(B1903&amp;"",'الملاك'!$A$6:$A$205,0))&amp;"","كود غير موجود"))</f>
        <v/>
      </c>
      <c r="F1903" s="19">
        <f>IF(B1903&amp;""="","",IFERROR(INDEX('الملاك'!$E$6:$E$205,MATCH(B1903&amp;"",'الملاك'!$A$6:$A$205,0)),""))</f>
        <v/>
      </c>
      <c r="G1903" s="6">
        <f>IF(OR(A1903&amp;""="",B1903&amp;""=""),"",IF(COUNTIF('الاجتماعات'!$A$6:$A$205,A1903&amp;"")=0,"اجتماع غير موجود",IF(COUNTIFS($A$6:$A$2005,A1903&amp;"",$B$6:$B$2005,B1903&amp;"")&gt;1,"مكرر","")))</f>
        <v/>
      </c>
    </row>
    <row r="1904">
      <c r="A1904" s="5" t="n"/>
      <c r="B1904" s="5" t="n"/>
      <c r="C1904" s="5" t="n"/>
      <c r="D1904" s="5" t="n"/>
      <c r="E1904" s="6">
        <f>IF(B1904&amp;""="","",IFERROR(INDEX('الملاك'!$B$6:$B$205,MATCH(B1904&amp;"",'الملاك'!$A$6:$A$205,0))&amp;"","كود غير موجود"))</f>
        <v/>
      </c>
      <c r="F1904" s="19">
        <f>IF(B1904&amp;""="","",IFERROR(INDEX('الملاك'!$E$6:$E$205,MATCH(B1904&amp;"",'الملاك'!$A$6:$A$205,0)),""))</f>
        <v/>
      </c>
      <c r="G1904" s="6">
        <f>IF(OR(A1904&amp;""="",B1904&amp;""=""),"",IF(COUNTIF('الاجتماعات'!$A$6:$A$205,A1904&amp;"")=0,"اجتماع غير موجود",IF(COUNTIFS($A$6:$A$2005,A1904&amp;"",$B$6:$B$2005,B1904&amp;"")&gt;1,"مكرر","")))</f>
        <v/>
      </c>
    </row>
    <row r="1905">
      <c r="A1905" s="5" t="n"/>
      <c r="B1905" s="5" t="n"/>
      <c r="C1905" s="5" t="n"/>
      <c r="D1905" s="5" t="n"/>
      <c r="E1905" s="6">
        <f>IF(B1905&amp;""="","",IFERROR(INDEX('الملاك'!$B$6:$B$205,MATCH(B1905&amp;"",'الملاك'!$A$6:$A$205,0))&amp;"","كود غير موجود"))</f>
        <v/>
      </c>
      <c r="F1905" s="19">
        <f>IF(B1905&amp;""="","",IFERROR(INDEX('الملاك'!$E$6:$E$205,MATCH(B1905&amp;"",'الملاك'!$A$6:$A$205,0)),""))</f>
        <v/>
      </c>
      <c r="G1905" s="6">
        <f>IF(OR(A1905&amp;""="",B1905&amp;""=""),"",IF(COUNTIF('الاجتماعات'!$A$6:$A$205,A1905&amp;"")=0,"اجتماع غير موجود",IF(COUNTIFS($A$6:$A$2005,A1905&amp;"",$B$6:$B$2005,B1905&amp;"")&gt;1,"مكرر","")))</f>
        <v/>
      </c>
    </row>
    <row r="1906">
      <c r="A1906" s="5" t="n"/>
      <c r="B1906" s="5" t="n"/>
      <c r="C1906" s="5" t="n"/>
      <c r="D1906" s="5" t="n"/>
      <c r="E1906" s="6">
        <f>IF(B1906&amp;""="","",IFERROR(INDEX('الملاك'!$B$6:$B$205,MATCH(B1906&amp;"",'الملاك'!$A$6:$A$205,0))&amp;"","كود غير موجود"))</f>
        <v/>
      </c>
      <c r="F1906" s="19">
        <f>IF(B1906&amp;""="","",IFERROR(INDEX('الملاك'!$E$6:$E$205,MATCH(B1906&amp;"",'الملاك'!$A$6:$A$205,0)),""))</f>
        <v/>
      </c>
      <c r="G1906" s="6">
        <f>IF(OR(A1906&amp;""="",B1906&amp;""=""),"",IF(COUNTIF('الاجتماعات'!$A$6:$A$205,A1906&amp;"")=0,"اجتماع غير موجود",IF(COUNTIFS($A$6:$A$2005,A1906&amp;"",$B$6:$B$2005,B1906&amp;"")&gt;1,"مكرر","")))</f>
        <v/>
      </c>
    </row>
    <row r="1907">
      <c r="A1907" s="5" t="n"/>
      <c r="B1907" s="5" t="n"/>
      <c r="C1907" s="5" t="n"/>
      <c r="D1907" s="5" t="n"/>
      <c r="E1907" s="6">
        <f>IF(B1907&amp;""="","",IFERROR(INDEX('الملاك'!$B$6:$B$205,MATCH(B1907&amp;"",'الملاك'!$A$6:$A$205,0))&amp;"","كود غير موجود"))</f>
        <v/>
      </c>
      <c r="F1907" s="19">
        <f>IF(B1907&amp;""="","",IFERROR(INDEX('الملاك'!$E$6:$E$205,MATCH(B1907&amp;"",'الملاك'!$A$6:$A$205,0)),""))</f>
        <v/>
      </c>
      <c r="G1907" s="6">
        <f>IF(OR(A1907&amp;""="",B1907&amp;""=""),"",IF(COUNTIF('الاجتماعات'!$A$6:$A$205,A1907&amp;"")=0,"اجتماع غير موجود",IF(COUNTIFS($A$6:$A$2005,A1907&amp;"",$B$6:$B$2005,B1907&amp;"")&gt;1,"مكرر","")))</f>
        <v/>
      </c>
    </row>
    <row r="1908">
      <c r="A1908" s="5" t="n"/>
      <c r="B1908" s="5" t="n"/>
      <c r="C1908" s="5" t="n"/>
      <c r="D1908" s="5" t="n"/>
      <c r="E1908" s="6">
        <f>IF(B1908&amp;""="","",IFERROR(INDEX('الملاك'!$B$6:$B$205,MATCH(B1908&amp;"",'الملاك'!$A$6:$A$205,0))&amp;"","كود غير موجود"))</f>
        <v/>
      </c>
      <c r="F1908" s="19">
        <f>IF(B1908&amp;""="","",IFERROR(INDEX('الملاك'!$E$6:$E$205,MATCH(B1908&amp;"",'الملاك'!$A$6:$A$205,0)),""))</f>
        <v/>
      </c>
      <c r="G1908" s="6">
        <f>IF(OR(A1908&amp;""="",B1908&amp;""=""),"",IF(COUNTIF('الاجتماعات'!$A$6:$A$205,A1908&amp;"")=0,"اجتماع غير موجود",IF(COUNTIFS($A$6:$A$2005,A1908&amp;"",$B$6:$B$2005,B1908&amp;"")&gt;1,"مكرر","")))</f>
        <v/>
      </c>
    </row>
    <row r="1909">
      <c r="A1909" s="5" t="n"/>
      <c r="B1909" s="5" t="n"/>
      <c r="C1909" s="5" t="n"/>
      <c r="D1909" s="5" t="n"/>
      <c r="E1909" s="6">
        <f>IF(B1909&amp;""="","",IFERROR(INDEX('الملاك'!$B$6:$B$205,MATCH(B1909&amp;"",'الملاك'!$A$6:$A$205,0))&amp;"","كود غير موجود"))</f>
        <v/>
      </c>
      <c r="F1909" s="19">
        <f>IF(B1909&amp;""="","",IFERROR(INDEX('الملاك'!$E$6:$E$205,MATCH(B1909&amp;"",'الملاك'!$A$6:$A$205,0)),""))</f>
        <v/>
      </c>
      <c r="G1909" s="6">
        <f>IF(OR(A1909&amp;""="",B1909&amp;""=""),"",IF(COUNTIF('الاجتماعات'!$A$6:$A$205,A1909&amp;"")=0,"اجتماع غير موجود",IF(COUNTIFS($A$6:$A$2005,A1909&amp;"",$B$6:$B$2005,B1909&amp;"")&gt;1,"مكرر","")))</f>
        <v/>
      </c>
    </row>
    <row r="1910">
      <c r="A1910" s="5" t="n"/>
      <c r="B1910" s="5" t="n"/>
      <c r="C1910" s="5" t="n"/>
      <c r="D1910" s="5" t="n"/>
      <c r="E1910" s="6">
        <f>IF(B1910&amp;""="","",IFERROR(INDEX('الملاك'!$B$6:$B$205,MATCH(B1910&amp;"",'الملاك'!$A$6:$A$205,0))&amp;"","كود غير موجود"))</f>
        <v/>
      </c>
      <c r="F1910" s="19">
        <f>IF(B1910&amp;""="","",IFERROR(INDEX('الملاك'!$E$6:$E$205,MATCH(B1910&amp;"",'الملاك'!$A$6:$A$205,0)),""))</f>
        <v/>
      </c>
      <c r="G1910" s="6">
        <f>IF(OR(A1910&amp;""="",B1910&amp;""=""),"",IF(COUNTIF('الاجتماعات'!$A$6:$A$205,A1910&amp;"")=0,"اجتماع غير موجود",IF(COUNTIFS($A$6:$A$2005,A1910&amp;"",$B$6:$B$2005,B1910&amp;"")&gt;1,"مكرر","")))</f>
        <v/>
      </c>
    </row>
    <row r="1911">
      <c r="A1911" s="5" t="n"/>
      <c r="B1911" s="5" t="n"/>
      <c r="C1911" s="5" t="n"/>
      <c r="D1911" s="5" t="n"/>
      <c r="E1911" s="6">
        <f>IF(B1911&amp;""="","",IFERROR(INDEX('الملاك'!$B$6:$B$205,MATCH(B1911&amp;"",'الملاك'!$A$6:$A$205,0))&amp;"","كود غير موجود"))</f>
        <v/>
      </c>
      <c r="F1911" s="19">
        <f>IF(B1911&amp;""="","",IFERROR(INDEX('الملاك'!$E$6:$E$205,MATCH(B1911&amp;"",'الملاك'!$A$6:$A$205,0)),""))</f>
        <v/>
      </c>
      <c r="G1911" s="6">
        <f>IF(OR(A1911&amp;""="",B1911&amp;""=""),"",IF(COUNTIF('الاجتماعات'!$A$6:$A$205,A1911&amp;"")=0,"اجتماع غير موجود",IF(COUNTIFS($A$6:$A$2005,A1911&amp;"",$B$6:$B$2005,B1911&amp;"")&gt;1,"مكرر","")))</f>
        <v/>
      </c>
    </row>
    <row r="1912">
      <c r="A1912" s="5" t="n"/>
      <c r="B1912" s="5" t="n"/>
      <c r="C1912" s="5" t="n"/>
      <c r="D1912" s="5" t="n"/>
      <c r="E1912" s="6">
        <f>IF(B1912&amp;""="","",IFERROR(INDEX('الملاك'!$B$6:$B$205,MATCH(B1912&amp;"",'الملاك'!$A$6:$A$205,0))&amp;"","كود غير موجود"))</f>
        <v/>
      </c>
      <c r="F1912" s="19">
        <f>IF(B1912&amp;""="","",IFERROR(INDEX('الملاك'!$E$6:$E$205,MATCH(B1912&amp;"",'الملاك'!$A$6:$A$205,0)),""))</f>
        <v/>
      </c>
      <c r="G1912" s="6">
        <f>IF(OR(A1912&amp;""="",B1912&amp;""=""),"",IF(COUNTIF('الاجتماعات'!$A$6:$A$205,A1912&amp;"")=0,"اجتماع غير موجود",IF(COUNTIFS($A$6:$A$2005,A1912&amp;"",$B$6:$B$2005,B1912&amp;"")&gt;1,"مكرر","")))</f>
        <v/>
      </c>
    </row>
    <row r="1913">
      <c r="A1913" s="5" t="n"/>
      <c r="B1913" s="5" t="n"/>
      <c r="C1913" s="5" t="n"/>
      <c r="D1913" s="5" t="n"/>
      <c r="E1913" s="6">
        <f>IF(B1913&amp;""="","",IFERROR(INDEX('الملاك'!$B$6:$B$205,MATCH(B1913&amp;"",'الملاك'!$A$6:$A$205,0))&amp;"","كود غير موجود"))</f>
        <v/>
      </c>
      <c r="F1913" s="19">
        <f>IF(B1913&amp;""="","",IFERROR(INDEX('الملاك'!$E$6:$E$205,MATCH(B1913&amp;"",'الملاك'!$A$6:$A$205,0)),""))</f>
        <v/>
      </c>
      <c r="G1913" s="6">
        <f>IF(OR(A1913&amp;""="",B1913&amp;""=""),"",IF(COUNTIF('الاجتماعات'!$A$6:$A$205,A1913&amp;"")=0,"اجتماع غير موجود",IF(COUNTIFS($A$6:$A$2005,A1913&amp;"",$B$6:$B$2005,B1913&amp;"")&gt;1,"مكرر","")))</f>
        <v/>
      </c>
    </row>
    <row r="1914">
      <c r="A1914" s="5" t="n"/>
      <c r="B1914" s="5" t="n"/>
      <c r="C1914" s="5" t="n"/>
      <c r="D1914" s="5" t="n"/>
      <c r="E1914" s="6">
        <f>IF(B1914&amp;""="","",IFERROR(INDEX('الملاك'!$B$6:$B$205,MATCH(B1914&amp;"",'الملاك'!$A$6:$A$205,0))&amp;"","كود غير موجود"))</f>
        <v/>
      </c>
      <c r="F1914" s="19">
        <f>IF(B1914&amp;""="","",IFERROR(INDEX('الملاك'!$E$6:$E$205,MATCH(B1914&amp;"",'الملاك'!$A$6:$A$205,0)),""))</f>
        <v/>
      </c>
      <c r="G1914" s="6">
        <f>IF(OR(A1914&amp;""="",B1914&amp;""=""),"",IF(COUNTIF('الاجتماعات'!$A$6:$A$205,A1914&amp;"")=0,"اجتماع غير موجود",IF(COUNTIFS($A$6:$A$2005,A1914&amp;"",$B$6:$B$2005,B1914&amp;"")&gt;1,"مكرر","")))</f>
        <v/>
      </c>
    </row>
    <row r="1915">
      <c r="A1915" s="5" t="n"/>
      <c r="B1915" s="5" t="n"/>
      <c r="C1915" s="5" t="n"/>
      <c r="D1915" s="5" t="n"/>
      <c r="E1915" s="6">
        <f>IF(B1915&amp;""="","",IFERROR(INDEX('الملاك'!$B$6:$B$205,MATCH(B1915&amp;"",'الملاك'!$A$6:$A$205,0))&amp;"","كود غير موجود"))</f>
        <v/>
      </c>
      <c r="F1915" s="19">
        <f>IF(B1915&amp;""="","",IFERROR(INDEX('الملاك'!$E$6:$E$205,MATCH(B1915&amp;"",'الملاك'!$A$6:$A$205,0)),""))</f>
        <v/>
      </c>
      <c r="G1915" s="6">
        <f>IF(OR(A1915&amp;""="",B1915&amp;""=""),"",IF(COUNTIF('الاجتماعات'!$A$6:$A$205,A1915&amp;"")=0,"اجتماع غير موجود",IF(COUNTIFS($A$6:$A$2005,A1915&amp;"",$B$6:$B$2005,B1915&amp;"")&gt;1,"مكرر","")))</f>
        <v/>
      </c>
    </row>
    <row r="1916">
      <c r="A1916" s="5" t="n"/>
      <c r="B1916" s="5" t="n"/>
      <c r="C1916" s="5" t="n"/>
      <c r="D1916" s="5" t="n"/>
      <c r="E1916" s="6">
        <f>IF(B1916&amp;""="","",IFERROR(INDEX('الملاك'!$B$6:$B$205,MATCH(B1916&amp;"",'الملاك'!$A$6:$A$205,0))&amp;"","كود غير موجود"))</f>
        <v/>
      </c>
      <c r="F1916" s="19">
        <f>IF(B1916&amp;""="","",IFERROR(INDEX('الملاك'!$E$6:$E$205,MATCH(B1916&amp;"",'الملاك'!$A$6:$A$205,0)),""))</f>
        <v/>
      </c>
      <c r="G1916" s="6">
        <f>IF(OR(A1916&amp;""="",B1916&amp;""=""),"",IF(COUNTIF('الاجتماعات'!$A$6:$A$205,A1916&amp;"")=0,"اجتماع غير موجود",IF(COUNTIFS($A$6:$A$2005,A1916&amp;"",$B$6:$B$2005,B1916&amp;"")&gt;1,"مكرر","")))</f>
        <v/>
      </c>
    </row>
    <row r="1917">
      <c r="A1917" s="5" t="n"/>
      <c r="B1917" s="5" t="n"/>
      <c r="C1917" s="5" t="n"/>
      <c r="D1917" s="5" t="n"/>
      <c r="E1917" s="6">
        <f>IF(B1917&amp;""="","",IFERROR(INDEX('الملاك'!$B$6:$B$205,MATCH(B1917&amp;"",'الملاك'!$A$6:$A$205,0))&amp;"","كود غير موجود"))</f>
        <v/>
      </c>
      <c r="F1917" s="19">
        <f>IF(B1917&amp;""="","",IFERROR(INDEX('الملاك'!$E$6:$E$205,MATCH(B1917&amp;"",'الملاك'!$A$6:$A$205,0)),""))</f>
        <v/>
      </c>
      <c r="G1917" s="6">
        <f>IF(OR(A1917&amp;""="",B1917&amp;""=""),"",IF(COUNTIF('الاجتماعات'!$A$6:$A$205,A1917&amp;"")=0,"اجتماع غير موجود",IF(COUNTIFS($A$6:$A$2005,A1917&amp;"",$B$6:$B$2005,B1917&amp;"")&gt;1,"مكرر","")))</f>
        <v/>
      </c>
    </row>
    <row r="1918">
      <c r="A1918" s="5" t="n"/>
      <c r="B1918" s="5" t="n"/>
      <c r="C1918" s="5" t="n"/>
      <c r="D1918" s="5" t="n"/>
      <c r="E1918" s="6">
        <f>IF(B1918&amp;""="","",IFERROR(INDEX('الملاك'!$B$6:$B$205,MATCH(B1918&amp;"",'الملاك'!$A$6:$A$205,0))&amp;"","كود غير موجود"))</f>
        <v/>
      </c>
      <c r="F1918" s="19">
        <f>IF(B1918&amp;""="","",IFERROR(INDEX('الملاك'!$E$6:$E$205,MATCH(B1918&amp;"",'الملاك'!$A$6:$A$205,0)),""))</f>
        <v/>
      </c>
      <c r="G1918" s="6">
        <f>IF(OR(A1918&amp;""="",B1918&amp;""=""),"",IF(COUNTIF('الاجتماعات'!$A$6:$A$205,A1918&amp;"")=0,"اجتماع غير موجود",IF(COUNTIFS($A$6:$A$2005,A1918&amp;"",$B$6:$B$2005,B1918&amp;"")&gt;1,"مكرر","")))</f>
        <v/>
      </c>
    </row>
    <row r="1919">
      <c r="A1919" s="5" t="n"/>
      <c r="B1919" s="5" t="n"/>
      <c r="C1919" s="5" t="n"/>
      <c r="D1919" s="5" t="n"/>
      <c r="E1919" s="6">
        <f>IF(B1919&amp;""="","",IFERROR(INDEX('الملاك'!$B$6:$B$205,MATCH(B1919&amp;"",'الملاك'!$A$6:$A$205,0))&amp;"","كود غير موجود"))</f>
        <v/>
      </c>
      <c r="F1919" s="19">
        <f>IF(B1919&amp;""="","",IFERROR(INDEX('الملاك'!$E$6:$E$205,MATCH(B1919&amp;"",'الملاك'!$A$6:$A$205,0)),""))</f>
        <v/>
      </c>
      <c r="G1919" s="6">
        <f>IF(OR(A1919&amp;""="",B1919&amp;""=""),"",IF(COUNTIF('الاجتماعات'!$A$6:$A$205,A1919&amp;"")=0,"اجتماع غير موجود",IF(COUNTIFS($A$6:$A$2005,A1919&amp;"",$B$6:$B$2005,B1919&amp;"")&gt;1,"مكرر","")))</f>
        <v/>
      </c>
    </row>
    <row r="1920">
      <c r="A1920" s="5" t="n"/>
      <c r="B1920" s="5" t="n"/>
      <c r="C1920" s="5" t="n"/>
      <c r="D1920" s="5" t="n"/>
      <c r="E1920" s="6">
        <f>IF(B1920&amp;""="","",IFERROR(INDEX('الملاك'!$B$6:$B$205,MATCH(B1920&amp;"",'الملاك'!$A$6:$A$205,0))&amp;"","كود غير موجود"))</f>
        <v/>
      </c>
      <c r="F1920" s="19">
        <f>IF(B1920&amp;""="","",IFERROR(INDEX('الملاك'!$E$6:$E$205,MATCH(B1920&amp;"",'الملاك'!$A$6:$A$205,0)),""))</f>
        <v/>
      </c>
      <c r="G1920" s="6">
        <f>IF(OR(A1920&amp;""="",B1920&amp;""=""),"",IF(COUNTIF('الاجتماعات'!$A$6:$A$205,A1920&amp;"")=0,"اجتماع غير موجود",IF(COUNTIFS($A$6:$A$2005,A1920&amp;"",$B$6:$B$2005,B1920&amp;"")&gt;1,"مكرر","")))</f>
        <v/>
      </c>
    </row>
    <row r="1921">
      <c r="A1921" s="5" t="n"/>
      <c r="B1921" s="5" t="n"/>
      <c r="C1921" s="5" t="n"/>
      <c r="D1921" s="5" t="n"/>
      <c r="E1921" s="6">
        <f>IF(B1921&amp;""="","",IFERROR(INDEX('الملاك'!$B$6:$B$205,MATCH(B1921&amp;"",'الملاك'!$A$6:$A$205,0))&amp;"","كود غير موجود"))</f>
        <v/>
      </c>
      <c r="F1921" s="19">
        <f>IF(B1921&amp;""="","",IFERROR(INDEX('الملاك'!$E$6:$E$205,MATCH(B1921&amp;"",'الملاك'!$A$6:$A$205,0)),""))</f>
        <v/>
      </c>
      <c r="G1921" s="6">
        <f>IF(OR(A1921&amp;""="",B1921&amp;""=""),"",IF(COUNTIF('الاجتماعات'!$A$6:$A$205,A1921&amp;"")=0,"اجتماع غير موجود",IF(COUNTIFS($A$6:$A$2005,A1921&amp;"",$B$6:$B$2005,B1921&amp;"")&gt;1,"مكرر","")))</f>
        <v/>
      </c>
    </row>
    <row r="1922">
      <c r="A1922" s="5" t="n"/>
      <c r="B1922" s="5" t="n"/>
      <c r="C1922" s="5" t="n"/>
      <c r="D1922" s="5" t="n"/>
      <c r="E1922" s="6">
        <f>IF(B1922&amp;""="","",IFERROR(INDEX('الملاك'!$B$6:$B$205,MATCH(B1922&amp;"",'الملاك'!$A$6:$A$205,0))&amp;"","كود غير موجود"))</f>
        <v/>
      </c>
      <c r="F1922" s="19">
        <f>IF(B1922&amp;""="","",IFERROR(INDEX('الملاك'!$E$6:$E$205,MATCH(B1922&amp;"",'الملاك'!$A$6:$A$205,0)),""))</f>
        <v/>
      </c>
      <c r="G1922" s="6">
        <f>IF(OR(A1922&amp;""="",B1922&amp;""=""),"",IF(COUNTIF('الاجتماعات'!$A$6:$A$205,A1922&amp;"")=0,"اجتماع غير موجود",IF(COUNTIFS($A$6:$A$2005,A1922&amp;"",$B$6:$B$2005,B1922&amp;"")&gt;1,"مكرر","")))</f>
        <v/>
      </c>
    </row>
    <row r="1923">
      <c r="A1923" s="5" t="n"/>
      <c r="B1923" s="5" t="n"/>
      <c r="C1923" s="5" t="n"/>
      <c r="D1923" s="5" t="n"/>
      <c r="E1923" s="6">
        <f>IF(B1923&amp;""="","",IFERROR(INDEX('الملاك'!$B$6:$B$205,MATCH(B1923&amp;"",'الملاك'!$A$6:$A$205,0))&amp;"","كود غير موجود"))</f>
        <v/>
      </c>
      <c r="F1923" s="19">
        <f>IF(B1923&amp;""="","",IFERROR(INDEX('الملاك'!$E$6:$E$205,MATCH(B1923&amp;"",'الملاك'!$A$6:$A$205,0)),""))</f>
        <v/>
      </c>
      <c r="G1923" s="6">
        <f>IF(OR(A1923&amp;""="",B1923&amp;""=""),"",IF(COUNTIF('الاجتماعات'!$A$6:$A$205,A1923&amp;"")=0,"اجتماع غير موجود",IF(COUNTIFS($A$6:$A$2005,A1923&amp;"",$B$6:$B$2005,B1923&amp;"")&gt;1,"مكرر","")))</f>
        <v/>
      </c>
    </row>
    <row r="1924">
      <c r="A1924" s="5" t="n"/>
      <c r="B1924" s="5" t="n"/>
      <c r="C1924" s="5" t="n"/>
      <c r="D1924" s="5" t="n"/>
      <c r="E1924" s="6">
        <f>IF(B1924&amp;""="","",IFERROR(INDEX('الملاك'!$B$6:$B$205,MATCH(B1924&amp;"",'الملاك'!$A$6:$A$205,0))&amp;"","كود غير موجود"))</f>
        <v/>
      </c>
      <c r="F1924" s="19">
        <f>IF(B1924&amp;""="","",IFERROR(INDEX('الملاك'!$E$6:$E$205,MATCH(B1924&amp;"",'الملاك'!$A$6:$A$205,0)),""))</f>
        <v/>
      </c>
      <c r="G1924" s="6">
        <f>IF(OR(A1924&amp;""="",B1924&amp;""=""),"",IF(COUNTIF('الاجتماعات'!$A$6:$A$205,A1924&amp;"")=0,"اجتماع غير موجود",IF(COUNTIFS($A$6:$A$2005,A1924&amp;"",$B$6:$B$2005,B1924&amp;"")&gt;1,"مكرر","")))</f>
        <v/>
      </c>
    </row>
    <row r="1925">
      <c r="A1925" s="5" t="n"/>
      <c r="B1925" s="5" t="n"/>
      <c r="C1925" s="5" t="n"/>
      <c r="D1925" s="5" t="n"/>
      <c r="E1925" s="6">
        <f>IF(B1925&amp;""="","",IFERROR(INDEX('الملاك'!$B$6:$B$205,MATCH(B1925&amp;"",'الملاك'!$A$6:$A$205,0))&amp;"","كود غير موجود"))</f>
        <v/>
      </c>
      <c r="F1925" s="19">
        <f>IF(B1925&amp;""="","",IFERROR(INDEX('الملاك'!$E$6:$E$205,MATCH(B1925&amp;"",'الملاك'!$A$6:$A$205,0)),""))</f>
        <v/>
      </c>
      <c r="G1925" s="6">
        <f>IF(OR(A1925&amp;""="",B1925&amp;""=""),"",IF(COUNTIF('الاجتماعات'!$A$6:$A$205,A1925&amp;"")=0,"اجتماع غير موجود",IF(COUNTIFS($A$6:$A$2005,A1925&amp;"",$B$6:$B$2005,B1925&amp;"")&gt;1,"مكرر","")))</f>
        <v/>
      </c>
    </row>
    <row r="1926">
      <c r="A1926" s="5" t="n"/>
      <c r="B1926" s="5" t="n"/>
      <c r="C1926" s="5" t="n"/>
      <c r="D1926" s="5" t="n"/>
      <c r="E1926" s="6">
        <f>IF(B1926&amp;""="","",IFERROR(INDEX('الملاك'!$B$6:$B$205,MATCH(B1926&amp;"",'الملاك'!$A$6:$A$205,0))&amp;"","كود غير موجود"))</f>
        <v/>
      </c>
      <c r="F1926" s="19">
        <f>IF(B1926&amp;""="","",IFERROR(INDEX('الملاك'!$E$6:$E$205,MATCH(B1926&amp;"",'الملاك'!$A$6:$A$205,0)),""))</f>
        <v/>
      </c>
      <c r="G1926" s="6">
        <f>IF(OR(A1926&amp;""="",B1926&amp;""=""),"",IF(COUNTIF('الاجتماعات'!$A$6:$A$205,A1926&amp;"")=0,"اجتماع غير موجود",IF(COUNTIFS($A$6:$A$2005,A1926&amp;"",$B$6:$B$2005,B1926&amp;"")&gt;1,"مكرر","")))</f>
        <v/>
      </c>
    </row>
    <row r="1927">
      <c r="A1927" s="5" t="n"/>
      <c r="B1927" s="5" t="n"/>
      <c r="C1927" s="5" t="n"/>
      <c r="D1927" s="5" t="n"/>
      <c r="E1927" s="6">
        <f>IF(B1927&amp;""="","",IFERROR(INDEX('الملاك'!$B$6:$B$205,MATCH(B1927&amp;"",'الملاك'!$A$6:$A$205,0))&amp;"","كود غير موجود"))</f>
        <v/>
      </c>
      <c r="F1927" s="19">
        <f>IF(B1927&amp;""="","",IFERROR(INDEX('الملاك'!$E$6:$E$205,MATCH(B1927&amp;"",'الملاك'!$A$6:$A$205,0)),""))</f>
        <v/>
      </c>
      <c r="G1927" s="6">
        <f>IF(OR(A1927&amp;""="",B1927&amp;""=""),"",IF(COUNTIF('الاجتماعات'!$A$6:$A$205,A1927&amp;"")=0,"اجتماع غير موجود",IF(COUNTIFS($A$6:$A$2005,A1927&amp;"",$B$6:$B$2005,B1927&amp;"")&gt;1,"مكرر","")))</f>
        <v/>
      </c>
    </row>
    <row r="1928">
      <c r="A1928" s="5" t="n"/>
      <c r="B1928" s="5" t="n"/>
      <c r="C1928" s="5" t="n"/>
      <c r="D1928" s="5" t="n"/>
      <c r="E1928" s="6">
        <f>IF(B1928&amp;""="","",IFERROR(INDEX('الملاك'!$B$6:$B$205,MATCH(B1928&amp;"",'الملاك'!$A$6:$A$205,0))&amp;"","كود غير موجود"))</f>
        <v/>
      </c>
      <c r="F1928" s="19">
        <f>IF(B1928&amp;""="","",IFERROR(INDEX('الملاك'!$E$6:$E$205,MATCH(B1928&amp;"",'الملاك'!$A$6:$A$205,0)),""))</f>
        <v/>
      </c>
      <c r="G1928" s="6">
        <f>IF(OR(A1928&amp;""="",B1928&amp;""=""),"",IF(COUNTIF('الاجتماعات'!$A$6:$A$205,A1928&amp;"")=0,"اجتماع غير موجود",IF(COUNTIFS($A$6:$A$2005,A1928&amp;"",$B$6:$B$2005,B1928&amp;"")&gt;1,"مكرر","")))</f>
        <v/>
      </c>
    </row>
    <row r="1929">
      <c r="A1929" s="5" t="n"/>
      <c r="B1929" s="5" t="n"/>
      <c r="C1929" s="5" t="n"/>
      <c r="D1929" s="5" t="n"/>
      <c r="E1929" s="6">
        <f>IF(B1929&amp;""="","",IFERROR(INDEX('الملاك'!$B$6:$B$205,MATCH(B1929&amp;"",'الملاك'!$A$6:$A$205,0))&amp;"","كود غير موجود"))</f>
        <v/>
      </c>
      <c r="F1929" s="19">
        <f>IF(B1929&amp;""="","",IFERROR(INDEX('الملاك'!$E$6:$E$205,MATCH(B1929&amp;"",'الملاك'!$A$6:$A$205,0)),""))</f>
        <v/>
      </c>
      <c r="G1929" s="6">
        <f>IF(OR(A1929&amp;""="",B1929&amp;""=""),"",IF(COUNTIF('الاجتماعات'!$A$6:$A$205,A1929&amp;"")=0,"اجتماع غير موجود",IF(COUNTIFS($A$6:$A$2005,A1929&amp;"",$B$6:$B$2005,B1929&amp;"")&gt;1,"مكرر","")))</f>
        <v/>
      </c>
    </row>
    <row r="1930">
      <c r="A1930" s="5" t="n"/>
      <c r="B1930" s="5" t="n"/>
      <c r="C1930" s="5" t="n"/>
      <c r="D1930" s="5" t="n"/>
      <c r="E1930" s="6">
        <f>IF(B1930&amp;""="","",IFERROR(INDEX('الملاك'!$B$6:$B$205,MATCH(B1930&amp;"",'الملاك'!$A$6:$A$205,0))&amp;"","كود غير موجود"))</f>
        <v/>
      </c>
      <c r="F1930" s="19">
        <f>IF(B1930&amp;""="","",IFERROR(INDEX('الملاك'!$E$6:$E$205,MATCH(B1930&amp;"",'الملاك'!$A$6:$A$205,0)),""))</f>
        <v/>
      </c>
      <c r="G1930" s="6">
        <f>IF(OR(A1930&amp;""="",B1930&amp;""=""),"",IF(COUNTIF('الاجتماعات'!$A$6:$A$205,A1930&amp;"")=0,"اجتماع غير موجود",IF(COUNTIFS($A$6:$A$2005,A1930&amp;"",$B$6:$B$2005,B1930&amp;"")&gt;1,"مكرر","")))</f>
        <v/>
      </c>
    </row>
    <row r="1931">
      <c r="A1931" s="5" t="n"/>
      <c r="B1931" s="5" t="n"/>
      <c r="C1931" s="5" t="n"/>
      <c r="D1931" s="5" t="n"/>
      <c r="E1931" s="6">
        <f>IF(B1931&amp;""="","",IFERROR(INDEX('الملاك'!$B$6:$B$205,MATCH(B1931&amp;"",'الملاك'!$A$6:$A$205,0))&amp;"","كود غير موجود"))</f>
        <v/>
      </c>
      <c r="F1931" s="19">
        <f>IF(B1931&amp;""="","",IFERROR(INDEX('الملاك'!$E$6:$E$205,MATCH(B1931&amp;"",'الملاك'!$A$6:$A$205,0)),""))</f>
        <v/>
      </c>
      <c r="G1931" s="6">
        <f>IF(OR(A1931&amp;""="",B1931&amp;""=""),"",IF(COUNTIF('الاجتماعات'!$A$6:$A$205,A1931&amp;"")=0,"اجتماع غير موجود",IF(COUNTIFS($A$6:$A$2005,A1931&amp;"",$B$6:$B$2005,B1931&amp;"")&gt;1,"مكرر","")))</f>
        <v/>
      </c>
    </row>
    <row r="1932">
      <c r="A1932" s="5" t="n"/>
      <c r="B1932" s="5" t="n"/>
      <c r="C1932" s="5" t="n"/>
      <c r="D1932" s="5" t="n"/>
      <c r="E1932" s="6">
        <f>IF(B1932&amp;""="","",IFERROR(INDEX('الملاك'!$B$6:$B$205,MATCH(B1932&amp;"",'الملاك'!$A$6:$A$205,0))&amp;"","كود غير موجود"))</f>
        <v/>
      </c>
      <c r="F1932" s="19">
        <f>IF(B1932&amp;""="","",IFERROR(INDEX('الملاك'!$E$6:$E$205,MATCH(B1932&amp;"",'الملاك'!$A$6:$A$205,0)),""))</f>
        <v/>
      </c>
      <c r="G1932" s="6">
        <f>IF(OR(A1932&amp;""="",B1932&amp;""=""),"",IF(COUNTIF('الاجتماعات'!$A$6:$A$205,A1932&amp;"")=0,"اجتماع غير موجود",IF(COUNTIFS($A$6:$A$2005,A1932&amp;"",$B$6:$B$2005,B1932&amp;"")&gt;1,"مكرر","")))</f>
        <v/>
      </c>
    </row>
    <row r="1933">
      <c r="A1933" s="5" t="n"/>
      <c r="B1933" s="5" t="n"/>
      <c r="C1933" s="5" t="n"/>
      <c r="D1933" s="5" t="n"/>
      <c r="E1933" s="6">
        <f>IF(B1933&amp;""="","",IFERROR(INDEX('الملاك'!$B$6:$B$205,MATCH(B1933&amp;"",'الملاك'!$A$6:$A$205,0))&amp;"","كود غير موجود"))</f>
        <v/>
      </c>
      <c r="F1933" s="19">
        <f>IF(B1933&amp;""="","",IFERROR(INDEX('الملاك'!$E$6:$E$205,MATCH(B1933&amp;"",'الملاك'!$A$6:$A$205,0)),""))</f>
        <v/>
      </c>
      <c r="G1933" s="6">
        <f>IF(OR(A1933&amp;""="",B1933&amp;""=""),"",IF(COUNTIF('الاجتماعات'!$A$6:$A$205,A1933&amp;"")=0,"اجتماع غير موجود",IF(COUNTIFS($A$6:$A$2005,A1933&amp;"",$B$6:$B$2005,B1933&amp;"")&gt;1,"مكرر","")))</f>
        <v/>
      </c>
    </row>
    <row r="1934">
      <c r="A1934" s="5" t="n"/>
      <c r="B1934" s="5" t="n"/>
      <c r="C1934" s="5" t="n"/>
      <c r="D1934" s="5" t="n"/>
      <c r="E1934" s="6">
        <f>IF(B1934&amp;""="","",IFERROR(INDEX('الملاك'!$B$6:$B$205,MATCH(B1934&amp;"",'الملاك'!$A$6:$A$205,0))&amp;"","كود غير موجود"))</f>
        <v/>
      </c>
      <c r="F1934" s="19">
        <f>IF(B1934&amp;""="","",IFERROR(INDEX('الملاك'!$E$6:$E$205,MATCH(B1934&amp;"",'الملاك'!$A$6:$A$205,0)),""))</f>
        <v/>
      </c>
      <c r="G1934" s="6">
        <f>IF(OR(A1934&amp;""="",B1934&amp;""=""),"",IF(COUNTIF('الاجتماعات'!$A$6:$A$205,A1934&amp;"")=0,"اجتماع غير موجود",IF(COUNTIFS($A$6:$A$2005,A1934&amp;"",$B$6:$B$2005,B1934&amp;"")&gt;1,"مكرر","")))</f>
        <v/>
      </c>
    </row>
    <row r="1935">
      <c r="A1935" s="5" t="n"/>
      <c r="B1935" s="5" t="n"/>
      <c r="C1935" s="5" t="n"/>
      <c r="D1935" s="5" t="n"/>
      <c r="E1935" s="6">
        <f>IF(B1935&amp;""="","",IFERROR(INDEX('الملاك'!$B$6:$B$205,MATCH(B1935&amp;"",'الملاك'!$A$6:$A$205,0))&amp;"","كود غير موجود"))</f>
        <v/>
      </c>
      <c r="F1935" s="19">
        <f>IF(B1935&amp;""="","",IFERROR(INDEX('الملاك'!$E$6:$E$205,MATCH(B1935&amp;"",'الملاك'!$A$6:$A$205,0)),""))</f>
        <v/>
      </c>
      <c r="G1935" s="6">
        <f>IF(OR(A1935&amp;""="",B1935&amp;""=""),"",IF(COUNTIF('الاجتماعات'!$A$6:$A$205,A1935&amp;"")=0,"اجتماع غير موجود",IF(COUNTIFS($A$6:$A$2005,A1935&amp;"",$B$6:$B$2005,B1935&amp;"")&gt;1,"مكرر","")))</f>
        <v/>
      </c>
    </row>
    <row r="1936">
      <c r="A1936" s="5" t="n"/>
      <c r="B1936" s="5" t="n"/>
      <c r="C1936" s="5" t="n"/>
      <c r="D1936" s="5" t="n"/>
      <c r="E1936" s="6">
        <f>IF(B1936&amp;""="","",IFERROR(INDEX('الملاك'!$B$6:$B$205,MATCH(B1936&amp;"",'الملاك'!$A$6:$A$205,0))&amp;"","كود غير موجود"))</f>
        <v/>
      </c>
      <c r="F1936" s="19">
        <f>IF(B1936&amp;""="","",IFERROR(INDEX('الملاك'!$E$6:$E$205,MATCH(B1936&amp;"",'الملاك'!$A$6:$A$205,0)),""))</f>
        <v/>
      </c>
      <c r="G1936" s="6">
        <f>IF(OR(A1936&amp;""="",B1936&amp;""=""),"",IF(COUNTIF('الاجتماعات'!$A$6:$A$205,A1936&amp;"")=0,"اجتماع غير موجود",IF(COUNTIFS($A$6:$A$2005,A1936&amp;"",$B$6:$B$2005,B1936&amp;"")&gt;1,"مكرر","")))</f>
        <v/>
      </c>
    </row>
    <row r="1937">
      <c r="A1937" s="5" t="n"/>
      <c r="B1937" s="5" t="n"/>
      <c r="C1937" s="5" t="n"/>
      <c r="D1937" s="5" t="n"/>
      <c r="E1937" s="6">
        <f>IF(B1937&amp;""="","",IFERROR(INDEX('الملاك'!$B$6:$B$205,MATCH(B1937&amp;"",'الملاك'!$A$6:$A$205,0))&amp;"","كود غير موجود"))</f>
        <v/>
      </c>
      <c r="F1937" s="19">
        <f>IF(B1937&amp;""="","",IFERROR(INDEX('الملاك'!$E$6:$E$205,MATCH(B1937&amp;"",'الملاك'!$A$6:$A$205,0)),""))</f>
        <v/>
      </c>
      <c r="G1937" s="6">
        <f>IF(OR(A1937&amp;""="",B1937&amp;""=""),"",IF(COUNTIF('الاجتماعات'!$A$6:$A$205,A1937&amp;"")=0,"اجتماع غير موجود",IF(COUNTIFS($A$6:$A$2005,A1937&amp;"",$B$6:$B$2005,B1937&amp;"")&gt;1,"مكرر","")))</f>
        <v/>
      </c>
    </row>
    <row r="1938">
      <c r="A1938" s="5" t="n"/>
      <c r="B1938" s="5" t="n"/>
      <c r="C1938" s="5" t="n"/>
      <c r="D1938" s="5" t="n"/>
      <c r="E1938" s="6">
        <f>IF(B1938&amp;""="","",IFERROR(INDEX('الملاك'!$B$6:$B$205,MATCH(B1938&amp;"",'الملاك'!$A$6:$A$205,0))&amp;"","كود غير موجود"))</f>
        <v/>
      </c>
      <c r="F1938" s="19">
        <f>IF(B1938&amp;""="","",IFERROR(INDEX('الملاك'!$E$6:$E$205,MATCH(B1938&amp;"",'الملاك'!$A$6:$A$205,0)),""))</f>
        <v/>
      </c>
      <c r="G1938" s="6">
        <f>IF(OR(A1938&amp;""="",B1938&amp;""=""),"",IF(COUNTIF('الاجتماعات'!$A$6:$A$205,A1938&amp;"")=0,"اجتماع غير موجود",IF(COUNTIFS($A$6:$A$2005,A1938&amp;"",$B$6:$B$2005,B1938&amp;"")&gt;1,"مكرر","")))</f>
        <v/>
      </c>
    </row>
    <row r="1939">
      <c r="A1939" s="5" t="n"/>
      <c r="B1939" s="5" t="n"/>
      <c r="C1939" s="5" t="n"/>
      <c r="D1939" s="5" t="n"/>
      <c r="E1939" s="6">
        <f>IF(B1939&amp;""="","",IFERROR(INDEX('الملاك'!$B$6:$B$205,MATCH(B1939&amp;"",'الملاك'!$A$6:$A$205,0))&amp;"","كود غير موجود"))</f>
        <v/>
      </c>
      <c r="F1939" s="19">
        <f>IF(B1939&amp;""="","",IFERROR(INDEX('الملاك'!$E$6:$E$205,MATCH(B1939&amp;"",'الملاك'!$A$6:$A$205,0)),""))</f>
        <v/>
      </c>
      <c r="G1939" s="6">
        <f>IF(OR(A1939&amp;""="",B1939&amp;""=""),"",IF(COUNTIF('الاجتماعات'!$A$6:$A$205,A1939&amp;"")=0,"اجتماع غير موجود",IF(COUNTIFS($A$6:$A$2005,A1939&amp;"",$B$6:$B$2005,B1939&amp;"")&gt;1,"مكرر","")))</f>
        <v/>
      </c>
    </row>
    <row r="1940">
      <c r="A1940" s="5" t="n"/>
      <c r="B1940" s="5" t="n"/>
      <c r="C1940" s="5" t="n"/>
      <c r="D1940" s="5" t="n"/>
      <c r="E1940" s="6">
        <f>IF(B1940&amp;""="","",IFERROR(INDEX('الملاك'!$B$6:$B$205,MATCH(B1940&amp;"",'الملاك'!$A$6:$A$205,0))&amp;"","كود غير موجود"))</f>
        <v/>
      </c>
      <c r="F1940" s="19">
        <f>IF(B1940&amp;""="","",IFERROR(INDEX('الملاك'!$E$6:$E$205,MATCH(B1940&amp;"",'الملاك'!$A$6:$A$205,0)),""))</f>
        <v/>
      </c>
      <c r="G1940" s="6">
        <f>IF(OR(A1940&amp;""="",B1940&amp;""=""),"",IF(COUNTIF('الاجتماعات'!$A$6:$A$205,A1940&amp;"")=0,"اجتماع غير موجود",IF(COUNTIFS($A$6:$A$2005,A1940&amp;"",$B$6:$B$2005,B1940&amp;"")&gt;1,"مكرر","")))</f>
        <v/>
      </c>
    </row>
    <row r="1941">
      <c r="A1941" s="5" t="n"/>
      <c r="B1941" s="5" t="n"/>
      <c r="C1941" s="5" t="n"/>
      <c r="D1941" s="5" t="n"/>
      <c r="E1941" s="6">
        <f>IF(B1941&amp;""="","",IFERROR(INDEX('الملاك'!$B$6:$B$205,MATCH(B1941&amp;"",'الملاك'!$A$6:$A$205,0))&amp;"","كود غير موجود"))</f>
        <v/>
      </c>
      <c r="F1941" s="19">
        <f>IF(B1941&amp;""="","",IFERROR(INDEX('الملاك'!$E$6:$E$205,MATCH(B1941&amp;"",'الملاك'!$A$6:$A$205,0)),""))</f>
        <v/>
      </c>
      <c r="G1941" s="6">
        <f>IF(OR(A1941&amp;""="",B1941&amp;""=""),"",IF(COUNTIF('الاجتماعات'!$A$6:$A$205,A1941&amp;"")=0,"اجتماع غير موجود",IF(COUNTIFS($A$6:$A$2005,A1941&amp;"",$B$6:$B$2005,B1941&amp;"")&gt;1,"مكرر","")))</f>
        <v/>
      </c>
    </row>
    <row r="1942">
      <c r="A1942" s="5" t="n"/>
      <c r="B1942" s="5" t="n"/>
      <c r="C1942" s="5" t="n"/>
      <c r="D1942" s="5" t="n"/>
      <c r="E1942" s="6">
        <f>IF(B1942&amp;""="","",IFERROR(INDEX('الملاك'!$B$6:$B$205,MATCH(B1942&amp;"",'الملاك'!$A$6:$A$205,0))&amp;"","كود غير موجود"))</f>
        <v/>
      </c>
      <c r="F1942" s="19">
        <f>IF(B1942&amp;""="","",IFERROR(INDEX('الملاك'!$E$6:$E$205,MATCH(B1942&amp;"",'الملاك'!$A$6:$A$205,0)),""))</f>
        <v/>
      </c>
      <c r="G1942" s="6">
        <f>IF(OR(A1942&amp;""="",B1942&amp;""=""),"",IF(COUNTIF('الاجتماعات'!$A$6:$A$205,A1942&amp;"")=0,"اجتماع غير موجود",IF(COUNTIFS($A$6:$A$2005,A1942&amp;"",$B$6:$B$2005,B1942&amp;"")&gt;1,"مكرر","")))</f>
        <v/>
      </c>
    </row>
    <row r="1943">
      <c r="A1943" s="5" t="n"/>
      <c r="B1943" s="5" t="n"/>
      <c r="C1943" s="5" t="n"/>
      <c r="D1943" s="5" t="n"/>
      <c r="E1943" s="6">
        <f>IF(B1943&amp;""="","",IFERROR(INDEX('الملاك'!$B$6:$B$205,MATCH(B1943&amp;"",'الملاك'!$A$6:$A$205,0))&amp;"","كود غير موجود"))</f>
        <v/>
      </c>
      <c r="F1943" s="19">
        <f>IF(B1943&amp;""="","",IFERROR(INDEX('الملاك'!$E$6:$E$205,MATCH(B1943&amp;"",'الملاك'!$A$6:$A$205,0)),""))</f>
        <v/>
      </c>
      <c r="G1943" s="6">
        <f>IF(OR(A1943&amp;""="",B1943&amp;""=""),"",IF(COUNTIF('الاجتماعات'!$A$6:$A$205,A1943&amp;"")=0,"اجتماع غير موجود",IF(COUNTIFS($A$6:$A$2005,A1943&amp;"",$B$6:$B$2005,B1943&amp;"")&gt;1,"مكرر","")))</f>
        <v/>
      </c>
    </row>
    <row r="1944">
      <c r="A1944" s="5" t="n"/>
      <c r="B1944" s="5" t="n"/>
      <c r="C1944" s="5" t="n"/>
      <c r="D1944" s="5" t="n"/>
      <c r="E1944" s="6">
        <f>IF(B1944&amp;""="","",IFERROR(INDEX('الملاك'!$B$6:$B$205,MATCH(B1944&amp;"",'الملاك'!$A$6:$A$205,0))&amp;"","كود غير موجود"))</f>
        <v/>
      </c>
      <c r="F1944" s="19">
        <f>IF(B1944&amp;""="","",IFERROR(INDEX('الملاك'!$E$6:$E$205,MATCH(B1944&amp;"",'الملاك'!$A$6:$A$205,0)),""))</f>
        <v/>
      </c>
      <c r="G1944" s="6">
        <f>IF(OR(A1944&amp;""="",B1944&amp;""=""),"",IF(COUNTIF('الاجتماعات'!$A$6:$A$205,A1944&amp;"")=0,"اجتماع غير موجود",IF(COUNTIFS($A$6:$A$2005,A1944&amp;"",$B$6:$B$2005,B1944&amp;"")&gt;1,"مكرر","")))</f>
        <v/>
      </c>
    </row>
    <row r="1945">
      <c r="A1945" s="5" t="n"/>
      <c r="B1945" s="5" t="n"/>
      <c r="C1945" s="5" t="n"/>
      <c r="D1945" s="5" t="n"/>
      <c r="E1945" s="6">
        <f>IF(B1945&amp;""="","",IFERROR(INDEX('الملاك'!$B$6:$B$205,MATCH(B1945&amp;"",'الملاك'!$A$6:$A$205,0))&amp;"","كود غير موجود"))</f>
        <v/>
      </c>
      <c r="F1945" s="19">
        <f>IF(B1945&amp;""="","",IFERROR(INDEX('الملاك'!$E$6:$E$205,MATCH(B1945&amp;"",'الملاك'!$A$6:$A$205,0)),""))</f>
        <v/>
      </c>
      <c r="G1945" s="6">
        <f>IF(OR(A1945&amp;""="",B1945&amp;""=""),"",IF(COUNTIF('الاجتماعات'!$A$6:$A$205,A1945&amp;"")=0,"اجتماع غير موجود",IF(COUNTIFS($A$6:$A$2005,A1945&amp;"",$B$6:$B$2005,B1945&amp;"")&gt;1,"مكرر","")))</f>
        <v/>
      </c>
    </row>
    <row r="1946">
      <c r="A1946" s="5" t="n"/>
      <c r="B1946" s="5" t="n"/>
      <c r="C1946" s="5" t="n"/>
      <c r="D1946" s="5" t="n"/>
      <c r="E1946" s="6">
        <f>IF(B1946&amp;""="","",IFERROR(INDEX('الملاك'!$B$6:$B$205,MATCH(B1946&amp;"",'الملاك'!$A$6:$A$205,0))&amp;"","كود غير موجود"))</f>
        <v/>
      </c>
      <c r="F1946" s="19">
        <f>IF(B1946&amp;""="","",IFERROR(INDEX('الملاك'!$E$6:$E$205,MATCH(B1946&amp;"",'الملاك'!$A$6:$A$205,0)),""))</f>
        <v/>
      </c>
      <c r="G1946" s="6">
        <f>IF(OR(A1946&amp;""="",B1946&amp;""=""),"",IF(COUNTIF('الاجتماعات'!$A$6:$A$205,A1946&amp;"")=0,"اجتماع غير موجود",IF(COUNTIFS($A$6:$A$2005,A1946&amp;"",$B$6:$B$2005,B1946&amp;"")&gt;1,"مكرر","")))</f>
        <v/>
      </c>
    </row>
    <row r="1947">
      <c r="A1947" s="5" t="n"/>
      <c r="B1947" s="5" t="n"/>
      <c r="C1947" s="5" t="n"/>
      <c r="D1947" s="5" t="n"/>
      <c r="E1947" s="6">
        <f>IF(B1947&amp;""="","",IFERROR(INDEX('الملاك'!$B$6:$B$205,MATCH(B1947&amp;"",'الملاك'!$A$6:$A$205,0))&amp;"","كود غير موجود"))</f>
        <v/>
      </c>
      <c r="F1947" s="19">
        <f>IF(B1947&amp;""="","",IFERROR(INDEX('الملاك'!$E$6:$E$205,MATCH(B1947&amp;"",'الملاك'!$A$6:$A$205,0)),""))</f>
        <v/>
      </c>
      <c r="G1947" s="6">
        <f>IF(OR(A1947&amp;""="",B1947&amp;""=""),"",IF(COUNTIF('الاجتماعات'!$A$6:$A$205,A1947&amp;"")=0,"اجتماع غير موجود",IF(COUNTIFS($A$6:$A$2005,A1947&amp;"",$B$6:$B$2005,B1947&amp;"")&gt;1,"مكرر","")))</f>
        <v/>
      </c>
    </row>
    <row r="1948">
      <c r="A1948" s="5" t="n"/>
      <c r="B1948" s="5" t="n"/>
      <c r="C1948" s="5" t="n"/>
      <c r="D1948" s="5" t="n"/>
      <c r="E1948" s="6">
        <f>IF(B1948&amp;""="","",IFERROR(INDEX('الملاك'!$B$6:$B$205,MATCH(B1948&amp;"",'الملاك'!$A$6:$A$205,0))&amp;"","كود غير موجود"))</f>
        <v/>
      </c>
      <c r="F1948" s="19">
        <f>IF(B1948&amp;""="","",IFERROR(INDEX('الملاك'!$E$6:$E$205,MATCH(B1948&amp;"",'الملاك'!$A$6:$A$205,0)),""))</f>
        <v/>
      </c>
      <c r="G1948" s="6">
        <f>IF(OR(A1948&amp;""="",B1948&amp;""=""),"",IF(COUNTIF('الاجتماعات'!$A$6:$A$205,A1948&amp;"")=0,"اجتماع غير موجود",IF(COUNTIFS($A$6:$A$2005,A1948&amp;"",$B$6:$B$2005,B1948&amp;"")&gt;1,"مكرر","")))</f>
        <v/>
      </c>
    </row>
    <row r="1949">
      <c r="A1949" s="5" t="n"/>
      <c r="B1949" s="5" t="n"/>
      <c r="C1949" s="5" t="n"/>
      <c r="D1949" s="5" t="n"/>
      <c r="E1949" s="6">
        <f>IF(B1949&amp;""="","",IFERROR(INDEX('الملاك'!$B$6:$B$205,MATCH(B1949&amp;"",'الملاك'!$A$6:$A$205,0))&amp;"","كود غير موجود"))</f>
        <v/>
      </c>
      <c r="F1949" s="19">
        <f>IF(B1949&amp;""="","",IFERROR(INDEX('الملاك'!$E$6:$E$205,MATCH(B1949&amp;"",'الملاك'!$A$6:$A$205,0)),""))</f>
        <v/>
      </c>
      <c r="G1949" s="6">
        <f>IF(OR(A1949&amp;""="",B1949&amp;""=""),"",IF(COUNTIF('الاجتماعات'!$A$6:$A$205,A1949&amp;"")=0,"اجتماع غير موجود",IF(COUNTIFS($A$6:$A$2005,A1949&amp;"",$B$6:$B$2005,B1949&amp;"")&gt;1,"مكرر","")))</f>
        <v/>
      </c>
    </row>
    <row r="1950">
      <c r="A1950" s="5" t="n"/>
      <c r="B1950" s="5" t="n"/>
      <c r="C1950" s="5" t="n"/>
      <c r="D1950" s="5" t="n"/>
      <c r="E1950" s="6">
        <f>IF(B1950&amp;""="","",IFERROR(INDEX('الملاك'!$B$6:$B$205,MATCH(B1950&amp;"",'الملاك'!$A$6:$A$205,0))&amp;"","كود غير موجود"))</f>
        <v/>
      </c>
      <c r="F1950" s="19">
        <f>IF(B1950&amp;""="","",IFERROR(INDEX('الملاك'!$E$6:$E$205,MATCH(B1950&amp;"",'الملاك'!$A$6:$A$205,0)),""))</f>
        <v/>
      </c>
      <c r="G1950" s="6">
        <f>IF(OR(A1950&amp;""="",B1950&amp;""=""),"",IF(COUNTIF('الاجتماعات'!$A$6:$A$205,A1950&amp;"")=0,"اجتماع غير موجود",IF(COUNTIFS($A$6:$A$2005,A1950&amp;"",$B$6:$B$2005,B1950&amp;"")&gt;1,"مكرر","")))</f>
        <v/>
      </c>
    </row>
    <row r="1951">
      <c r="A1951" s="5" t="n"/>
      <c r="B1951" s="5" t="n"/>
      <c r="C1951" s="5" t="n"/>
      <c r="D1951" s="5" t="n"/>
      <c r="E1951" s="6">
        <f>IF(B1951&amp;""="","",IFERROR(INDEX('الملاك'!$B$6:$B$205,MATCH(B1951&amp;"",'الملاك'!$A$6:$A$205,0))&amp;"","كود غير موجود"))</f>
        <v/>
      </c>
      <c r="F1951" s="19">
        <f>IF(B1951&amp;""="","",IFERROR(INDEX('الملاك'!$E$6:$E$205,MATCH(B1951&amp;"",'الملاك'!$A$6:$A$205,0)),""))</f>
        <v/>
      </c>
      <c r="G1951" s="6">
        <f>IF(OR(A1951&amp;""="",B1951&amp;""=""),"",IF(COUNTIF('الاجتماعات'!$A$6:$A$205,A1951&amp;"")=0,"اجتماع غير موجود",IF(COUNTIFS($A$6:$A$2005,A1951&amp;"",$B$6:$B$2005,B1951&amp;"")&gt;1,"مكرر","")))</f>
        <v/>
      </c>
    </row>
    <row r="1952">
      <c r="A1952" s="5" t="n"/>
      <c r="B1952" s="5" t="n"/>
      <c r="C1952" s="5" t="n"/>
      <c r="D1952" s="5" t="n"/>
      <c r="E1952" s="6">
        <f>IF(B1952&amp;""="","",IFERROR(INDEX('الملاك'!$B$6:$B$205,MATCH(B1952&amp;"",'الملاك'!$A$6:$A$205,0))&amp;"","كود غير موجود"))</f>
        <v/>
      </c>
      <c r="F1952" s="19">
        <f>IF(B1952&amp;""="","",IFERROR(INDEX('الملاك'!$E$6:$E$205,MATCH(B1952&amp;"",'الملاك'!$A$6:$A$205,0)),""))</f>
        <v/>
      </c>
      <c r="G1952" s="6">
        <f>IF(OR(A1952&amp;""="",B1952&amp;""=""),"",IF(COUNTIF('الاجتماعات'!$A$6:$A$205,A1952&amp;"")=0,"اجتماع غير موجود",IF(COUNTIFS($A$6:$A$2005,A1952&amp;"",$B$6:$B$2005,B1952&amp;"")&gt;1,"مكرر","")))</f>
        <v/>
      </c>
    </row>
    <row r="1953">
      <c r="A1953" s="5" t="n"/>
      <c r="B1953" s="5" t="n"/>
      <c r="C1953" s="5" t="n"/>
      <c r="D1953" s="5" t="n"/>
      <c r="E1953" s="6">
        <f>IF(B1953&amp;""="","",IFERROR(INDEX('الملاك'!$B$6:$B$205,MATCH(B1953&amp;"",'الملاك'!$A$6:$A$205,0))&amp;"","كود غير موجود"))</f>
        <v/>
      </c>
      <c r="F1953" s="19">
        <f>IF(B1953&amp;""="","",IFERROR(INDEX('الملاك'!$E$6:$E$205,MATCH(B1953&amp;"",'الملاك'!$A$6:$A$205,0)),""))</f>
        <v/>
      </c>
      <c r="G1953" s="6">
        <f>IF(OR(A1953&amp;""="",B1953&amp;""=""),"",IF(COUNTIF('الاجتماعات'!$A$6:$A$205,A1953&amp;"")=0,"اجتماع غير موجود",IF(COUNTIFS($A$6:$A$2005,A1953&amp;"",$B$6:$B$2005,B1953&amp;"")&gt;1,"مكرر","")))</f>
        <v/>
      </c>
    </row>
    <row r="1954">
      <c r="A1954" s="5" t="n"/>
      <c r="B1954" s="5" t="n"/>
      <c r="C1954" s="5" t="n"/>
      <c r="D1954" s="5" t="n"/>
      <c r="E1954" s="6">
        <f>IF(B1954&amp;""="","",IFERROR(INDEX('الملاك'!$B$6:$B$205,MATCH(B1954&amp;"",'الملاك'!$A$6:$A$205,0))&amp;"","كود غير موجود"))</f>
        <v/>
      </c>
      <c r="F1954" s="19">
        <f>IF(B1954&amp;""="","",IFERROR(INDEX('الملاك'!$E$6:$E$205,MATCH(B1954&amp;"",'الملاك'!$A$6:$A$205,0)),""))</f>
        <v/>
      </c>
      <c r="G1954" s="6">
        <f>IF(OR(A1954&amp;""="",B1954&amp;""=""),"",IF(COUNTIF('الاجتماعات'!$A$6:$A$205,A1954&amp;"")=0,"اجتماع غير موجود",IF(COUNTIFS($A$6:$A$2005,A1954&amp;"",$B$6:$B$2005,B1954&amp;"")&gt;1,"مكرر","")))</f>
        <v/>
      </c>
    </row>
    <row r="1955">
      <c r="A1955" s="5" t="n"/>
      <c r="B1955" s="5" t="n"/>
      <c r="C1955" s="5" t="n"/>
      <c r="D1955" s="5" t="n"/>
      <c r="E1955" s="6">
        <f>IF(B1955&amp;""="","",IFERROR(INDEX('الملاك'!$B$6:$B$205,MATCH(B1955&amp;"",'الملاك'!$A$6:$A$205,0))&amp;"","كود غير موجود"))</f>
        <v/>
      </c>
      <c r="F1955" s="19">
        <f>IF(B1955&amp;""="","",IFERROR(INDEX('الملاك'!$E$6:$E$205,MATCH(B1955&amp;"",'الملاك'!$A$6:$A$205,0)),""))</f>
        <v/>
      </c>
      <c r="G1955" s="6">
        <f>IF(OR(A1955&amp;""="",B1955&amp;""=""),"",IF(COUNTIF('الاجتماعات'!$A$6:$A$205,A1955&amp;"")=0,"اجتماع غير موجود",IF(COUNTIFS($A$6:$A$2005,A1955&amp;"",$B$6:$B$2005,B1955&amp;"")&gt;1,"مكرر","")))</f>
        <v/>
      </c>
    </row>
    <row r="1956">
      <c r="A1956" s="5" t="n"/>
      <c r="B1956" s="5" t="n"/>
      <c r="C1956" s="5" t="n"/>
      <c r="D1956" s="5" t="n"/>
      <c r="E1956" s="6">
        <f>IF(B1956&amp;""="","",IFERROR(INDEX('الملاك'!$B$6:$B$205,MATCH(B1956&amp;"",'الملاك'!$A$6:$A$205,0))&amp;"","كود غير موجود"))</f>
        <v/>
      </c>
      <c r="F1956" s="19">
        <f>IF(B1956&amp;""="","",IFERROR(INDEX('الملاك'!$E$6:$E$205,MATCH(B1956&amp;"",'الملاك'!$A$6:$A$205,0)),""))</f>
        <v/>
      </c>
      <c r="G1956" s="6">
        <f>IF(OR(A1956&amp;""="",B1956&amp;""=""),"",IF(COUNTIF('الاجتماعات'!$A$6:$A$205,A1956&amp;"")=0,"اجتماع غير موجود",IF(COUNTIFS($A$6:$A$2005,A1956&amp;"",$B$6:$B$2005,B1956&amp;"")&gt;1,"مكرر","")))</f>
        <v/>
      </c>
    </row>
    <row r="1957">
      <c r="A1957" s="5" t="n"/>
      <c r="B1957" s="5" t="n"/>
      <c r="C1957" s="5" t="n"/>
      <c r="D1957" s="5" t="n"/>
      <c r="E1957" s="6">
        <f>IF(B1957&amp;""="","",IFERROR(INDEX('الملاك'!$B$6:$B$205,MATCH(B1957&amp;"",'الملاك'!$A$6:$A$205,0))&amp;"","كود غير موجود"))</f>
        <v/>
      </c>
      <c r="F1957" s="19">
        <f>IF(B1957&amp;""="","",IFERROR(INDEX('الملاك'!$E$6:$E$205,MATCH(B1957&amp;"",'الملاك'!$A$6:$A$205,0)),""))</f>
        <v/>
      </c>
      <c r="G1957" s="6">
        <f>IF(OR(A1957&amp;""="",B1957&amp;""=""),"",IF(COUNTIF('الاجتماعات'!$A$6:$A$205,A1957&amp;"")=0,"اجتماع غير موجود",IF(COUNTIFS($A$6:$A$2005,A1957&amp;"",$B$6:$B$2005,B1957&amp;"")&gt;1,"مكرر","")))</f>
        <v/>
      </c>
    </row>
    <row r="1958">
      <c r="A1958" s="5" t="n"/>
      <c r="B1958" s="5" t="n"/>
      <c r="C1958" s="5" t="n"/>
      <c r="D1958" s="5" t="n"/>
      <c r="E1958" s="6">
        <f>IF(B1958&amp;""="","",IFERROR(INDEX('الملاك'!$B$6:$B$205,MATCH(B1958&amp;"",'الملاك'!$A$6:$A$205,0))&amp;"","كود غير موجود"))</f>
        <v/>
      </c>
      <c r="F1958" s="19">
        <f>IF(B1958&amp;""="","",IFERROR(INDEX('الملاك'!$E$6:$E$205,MATCH(B1958&amp;"",'الملاك'!$A$6:$A$205,0)),""))</f>
        <v/>
      </c>
      <c r="G1958" s="6">
        <f>IF(OR(A1958&amp;""="",B1958&amp;""=""),"",IF(COUNTIF('الاجتماعات'!$A$6:$A$205,A1958&amp;"")=0,"اجتماع غير موجود",IF(COUNTIFS($A$6:$A$2005,A1958&amp;"",$B$6:$B$2005,B1958&amp;"")&gt;1,"مكرر","")))</f>
        <v/>
      </c>
    </row>
    <row r="1959">
      <c r="A1959" s="5" t="n"/>
      <c r="B1959" s="5" t="n"/>
      <c r="C1959" s="5" t="n"/>
      <c r="D1959" s="5" t="n"/>
      <c r="E1959" s="6">
        <f>IF(B1959&amp;""="","",IFERROR(INDEX('الملاك'!$B$6:$B$205,MATCH(B1959&amp;"",'الملاك'!$A$6:$A$205,0))&amp;"","كود غير موجود"))</f>
        <v/>
      </c>
      <c r="F1959" s="19">
        <f>IF(B1959&amp;""="","",IFERROR(INDEX('الملاك'!$E$6:$E$205,MATCH(B1959&amp;"",'الملاك'!$A$6:$A$205,0)),""))</f>
        <v/>
      </c>
      <c r="G1959" s="6">
        <f>IF(OR(A1959&amp;""="",B1959&amp;""=""),"",IF(COUNTIF('الاجتماعات'!$A$6:$A$205,A1959&amp;"")=0,"اجتماع غير موجود",IF(COUNTIFS($A$6:$A$2005,A1959&amp;"",$B$6:$B$2005,B1959&amp;"")&gt;1,"مكرر","")))</f>
        <v/>
      </c>
    </row>
    <row r="1960">
      <c r="A1960" s="5" t="n"/>
      <c r="B1960" s="5" t="n"/>
      <c r="C1960" s="5" t="n"/>
      <c r="D1960" s="5" t="n"/>
      <c r="E1960" s="6">
        <f>IF(B1960&amp;""="","",IFERROR(INDEX('الملاك'!$B$6:$B$205,MATCH(B1960&amp;"",'الملاك'!$A$6:$A$205,0))&amp;"","كود غير موجود"))</f>
        <v/>
      </c>
      <c r="F1960" s="19">
        <f>IF(B1960&amp;""="","",IFERROR(INDEX('الملاك'!$E$6:$E$205,MATCH(B1960&amp;"",'الملاك'!$A$6:$A$205,0)),""))</f>
        <v/>
      </c>
      <c r="G1960" s="6">
        <f>IF(OR(A1960&amp;""="",B1960&amp;""=""),"",IF(COUNTIF('الاجتماعات'!$A$6:$A$205,A1960&amp;"")=0,"اجتماع غير موجود",IF(COUNTIFS($A$6:$A$2005,A1960&amp;"",$B$6:$B$2005,B1960&amp;"")&gt;1,"مكرر","")))</f>
        <v/>
      </c>
    </row>
    <row r="1961">
      <c r="A1961" s="5" t="n"/>
      <c r="B1961" s="5" t="n"/>
      <c r="C1961" s="5" t="n"/>
      <c r="D1961" s="5" t="n"/>
      <c r="E1961" s="6">
        <f>IF(B1961&amp;""="","",IFERROR(INDEX('الملاك'!$B$6:$B$205,MATCH(B1961&amp;"",'الملاك'!$A$6:$A$205,0))&amp;"","كود غير موجود"))</f>
        <v/>
      </c>
      <c r="F1961" s="19">
        <f>IF(B1961&amp;""="","",IFERROR(INDEX('الملاك'!$E$6:$E$205,MATCH(B1961&amp;"",'الملاك'!$A$6:$A$205,0)),""))</f>
        <v/>
      </c>
      <c r="G1961" s="6">
        <f>IF(OR(A1961&amp;""="",B1961&amp;""=""),"",IF(COUNTIF('الاجتماعات'!$A$6:$A$205,A1961&amp;"")=0,"اجتماع غير موجود",IF(COUNTIFS($A$6:$A$2005,A1961&amp;"",$B$6:$B$2005,B1961&amp;"")&gt;1,"مكرر","")))</f>
        <v/>
      </c>
    </row>
    <row r="1962">
      <c r="A1962" s="5" t="n"/>
      <c r="B1962" s="5" t="n"/>
      <c r="C1962" s="5" t="n"/>
      <c r="D1962" s="5" t="n"/>
      <c r="E1962" s="6">
        <f>IF(B1962&amp;""="","",IFERROR(INDEX('الملاك'!$B$6:$B$205,MATCH(B1962&amp;"",'الملاك'!$A$6:$A$205,0))&amp;"","كود غير موجود"))</f>
        <v/>
      </c>
      <c r="F1962" s="19">
        <f>IF(B1962&amp;""="","",IFERROR(INDEX('الملاك'!$E$6:$E$205,MATCH(B1962&amp;"",'الملاك'!$A$6:$A$205,0)),""))</f>
        <v/>
      </c>
      <c r="G1962" s="6">
        <f>IF(OR(A1962&amp;""="",B1962&amp;""=""),"",IF(COUNTIF('الاجتماعات'!$A$6:$A$205,A1962&amp;"")=0,"اجتماع غير موجود",IF(COUNTIFS($A$6:$A$2005,A1962&amp;"",$B$6:$B$2005,B1962&amp;"")&gt;1,"مكرر","")))</f>
        <v/>
      </c>
    </row>
    <row r="1963">
      <c r="A1963" s="5" t="n"/>
      <c r="B1963" s="5" t="n"/>
      <c r="C1963" s="5" t="n"/>
      <c r="D1963" s="5" t="n"/>
      <c r="E1963" s="6">
        <f>IF(B1963&amp;""="","",IFERROR(INDEX('الملاك'!$B$6:$B$205,MATCH(B1963&amp;"",'الملاك'!$A$6:$A$205,0))&amp;"","كود غير موجود"))</f>
        <v/>
      </c>
      <c r="F1963" s="19">
        <f>IF(B1963&amp;""="","",IFERROR(INDEX('الملاك'!$E$6:$E$205,MATCH(B1963&amp;"",'الملاك'!$A$6:$A$205,0)),""))</f>
        <v/>
      </c>
      <c r="G1963" s="6">
        <f>IF(OR(A1963&amp;""="",B1963&amp;""=""),"",IF(COUNTIF('الاجتماعات'!$A$6:$A$205,A1963&amp;"")=0,"اجتماع غير موجود",IF(COUNTIFS($A$6:$A$2005,A1963&amp;"",$B$6:$B$2005,B1963&amp;"")&gt;1,"مكرر","")))</f>
        <v/>
      </c>
    </row>
    <row r="1964">
      <c r="A1964" s="5" t="n"/>
      <c r="B1964" s="5" t="n"/>
      <c r="C1964" s="5" t="n"/>
      <c r="D1964" s="5" t="n"/>
      <c r="E1964" s="6">
        <f>IF(B1964&amp;""="","",IFERROR(INDEX('الملاك'!$B$6:$B$205,MATCH(B1964&amp;"",'الملاك'!$A$6:$A$205,0))&amp;"","كود غير موجود"))</f>
        <v/>
      </c>
      <c r="F1964" s="19">
        <f>IF(B1964&amp;""="","",IFERROR(INDEX('الملاك'!$E$6:$E$205,MATCH(B1964&amp;"",'الملاك'!$A$6:$A$205,0)),""))</f>
        <v/>
      </c>
      <c r="G1964" s="6">
        <f>IF(OR(A1964&amp;""="",B1964&amp;""=""),"",IF(COUNTIF('الاجتماعات'!$A$6:$A$205,A1964&amp;"")=0,"اجتماع غير موجود",IF(COUNTIFS($A$6:$A$2005,A1964&amp;"",$B$6:$B$2005,B1964&amp;"")&gt;1,"مكرر","")))</f>
        <v/>
      </c>
    </row>
    <row r="1965">
      <c r="A1965" s="5" t="n"/>
      <c r="B1965" s="5" t="n"/>
      <c r="C1965" s="5" t="n"/>
      <c r="D1965" s="5" t="n"/>
      <c r="E1965" s="6">
        <f>IF(B1965&amp;""="","",IFERROR(INDEX('الملاك'!$B$6:$B$205,MATCH(B1965&amp;"",'الملاك'!$A$6:$A$205,0))&amp;"","كود غير موجود"))</f>
        <v/>
      </c>
      <c r="F1965" s="19">
        <f>IF(B1965&amp;""="","",IFERROR(INDEX('الملاك'!$E$6:$E$205,MATCH(B1965&amp;"",'الملاك'!$A$6:$A$205,0)),""))</f>
        <v/>
      </c>
      <c r="G1965" s="6">
        <f>IF(OR(A1965&amp;""="",B1965&amp;""=""),"",IF(COUNTIF('الاجتماعات'!$A$6:$A$205,A1965&amp;"")=0,"اجتماع غير موجود",IF(COUNTIFS($A$6:$A$2005,A1965&amp;"",$B$6:$B$2005,B1965&amp;"")&gt;1,"مكرر","")))</f>
        <v/>
      </c>
    </row>
    <row r="1966">
      <c r="A1966" s="5" t="n"/>
      <c r="B1966" s="5" t="n"/>
      <c r="C1966" s="5" t="n"/>
      <c r="D1966" s="5" t="n"/>
      <c r="E1966" s="6">
        <f>IF(B1966&amp;""="","",IFERROR(INDEX('الملاك'!$B$6:$B$205,MATCH(B1966&amp;"",'الملاك'!$A$6:$A$205,0))&amp;"","كود غير موجود"))</f>
        <v/>
      </c>
      <c r="F1966" s="19">
        <f>IF(B1966&amp;""="","",IFERROR(INDEX('الملاك'!$E$6:$E$205,MATCH(B1966&amp;"",'الملاك'!$A$6:$A$205,0)),""))</f>
        <v/>
      </c>
      <c r="G1966" s="6">
        <f>IF(OR(A1966&amp;""="",B1966&amp;""=""),"",IF(COUNTIF('الاجتماعات'!$A$6:$A$205,A1966&amp;"")=0,"اجتماع غير موجود",IF(COUNTIFS($A$6:$A$2005,A1966&amp;"",$B$6:$B$2005,B1966&amp;"")&gt;1,"مكرر","")))</f>
        <v/>
      </c>
    </row>
    <row r="1967">
      <c r="A1967" s="5" t="n"/>
      <c r="B1967" s="5" t="n"/>
      <c r="C1967" s="5" t="n"/>
      <c r="D1967" s="5" t="n"/>
      <c r="E1967" s="6">
        <f>IF(B1967&amp;""="","",IFERROR(INDEX('الملاك'!$B$6:$B$205,MATCH(B1967&amp;"",'الملاك'!$A$6:$A$205,0))&amp;"","كود غير موجود"))</f>
        <v/>
      </c>
      <c r="F1967" s="19">
        <f>IF(B1967&amp;""="","",IFERROR(INDEX('الملاك'!$E$6:$E$205,MATCH(B1967&amp;"",'الملاك'!$A$6:$A$205,0)),""))</f>
        <v/>
      </c>
      <c r="G1967" s="6">
        <f>IF(OR(A1967&amp;""="",B1967&amp;""=""),"",IF(COUNTIF('الاجتماعات'!$A$6:$A$205,A1967&amp;"")=0,"اجتماع غير موجود",IF(COUNTIFS($A$6:$A$2005,A1967&amp;"",$B$6:$B$2005,B1967&amp;"")&gt;1,"مكرر","")))</f>
        <v/>
      </c>
    </row>
    <row r="1968">
      <c r="A1968" s="5" t="n"/>
      <c r="B1968" s="5" t="n"/>
      <c r="C1968" s="5" t="n"/>
      <c r="D1968" s="5" t="n"/>
      <c r="E1968" s="6">
        <f>IF(B1968&amp;""="","",IFERROR(INDEX('الملاك'!$B$6:$B$205,MATCH(B1968&amp;"",'الملاك'!$A$6:$A$205,0))&amp;"","كود غير موجود"))</f>
        <v/>
      </c>
      <c r="F1968" s="19">
        <f>IF(B1968&amp;""="","",IFERROR(INDEX('الملاك'!$E$6:$E$205,MATCH(B1968&amp;"",'الملاك'!$A$6:$A$205,0)),""))</f>
        <v/>
      </c>
      <c r="G1968" s="6">
        <f>IF(OR(A1968&amp;""="",B1968&amp;""=""),"",IF(COUNTIF('الاجتماعات'!$A$6:$A$205,A1968&amp;"")=0,"اجتماع غير موجود",IF(COUNTIFS($A$6:$A$2005,A1968&amp;"",$B$6:$B$2005,B1968&amp;"")&gt;1,"مكرر","")))</f>
        <v/>
      </c>
    </row>
    <row r="1969">
      <c r="A1969" s="5" t="n"/>
      <c r="B1969" s="5" t="n"/>
      <c r="C1969" s="5" t="n"/>
      <c r="D1969" s="5" t="n"/>
      <c r="E1969" s="6">
        <f>IF(B1969&amp;""="","",IFERROR(INDEX('الملاك'!$B$6:$B$205,MATCH(B1969&amp;"",'الملاك'!$A$6:$A$205,0))&amp;"","كود غير موجود"))</f>
        <v/>
      </c>
      <c r="F1969" s="19">
        <f>IF(B1969&amp;""="","",IFERROR(INDEX('الملاك'!$E$6:$E$205,MATCH(B1969&amp;"",'الملاك'!$A$6:$A$205,0)),""))</f>
        <v/>
      </c>
      <c r="G1969" s="6">
        <f>IF(OR(A1969&amp;""="",B1969&amp;""=""),"",IF(COUNTIF('الاجتماعات'!$A$6:$A$205,A1969&amp;"")=0,"اجتماع غير موجود",IF(COUNTIFS($A$6:$A$2005,A1969&amp;"",$B$6:$B$2005,B1969&amp;"")&gt;1,"مكرر","")))</f>
        <v/>
      </c>
    </row>
    <row r="1970">
      <c r="A1970" s="5" t="n"/>
      <c r="B1970" s="5" t="n"/>
      <c r="C1970" s="5" t="n"/>
      <c r="D1970" s="5" t="n"/>
      <c r="E1970" s="6">
        <f>IF(B1970&amp;""="","",IFERROR(INDEX('الملاك'!$B$6:$B$205,MATCH(B1970&amp;"",'الملاك'!$A$6:$A$205,0))&amp;"","كود غير موجود"))</f>
        <v/>
      </c>
      <c r="F1970" s="19">
        <f>IF(B1970&amp;""="","",IFERROR(INDEX('الملاك'!$E$6:$E$205,MATCH(B1970&amp;"",'الملاك'!$A$6:$A$205,0)),""))</f>
        <v/>
      </c>
      <c r="G1970" s="6">
        <f>IF(OR(A1970&amp;""="",B1970&amp;""=""),"",IF(COUNTIF('الاجتماعات'!$A$6:$A$205,A1970&amp;"")=0,"اجتماع غير موجود",IF(COUNTIFS($A$6:$A$2005,A1970&amp;"",$B$6:$B$2005,B1970&amp;"")&gt;1,"مكرر","")))</f>
        <v/>
      </c>
    </row>
    <row r="1971">
      <c r="A1971" s="5" t="n"/>
      <c r="B1971" s="5" t="n"/>
      <c r="C1971" s="5" t="n"/>
      <c r="D1971" s="5" t="n"/>
      <c r="E1971" s="6">
        <f>IF(B1971&amp;""="","",IFERROR(INDEX('الملاك'!$B$6:$B$205,MATCH(B1971&amp;"",'الملاك'!$A$6:$A$205,0))&amp;"","كود غير موجود"))</f>
        <v/>
      </c>
      <c r="F1971" s="19">
        <f>IF(B1971&amp;""="","",IFERROR(INDEX('الملاك'!$E$6:$E$205,MATCH(B1971&amp;"",'الملاك'!$A$6:$A$205,0)),""))</f>
        <v/>
      </c>
      <c r="G1971" s="6">
        <f>IF(OR(A1971&amp;""="",B1971&amp;""=""),"",IF(COUNTIF('الاجتماعات'!$A$6:$A$205,A1971&amp;"")=0,"اجتماع غير موجود",IF(COUNTIFS($A$6:$A$2005,A1971&amp;"",$B$6:$B$2005,B1971&amp;"")&gt;1,"مكرر","")))</f>
        <v/>
      </c>
    </row>
    <row r="1972">
      <c r="A1972" s="5" t="n"/>
      <c r="B1972" s="5" t="n"/>
      <c r="C1972" s="5" t="n"/>
      <c r="D1972" s="5" t="n"/>
      <c r="E1972" s="6">
        <f>IF(B1972&amp;""="","",IFERROR(INDEX('الملاك'!$B$6:$B$205,MATCH(B1972&amp;"",'الملاك'!$A$6:$A$205,0))&amp;"","كود غير موجود"))</f>
        <v/>
      </c>
      <c r="F1972" s="19">
        <f>IF(B1972&amp;""="","",IFERROR(INDEX('الملاك'!$E$6:$E$205,MATCH(B1972&amp;"",'الملاك'!$A$6:$A$205,0)),""))</f>
        <v/>
      </c>
      <c r="G1972" s="6">
        <f>IF(OR(A1972&amp;""="",B1972&amp;""=""),"",IF(COUNTIF('الاجتماعات'!$A$6:$A$205,A1972&amp;"")=0,"اجتماع غير موجود",IF(COUNTIFS($A$6:$A$2005,A1972&amp;"",$B$6:$B$2005,B1972&amp;"")&gt;1,"مكرر","")))</f>
        <v/>
      </c>
    </row>
    <row r="1973">
      <c r="A1973" s="5" t="n"/>
      <c r="B1973" s="5" t="n"/>
      <c r="C1973" s="5" t="n"/>
      <c r="D1973" s="5" t="n"/>
      <c r="E1973" s="6">
        <f>IF(B1973&amp;""="","",IFERROR(INDEX('الملاك'!$B$6:$B$205,MATCH(B1973&amp;"",'الملاك'!$A$6:$A$205,0))&amp;"","كود غير موجود"))</f>
        <v/>
      </c>
      <c r="F1973" s="19">
        <f>IF(B1973&amp;""="","",IFERROR(INDEX('الملاك'!$E$6:$E$205,MATCH(B1973&amp;"",'الملاك'!$A$6:$A$205,0)),""))</f>
        <v/>
      </c>
      <c r="G1973" s="6">
        <f>IF(OR(A1973&amp;""="",B1973&amp;""=""),"",IF(COUNTIF('الاجتماعات'!$A$6:$A$205,A1973&amp;"")=0,"اجتماع غير موجود",IF(COUNTIFS($A$6:$A$2005,A1973&amp;"",$B$6:$B$2005,B1973&amp;"")&gt;1,"مكرر","")))</f>
        <v/>
      </c>
    </row>
    <row r="1974">
      <c r="A1974" s="5" t="n"/>
      <c r="B1974" s="5" t="n"/>
      <c r="C1974" s="5" t="n"/>
      <c r="D1974" s="5" t="n"/>
      <c r="E1974" s="6">
        <f>IF(B1974&amp;""="","",IFERROR(INDEX('الملاك'!$B$6:$B$205,MATCH(B1974&amp;"",'الملاك'!$A$6:$A$205,0))&amp;"","كود غير موجود"))</f>
        <v/>
      </c>
      <c r="F1974" s="19">
        <f>IF(B1974&amp;""="","",IFERROR(INDEX('الملاك'!$E$6:$E$205,MATCH(B1974&amp;"",'الملاك'!$A$6:$A$205,0)),""))</f>
        <v/>
      </c>
      <c r="G1974" s="6">
        <f>IF(OR(A1974&amp;""="",B1974&amp;""=""),"",IF(COUNTIF('الاجتماعات'!$A$6:$A$205,A1974&amp;"")=0,"اجتماع غير موجود",IF(COUNTIFS($A$6:$A$2005,A1974&amp;"",$B$6:$B$2005,B1974&amp;"")&gt;1,"مكرر","")))</f>
        <v/>
      </c>
    </row>
    <row r="1975">
      <c r="A1975" s="5" t="n"/>
      <c r="B1975" s="5" t="n"/>
      <c r="C1975" s="5" t="n"/>
      <c r="D1975" s="5" t="n"/>
      <c r="E1975" s="6">
        <f>IF(B1975&amp;""="","",IFERROR(INDEX('الملاك'!$B$6:$B$205,MATCH(B1975&amp;"",'الملاك'!$A$6:$A$205,0))&amp;"","كود غير موجود"))</f>
        <v/>
      </c>
      <c r="F1975" s="19">
        <f>IF(B1975&amp;""="","",IFERROR(INDEX('الملاك'!$E$6:$E$205,MATCH(B1975&amp;"",'الملاك'!$A$6:$A$205,0)),""))</f>
        <v/>
      </c>
      <c r="G1975" s="6">
        <f>IF(OR(A1975&amp;""="",B1975&amp;""=""),"",IF(COUNTIF('الاجتماعات'!$A$6:$A$205,A1975&amp;"")=0,"اجتماع غير موجود",IF(COUNTIFS($A$6:$A$2005,A1975&amp;"",$B$6:$B$2005,B1975&amp;"")&gt;1,"مكرر","")))</f>
        <v/>
      </c>
    </row>
    <row r="1976">
      <c r="A1976" s="5" t="n"/>
      <c r="B1976" s="5" t="n"/>
      <c r="C1976" s="5" t="n"/>
      <c r="D1976" s="5" t="n"/>
      <c r="E1976" s="6">
        <f>IF(B1976&amp;""="","",IFERROR(INDEX('الملاك'!$B$6:$B$205,MATCH(B1976&amp;"",'الملاك'!$A$6:$A$205,0))&amp;"","كود غير موجود"))</f>
        <v/>
      </c>
      <c r="F1976" s="19">
        <f>IF(B1976&amp;""="","",IFERROR(INDEX('الملاك'!$E$6:$E$205,MATCH(B1976&amp;"",'الملاك'!$A$6:$A$205,0)),""))</f>
        <v/>
      </c>
      <c r="G1976" s="6">
        <f>IF(OR(A1976&amp;""="",B1976&amp;""=""),"",IF(COUNTIF('الاجتماعات'!$A$6:$A$205,A1976&amp;"")=0,"اجتماع غير موجود",IF(COUNTIFS($A$6:$A$2005,A1976&amp;"",$B$6:$B$2005,B1976&amp;"")&gt;1,"مكرر","")))</f>
        <v/>
      </c>
    </row>
    <row r="1977">
      <c r="A1977" s="5" t="n"/>
      <c r="B1977" s="5" t="n"/>
      <c r="C1977" s="5" t="n"/>
      <c r="D1977" s="5" t="n"/>
      <c r="E1977" s="6">
        <f>IF(B1977&amp;""="","",IFERROR(INDEX('الملاك'!$B$6:$B$205,MATCH(B1977&amp;"",'الملاك'!$A$6:$A$205,0))&amp;"","كود غير موجود"))</f>
        <v/>
      </c>
      <c r="F1977" s="19">
        <f>IF(B1977&amp;""="","",IFERROR(INDEX('الملاك'!$E$6:$E$205,MATCH(B1977&amp;"",'الملاك'!$A$6:$A$205,0)),""))</f>
        <v/>
      </c>
      <c r="G1977" s="6">
        <f>IF(OR(A1977&amp;""="",B1977&amp;""=""),"",IF(COUNTIF('الاجتماعات'!$A$6:$A$205,A1977&amp;"")=0,"اجتماع غير موجود",IF(COUNTIFS($A$6:$A$2005,A1977&amp;"",$B$6:$B$2005,B1977&amp;"")&gt;1,"مكرر","")))</f>
        <v/>
      </c>
    </row>
    <row r="1978">
      <c r="A1978" s="5" t="n"/>
      <c r="B1978" s="5" t="n"/>
      <c r="C1978" s="5" t="n"/>
      <c r="D1978" s="5" t="n"/>
      <c r="E1978" s="6">
        <f>IF(B1978&amp;""="","",IFERROR(INDEX('الملاك'!$B$6:$B$205,MATCH(B1978&amp;"",'الملاك'!$A$6:$A$205,0))&amp;"","كود غير موجود"))</f>
        <v/>
      </c>
      <c r="F1978" s="19">
        <f>IF(B1978&amp;""="","",IFERROR(INDEX('الملاك'!$E$6:$E$205,MATCH(B1978&amp;"",'الملاك'!$A$6:$A$205,0)),""))</f>
        <v/>
      </c>
      <c r="G1978" s="6">
        <f>IF(OR(A1978&amp;""="",B1978&amp;""=""),"",IF(COUNTIF('الاجتماعات'!$A$6:$A$205,A1978&amp;"")=0,"اجتماع غير موجود",IF(COUNTIFS($A$6:$A$2005,A1978&amp;"",$B$6:$B$2005,B1978&amp;"")&gt;1,"مكرر","")))</f>
        <v/>
      </c>
    </row>
    <row r="1979">
      <c r="A1979" s="5" t="n"/>
      <c r="B1979" s="5" t="n"/>
      <c r="C1979" s="5" t="n"/>
      <c r="D1979" s="5" t="n"/>
      <c r="E1979" s="6">
        <f>IF(B1979&amp;""="","",IFERROR(INDEX('الملاك'!$B$6:$B$205,MATCH(B1979&amp;"",'الملاك'!$A$6:$A$205,0))&amp;"","كود غير موجود"))</f>
        <v/>
      </c>
      <c r="F1979" s="19">
        <f>IF(B1979&amp;""="","",IFERROR(INDEX('الملاك'!$E$6:$E$205,MATCH(B1979&amp;"",'الملاك'!$A$6:$A$205,0)),""))</f>
        <v/>
      </c>
      <c r="G1979" s="6">
        <f>IF(OR(A1979&amp;""="",B1979&amp;""=""),"",IF(COUNTIF('الاجتماعات'!$A$6:$A$205,A1979&amp;"")=0,"اجتماع غير موجود",IF(COUNTIFS($A$6:$A$2005,A1979&amp;"",$B$6:$B$2005,B1979&amp;"")&gt;1,"مكرر","")))</f>
        <v/>
      </c>
    </row>
    <row r="1980">
      <c r="A1980" s="5" t="n"/>
      <c r="B1980" s="5" t="n"/>
      <c r="C1980" s="5" t="n"/>
      <c r="D1980" s="5" t="n"/>
      <c r="E1980" s="6">
        <f>IF(B1980&amp;""="","",IFERROR(INDEX('الملاك'!$B$6:$B$205,MATCH(B1980&amp;"",'الملاك'!$A$6:$A$205,0))&amp;"","كود غير موجود"))</f>
        <v/>
      </c>
      <c r="F1980" s="19">
        <f>IF(B1980&amp;""="","",IFERROR(INDEX('الملاك'!$E$6:$E$205,MATCH(B1980&amp;"",'الملاك'!$A$6:$A$205,0)),""))</f>
        <v/>
      </c>
      <c r="G1980" s="6">
        <f>IF(OR(A1980&amp;""="",B1980&amp;""=""),"",IF(COUNTIF('الاجتماعات'!$A$6:$A$205,A1980&amp;"")=0,"اجتماع غير موجود",IF(COUNTIFS($A$6:$A$2005,A1980&amp;"",$B$6:$B$2005,B1980&amp;"")&gt;1,"مكرر","")))</f>
        <v/>
      </c>
    </row>
    <row r="1981">
      <c r="A1981" s="5" t="n"/>
      <c r="B1981" s="5" t="n"/>
      <c r="C1981" s="5" t="n"/>
      <c r="D1981" s="5" t="n"/>
      <c r="E1981" s="6">
        <f>IF(B1981&amp;""="","",IFERROR(INDEX('الملاك'!$B$6:$B$205,MATCH(B1981&amp;"",'الملاك'!$A$6:$A$205,0))&amp;"","كود غير موجود"))</f>
        <v/>
      </c>
      <c r="F1981" s="19">
        <f>IF(B1981&amp;""="","",IFERROR(INDEX('الملاك'!$E$6:$E$205,MATCH(B1981&amp;"",'الملاك'!$A$6:$A$205,0)),""))</f>
        <v/>
      </c>
      <c r="G1981" s="6">
        <f>IF(OR(A1981&amp;""="",B1981&amp;""=""),"",IF(COUNTIF('الاجتماعات'!$A$6:$A$205,A1981&amp;"")=0,"اجتماع غير موجود",IF(COUNTIFS($A$6:$A$2005,A1981&amp;"",$B$6:$B$2005,B1981&amp;"")&gt;1,"مكرر","")))</f>
        <v/>
      </c>
    </row>
    <row r="1982">
      <c r="A1982" s="5" t="n"/>
      <c r="B1982" s="5" t="n"/>
      <c r="C1982" s="5" t="n"/>
      <c r="D1982" s="5" t="n"/>
      <c r="E1982" s="6">
        <f>IF(B1982&amp;""="","",IFERROR(INDEX('الملاك'!$B$6:$B$205,MATCH(B1982&amp;"",'الملاك'!$A$6:$A$205,0))&amp;"","كود غير موجود"))</f>
        <v/>
      </c>
      <c r="F1982" s="19">
        <f>IF(B1982&amp;""="","",IFERROR(INDEX('الملاك'!$E$6:$E$205,MATCH(B1982&amp;"",'الملاك'!$A$6:$A$205,0)),""))</f>
        <v/>
      </c>
      <c r="G1982" s="6">
        <f>IF(OR(A1982&amp;""="",B1982&amp;""=""),"",IF(COUNTIF('الاجتماعات'!$A$6:$A$205,A1982&amp;"")=0,"اجتماع غير موجود",IF(COUNTIFS($A$6:$A$2005,A1982&amp;"",$B$6:$B$2005,B1982&amp;"")&gt;1,"مكرر","")))</f>
        <v/>
      </c>
    </row>
    <row r="1983">
      <c r="A1983" s="5" t="n"/>
      <c r="B1983" s="5" t="n"/>
      <c r="C1983" s="5" t="n"/>
      <c r="D1983" s="5" t="n"/>
      <c r="E1983" s="6">
        <f>IF(B1983&amp;""="","",IFERROR(INDEX('الملاك'!$B$6:$B$205,MATCH(B1983&amp;"",'الملاك'!$A$6:$A$205,0))&amp;"","كود غير موجود"))</f>
        <v/>
      </c>
      <c r="F1983" s="19">
        <f>IF(B1983&amp;""="","",IFERROR(INDEX('الملاك'!$E$6:$E$205,MATCH(B1983&amp;"",'الملاك'!$A$6:$A$205,0)),""))</f>
        <v/>
      </c>
      <c r="G1983" s="6">
        <f>IF(OR(A1983&amp;""="",B1983&amp;""=""),"",IF(COUNTIF('الاجتماعات'!$A$6:$A$205,A1983&amp;"")=0,"اجتماع غير موجود",IF(COUNTIFS($A$6:$A$2005,A1983&amp;"",$B$6:$B$2005,B1983&amp;"")&gt;1,"مكرر","")))</f>
        <v/>
      </c>
    </row>
    <row r="1984">
      <c r="A1984" s="5" t="n"/>
      <c r="B1984" s="5" t="n"/>
      <c r="C1984" s="5" t="n"/>
      <c r="D1984" s="5" t="n"/>
      <c r="E1984" s="6">
        <f>IF(B1984&amp;""="","",IFERROR(INDEX('الملاك'!$B$6:$B$205,MATCH(B1984&amp;"",'الملاك'!$A$6:$A$205,0))&amp;"","كود غير موجود"))</f>
        <v/>
      </c>
      <c r="F1984" s="19">
        <f>IF(B1984&amp;""="","",IFERROR(INDEX('الملاك'!$E$6:$E$205,MATCH(B1984&amp;"",'الملاك'!$A$6:$A$205,0)),""))</f>
        <v/>
      </c>
      <c r="G1984" s="6">
        <f>IF(OR(A1984&amp;""="",B1984&amp;""=""),"",IF(COUNTIF('الاجتماعات'!$A$6:$A$205,A1984&amp;"")=0,"اجتماع غير موجود",IF(COUNTIFS($A$6:$A$2005,A1984&amp;"",$B$6:$B$2005,B1984&amp;"")&gt;1,"مكرر","")))</f>
        <v/>
      </c>
    </row>
    <row r="1985">
      <c r="A1985" s="5" t="n"/>
      <c r="B1985" s="5" t="n"/>
      <c r="C1985" s="5" t="n"/>
      <c r="D1985" s="5" t="n"/>
      <c r="E1985" s="6">
        <f>IF(B1985&amp;""="","",IFERROR(INDEX('الملاك'!$B$6:$B$205,MATCH(B1985&amp;"",'الملاك'!$A$6:$A$205,0))&amp;"","كود غير موجود"))</f>
        <v/>
      </c>
      <c r="F1985" s="19">
        <f>IF(B1985&amp;""="","",IFERROR(INDEX('الملاك'!$E$6:$E$205,MATCH(B1985&amp;"",'الملاك'!$A$6:$A$205,0)),""))</f>
        <v/>
      </c>
      <c r="G1985" s="6">
        <f>IF(OR(A1985&amp;""="",B1985&amp;""=""),"",IF(COUNTIF('الاجتماعات'!$A$6:$A$205,A1985&amp;"")=0,"اجتماع غير موجود",IF(COUNTIFS($A$6:$A$2005,A1985&amp;"",$B$6:$B$2005,B1985&amp;"")&gt;1,"مكرر","")))</f>
        <v/>
      </c>
    </row>
    <row r="1986">
      <c r="A1986" s="5" t="n"/>
      <c r="B1986" s="5" t="n"/>
      <c r="C1986" s="5" t="n"/>
      <c r="D1986" s="5" t="n"/>
      <c r="E1986" s="6">
        <f>IF(B1986&amp;""="","",IFERROR(INDEX('الملاك'!$B$6:$B$205,MATCH(B1986&amp;"",'الملاك'!$A$6:$A$205,0))&amp;"","كود غير موجود"))</f>
        <v/>
      </c>
      <c r="F1986" s="19">
        <f>IF(B1986&amp;""="","",IFERROR(INDEX('الملاك'!$E$6:$E$205,MATCH(B1986&amp;"",'الملاك'!$A$6:$A$205,0)),""))</f>
        <v/>
      </c>
      <c r="G1986" s="6">
        <f>IF(OR(A1986&amp;""="",B1986&amp;""=""),"",IF(COUNTIF('الاجتماعات'!$A$6:$A$205,A1986&amp;"")=0,"اجتماع غير موجود",IF(COUNTIFS($A$6:$A$2005,A1986&amp;"",$B$6:$B$2005,B1986&amp;"")&gt;1,"مكرر","")))</f>
        <v/>
      </c>
    </row>
    <row r="1987">
      <c r="A1987" s="5" t="n"/>
      <c r="B1987" s="5" t="n"/>
      <c r="C1987" s="5" t="n"/>
      <c r="D1987" s="5" t="n"/>
      <c r="E1987" s="6">
        <f>IF(B1987&amp;""="","",IFERROR(INDEX('الملاك'!$B$6:$B$205,MATCH(B1987&amp;"",'الملاك'!$A$6:$A$205,0))&amp;"","كود غير موجود"))</f>
        <v/>
      </c>
      <c r="F1987" s="19">
        <f>IF(B1987&amp;""="","",IFERROR(INDEX('الملاك'!$E$6:$E$205,MATCH(B1987&amp;"",'الملاك'!$A$6:$A$205,0)),""))</f>
        <v/>
      </c>
      <c r="G1987" s="6">
        <f>IF(OR(A1987&amp;""="",B1987&amp;""=""),"",IF(COUNTIF('الاجتماعات'!$A$6:$A$205,A1987&amp;"")=0,"اجتماع غير موجود",IF(COUNTIFS($A$6:$A$2005,A1987&amp;"",$B$6:$B$2005,B1987&amp;"")&gt;1,"مكرر","")))</f>
        <v/>
      </c>
    </row>
    <row r="1988">
      <c r="A1988" s="5" t="n"/>
      <c r="B1988" s="5" t="n"/>
      <c r="C1988" s="5" t="n"/>
      <c r="D1988" s="5" t="n"/>
      <c r="E1988" s="6">
        <f>IF(B1988&amp;""="","",IFERROR(INDEX('الملاك'!$B$6:$B$205,MATCH(B1988&amp;"",'الملاك'!$A$6:$A$205,0))&amp;"","كود غير موجود"))</f>
        <v/>
      </c>
      <c r="F1988" s="19">
        <f>IF(B1988&amp;""="","",IFERROR(INDEX('الملاك'!$E$6:$E$205,MATCH(B1988&amp;"",'الملاك'!$A$6:$A$205,0)),""))</f>
        <v/>
      </c>
      <c r="G1988" s="6">
        <f>IF(OR(A1988&amp;""="",B1988&amp;""=""),"",IF(COUNTIF('الاجتماعات'!$A$6:$A$205,A1988&amp;"")=0,"اجتماع غير موجود",IF(COUNTIFS($A$6:$A$2005,A1988&amp;"",$B$6:$B$2005,B1988&amp;"")&gt;1,"مكرر","")))</f>
        <v/>
      </c>
    </row>
    <row r="1989">
      <c r="A1989" s="5" t="n"/>
      <c r="B1989" s="5" t="n"/>
      <c r="C1989" s="5" t="n"/>
      <c r="D1989" s="5" t="n"/>
      <c r="E1989" s="6">
        <f>IF(B1989&amp;""="","",IFERROR(INDEX('الملاك'!$B$6:$B$205,MATCH(B1989&amp;"",'الملاك'!$A$6:$A$205,0))&amp;"","كود غير موجود"))</f>
        <v/>
      </c>
      <c r="F1989" s="19">
        <f>IF(B1989&amp;""="","",IFERROR(INDEX('الملاك'!$E$6:$E$205,MATCH(B1989&amp;"",'الملاك'!$A$6:$A$205,0)),""))</f>
        <v/>
      </c>
      <c r="G1989" s="6">
        <f>IF(OR(A1989&amp;""="",B1989&amp;""=""),"",IF(COUNTIF('الاجتماعات'!$A$6:$A$205,A1989&amp;"")=0,"اجتماع غير موجود",IF(COUNTIFS($A$6:$A$2005,A1989&amp;"",$B$6:$B$2005,B1989&amp;"")&gt;1,"مكرر","")))</f>
        <v/>
      </c>
    </row>
    <row r="1990">
      <c r="A1990" s="5" t="n"/>
      <c r="B1990" s="5" t="n"/>
      <c r="C1990" s="5" t="n"/>
      <c r="D1990" s="5" t="n"/>
      <c r="E1990" s="6">
        <f>IF(B1990&amp;""="","",IFERROR(INDEX('الملاك'!$B$6:$B$205,MATCH(B1990&amp;"",'الملاك'!$A$6:$A$205,0))&amp;"","كود غير موجود"))</f>
        <v/>
      </c>
      <c r="F1990" s="19">
        <f>IF(B1990&amp;""="","",IFERROR(INDEX('الملاك'!$E$6:$E$205,MATCH(B1990&amp;"",'الملاك'!$A$6:$A$205,0)),""))</f>
        <v/>
      </c>
      <c r="G1990" s="6">
        <f>IF(OR(A1990&amp;""="",B1990&amp;""=""),"",IF(COUNTIF('الاجتماعات'!$A$6:$A$205,A1990&amp;"")=0,"اجتماع غير موجود",IF(COUNTIFS($A$6:$A$2005,A1990&amp;"",$B$6:$B$2005,B1990&amp;"")&gt;1,"مكرر","")))</f>
        <v/>
      </c>
    </row>
    <row r="1991">
      <c r="A1991" s="5" t="n"/>
      <c r="B1991" s="5" t="n"/>
      <c r="C1991" s="5" t="n"/>
      <c r="D1991" s="5" t="n"/>
      <c r="E1991" s="6">
        <f>IF(B1991&amp;""="","",IFERROR(INDEX('الملاك'!$B$6:$B$205,MATCH(B1991&amp;"",'الملاك'!$A$6:$A$205,0))&amp;"","كود غير موجود"))</f>
        <v/>
      </c>
      <c r="F1991" s="19">
        <f>IF(B1991&amp;""="","",IFERROR(INDEX('الملاك'!$E$6:$E$205,MATCH(B1991&amp;"",'الملاك'!$A$6:$A$205,0)),""))</f>
        <v/>
      </c>
      <c r="G1991" s="6">
        <f>IF(OR(A1991&amp;""="",B1991&amp;""=""),"",IF(COUNTIF('الاجتماعات'!$A$6:$A$205,A1991&amp;"")=0,"اجتماع غير موجود",IF(COUNTIFS($A$6:$A$2005,A1991&amp;"",$B$6:$B$2005,B1991&amp;"")&gt;1,"مكرر","")))</f>
        <v/>
      </c>
    </row>
    <row r="1992">
      <c r="A1992" s="5" t="n"/>
      <c r="B1992" s="5" t="n"/>
      <c r="C1992" s="5" t="n"/>
      <c r="D1992" s="5" t="n"/>
      <c r="E1992" s="6">
        <f>IF(B1992&amp;""="","",IFERROR(INDEX('الملاك'!$B$6:$B$205,MATCH(B1992&amp;"",'الملاك'!$A$6:$A$205,0))&amp;"","كود غير موجود"))</f>
        <v/>
      </c>
      <c r="F1992" s="19">
        <f>IF(B1992&amp;""="","",IFERROR(INDEX('الملاك'!$E$6:$E$205,MATCH(B1992&amp;"",'الملاك'!$A$6:$A$205,0)),""))</f>
        <v/>
      </c>
      <c r="G1992" s="6">
        <f>IF(OR(A1992&amp;""="",B1992&amp;""=""),"",IF(COUNTIF('الاجتماعات'!$A$6:$A$205,A1992&amp;"")=0,"اجتماع غير موجود",IF(COUNTIFS($A$6:$A$2005,A1992&amp;"",$B$6:$B$2005,B1992&amp;"")&gt;1,"مكرر","")))</f>
        <v/>
      </c>
    </row>
    <row r="1993">
      <c r="A1993" s="5" t="n"/>
      <c r="B1993" s="5" t="n"/>
      <c r="C1993" s="5" t="n"/>
      <c r="D1993" s="5" t="n"/>
      <c r="E1993" s="6">
        <f>IF(B1993&amp;""="","",IFERROR(INDEX('الملاك'!$B$6:$B$205,MATCH(B1993&amp;"",'الملاك'!$A$6:$A$205,0))&amp;"","كود غير موجود"))</f>
        <v/>
      </c>
      <c r="F1993" s="19">
        <f>IF(B1993&amp;""="","",IFERROR(INDEX('الملاك'!$E$6:$E$205,MATCH(B1993&amp;"",'الملاك'!$A$6:$A$205,0)),""))</f>
        <v/>
      </c>
      <c r="G1993" s="6">
        <f>IF(OR(A1993&amp;""="",B1993&amp;""=""),"",IF(COUNTIF('الاجتماعات'!$A$6:$A$205,A1993&amp;"")=0,"اجتماع غير موجود",IF(COUNTIFS($A$6:$A$2005,A1993&amp;"",$B$6:$B$2005,B1993&amp;"")&gt;1,"مكرر","")))</f>
        <v/>
      </c>
    </row>
    <row r="1994">
      <c r="A1994" s="5" t="n"/>
      <c r="B1994" s="5" t="n"/>
      <c r="C1994" s="5" t="n"/>
      <c r="D1994" s="5" t="n"/>
      <c r="E1994" s="6">
        <f>IF(B1994&amp;""="","",IFERROR(INDEX('الملاك'!$B$6:$B$205,MATCH(B1994&amp;"",'الملاك'!$A$6:$A$205,0))&amp;"","كود غير موجود"))</f>
        <v/>
      </c>
      <c r="F1994" s="19">
        <f>IF(B1994&amp;""="","",IFERROR(INDEX('الملاك'!$E$6:$E$205,MATCH(B1994&amp;"",'الملاك'!$A$6:$A$205,0)),""))</f>
        <v/>
      </c>
      <c r="G1994" s="6">
        <f>IF(OR(A1994&amp;""="",B1994&amp;""=""),"",IF(COUNTIF('الاجتماعات'!$A$6:$A$205,A1994&amp;"")=0,"اجتماع غير موجود",IF(COUNTIFS($A$6:$A$2005,A1994&amp;"",$B$6:$B$2005,B1994&amp;"")&gt;1,"مكرر","")))</f>
        <v/>
      </c>
    </row>
    <row r="1995">
      <c r="A1995" s="5" t="n"/>
      <c r="B1995" s="5" t="n"/>
      <c r="C1995" s="5" t="n"/>
      <c r="D1995" s="5" t="n"/>
      <c r="E1995" s="6">
        <f>IF(B1995&amp;""="","",IFERROR(INDEX('الملاك'!$B$6:$B$205,MATCH(B1995&amp;"",'الملاك'!$A$6:$A$205,0))&amp;"","كود غير موجود"))</f>
        <v/>
      </c>
      <c r="F1995" s="19">
        <f>IF(B1995&amp;""="","",IFERROR(INDEX('الملاك'!$E$6:$E$205,MATCH(B1995&amp;"",'الملاك'!$A$6:$A$205,0)),""))</f>
        <v/>
      </c>
      <c r="G1995" s="6">
        <f>IF(OR(A1995&amp;""="",B1995&amp;""=""),"",IF(COUNTIF('الاجتماعات'!$A$6:$A$205,A1995&amp;"")=0,"اجتماع غير موجود",IF(COUNTIFS($A$6:$A$2005,A1995&amp;"",$B$6:$B$2005,B1995&amp;"")&gt;1,"مكرر","")))</f>
        <v/>
      </c>
    </row>
    <row r="1996">
      <c r="A1996" s="5" t="n"/>
      <c r="B1996" s="5" t="n"/>
      <c r="C1996" s="5" t="n"/>
      <c r="D1996" s="5" t="n"/>
      <c r="E1996" s="6">
        <f>IF(B1996&amp;""="","",IFERROR(INDEX('الملاك'!$B$6:$B$205,MATCH(B1996&amp;"",'الملاك'!$A$6:$A$205,0))&amp;"","كود غير موجود"))</f>
        <v/>
      </c>
      <c r="F1996" s="19">
        <f>IF(B1996&amp;""="","",IFERROR(INDEX('الملاك'!$E$6:$E$205,MATCH(B1996&amp;"",'الملاك'!$A$6:$A$205,0)),""))</f>
        <v/>
      </c>
      <c r="G1996" s="6">
        <f>IF(OR(A1996&amp;""="",B1996&amp;""=""),"",IF(COUNTIF('الاجتماعات'!$A$6:$A$205,A1996&amp;"")=0,"اجتماع غير موجود",IF(COUNTIFS($A$6:$A$2005,A1996&amp;"",$B$6:$B$2005,B1996&amp;"")&gt;1,"مكرر","")))</f>
        <v/>
      </c>
    </row>
    <row r="1997">
      <c r="A1997" s="5" t="n"/>
      <c r="B1997" s="5" t="n"/>
      <c r="C1997" s="5" t="n"/>
      <c r="D1997" s="5" t="n"/>
      <c r="E1997" s="6">
        <f>IF(B1997&amp;""="","",IFERROR(INDEX('الملاك'!$B$6:$B$205,MATCH(B1997&amp;"",'الملاك'!$A$6:$A$205,0))&amp;"","كود غير موجود"))</f>
        <v/>
      </c>
      <c r="F1997" s="19">
        <f>IF(B1997&amp;""="","",IFERROR(INDEX('الملاك'!$E$6:$E$205,MATCH(B1997&amp;"",'الملاك'!$A$6:$A$205,0)),""))</f>
        <v/>
      </c>
      <c r="G1997" s="6">
        <f>IF(OR(A1997&amp;""="",B1997&amp;""=""),"",IF(COUNTIF('الاجتماعات'!$A$6:$A$205,A1997&amp;"")=0,"اجتماع غير موجود",IF(COUNTIFS($A$6:$A$2005,A1997&amp;"",$B$6:$B$2005,B1997&amp;"")&gt;1,"مكرر","")))</f>
        <v/>
      </c>
    </row>
    <row r="1998">
      <c r="A1998" s="5" t="n"/>
      <c r="B1998" s="5" t="n"/>
      <c r="C1998" s="5" t="n"/>
      <c r="D1998" s="5" t="n"/>
      <c r="E1998" s="6">
        <f>IF(B1998&amp;""="","",IFERROR(INDEX('الملاك'!$B$6:$B$205,MATCH(B1998&amp;"",'الملاك'!$A$6:$A$205,0))&amp;"","كود غير موجود"))</f>
        <v/>
      </c>
      <c r="F1998" s="19">
        <f>IF(B1998&amp;""="","",IFERROR(INDEX('الملاك'!$E$6:$E$205,MATCH(B1998&amp;"",'الملاك'!$A$6:$A$205,0)),""))</f>
        <v/>
      </c>
      <c r="G1998" s="6">
        <f>IF(OR(A1998&amp;""="",B1998&amp;""=""),"",IF(COUNTIF('الاجتماعات'!$A$6:$A$205,A1998&amp;"")=0,"اجتماع غير موجود",IF(COUNTIFS($A$6:$A$2005,A1998&amp;"",$B$6:$B$2005,B1998&amp;"")&gt;1,"مكرر","")))</f>
        <v/>
      </c>
    </row>
    <row r="1999">
      <c r="A1999" s="5" t="n"/>
      <c r="B1999" s="5" t="n"/>
      <c r="C1999" s="5" t="n"/>
      <c r="D1999" s="5" t="n"/>
      <c r="E1999" s="6">
        <f>IF(B1999&amp;""="","",IFERROR(INDEX('الملاك'!$B$6:$B$205,MATCH(B1999&amp;"",'الملاك'!$A$6:$A$205,0))&amp;"","كود غير موجود"))</f>
        <v/>
      </c>
      <c r="F1999" s="19">
        <f>IF(B1999&amp;""="","",IFERROR(INDEX('الملاك'!$E$6:$E$205,MATCH(B1999&amp;"",'الملاك'!$A$6:$A$205,0)),""))</f>
        <v/>
      </c>
      <c r="G1999" s="6">
        <f>IF(OR(A1999&amp;""="",B1999&amp;""=""),"",IF(COUNTIF('الاجتماعات'!$A$6:$A$205,A1999&amp;"")=0,"اجتماع غير موجود",IF(COUNTIFS($A$6:$A$2005,A1999&amp;"",$B$6:$B$2005,B1999&amp;"")&gt;1,"مكرر","")))</f>
        <v/>
      </c>
    </row>
    <row r="2000">
      <c r="A2000" s="5" t="n"/>
      <c r="B2000" s="5" t="n"/>
      <c r="C2000" s="5" t="n"/>
      <c r="D2000" s="5" t="n"/>
      <c r="E2000" s="6">
        <f>IF(B2000&amp;""="","",IFERROR(INDEX('الملاك'!$B$6:$B$205,MATCH(B2000&amp;"",'الملاك'!$A$6:$A$205,0))&amp;"","كود غير موجود"))</f>
        <v/>
      </c>
      <c r="F2000" s="19">
        <f>IF(B2000&amp;""="","",IFERROR(INDEX('الملاك'!$E$6:$E$205,MATCH(B2000&amp;"",'الملاك'!$A$6:$A$205,0)),""))</f>
        <v/>
      </c>
      <c r="G2000" s="6">
        <f>IF(OR(A2000&amp;""="",B2000&amp;""=""),"",IF(COUNTIF('الاجتماعات'!$A$6:$A$205,A2000&amp;"")=0,"اجتماع غير موجود",IF(COUNTIFS($A$6:$A$2005,A2000&amp;"",$B$6:$B$2005,B2000&amp;"")&gt;1,"مكرر","")))</f>
        <v/>
      </c>
    </row>
    <row r="2001">
      <c r="A2001" s="5" t="n"/>
      <c r="B2001" s="5" t="n"/>
      <c r="C2001" s="5" t="n"/>
      <c r="D2001" s="5" t="n"/>
      <c r="E2001" s="6">
        <f>IF(B2001&amp;""="","",IFERROR(INDEX('الملاك'!$B$6:$B$205,MATCH(B2001&amp;"",'الملاك'!$A$6:$A$205,0))&amp;"","كود غير موجود"))</f>
        <v/>
      </c>
      <c r="F2001" s="19">
        <f>IF(B2001&amp;""="","",IFERROR(INDEX('الملاك'!$E$6:$E$205,MATCH(B2001&amp;"",'الملاك'!$A$6:$A$205,0)),""))</f>
        <v/>
      </c>
      <c r="G2001" s="6">
        <f>IF(OR(A2001&amp;""="",B2001&amp;""=""),"",IF(COUNTIF('الاجتماعات'!$A$6:$A$205,A2001&amp;"")=0,"اجتماع غير موجود",IF(COUNTIFS($A$6:$A$2005,A2001&amp;"",$B$6:$B$2005,B2001&amp;"")&gt;1,"مكرر","")))</f>
        <v/>
      </c>
    </row>
    <row r="2002">
      <c r="A2002" s="5" t="n"/>
      <c r="B2002" s="5" t="n"/>
      <c r="C2002" s="5" t="n"/>
      <c r="D2002" s="5" t="n"/>
      <c r="E2002" s="6">
        <f>IF(B2002&amp;""="","",IFERROR(INDEX('الملاك'!$B$6:$B$205,MATCH(B2002&amp;"",'الملاك'!$A$6:$A$205,0))&amp;"","كود غير موجود"))</f>
        <v/>
      </c>
      <c r="F2002" s="19">
        <f>IF(B2002&amp;""="","",IFERROR(INDEX('الملاك'!$E$6:$E$205,MATCH(B2002&amp;"",'الملاك'!$A$6:$A$205,0)),""))</f>
        <v/>
      </c>
      <c r="G2002" s="6">
        <f>IF(OR(A2002&amp;""="",B2002&amp;""=""),"",IF(COUNTIF('الاجتماعات'!$A$6:$A$205,A2002&amp;"")=0,"اجتماع غير موجود",IF(COUNTIFS($A$6:$A$2005,A2002&amp;"",$B$6:$B$2005,B2002&amp;"")&gt;1,"مكرر","")))</f>
        <v/>
      </c>
    </row>
    <row r="2003">
      <c r="A2003" s="5" t="n"/>
      <c r="B2003" s="5" t="n"/>
      <c r="C2003" s="5" t="n"/>
      <c r="D2003" s="5" t="n"/>
      <c r="E2003" s="6">
        <f>IF(B2003&amp;""="","",IFERROR(INDEX('الملاك'!$B$6:$B$205,MATCH(B2003&amp;"",'الملاك'!$A$6:$A$205,0))&amp;"","كود غير موجود"))</f>
        <v/>
      </c>
      <c r="F2003" s="19">
        <f>IF(B2003&amp;""="","",IFERROR(INDEX('الملاك'!$E$6:$E$205,MATCH(B2003&amp;"",'الملاك'!$A$6:$A$205,0)),""))</f>
        <v/>
      </c>
      <c r="G2003" s="6">
        <f>IF(OR(A2003&amp;""="",B2003&amp;""=""),"",IF(COUNTIF('الاجتماعات'!$A$6:$A$205,A2003&amp;"")=0,"اجتماع غير موجود",IF(COUNTIFS($A$6:$A$2005,A2003&amp;"",$B$6:$B$2005,B2003&amp;"")&gt;1,"مكرر","")))</f>
        <v/>
      </c>
    </row>
    <row r="2004">
      <c r="A2004" s="5" t="n"/>
      <c r="B2004" s="5" t="n"/>
      <c r="C2004" s="5" t="n"/>
      <c r="D2004" s="5" t="n"/>
      <c r="E2004" s="6">
        <f>IF(B2004&amp;""="","",IFERROR(INDEX('الملاك'!$B$6:$B$205,MATCH(B2004&amp;"",'الملاك'!$A$6:$A$205,0))&amp;"","كود غير موجود"))</f>
        <v/>
      </c>
      <c r="F2004" s="19">
        <f>IF(B2004&amp;""="","",IFERROR(INDEX('الملاك'!$E$6:$E$205,MATCH(B2004&amp;"",'الملاك'!$A$6:$A$205,0)),""))</f>
        <v/>
      </c>
      <c r="G2004" s="6">
        <f>IF(OR(A2004&amp;""="",B2004&amp;""=""),"",IF(COUNTIF('الاجتماعات'!$A$6:$A$205,A2004&amp;"")=0,"اجتماع غير موجود",IF(COUNTIFS($A$6:$A$2005,A2004&amp;"",$B$6:$B$2005,B2004&amp;"")&gt;1,"مكرر","")))</f>
        <v/>
      </c>
    </row>
    <row r="2005">
      <c r="A2005" s="5" t="n"/>
      <c r="B2005" s="5" t="n"/>
      <c r="C2005" s="5" t="n"/>
      <c r="D2005" s="5" t="n"/>
      <c r="E2005" s="6">
        <f>IF(B2005&amp;""="","",IFERROR(INDEX('الملاك'!$B$6:$B$205,MATCH(B2005&amp;"",'الملاك'!$A$6:$A$205,0))&amp;"","كود غير موجود"))</f>
        <v/>
      </c>
      <c r="F2005" s="19">
        <f>IF(B2005&amp;""="","",IFERROR(INDEX('الملاك'!$E$6:$E$205,MATCH(B2005&amp;"",'الملاك'!$A$6:$A$205,0)),""))</f>
        <v/>
      </c>
      <c r="G2005" s="6">
        <f>IF(OR(A2005&amp;""="",B2005&amp;""=""),"",IF(COUNTIF('الاجتماعات'!$A$6:$A$205,A2005&amp;"")=0,"اجتماع غير موجود",IF(COUNTIFS($A$6:$A$2005,A2005&amp;"",$B$6:$B$2005,B2005&amp;"")&gt;1,"مكرر","")))</f>
        <v/>
      </c>
    </row>
  </sheetData>
  <autoFilter ref="A5:G2005"/>
  <mergeCells count="2">
    <mergeCell ref="A2:G2"/>
    <mergeCell ref="A1:G1"/>
  </mergeCells>
  <conditionalFormatting sqref="E6:G2005">
    <cfRule type="expression" priority="1" dxfId="1">
      <formula>OR($E6="كود غير موجود",$G6&lt;&gt;"")</formula>
    </cfRule>
  </conditionalFormatting>
  <dataValidations count="3">
    <dataValidation sqref="A6:A2005" showDropDown="0" showInputMessage="0" showErrorMessage="0" allowBlank="1" type="list">
      <formula1>='الاجتماعات'!$A$6:$A$205</formula1>
    </dataValidation>
    <dataValidation sqref="B6:B2005" showDropDown="0" showInputMessage="0" showErrorMessage="0" allowBlank="1" type="list">
      <formula1>='الملاك'!$A$6:$A$205</formula1>
    </dataValidation>
    <dataValidation sqref="C6:C2005" showDropDown="0" showInputMessage="0" showErrorMessage="0" allowBlank="1" type="list">
      <formula1>"أصالة,توكيل,غياب"</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O505"/>
  <sheetViews>
    <sheetView showGridLines="1" rightToLeft="1" workbookViewId="0">
      <pane xSplit="3" ySplit="5" topLeftCell="D6" activePane="bottomRight" state="frozen"/>
      <selection pane="topRight"/>
      <selection pane="bottomLeft"/>
      <selection pane="bottomRight" activeCell="A1" sqref="A1"/>
    </sheetView>
  </sheetViews>
  <sheetFormatPr baseColWidth="8" defaultRowHeight="15"/>
  <cols>
    <col width="10" customWidth="1" min="1" max="1"/>
    <col width="11" customWidth="1" min="2" max="2"/>
    <col width="38" customWidth="1" min="3" max="3"/>
    <col width="12" customWidth="1" min="4" max="4"/>
    <col width="12" customWidth="1" min="5" max="5"/>
    <col width="12" customWidth="1" min="6" max="6"/>
    <col width="18" customWidth="1" min="7" max="7"/>
    <col width="14" customWidth="1" min="8" max="8"/>
    <col width="13" customWidth="1" min="9" max="9"/>
    <col width="14" customWidth="1" min="10" max="10"/>
    <col width="12" customWidth="1" min="11" max="11"/>
    <col width="20" customWidth="1" min="12" max="12"/>
    <col width="14" customWidth="1" min="13" max="13"/>
    <col width="11" customWidth="1" min="14" max="14"/>
    <col width="9" customWidth="1" min="15" max="15"/>
  </cols>
  <sheetData>
    <row r="1" ht="26" customHeight="1">
      <c r="A1" s="10" t="inlineStr">
        <is>
          <t>شيت اجتماعات وقرارات 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رقم القرار</t>
        </is>
      </c>
      <c r="B5" s="15" t="inlineStr">
        <is>
          <t>الاجتماع</t>
        </is>
      </c>
      <c r="C5" s="15" t="inlineStr">
        <is>
          <t>نص القرار</t>
        </is>
      </c>
      <c r="D5" s="15" t="inlineStr">
        <is>
          <t>موافق (حصص)</t>
        </is>
      </c>
      <c r="E5" s="15" t="inlineStr">
        <is>
          <t>معترض (حصص)</t>
        </is>
      </c>
      <c r="F5" s="15" t="inlineStr">
        <is>
          <t>ممتنع (حصص)</t>
        </is>
      </c>
      <c r="G5" s="15" t="inlineStr">
        <is>
          <t>المسؤول عن التنفيذ</t>
        </is>
      </c>
      <c r="H5" s="15" t="inlineStr">
        <is>
          <t>موعد التنفيذ</t>
        </is>
      </c>
      <c r="I5" s="15" t="inlineStr">
        <is>
          <t>حالة التنفيذ</t>
        </is>
      </c>
      <c r="J5" s="15" t="inlineStr">
        <is>
          <t>نصاب الاجتماع</t>
        </is>
      </c>
      <c r="K5" s="15" t="inlineStr">
        <is>
          <t>نسبة الموافقة</t>
        </is>
      </c>
      <c r="L5" s="15" t="inlineStr">
        <is>
          <t>النتيجة</t>
        </is>
      </c>
      <c r="M5" s="15" t="inlineStr">
        <is>
          <t>المتابعة</t>
        </is>
      </c>
      <c r="N5" s="15" t="inlineStr">
        <is>
          <t>مفتاح الترتيب</t>
        </is>
      </c>
      <c r="O5" s="15" t="inlineStr">
        <is>
          <t>الترتيب</t>
        </is>
      </c>
    </row>
    <row r="6">
      <c r="A6" s="5" t="inlineStr">
        <is>
          <t>D01</t>
        </is>
      </c>
      <c r="B6" s="5" t="inlineStr">
        <is>
          <t>M01</t>
        </is>
      </c>
      <c r="C6" s="5" t="inlineStr">
        <is>
          <t>اعتماد الميزانية السنوية</t>
        </is>
      </c>
      <c r="D6" s="17" t="n">
        <v>500</v>
      </c>
      <c r="E6" s="17" t="n">
        <v>100</v>
      </c>
      <c r="F6" s="17" t="n">
        <v>70</v>
      </c>
      <c r="G6" s="5" t="inlineStr">
        <is>
          <t>أمين الصندوق</t>
        </is>
      </c>
      <c r="H6" s="14" t="n">
        <v>46142</v>
      </c>
      <c r="I6" s="5" t="inlineStr">
        <is>
          <t>منفذ</t>
        </is>
      </c>
      <c r="J6" s="6">
        <f>IF(C6&amp;""="","",IFERROR(INDEX('الاجتماعات'!$I$6:$I$205,MATCH(B6&amp;"",'الاجتماعات'!$A$6:$A$205,0)),"اجتماع غير موجود"))</f>
        <v/>
      </c>
      <c r="K6" s="18">
        <f>IF(N(D6)+N(E6)+N(F6)=0,"",N(D6)/(N(D6)+N(E6)+N(F6)))</f>
        <v/>
      </c>
      <c r="L6" s="6">
        <f>IF(C6&amp;""="","",IF(J6&lt;&gt;"مكتمل","لا يُعتد به",IF(K6="","لم يُصوَّت",IF(K6&gt;='الإعدادات'!$B$5,"مقبول","مرفوض"))))</f>
        <v/>
      </c>
      <c r="M6" s="6">
        <f>IF(AND(L6="مقبول",I6&lt;&gt;"منفذ",I6&lt;&gt;"ملغي"),IF(AND(ISNUMBER(H6),H6&lt;'الإعدادات'!$B$6),"متأخر","غير منفذ"),"")</f>
        <v/>
      </c>
      <c r="N6" s="19">
        <f>IF(M6="","",IF(ISNUMBER(H6),H6,99999))</f>
        <v/>
      </c>
      <c r="O6" s="19">
        <f>IF(N6="","",COUNTIF($N$6:$N$505,"&lt;"&amp;N6)+COUNTIF($N$6:N6,N6))</f>
        <v/>
      </c>
    </row>
    <row r="7">
      <c r="A7" s="5" t="inlineStr">
        <is>
          <t>D02</t>
        </is>
      </c>
      <c r="B7" s="5" t="inlineStr">
        <is>
          <t>M01</t>
        </is>
      </c>
      <c r="C7" s="5" t="inlineStr">
        <is>
          <t>فرض اشتراك صيانة شهري على كل وحدة</t>
        </is>
      </c>
      <c r="D7" s="17" t="n">
        <v>400</v>
      </c>
      <c r="E7" s="17" t="n">
        <v>200</v>
      </c>
      <c r="F7" s="17" t="n">
        <v>70</v>
      </c>
      <c r="G7" s="5" t="inlineStr">
        <is>
          <t>أمين الصندوق</t>
        </is>
      </c>
      <c r="H7" s="14" t="n">
        <v>46173</v>
      </c>
      <c r="I7" s="5" t="inlineStr">
        <is>
          <t>لم يبدأ</t>
        </is>
      </c>
      <c r="J7" s="6">
        <f>IF(C7&amp;""="","",IFERROR(INDEX('الاجتماعات'!$I$6:$I$205,MATCH(B7&amp;"",'الاجتماعات'!$A$6:$A$205,0)),"اجتماع غير موجود"))</f>
        <v/>
      </c>
      <c r="K7" s="18">
        <f>IF(N(D7)+N(E7)+N(F7)=0,"",N(D7)/(N(D7)+N(E7)+N(F7)))</f>
        <v/>
      </c>
      <c r="L7" s="6">
        <f>IF(C7&amp;""="","",IF(J7&lt;&gt;"مكتمل","لا يُعتد به",IF(K7="","لم يُصوَّت",IF(K7&gt;='الإعدادات'!$B$5,"مقبول","مرفوض"))))</f>
        <v/>
      </c>
      <c r="M7" s="6">
        <f>IF(AND(L7="مقبول",I7&lt;&gt;"منفذ",I7&lt;&gt;"ملغي"),IF(AND(ISNUMBER(H7),H7&lt;'الإعدادات'!$B$6),"متأخر","غير منفذ"),"")</f>
        <v/>
      </c>
      <c r="N7" s="19">
        <f>IF(M7="","",IF(ISNUMBER(H7),H7,99999))</f>
        <v/>
      </c>
      <c r="O7" s="19">
        <f>IF(N7="","",COUNTIF($N$6:$N$505,"&lt;"&amp;N7)+COUNTIF($N$6:N7,N7))</f>
        <v/>
      </c>
    </row>
    <row r="8">
      <c r="A8" s="5" t="inlineStr">
        <is>
          <t>D03</t>
        </is>
      </c>
      <c r="B8" s="5" t="inlineStr">
        <is>
          <t>M02</t>
        </is>
      </c>
      <c r="C8" s="5" t="inlineStr">
        <is>
          <t>تجديد عقد النظافة</t>
        </is>
      </c>
      <c r="D8" s="17" t="n">
        <v>300</v>
      </c>
      <c r="E8" s="17" t="n">
        <v>100</v>
      </c>
      <c r="F8" s="17" t="n">
        <v>50</v>
      </c>
      <c r="G8" s="5" t="inlineStr">
        <is>
          <t>مدير العقار</t>
        </is>
      </c>
      <c r="H8" s="14" t="n">
        <v>46234</v>
      </c>
      <c r="I8" s="5" t="inlineStr">
        <is>
          <t>لم يبدأ</t>
        </is>
      </c>
      <c r="J8" s="6">
        <f>IF(C8&amp;""="","",IFERROR(INDEX('الاجتماعات'!$I$6:$I$205,MATCH(B8&amp;"",'الاجتماعات'!$A$6:$A$205,0)),"اجتماع غير موجود"))</f>
        <v/>
      </c>
      <c r="K8" s="18">
        <f>IF(N(D8)+N(E8)+N(F8)=0,"",N(D8)/(N(D8)+N(E8)+N(F8)))</f>
        <v/>
      </c>
      <c r="L8" s="6">
        <f>IF(C8&amp;""="","",IF(J8&lt;&gt;"مكتمل","لا يُعتد به",IF(K8="","لم يُصوَّت",IF(K8&gt;='الإعدادات'!$B$5,"مقبول","مرفوض"))))</f>
        <v/>
      </c>
      <c r="M8" s="6">
        <f>IF(AND(L8="مقبول",I8&lt;&gt;"منفذ",I8&lt;&gt;"ملغي"),IF(AND(ISNUMBER(H8),H8&lt;'الإعدادات'!$B$6),"متأخر","غير منفذ"),"")</f>
        <v/>
      </c>
      <c r="N8" s="19">
        <f>IF(M8="","",IF(ISNUMBER(H8),H8,99999))</f>
        <v/>
      </c>
      <c r="O8" s="19">
        <f>IF(N8="","",COUNTIF($N$6:$N$505,"&lt;"&amp;N8)+COUNTIF($N$6:N8,N8))</f>
        <v/>
      </c>
    </row>
    <row r="9">
      <c r="A9" s="5" t="inlineStr">
        <is>
          <t>D04</t>
        </is>
      </c>
      <c r="B9" s="5" t="inlineStr">
        <is>
          <t>M03</t>
        </is>
      </c>
      <c r="C9" s="5" t="inlineStr">
        <is>
          <t>إصلاح المصعد</t>
        </is>
      </c>
      <c r="D9" s="17" t="n">
        <v>900</v>
      </c>
      <c r="E9" s="17" t="n">
        <v>100</v>
      </c>
      <c r="F9" s="17" t="n">
        <v>50</v>
      </c>
      <c r="G9" s="5" t="inlineStr">
        <is>
          <t>مدير العقار</t>
        </is>
      </c>
      <c r="H9" s="14" t="n">
        <v>46320</v>
      </c>
      <c r="I9" s="5" t="inlineStr">
        <is>
          <t>قيد التنفيذ</t>
        </is>
      </c>
      <c r="J9" s="6">
        <f>IF(C9&amp;""="","",IFERROR(INDEX('الاجتماعات'!$I$6:$I$205,MATCH(B9&amp;"",'الاجتماعات'!$A$6:$A$205,0)),"اجتماع غير موجود"))</f>
        <v/>
      </c>
      <c r="K9" s="18">
        <f>IF(N(D9)+N(E9)+N(F9)=0,"",N(D9)/(N(D9)+N(E9)+N(F9)))</f>
        <v/>
      </c>
      <c r="L9" s="6">
        <f>IF(C9&amp;""="","",IF(J9&lt;&gt;"مكتمل","لا يُعتد به",IF(K9="","لم يُصوَّت",IF(K9&gt;='الإعدادات'!$B$5,"مقبول","مرفوض"))))</f>
        <v/>
      </c>
      <c r="M9" s="6">
        <f>IF(AND(L9="مقبول",I9&lt;&gt;"منفذ",I9&lt;&gt;"ملغي"),IF(AND(ISNUMBER(H9),H9&lt;'الإعدادات'!$B$6),"متأخر","غير منفذ"),"")</f>
        <v/>
      </c>
      <c r="N9" s="19">
        <f>IF(M9="","",IF(ISNUMBER(H9),H9,99999))</f>
        <v/>
      </c>
      <c r="O9" s="19">
        <f>IF(N9="","",COUNTIF($N$6:$N$505,"&lt;"&amp;N9)+COUNTIF($N$6:N9,N9))</f>
        <v/>
      </c>
    </row>
    <row r="10">
      <c r="A10" s="5" t="inlineStr">
        <is>
          <t>D05</t>
        </is>
      </c>
      <c r="B10" s="5" t="inlineStr">
        <is>
          <t>M03</t>
        </is>
      </c>
      <c r="C10" s="5" t="inlineStr">
        <is>
          <t>تجديد عقد الحراسة</t>
        </is>
      </c>
      <c r="D10" s="17" t="n">
        <v>750</v>
      </c>
      <c r="E10" s="17" t="n">
        <v>200</v>
      </c>
      <c r="F10" s="17" t="n">
        <v>100</v>
      </c>
      <c r="G10" s="5" t="inlineStr">
        <is>
          <t>رئيس الاتحاد</t>
        </is>
      </c>
      <c r="H10" s="14" t="n">
        <v>46371</v>
      </c>
      <c r="I10" s="5" t="inlineStr">
        <is>
          <t>لم يبدأ</t>
        </is>
      </c>
      <c r="J10" s="6">
        <f>IF(C10&amp;""="","",IFERROR(INDEX('الاجتماعات'!$I$6:$I$205,MATCH(B10&amp;"",'الاجتماعات'!$A$6:$A$205,0)),"اجتماع غير موجود"))</f>
        <v/>
      </c>
      <c r="K10" s="18">
        <f>IF(N(D10)+N(E10)+N(F10)=0,"",N(D10)/(N(D10)+N(E10)+N(F10)))</f>
        <v/>
      </c>
      <c r="L10" s="6">
        <f>IF(C10&amp;""="","",IF(J10&lt;&gt;"مكتمل","لا يُعتد به",IF(K10="","لم يُصوَّت",IF(K10&gt;='الإعدادات'!$B$5,"مقبول","مرفوض"))))</f>
        <v/>
      </c>
      <c r="M10" s="6">
        <f>IF(AND(L10="مقبول",I10&lt;&gt;"منفذ",I10&lt;&gt;"ملغي"),IF(AND(ISNUMBER(H10),H10&lt;'الإعدادات'!$B$6),"متأخر","غير منفذ"),"")</f>
        <v/>
      </c>
      <c r="N10" s="19">
        <f>IF(M10="","",IF(ISNUMBER(H10),H10,99999))</f>
        <v/>
      </c>
      <c r="O10" s="19">
        <f>IF(N10="","",COUNTIF($N$6:$N$505,"&lt;"&amp;N10)+COUNTIF($N$6:N10,N10))</f>
        <v/>
      </c>
    </row>
    <row r="11">
      <c r="A11" s="5" t="inlineStr">
        <is>
          <t>D06</t>
        </is>
      </c>
      <c r="B11" s="5" t="inlineStr">
        <is>
          <t>M03</t>
        </is>
      </c>
      <c r="C11" s="5" t="inlineStr">
        <is>
          <t>تركيب كاميرات مراقبة عند المدخل</t>
        </is>
      </c>
      <c r="D11" s="17" t="n">
        <v>600</v>
      </c>
      <c r="E11" s="17" t="n">
        <v>350</v>
      </c>
      <c r="F11" s="17" t="n">
        <v>100</v>
      </c>
      <c r="G11" s="5" t="inlineStr">
        <is>
          <t>مدير العقار</t>
        </is>
      </c>
      <c r="H11" s="14" t="n">
        <v>46402</v>
      </c>
      <c r="I11" s="5" t="inlineStr">
        <is>
          <t>لم يبدأ</t>
        </is>
      </c>
      <c r="J11" s="6">
        <f>IF(C11&amp;""="","",IFERROR(INDEX('الاجتماعات'!$I$6:$I$205,MATCH(B11&amp;"",'الاجتماعات'!$A$6:$A$205,0)),"اجتماع غير موجود"))</f>
        <v/>
      </c>
      <c r="K11" s="18">
        <f>IF(N(D11)+N(E11)+N(F11)=0,"",N(D11)/(N(D11)+N(E11)+N(F11)))</f>
        <v/>
      </c>
      <c r="L11" s="6">
        <f>IF(C11&amp;""="","",IF(J11&lt;&gt;"مكتمل","لا يُعتد به",IF(K11="","لم يُصوَّت",IF(K11&gt;='الإعدادات'!$B$5,"مقبول","مرفوض"))))</f>
        <v/>
      </c>
      <c r="M11" s="6">
        <f>IF(AND(L11="مقبول",I11&lt;&gt;"منفذ",I11&lt;&gt;"ملغي"),IF(AND(ISNUMBER(H11),H11&lt;'الإعدادات'!$B$6),"متأخر","غير منفذ"),"")</f>
        <v/>
      </c>
      <c r="N11" s="19">
        <f>IF(M11="","",IF(ISNUMBER(H11),H11,99999))</f>
        <v/>
      </c>
      <c r="O11" s="19">
        <f>IF(N11="","",COUNTIF($N$6:$N$505,"&lt;"&amp;N11)+COUNTIF($N$6:N11,N11))</f>
        <v/>
      </c>
    </row>
    <row r="12">
      <c r="A12" s="5" t="inlineStr">
        <is>
          <t>D07</t>
        </is>
      </c>
      <c r="B12" s="5" t="inlineStr">
        <is>
          <t>M03</t>
        </is>
      </c>
      <c r="C12" s="5" t="inlineStr">
        <is>
          <t>تشكيل لجنة لمتابعة النظافة</t>
        </is>
      </c>
      <c r="D12" s="17" t="n">
        <v>1050</v>
      </c>
      <c r="E12" s="17" t="n">
        <v>0</v>
      </c>
      <c r="F12" s="17" t="n">
        <v>0</v>
      </c>
      <c r="G12" s="5" t="inlineStr">
        <is>
          <t>رئيس الاتحاد</t>
        </is>
      </c>
      <c r="H12" s="14" t="n"/>
      <c r="I12" s="5" t="inlineStr">
        <is>
          <t>لم يبدأ</t>
        </is>
      </c>
      <c r="J12" s="6">
        <f>IF(C12&amp;""="","",IFERROR(INDEX('الاجتماعات'!$I$6:$I$205,MATCH(B12&amp;"",'الاجتماعات'!$A$6:$A$205,0)),"اجتماع غير موجود"))</f>
        <v/>
      </c>
      <c r="K12" s="18">
        <f>IF(N(D12)+N(E12)+N(F12)=0,"",N(D12)/(N(D12)+N(E12)+N(F12)))</f>
        <v/>
      </c>
      <c r="L12" s="6">
        <f>IF(C12&amp;""="","",IF(J12&lt;&gt;"مكتمل","لا يُعتد به",IF(K12="","لم يُصوَّت",IF(K12&gt;='الإعدادات'!$B$5,"مقبول","مرفوض"))))</f>
        <v/>
      </c>
      <c r="M12" s="6">
        <f>IF(AND(L12="مقبول",I12&lt;&gt;"منفذ",I12&lt;&gt;"ملغي"),IF(AND(ISNUMBER(H12),H12&lt;'الإعدادات'!$B$6),"متأخر","غير منفذ"),"")</f>
        <v/>
      </c>
      <c r="N12" s="19">
        <f>IF(M12="","",IF(ISNUMBER(H12),H12,99999))</f>
        <v/>
      </c>
      <c r="O12" s="19">
        <f>IF(N12="","",COUNTIF($N$6:$N$505,"&lt;"&amp;N12)+COUNTIF($N$6:N12,N12))</f>
        <v/>
      </c>
    </row>
    <row r="13">
      <c r="A13" s="5" t="inlineStr">
        <is>
          <t>D08</t>
        </is>
      </c>
      <c r="B13" s="5" t="inlineStr">
        <is>
          <t>M03</t>
        </is>
      </c>
      <c r="C13" s="5" t="inlineStr">
        <is>
          <t>إعادة طلاء السلم</t>
        </is>
      </c>
      <c r="D13" s="17" t="n">
        <v>800</v>
      </c>
      <c r="E13" s="17" t="n">
        <v>150</v>
      </c>
      <c r="F13" s="17" t="n">
        <v>100</v>
      </c>
      <c r="G13" s="5" t="inlineStr">
        <is>
          <t>مدير العقار</t>
        </is>
      </c>
      <c r="H13" s="14" t="n">
        <v>46356</v>
      </c>
      <c r="I13" s="5" t="inlineStr">
        <is>
          <t>ملغي</t>
        </is>
      </c>
      <c r="J13" s="6">
        <f>IF(C13&amp;""="","",IFERROR(INDEX('الاجتماعات'!$I$6:$I$205,MATCH(B13&amp;"",'الاجتماعات'!$A$6:$A$205,0)),"اجتماع غير موجود"))</f>
        <v/>
      </c>
      <c r="K13" s="18">
        <f>IF(N(D13)+N(E13)+N(F13)=0,"",N(D13)/(N(D13)+N(E13)+N(F13)))</f>
        <v/>
      </c>
      <c r="L13" s="6">
        <f>IF(C13&amp;""="","",IF(J13&lt;&gt;"مكتمل","لا يُعتد به",IF(K13="","لم يُصوَّت",IF(K13&gt;='الإعدادات'!$B$5,"مقبول","مرفوض"))))</f>
        <v/>
      </c>
      <c r="M13" s="6">
        <f>IF(AND(L13="مقبول",I13&lt;&gt;"منفذ",I13&lt;&gt;"ملغي"),IF(AND(ISNUMBER(H13),H13&lt;'الإعدادات'!$B$6),"متأخر","غير منفذ"),"")</f>
        <v/>
      </c>
      <c r="N13" s="19">
        <f>IF(M13="","",IF(ISNUMBER(H13),H13,99999))</f>
        <v/>
      </c>
      <c r="O13" s="19">
        <f>IF(N13="","",COUNTIF($N$6:$N$505,"&lt;"&amp;N13)+COUNTIF($N$6:N13,N13))</f>
        <v/>
      </c>
    </row>
    <row r="14">
      <c r="A14" s="5" t="inlineStr">
        <is>
          <t>D09</t>
        </is>
      </c>
      <c r="B14" s="5" t="inlineStr">
        <is>
          <t>M03</t>
        </is>
      </c>
      <c r="C14" s="5" t="inlineStr">
        <is>
          <t>تأجيل بند الحدائق للاجتماع القادم</t>
        </is>
      </c>
      <c r="D14" s="17" t="n"/>
      <c r="E14" s="17" t="n"/>
      <c r="F14" s="17" t="n"/>
      <c r="G14" s="5" t="inlineStr">
        <is>
          <t>رئيس الاتحاد</t>
        </is>
      </c>
      <c r="H14" s="14" t="n"/>
      <c r="I14" s="5" t="inlineStr">
        <is>
          <t>لم يبدأ</t>
        </is>
      </c>
      <c r="J14" s="6">
        <f>IF(C14&amp;""="","",IFERROR(INDEX('الاجتماعات'!$I$6:$I$205,MATCH(B14&amp;"",'الاجتماعات'!$A$6:$A$205,0)),"اجتماع غير موجود"))</f>
        <v/>
      </c>
      <c r="K14" s="18">
        <f>IF(N(D14)+N(E14)+N(F14)=0,"",N(D14)/(N(D14)+N(E14)+N(F14)))</f>
        <v/>
      </c>
      <c r="L14" s="6">
        <f>IF(C14&amp;""="","",IF(J14&lt;&gt;"مكتمل","لا يُعتد به",IF(K14="","لم يُصوَّت",IF(K14&gt;='الإعدادات'!$B$5,"مقبول","مرفوض"))))</f>
        <v/>
      </c>
      <c r="M14" s="6">
        <f>IF(AND(L14="مقبول",I14&lt;&gt;"منفذ",I14&lt;&gt;"ملغي"),IF(AND(ISNUMBER(H14),H14&lt;'الإعدادات'!$B$6),"متأخر","غير منفذ"),"")</f>
        <v/>
      </c>
      <c r="N14" s="19">
        <f>IF(M14="","",IF(ISNUMBER(H14),H14,99999))</f>
        <v/>
      </c>
      <c r="O14" s="19">
        <f>IF(N14="","",COUNTIF($N$6:$N$505,"&lt;"&amp;N14)+COUNTIF($N$6:N14,N14))</f>
        <v/>
      </c>
    </row>
    <row r="15">
      <c r="A15" s="5" t="n"/>
      <c r="B15" s="5" t="n"/>
      <c r="C15" s="5" t="n"/>
      <c r="D15" s="17" t="n"/>
      <c r="E15" s="17" t="n"/>
      <c r="F15" s="17" t="n"/>
      <c r="G15" s="5" t="n"/>
      <c r="H15" s="14" t="n"/>
      <c r="I15" s="5" t="n"/>
      <c r="J15" s="6">
        <f>IF(C15&amp;""="","",IFERROR(INDEX('الاجتماعات'!$I$6:$I$205,MATCH(B15&amp;"",'الاجتماعات'!$A$6:$A$205,0)),"اجتماع غير موجود"))</f>
        <v/>
      </c>
      <c r="K15" s="18">
        <f>IF(N(D15)+N(E15)+N(F15)=0,"",N(D15)/(N(D15)+N(E15)+N(F15)))</f>
        <v/>
      </c>
      <c r="L15" s="6">
        <f>IF(C15&amp;""="","",IF(J15&lt;&gt;"مكتمل","لا يُعتد به",IF(K15="","لم يُصوَّت",IF(K15&gt;='الإعدادات'!$B$5,"مقبول","مرفوض"))))</f>
        <v/>
      </c>
      <c r="M15" s="6">
        <f>IF(AND(L15="مقبول",I15&lt;&gt;"منفذ",I15&lt;&gt;"ملغي"),IF(AND(ISNUMBER(H15),H15&lt;'الإعدادات'!$B$6),"متأخر","غير منفذ"),"")</f>
        <v/>
      </c>
      <c r="N15" s="19">
        <f>IF(M15="","",IF(ISNUMBER(H15),H15,99999))</f>
        <v/>
      </c>
      <c r="O15" s="19">
        <f>IF(N15="","",COUNTIF($N$6:$N$505,"&lt;"&amp;N15)+COUNTIF($N$6:N15,N15))</f>
        <v/>
      </c>
    </row>
    <row r="16">
      <c r="A16" s="5" t="n"/>
      <c r="B16" s="5" t="n"/>
      <c r="C16" s="5" t="n"/>
      <c r="D16" s="17" t="n"/>
      <c r="E16" s="17" t="n"/>
      <c r="F16" s="17" t="n"/>
      <c r="G16" s="5" t="n"/>
      <c r="H16" s="14" t="n"/>
      <c r="I16" s="5" t="n"/>
      <c r="J16" s="6">
        <f>IF(C16&amp;""="","",IFERROR(INDEX('الاجتماعات'!$I$6:$I$205,MATCH(B16&amp;"",'الاجتماعات'!$A$6:$A$205,0)),"اجتماع غير موجود"))</f>
        <v/>
      </c>
      <c r="K16" s="18">
        <f>IF(N(D16)+N(E16)+N(F16)=0,"",N(D16)/(N(D16)+N(E16)+N(F16)))</f>
        <v/>
      </c>
      <c r="L16" s="6">
        <f>IF(C16&amp;""="","",IF(J16&lt;&gt;"مكتمل","لا يُعتد به",IF(K16="","لم يُصوَّت",IF(K16&gt;='الإعدادات'!$B$5,"مقبول","مرفوض"))))</f>
        <v/>
      </c>
      <c r="M16" s="6">
        <f>IF(AND(L16="مقبول",I16&lt;&gt;"منفذ",I16&lt;&gt;"ملغي"),IF(AND(ISNUMBER(H16),H16&lt;'الإعدادات'!$B$6),"متأخر","غير منفذ"),"")</f>
        <v/>
      </c>
      <c r="N16" s="19">
        <f>IF(M16="","",IF(ISNUMBER(H16),H16,99999))</f>
        <v/>
      </c>
      <c r="O16" s="19">
        <f>IF(N16="","",COUNTIF($N$6:$N$505,"&lt;"&amp;N16)+COUNTIF($N$6:N16,N16))</f>
        <v/>
      </c>
    </row>
    <row r="17">
      <c r="A17" s="5" t="n"/>
      <c r="B17" s="5" t="n"/>
      <c r="C17" s="5" t="n"/>
      <c r="D17" s="17" t="n"/>
      <c r="E17" s="17" t="n"/>
      <c r="F17" s="17" t="n"/>
      <c r="G17" s="5" t="n"/>
      <c r="H17" s="14" t="n"/>
      <c r="I17" s="5" t="n"/>
      <c r="J17" s="6">
        <f>IF(C17&amp;""="","",IFERROR(INDEX('الاجتماعات'!$I$6:$I$205,MATCH(B17&amp;"",'الاجتماعات'!$A$6:$A$205,0)),"اجتماع غير موجود"))</f>
        <v/>
      </c>
      <c r="K17" s="18">
        <f>IF(N(D17)+N(E17)+N(F17)=0,"",N(D17)/(N(D17)+N(E17)+N(F17)))</f>
        <v/>
      </c>
      <c r="L17" s="6">
        <f>IF(C17&amp;""="","",IF(J17&lt;&gt;"مكتمل","لا يُعتد به",IF(K17="","لم يُصوَّت",IF(K17&gt;='الإعدادات'!$B$5,"مقبول","مرفوض"))))</f>
        <v/>
      </c>
      <c r="M17" s="6">
        <f>IF(AND(L17="مقبول",I17&lt;&gt;"منفذ",I17&lt;&gt;"ملغي"),IF(AND(ISNUMBER(H17),H17&lt;'الإعدادات'!$B$6),"متأخر","غير منفذ"),"")</f>
        <v/>
      </c>
      <c r="N17" s="19">
        <f>IF(M17="","",IF(ISNUMBER(H17),H17,99999))</f>
        <v/>
      </c>
      <c r="O17" s="19">
        <f>IF(N17="","",COUNTIF($N$6:$N$505,"&lt;"&amp;N17)+COUNTIF($N$6:N17,N17))</f>
        <v/>
      </c>
    </row>
    <row r="18">
      <c r="A18" s="5" t="n"/>
      <c r="B18" s="5" t="n"/>
      <c r="C18" s="5" t="n"/>
      <c r="D18" s="17" t="n"/>
      <c r="E18" s="17" t="n"/>
      <c r="F18" s="17" t="n"/>
      <c r="G18" s="5" t="n"/>
      <c r="H18" s="14" t="n"/>
      <c r="I18" s="5" t="n"/>
      <c r="J18" s="6">
        <f>IF(C18&amp;""="","",IFERROR(INDEX('الاجتماعات'!$I$6:$I$205,MATCH(B18&amp;"",'الاجتماعات'!$A$6:$A$205,0)),"اجتماع غير موجود"))</f>
        <v/>
      </c>
      <c r="K18" s="18">
        <f>IF(N(D18)+N(E18)+N(F18)=0,"",N(D18)/(N(D18)+N(E18)+N(F18)))</f>
        <v/>
      </c>
      <c r="L18" s="6">
        <f>IF(C18&amp;""="","",IF(J18&lt;&gt;"مكتمل","لا يُعتد به",IF(K18="","لم يُصوَّت",IF(K18&gt;='الإعدادات'!$B$5,"مقبول","مرفوض"))))</f>
        <v/>
      </c>
      <c r="M18" s="6">
        <f>IF(AND(L18="مقبول",I18&lt;&gt;"منفذ",I18&lt;&gt;"ملغي"),IF(AND(ISNUMBER(H18),H18&lt;'الإعدادات'!$B$6),"متأخر","غير منفذ"),"")</f>
        <v/>
      </c>
      <c r="N18" s="19">
        <f>IF(M18="","",IF(ISNUMBER(H18),H18,99999))</f>
        <v/>
      </c>
      <c r="O18" s="19">
        <f>IF(N18="","",COUNTIF($N$6:$N$505,"&lt;"&amp;N18)+COUNTIF($N$6:N18,N18))</f>
        <v/>
      </c>
    </row>
    <row r="19">
      <c r="A19" s="5" t="n"/>
      <c r="B19" s="5" t="n"/>
      <c r="C19" s="5" t="n"/>
      <c r="D19" s="17" t="n"/>
      <c r="E19" s="17" t="n"/>
      <c r="F19" s="17" t="n"/>
      <c r="G19" s="5" t="n"/>
      <c r="H19" s="14" t="n"/>
      <c r="I19" s="5" t="n"/>
      <c r="J19" s="6">
        <f>IF(C19&amp;""="","",IFERROR(INDEX('الاجتماعات'!$I$6:$I$205,MATCH(B19&amp;"",'الاجتماعات'!$A$6:$A$205,0)),"اجتماع غير موجود"))</f>
        <v/>
      </c>
      <c r="K19" s="18">
        <f>IF(N(D19)+N(E19)+N(F19)=0,"",N(D19)/(N(D19)+N(E19)+N(F19)))</f>
        <v/>
      </c>
      <c r="L19" s="6">
        <f>IF(C19&amp;""="","",IF(J19&lt;&gt;"مكتمل","لا يُعتد به",IF(K19="","لم يُصوَّت",IF(K19&gt;='الإعدادات'!$B$5,"مقبول","مرفوض"))))</f>
        <v/>
      </c>
      <c r="M19" s="6">
        <f>IF(AND(L19="مقبول",I19&lt;&gt;"منفذ",I19&lt;&gt;"ملغي"),IF(AND(ISNUMBER(H19),H19&lt;'الإعدادات'!$B$6),"متأخر","غير منفذ"),"")</f>
        <v/>
      </c>
      <c r="N19" s="19">
        <f>IF(M19="","",IF(ISNUMBER(H19),H19,99999))</f>
        <v/>
      </c>
      <c r="O19" s="19">
        <f>IF(N19="","",COUNTIF($N$6:$N$505,"&lt;"&amp;N19)+COUNTIF($N$6:N19,N19))</f>
        <v/>
      </c>
    </row>
    <row r="20">
      <c r="A20" s="5" t="n"/>
      <c r="B20" s="5" t="n"/>
      <c r="C20" s="5" t="n"/>
      <c r="D20" s="17" t="n"/>
      <c r="E20" s="17" t="n"/>
      <c r="F20" s="17" t="n"/>
      <c r="G20" s="5" t="n"/>
      <c r="H20" s="14" t="n"/>
      <c r="I20" s="5" t="n"/>
      <c r="J20" s="6">
        <f>IF(C20&amp;""="","",IFERROR(INDEX('الاجتماعات'!$I$6:$I$205,MATCH(B20&amp;"",'الاجتماعات'!$A$6:$A$205,0)),"اجتماع غير موجود"))</f>
        <v/>
      </c>
      <c r="K20" s="18">
        <f>IF(N(D20)+N(E20)+N(F20)=0,"",N(D20)/(N(D20)+N(E20)+N(F20)))</f>
        <v/>
      </c>
      <c r="L20" s="6">
        <f>IF(C20&amp;""="","",IF(J20&lt;&gt;"مكتمل","لا يُعتد به",IF(K20="","لم يُصوَّت",IF(K20&gt;='الإعدادات'!$B$5,"مقبول","مرفوض"))))</f>
        <v/>
      </c>
      <c r="M20" s="6">
        <f>IF(AND(L20="مقبول",I20&lt;&gt;"منفذ",I20&lt;&gt;"ملغي"),IF(AND(ISNUMBER(H20),H20&lt;'الإعدادات'!$B$6),"متأخر","غير منفذ"),"")</f>
        <v/>
      </c>
      <c r="N20" s="19">
        <f>IF(M20="","",IF(ISNUMBER(H20),H20,99999))</f>
        <v/>
      </c>
      <c r="O20" s="19">
        <f>IF(N20="","",COUNTIF($N$6:$N$505,"&lt;"&amp;N20)+COUNTIF($N$6:N20,N20))</f>
        <v/>
      </c>
    </row>
    <row r="21">
      <c r="A21" s="5" t="n"/>
      <c r="B21" s="5" t="n"/>
      <c r="C21" s="5" t="n"/>
      <c r="D21" s="17" t="n"/>
      <c r="E21" s="17" t="n"/>
      <c r="F21" s="17" t="n"/>
      <c r="G21" s="5" t="n"/>
      <c r="H21" s="14" t="n"/>
      <c r="I21" s="5" t="n"/>
      <c r="J21" s="6">
        <f>IF(C21&amp;""="","",IFERROR(INDEX('الاجتماعات'!$I$6:$I$205,MATCH(B21&amp;"",'الاجتماعات'!$A$6:$A$205,0)),"اجتماع غير موجود"))</f>
        <v/>
      </c>
      <c r="K21" s="18">
        <f>IF(N(D21)+N(E21)+N(F21)=0,"",N(D21)/(N(D21)+N(E21)+N(F21)))</f>
        <v/>
      </c>
      <c r="L21" s="6">
        <f>IF(C21&amp;""="","",IF(J21&lt;&gt;"مكتمل","لا يُعتد به",IF(K21="","لم يُصوَّت",IF(K21&gt;='الإعدادات'!$B$5,"مقبول","مرفوض"))))</f>
        <v/>
      </c>
      <c r="M21" s="6">
        <f>IF(AND(L21="مقبول",I21&lt;&gt;"منفذ",I21&lt;&gt;"ملغي"),IF(AND(ISNUMBER(H21),H21&lt;'الإعدادات'!$B$6),"متأخر","غير منفذ"),"")</f>
        <v/>
      </c>
      <c r="N21" s="19">
        <f>IF(M21="","",IF(ISNUMBER(H21),H21,99999))</f>
        <v/>
      </c>
      <c r="O21" s="19">
        <f>IF(N21="","",COUNTIF($N$6:$N$505,"&lt;"&amp;N21)+COUNTIF($N$6:N21,N21))</f>
        <v/>
      </c>
    </row>
    <row r="22">
      <c r="A22" s="5" t="n"/>
      <c r="B22" s="5" t="n"/>
      <c r="C22" s="5" t="n"/>
      <c r="D22" s="17" t="n"/>
      <c r="E22" s="17" t="n"/>
      <c r="F22" s="17" t="n"/>
      <c r="G22" s="5" t="n"/>
      <c r="H22" s="14" t="n"/>
      <c r="I22" s="5" t="n"/>
      <c r="J22" s="6">
        <f>IF(C22&amp;""="","",IFERROR(INDEX('الاجتماعات'!$I$6:$I$205,MATCH(B22&amp;"",'الاجتماعات'!$A$6:$A$205,0)),"اجتماع غير موجود"))</f>
        <v/>
      </c>
      <c r="K22" s="18">
        <f>IF(N(D22)+N(E22)+N(F22)=0,"",N(D22)/(N(D22)+N(E22)+N(F22)))</f>
        <v/>
      </c>
      <c r="L22" s="6">
        <f>IF(C22&amp;""="","",IF(J22&lt;&gt;"مكتمل","لا يُعتد به",IF(K22="","لم يُصوَّت",IF(K22&gt;='الإعدادات'!$B$5,"مقبول","مرفوض"))))</f>
        <v/>
      </c>
      <c r="M22" s="6">
        <f>IF(AND(L22="مقبول",I22&lt;&gt;"منفذ",I22&lt;&gt;"ملغي"),IF(AND(ISNUMBER(H22),H22&lt;'الإعدادات'!$B$6),"متأخر","غير منفذ"),"")</f>
        <v/>
      </c>
      <c r="N22" s="19">
        <f>IF(M22="","",IF(ISNUMBER(H22),H22,99999))</f>
        <v/>
      </c>
      <c r="O22" s="19">
        <f>IF(N22="","",COUNTIF($N$6:$N$505,"&lt;"&amp;N22)+COUNTIF($N$6:N22,N22))</f>
        <v/>
      </c>
    </row>
    <row r="23">
      <c r="A23" s="5" t="n"/>
      <c r="B23" s="5" t="n"/>
      <c r="C23" s="5" t="n"/>
      <c r="D23" s="17" t="n"/>
      <c r="E23" s="17" t="n"/>
      <c r="F23" s="17" t="n"/>
      <c r="G23" s="5" t="n"/>
      <c r="H23" s="14" t="n"/>
      <c r="I23" s="5" t="n"/>
      <c r="J23" s="6">
        <f>IF(C23&amp;""="","",IFERROR(INDEX('الاجتماعات'!$I$6:$I$205,MATCH(B23&amp;"",'الاجتماعات'!$A$6:$A$205,0)),"اجتماع غير موجود"))</f>
        <v/>
      </c>
      <c r="K23" s="18">
        <f>IF(N(D23)+N(E23)+N(F23)=0,"",N(D23)/(N(D23)+N(E23)+N(F23)))</f>
        <v/>
      </c>
      <c r="L23" s="6">
        <f>IF(C23&amp;""="","",IF(J23&lt;&gt;"مكتمل","لا يُعتد به",IF(K23="","لم يُصوَّت",IF(K23&gt;='الإعدادات'!$B$5,"مقبول","مرفوض"))))</f>
        <v/>
      </c>
      <c r="M23" s="6">
        <f>IF(AND(L23="مقبول",I23&lt;&gt;"منفذ",I23&lt;&gt;"ملغي"),IF(AND(ISNUMBER(H23),H23&lt;'الإعدادات'!$B$6),"متأخر","غير منفذ"),"")</f>
        <v/>
      </c>
      <c r="N23" s="19">
        <f>IF(M23="","",IF(ISNUMBER(H23),H23,99999))</f>
        <v/>
      </c>
      <c r="O23" s="19">
        <f>IF(N23="","",COUNTIF($N$6:$N$505,"&lt;"&amp;N23)+COUNTIF($N$6:N23,N23))</f>
        <v/>
      </c>
    </row>
    <row r="24">
      <c r="A24" s="5" t="n"/>
      <c r="B24" s="5" t="n"/>
      <c r="C24" s="5" t="n"/>
      <c r="D24" s="17" t="n"/>
      <c r="E24" s="17" t="n"/>
      <c r="F24" s="17" t="n"/>
      <c r="G24" s="5" t="n"/>
      <c r="H24" s="14" t="n"/>
      <c r="I24" s="5" t="n"/>
      <c r="J24" s="6">
        <f>IF(C24&amp;""="","",IFERROR(INDEX('الاجتماعات'!$I$6:$I$205,MATCH(B24&amp;"",'الاجتماعات'!$A$6:$A$205,0)),"اجتماع غير موجود"))</f>
        <v/>
      </c>
      <c r="K24" s="18">
        <f>IF(N(D24)+N(E24)+N(F24)=0,"",N(D24)/(N(D24)+N(E24)+N(F24)))</f>
        <v/>
      </c>
      <c r="L24" s="6">
        <f>IF(C24&amp;""="","",IF(J24&lt;&gt;"مكتمل","لا يُعتد به",IF(K24="","لم يُصوَّت",IF(K24&gt;='الإعدادات'!$B$5,"مقبول","مرفوض"))))</f>
        <v/>
      </c>
      <c r="M24" s="6">
        <f>IF(AND(L24="مقبول",I24&lt;&gt;"منفذ",I24&lt;&gt;"ملغي"),IF(AND(ISNUMBER(H24),H24&lt;'الإعدادات'!$B$6),"متأخر","غير منفذ"),"")</f>
        <v/>
      </c>
      <c r="N24" s="19">
        <f>IF(M24="","",IF(ISNUMBER(H24),H24,99999))</f>
        <v/>
      </c>
      <c r="O24" s="19">
        <f>IF(N24="","",COUNTIF($N$6:$N$505,"&lt;"&amp;N24)+COUNTIF($N$6:N24,N24))</f>
        <v/>
      </c>
    </row>
    <row r="25">
      <c r="A25" s="5" t="n"/>
      <c r="B25" s="5" t="n"/>
      <c r="C25" s="5" t="n"/>
      <c r="D25" s="17" t="n"/>
      <c r="E25" s="17" t="n"/>
      <c r="F25" s="17" t="n"/>
      <c r="G25" s="5" t="n"/>
      <c r="H25" s="14" t="n"/>
      <c r="I25" s="5" t="n"/>
      <c r="J25" s="6">
        <f>IF(C25&amp;""="","",IFERROR(INDEX('الاجتماعات'!$I$6:$I$205,MATCH(B25&amp;"",'الاجتماعات'!$A$6:$A$205,0)),"اجتماع غير موجود"))</f>
        <v/>
      </c>
      <c r="K25" s="18">
        <f>IF(N(D25)+N(E25)+N(F25)=0,"",N(D25)/(N(D25)+N(E25)+N(F25)))</f>
        <v/>
      </c>
      <c r="L25" s="6">
        <f>IF(C25&amp;""="","",IF(J25&lt;&gt;"مكتمل","لا يُعتد به",IF(K25="","لم يُصوَّت",IF(K25&gt;='الإعدادات'!$B$5,"مقبول","مرفوض"))))</f>
        <v/>
      </c>
      <c r="M25" s="6">
        <f>IF(AND(L25="مقبول",I25&lt;&gt;"منفذ",I25&lt;&gt;"ملغي"),IF(AND(ISNUMBER(H25),H25&lt;'الإعدادات'!$B$6),"متأخر","غير منفذ"),"")</f>
        <v/>
      </c>
      <c r="N25" s="19">
        <f>IF(M25="","",IF(ISNUMBER(H25),H25,99999))</f>
        <v/>
      </c>
      <c r="O25" s="19">
        <f>IF(N25="","",COUNTIF($N$6:$N$505,"&lt;"&amp;N25)+COUNTIF($N$6:N25,N25))</f>
        <v/>
      </c>
    </row>
    <row r="26">
      <c r="A26" s="5" t="n"/>
      <c r="B26" s="5" t="n"/>
      <c r="C26" s="5" t="n"/>
      <c r="D26" s="17" t="n"/>
      <c r="E26" s="17" t="n"/>
      <c r="F26" s="17" t="n"/>
      <c r="G26" s="5" t="n"/>
      <c r="H26" s="14" t="n"/>
      <c r="I26" s="5" t="n"/>
      <c r="J26" s="6">
        <f>IF(C26&amp;""="","",IFERROR(INDEX('الاجتماعات'!$I$6:$I$205,MATCH(B26&amp;"",'الاجتماعات'!$A$6:$A$205,0)),"اجتماع غير موجود"))</f>
        <v/>
      </c>
      <c r="K26" s="18">
        <f>IF(N(D26)+N(E26)+N(F26)=0,"",N(D26)/(N(D26)+N(E26)+N(F26)))</f>
        <v/>
      </c>
      <c r="L26" s="6">
        <f>IF(C26&amp;""="","",IF(J26&lt;&gt;"مكتمل","لا يُعتد به",IF(K26="","لم يُصوَّت",IF(K26&gt;='الإعدادات'!$B$5,"مقبول","مرفوض"))))</f>
        <v/>
      </c>
      <c r="M26" s="6">
        <f>IF(AND(L26="مقبول",I26&lt;&gt;"منفذ",I26&lt;&gt;"ملغي"),IF(AND(ISNUMBER(H26),H26&lt;'الإعدادات'!$B$6),"متأخر","غير منفذ"),"")</f>
        <v/>
      </c>
      <c r="N26" s="19">
        <f>IF(M26="","",IF(ISNUMBER(H26),H26,99999))</f>
        <v/>
      </c>
      <c r="O26" s="19">
        <f>IF(N26="","",COUNTIF($N$6:$N$505,"&lt;"&amp;N26)+COUNTIF($N$6:N26,N26))</f>
        <v/>
      </c>
    </row>
    <row r="27">
      <c r="A27" s="5" t="n"/>
      <c r="B27" s="5" t="n"/>
      <c r="C27" s="5" t="n"/>
      <c r="D27" s="17" t="n"/>
      <c r="E27" s="17" t="n"/>
      <c r="F27" s="17" t="n"/>
      <c r="G27" s="5" t="n"/>
      <c r="H27" s="14" t="n"/>
      <c r="I27" s="5" t="n"/>
      <c r="J27" s="6">
        <f>IF(C27&amp;""="","",IFERROR(INDEX('الاجتماعات'!$I$6:$I$205,MATCH(B27&amp;"",'الاجتماعات'!$A$6:$A$205,0)),"اجتماع غير موجود"))</f>
        <v/>
      </c>
      <c r="K27" s="18">
        <f>IF(N(D27)+N(E27)+N(F27)=0,"",N(D27)/(N(D27)+N(E27)+N(F27)))</f>
        <v/>
      </c>
      <c r="L27" s="6">
        <f>IF(C27&amp;""="","",IF(J27&lt;&gt;"مكتمل","لا يُعتد به",IF(K27="","لم يُصوَّت",IF(K27&gt;='الإعدادات'!$B$5,"مقبول","مرفوض"))))</f>
        <v/>
      </c>
      <c r="M27" s="6">
        <f>IF(AND(L27="مقبول",I27&lt;&gt;"منفذ",I27&lt;&gt;"ملغي"),IF(AND(ISNUMBER(H27),H27&lt;'الإعدادات'!$B$6),"متأخر","غير منفذ"),"")</f>
        <v/>
      </c>
      <c r="N27" s="19">
        <f>IF(M27="","",IF(ISNUMBER(H27),H27,99999))</f>
        <v/>
      </c>
      <c r="O27" s="19">
        <f>IF(N27="","",COUNTIF($N$6:$N$505,"&lt;"&amp;N27)+COUNTIF($N$6:N27,N27))</f>
        <v/>
      </c>
    </row>
    <row r="28">
      <c r="A28" s="5" t="n"/>
      <c r="B28" s="5" t="n"/>
      <c r="C28" s="5" t="n"/>
      <c r="D28" s="17" t="n"/>
      <c r="E28" s="17" t="n"/>
      <c r="F28" s="17" t="n"/>
      <c r="G28" s="5" t="n"/>
      <c r="H28" s="14" t="n"/>
      <c r="I28" s="5" t="n"/>
      <c r="J28" s="6">
        <f>IF(C28&amp;""="","",IFERROR(INDEX('الاجتماعات'!$I$6:$I$205,MATCH(B28&amp;"",'الاجتماعات'!$A$6:$A$205,0)),"اجتماع غير موجود"))</f>
        <v/>
      </c>
      <c r="K28" s="18">
        <f>IF(N(D28)+N(E28)+N(F28)=0,"",N(D28)/(N(D28)+N(E28)+N(F28)))</f>
        <v/>
      </c>
      <c r="L28" s="6">
        <f>IF(C28&amp;""="","",IF(J28&lt;&gt;"مكتمل","لا يُعتد به",IF(K28="","لم يُصوَّت",IF(K28&gt;='الإعدادات'!$B$5,"مقبول","مرفوض"))))</f>
        <v/>
      </c>
      <c r="M28" s="6">
        <f>IF(AND(L28="مقبول",I28&lt;&gt;"منفذ",I28&lt;&gt;"ملغي"),IF(AND(ISNUMBER(H28),H28&lt;'الإعدادات'!$B$6),"متأخر","غير منفذ"),"")</f>
        <v/>
      </c>
      <c r="N28" s="19">
        <f>IF(M28="","",IF(ISNUMBER(H28),H28,99999))</f>
        <v/>
      </c>
      <c r="O28" s="19">
        <f>IF(N28="","",COUNTIF($N$6:$N$505,"&lt;"&amp;N28)+COUNTIF($N$6:N28,N28))</f>
        <v/>
      </c>
    </row>
    <row r="29">
      <c r="A29" s="5" t="n"/>
      <c r="B29" s="5" t="n"/>
      <c r="C29" s="5" t="n"/>
      <c r="D29" s="17" t="n"/>
      <c r="E29" s="17" t="n"/>
      <c r="F29" s="17" t="n"/>
      <c r="G29" s="5" t="n"/>
      <c r="H29" s="14" t="n"/>
      <c r="I29" s="5" t="n"/>
      <c r="J29" s="6">
        <f>IF(C29&amp;""="","",IFERROR(INDEX('الاجتماعات'!$I$6:$I$205,MATCH(B29&amp;"",'الاجتماعات'!$A$6:$A$205,0)),"اجتماع غير موجود"))</f>
        <v/>
      </c>
      <c r="K29" s="18">
        <f>IF(N(D29)+N(E29)+N(F29)=0,"",N(D29)/(N(D29)+N(E29)+N(F29)))</f>
        <v/>
      </c>
      <c r="L29" s="6">
        <f>IF(C29&amp;""="","",IF(J29&lt;&gt;"مكتمل","لا يُعتد به",IF(K29="","لم يُصوَّت",IF(K29&gt;='الإعدادات'!$B$5,"مقبول","مرفوض"))))</f>
        <v/>
      </c>
      <c r="M29" s="6">
        <f>IF(AND(L29="مقبول",I29&lt;&gt;"منفذ",I29&lt;&gt;"ملغي"),IF(AND(ISNUMBER(H29),H29&lt;'الإعدادات'!$B$6),"متأخر","غير منفذ"),"")</f>
        <v/>
      </c>
      <c r="N29" s="19">
        <f>IF(M29="","",IF(ISNUMBER(H29),H29,99999))</f>
        <v/>
      </c>
      <c r="O29" s="19">
        <f>IF(N29="","",COUNTIF($N$6:$N$505,"&lt;"&amp;N29)+COUNTIF($N$6:N29,N29))</f>
        <v/>
      </c>
    </row>
    <row r="30">
      <c r="A30" s="5" t="n"/>
      <c r="B30" s="5" t="n"/>
      <c r="C30" s="5" t="n"/>
      <c r="D30" s="17" t="n"/>
      <c r="E30" s="17" t="n"/>
      <c r="F30" s="17" t="n"/>
      <c r="G30" s="5" t="n"/>
      <c r="H30" s="14" t="n"/>
      <c r="I30" s="5" t="n"/>
      <c r="J30" s="6">
        <f>IF(C30&amp;""="","",IFERROR(INDEX('الاجتماعات'!$I$6:$I$205,MATCH(B30&amp;"",'الاجتماعات'!$A$6:$A$205,0)),"اجتماع غير موجود"))</f>
        <v/>
      </c>
      <c r="K30" s="18">
        <f>IF(N(D30)+N(E30)+N(F30)=0,"",N(D30)/(N(D30)+N(E30)+N(F30)))</f>
        <v/>
      </c>
      <c r="L30" s="6">
        <f>IF(C30&amp;""="","",IF(J30&lt;&gt;"مكتمل","لا يُعتد به",IF(K30="","لم يُصوَّت",IF(K30&gt;='الإعدادات'!$B$5,"مقبول","مرفوض"))))</f>
        <v/>
      </c>
      <c r="M30" s="6">
        <f>IF(AND(L30="مقبول",I30&lt;&gt;"منفذ",I30&lt;&gt;"ملغي"),IF(AND(ISNUMBER(H30),H30&lt;'الإعدادات'!$B$6),"متأخر","غير منفذ"),"")</f>
        <v/>
      </c>
      <c r="N30" s="19">
        <f>IF(M30="","",IF(ISNUMBER(H30),H30,99999))</f>
        <v/>
      </c>
      <c r="O30" s="19">
        <f>IF(N30="","",COUNTIF($N$6:$N$505,"&lt;"&amp;N30)+COUNTIF($N$6:N30,N30))</f>
        <v/>
      </c>
    </row>
    <row r="31">
      <c r="A31" s="5" t="n"/>
      <c r="B31" s="5" t="n"/>
      <c r="C31" s="5" t="n"/>
      <c r="D31" s="17" t="n"/>
      <c r="E31" s="17" t="n"/>
      <c r="F31" s="17" t="n"/>
      <c r="G31" s="5" t="n"/>
      <c r="H31" s="14" t="n"/>
      <c r="I31" s="5" t="n"/>
      <c r="J31" s="6">
        <f>IF(C31&amp;""="","",IFERROR(INDEX('الاجتماعات'!$I$6:$I$205,MATCH(B31&amp;"",'الاجتماعات'!$A$6:$A$205,0)),"اجتماع غير موجود"))</f>
        <v/>
      </c>
      <c r="K31" s="18">
        <f>IF(N(D31)+N(E31)+N(F31)=0,"",N(D31)/(N(D31)+N(E31)+N(F31)))</f>
        <v/>
      </c>
      <c r="L31" s="6">
        <f>IF(C31&amp;""="","",IF(J31&lt;&gt;"مكتمل","لا يُعتد به",IF(K31="","لم يُصوَّت",IF(K31&gt;='الإعدادات'!$B$5,"مقبول","مرفوض"))))</f>
        <v/>
      </c>
      <c r="M31" s="6">
        <f>IF(AND(L31="مقبول",I31&lt;&gt;"منفذ",I31&lt;&gt;"ملغي"),IF(AND(ISNUMBER(H31),H31&lt;'الإعدادات'!$B$6),"متأخر","غير منفذ"),"")</f>
        <v/>
      </c>
      <c r="N31" s="19">
        <f>IF(M31="","",IF(ISNUMBER(H31),H31,99999))</f>
        <v/>
      </c>
      <c r="O31" s="19">
        <f>IF(N31="","",COUNTIF($N$6:$N$505,"&lt;"&amp;N31)+COUNTIF($N$6:N31,N31))</f>
        <v/>
      </c>
    </row>
    <row r="32">
      <c r="A32" s="5" t="n"/>
      <c r="B32" s="5" t="n"/>
      <c r="C32" s="5" t="n"/>
      <c r="D32" s="17" t="n"/>
      <c r="E32" s="17" t="n"/>
      <c r="F32" s="17" t="n"/>
      <c r="G32" s="5" t="n"/>
      <c r="H32" s="14" t="n"/>
      <c r="I32" s="5" t="n"/>
      <c r="J32" s="6">
        <f>IF(C32&amp;""="","",IFERROR(INDEX('الاجتماعات'!$I$6:$I$205,MATCH(B32&amp;"",'الاجتماعات'!$A$6:$A$205,0)),"اجتماع غير موجود"))</f>
        <v/>
      </c>
      <c r="K32" s="18">
        <f>IF(N(D32)+N(E32)+N(F32)=0,"",N(D32)/(N(D32)+N(E32)+N(F32)))</f>
        <v/>
      </c>
      <c r="L32" s="6">
        <f>IF(C32&amp;""="","",IF(J32&lt;&gt;"مكتمل","لا يُعتد به",IF(K32="","لم يُصوَّت",IF(K32&gt;='الإعدادات'!$B$5,"مقبول","مرفوض"))))</f>
        <v/>
      </c>
      <c r="M32" s="6">
        <f>IF(AND(L32="مقبول",I32&lt;&gt;"منفذ",I32&lt;&gt;"ملغي"),IF(AND(ISNUMBER(H32),H32&lt;'الإعدادات'!$B$6),"متأخر","غير منفذ"),"")</f>
        <v/>
      </c>
      <c r="N32" s="19">
        <f>IF(M32="","",IF(ISNUMBER(H32),H32,99999))</f>
        <v/>
      </c>
      <c r="O32" s="19">
        <f>IF(N32="","",COUNTIF($N$6:$N$505,"&lt;"&amp;N32)+COUNTIF($N$6:N32,N32))</f>
        <v/>
      </c>
    </row>
    <row r="33">
      <c r="A33" s="5" t="n"/>
      <c r="B33" s="5" t="n"/>
      <c r="C33" s="5" t="n"/>
      <c r="D33" s="17" t="n"/>
      <c r="E33" s="17" t="n"/>
      <c r="F33" s="17" t="n"/>
      <c r="G33" s="5" t="n"/>
      <c r="H33" s="14" t="n"/>
      <c r="I33" s="5" t="n"/>
      <c r="J33" s="6">
        <f>IF(C33&amp;""="","",IFERROR(INDEX('الاجتماعات'!$I$6:$I$205,MATCH(B33&amp;"",'الاجتماعات'!$A$6:$A$205,0)),"اجتماع غير موجود"))</f>
        <v/>
      </c>
      <c r="K33" s="18">
        <f>IF(N(D33)+N(E33)+N(F33)=0,"",N(D33)/(N(D33)+N(E33)+N(F33)))</f>
        <v/>
      </c>
      <c r="L33" s="6">
        <f>IF(C33&amp;""="","",IF(J33&lt;&gt;"مكتمل","لا يُعتد به",IF(K33="","لم يُصوَّت",IF(K33&gt;='الإعدادات'!$B$5,"مقبول","مرفوض"))))</f>
        <v/>
      </c>
      <c r="M33" s="6">
        <f>IF(AND(L33="مقبول",I33&lt;&gt;"منفذ",I33&lt;&gt;"ملغي"),IF(AND(ISNUMBER(H33),H33&lt;'الإعدادات'!$B$6),"متأخر","غير منفذ"),"")</f>
        <v/>
      </c>
      <c r="N33" s="19">
        <f>IF(M33="","",IF(ISNUMBER(H33),H33,99999))</f>
        <v/>
      </c>
      <c r="O33" s="19">
        <f>IF(N33="","",COUNTIF($N$6:$N$505,"&lt;"&amp;N33)+COUNTIF($N$6:N33,N33))</f>
        <v/>
      </c>
    </row>
    <row r="34">
      <c r="A34" s="5" t="n"/>
      <c r="B34" s="5" t="n"/>
      <c r="C34" s="5" t="n"/>
      <c r="D34" s="17" t="n"/>
      <c r="E34" s="17" t="n"/>
      <c r="F34" s="17" t="n"/>
      <c r="G34" s="5" t="n"/>
      <c r="H34" s="14" t="n"/>
      <c r="I34" s="5" t="n"/>
      <c r="J34" s="6">
        <f>IF(C34&amp;""="","",IFERROR(INDEX('الاجتماعات'!$I$6:$I$205,MATCH(B34&amp;"",'الاجتماعات'!$A$6:$A$205,0)),"اجتماع غير موجود"))</f>
        <v/>
      </c>
      <c r="K34" s="18">
        <f>IF(N(D34)+N(E34)+N(F34)=0,"",N(D34)/(N(D34)+N(E34)+N(F34)))</f>
        <v/>
      </c>
      <c r="L34" s="6">
        <f>IF(C34&amp;""="","",IF(J34&lt;&gt;"مكتمل","لا يُعتد به",IF(K34="","لم يُصوَّت",IF(K34&gt;='الإعدادات'!$B$5,"مقبول","مرفوض"))))</f>
        <v/>
      </c>
      <c r="M34" s="6">
        <f>IF(AND(L34="مقبول",I34&lt;&gt;"منفذ",I34&lt;&gt;"ملغي"),IF(AND(ISNUMBER(H34),H34&lt;'الإعدادات'!$B$6),"متأخر","غير منفذ"),"")</f>
        <v/>
      </c>
      <c r="N34" s="19">
        <f>IF(M34="","",IF(ISNUMBER(H34),H34,99999))</f>
        <v/>
      </c>
      <c r="O34" s="19">
        <f>IF(N34="","",COUNTIF($N$6:$N$505,"&lt;"&amp;N34)+COUNTIF($N$6:N34,N34))</f>
        <v/>
      </c>
    </row>
    <row r="35">
      <c r="A35" s="5" t="n"/>
      <c r="B35" s="5" t="n"/>
      <c r="C35" s="5" t="n"/>
      <c r="D35" s="17" t="n"/>
      <c r="E35" s="17" t="n"/>
      <c r="F35" s="17" t="n"/>
      <c r="G35" s="5" t="n"/>
      <c r="H35" s="14" t="n"/>
      <c r="I35" s="5" t="n"/>
      <c r="J35" s="6">
        <f>IF(C35&amp;""="","",IFERROR(INDEX('الاجتماعات'!$I$6:$I$205,MATCH(B35&amp;"",'الاجتماعات'!$A$6:$A$205,0)),"اجتماع غير موجود"))</f>
        <v/>
      </c>
      <c r="K35" s="18">
        <f>IF(N(D35)+N(E35)+N(F35)=0,"",N(D35)/(N(D35)+N(E35)+N(F35)))</f>
        <v/>
      </c>
      <c r="L35" s="6">
        <f>IF(C35&amp;""="","",IF(J35&lt;&gt;"مكتمل","لا يُعتد به",IF(K35="","لم يُصوَّت",IF(K35&gt;='الإعدادات'!$B$5,"مقبول","مرفوض"))))</f>
        <v/>
      </c>
      <c r="M35" s="6">
        <f>IF(AND(L35="مقبول",I35&lt;&gt;"منفذ",I35&lt;&gt;"ملغي"),IF(AND(ISNUMBER(H35),H35&lt;'الإعدادات'!$B$6),"متأخر","غير منفذ"),"")</f>
        <v/>
      </c>
      <c r="N35" s="19">
        <f>IF(M35="","",IF(ISNUMBER(H35),H35,99999))</f>
        <v/>
      </c>
      <c r="O35" s="19">
        <f>IF(N35="","",COUNTIF($N$6:$N$505,"&lt;"&amp;N35)+COUNTIF($N$6:N35,N35))</f>
        <v/>
      </c>
    </row>
    <row r="36">
      <c r="A36" s="5" t="n"/>
      <c r="B36" s="5" t="n"/>
      <c r="C36" s="5" t="n"/>
      <c r="D36" s="17" t="n"/>
      <c r="E36" s="17" t="n"/>
      <c r="F36" s="17" t="n"/>
      <c r="G36" s="5" t="n"/>
      <c r="H36" s="14" t="n"/>
      <c r="I36" s="5" t="n"/>
      <c r="J36" s="6">
        <f>IF(C36&amp;""="","",IFERROR(INDEX('الاجتماعات'!$I$6:$I$205,MATCH(B36&amp;"",'الاجتماعات'!$A$6:$A$205,0)),"اجتماع غير موجود"))</f>
        <v/>
      </c>
      <c r="K36" s="18">
        <f>IF(N(D36)+N(E36)+N(F36)=0,"",N(D36)/(N(D36)+N(E36)+N(F36)))</f>
        <v/>
      </c>
      <c r="L36" s="6">
        <f>IF(C36&amp;""="","",IF(J36&lt;&gt;"مكتمل","لا يُعتد به",IF(K36="","لم يُصوَّت",IF(K36&gt;='الإعدادات'!$B$5,"مقبول","مرفوض"))))</f>
        <v/>
      </c>
      <c r="M36" s="6">
        <f>IF(AND(L36="مقبول",I36&lt;&gt;"منفذ",I36&lt;&gt;"ملغي"),IF(AND(ISNUMBER(H36),H36&lt;'الإعدادات'!$B$6),"متأخر","غير منفذ"),"")</f>
        <v/>
      </c>
      <c r="N36" s="19">
        <f>IF(M36="","",IF(ISNUMBER(H36),H36,99999))</f>
        <v/>
      </c>
      <c r="O36" s="19">
        <f>IF(N36="","",COUNTIF($N$6:$N$505,"&lt;"&amp;N36)+COUNTIF($N$6:N36,N36))</f>
        <v/>
      </c>
    </row>
    <row r="37">
      <c r="A37" s="5" t="n"/>
      <c r="B37" s="5" t="n"/>
      <c r="C37" s="5" t="n"/>
      <c r="D37" s="17" t="n"/>
      <c r="E37" s="17" t="n"/>
      <c r="F37" s="17" t="n"/>
      <c r="G37" s="5" t="n"/>
      <c r="H37" s="14" t="n"/>
      <c r="I37" s="5" t="n"/>
      <c r="J37" s="6">
        <f>IF(C37&amp;""="","",IFERROR(INDEX('الاجتماعات'!$I$6:$I$205,MATCH(B37&amp;"",'الاجتماعات'!$A$6:$A$205,0)),"اجتماع غير موجود"))</f>
        <v/>
      </c>
      <c r="K37" s="18">
        <f>IF(N(D37)+N(E37)+N(F37)=0,"",N(D37)/(N(D37)+N(E37)+N(F37)))</f>
        <v/>
      </c>
      <c r="L37" s="6">
        <f>IF(C37&amp;""="","",IF(J37&lt;&gt;"مكتمل","لا يُعتد به",IF(K37="","لم يُصوَّت",IF(K37&gt;='الإعدادات'!$B$5,"مقبول","مرفوض"))))</f>
        <v/>
      </c>
      <c r="M37" s="6">
        <f>IF(AND(L37="مقبول",I37&lt;&gt;"منفذ",I37&lt;&gt;"ملغي"),IF(AND(ISNUMBER(H37),H37&lt;'الإعدادات'!$B$6),"متأخر","غير منفذ"),"")</f>
        <v/>
      </c>
      <c r="N37" s="19">
        <f>IF(M37="","",IF(ISNUMBER(H37),H37,99999))</f>
        <v/>
      </c>
      <c r="O37" s="19">
        <f>IF(N37="","",COUNTIF($N$6:$N$505,"&lt;"&amp;N37)+COUNTIF($N$6:N37,N37))</f>
        <v/>
      </c>
    </row>
    <row r="38">
      <c r="A38" s="5" t="n"/>
      <c r="B38" s="5" t="n"/>
      <c r="C38" s="5" t="n"/>
      <c r="D38" s="17" t="n"/>
      <c r="E38" s="17" t="n"/>
      <c r="F38" s="17" t="n"/>
      <c r="G38" s="5" t="n"/>
      <c r="H38" s="14" t="n"/>
      <c r="I38" s="5" t="n"/>
      <c r="J38" s="6">
        <f>IF(C38&amp;""="","",IFERROR(INDEX('الاجتماعات'!$I$6:$I$205,MATCH(B38&amp;"",'الاجتماعات'!$A$6:$A$205,0)),"اجتماع غير موجود"))</f>
        <v/>
      </c>
      <c r="K38" s="18">
        <f>IF(N(D38)+N(E38)+N(F38)=0,"",N(D38)/(N(D38)+N(E38)+N(F38)))</f>
        <v/>
      </c>
      <c r="L38" s="6">
        <f>IF(C38&amp;""="","",IF(J38&lt;&gt;"مكتمل","لا يُعتد به",IF(K38="","لم يُصوَّت",IF(K38&gt;='الإعدادات'!$B$5,"مقبول","مرفوض"))))</f>
        <v/>
      </c>
      <c r="M38" s="6">
        <f>IF(AND(L38="مقبول",I38&lt;&gt;"منفذ",I38&lt;&gt;"ملغي"),IF(AND(ISNUMBER(H38),H38&lt;'الإعدادات'!$B$6),"متأخر","غير منفذ"),"")</f>
        <v/>
      </c>
      <c r="N38" s="19">
        <f>IF(M38="","",IF(ISNUMBER(H38),H38,99999))</f>
        <v/>
      </c>
      <c r="O38" s="19">
        <f>IF(N38="","",COUNTIF($N$6:$N$505,"&lt;"&amp;N38)+COUNTIF($N$6:N38,N38))</f>
        <v/>
      </c>
    </row>
    <row r="39">
      <c r="A39" s="5" t="n"/>
      <c r="B39" s="5" t="n"/>
      <c r="C39" s="5" t="n"/>
      <c r="D39" s="17" t="n"/>
      <c r="E39" s="17" t="n"/>
      <c r="F39" s="17" t="n"/>
      <c r="G39" s="5" t="n"/>
      <c r="H39" s="14" t="n"/>
      <c r="I39" s="5" t="n"/>
      <c r="J39" s="6">
        <f>IF(C39&amp;""="","",IFERROR(INDEX('الاجتماعات'!$I$6:$I$205,MATCH(B39&amp;"",'الاجتماعات'!$A$6:$A$205,0)),"اجتماع غير موجود"))</f>
        <v/>
      </c>
      <c r="K39" s="18">
        <f>IF(N(D39)+N(E39)+N(F39)=0,"",N(D39)/(N(D39)+N(E39)+N(F39)))</f>
        <v/>
      </c>
      <c r="L39" s="6">
        <f>IF(C39&amp;""="","",IF(J39&lt;&gt;"مكتمل","لا يُعتد به",IF(K39="","لم يُصوَّت",IF(K39&gt;='الإعدادات'!$B$5,"مقبول","مرفوض"))))</f>
        <v/>
      </c>
      <c r="M39" s="6">
        <f>IF(AND(L39="مقبول",I39&lt;&gt;"منفذ",I39&lt;&gt;"ملغي"),IF(AND(ISNUMBER(H39),H39&lt;'الإعدادات'!$B$6),"متأخر","غير منفذ"),"")</f>
        <v/>
      </c>
      <c r="N39" s="19">
        <f>IF(M39="","",IF(ISNUMBER(H39),H39,99999))</f>
        <v/>
      </c>
      <c r="O39" s="19">
        <f>IF(N39="","",COUNTIF($N$6:$N$505,"&lt;"&amp;N39)+COUNTIF($N$6:N39,N39))</f>
        <v/>
      </c>
    </row>
    <row r="40">
      <c r="A40" s="5" t="n"/>
      <c r="B40" s="5" t="n"/>
      <c r="C40" s="5" t="n"/>
      <c r="D40" s="17" t="n"/>
      <c r="E40" s="17" t="n"/>
      <c r="F40" s="17" t="n"/>
      <c r="G40" s="5" t="n"/>
      <c r="H40" s="14" t="n"/>
      <c r="I40" s="5" t="n"/>
      <c r="J40" s="6">
        <f>IF(C40&amp;""="","",IFERROR(INDEX('الاجتماعات'!$I$6:$I$205,MATCH(B40&amp;"",'الاجتماعات'!$A$6:$A$205,0)),"اجتماع غير موجود"))</f>
        <v/>
      </c>
      <c r="K40" s="18">
        <f>IF(N(D40)+N(E40)+N(F40)=0,"",N(D40)/(N(D40)+N(E40)+N(F40)))</f>
        <v/>
      </c>
      <c r="L40" s="6">
        <f>IF(C40&amp;""="","",IF(J40&lt;&gt;"مكتمل","لا يُعتد به",IF(K40="","لم يُصوَّت",IF(K40&gt;='الإعدادات'!$B$5,"مقبول","مرفوض"))))</f>
        <v/>
      </c>
      <c r="M40" s="6">
        <f>IF(AND(L40="مقبول",I40&lt;&gt;"منفذ",I40&lt;&gt;"ملغي"),IF(AND(ISNUMBER(H40),H40&lt;'الإعدادات'!$B$6),"متأخر","غير منفذ"),"")</f>
        <v/>
      </c>
      <c r="N40" s="19">
        <f>IF(M40="","",IF(ISNUMBER(H40),H40,99999))</f>
        <v/>
      </c>
      <c r="O40" s="19">
        <f>IF(N40="","",COUNTIF($N$6:$N$505,"&lt;"&amp;N40)+COUNTIF($N$6:N40,N40))</f>
        <v/>
      </c>
    </row>
    <row r="41">
      <c r="A41" s="5" t="n"/>
      <c r="B41" s="5" t="n"/>
      <c r="C41" s="5" t="n"/>
      <c r="D41" s="17" t="n"/>
      <c r="E41" s="17" t="n"/>
      <c r="F41" s="17" t="n"/>
      <c r="G41" s="5" t="n"/>
      <c r="H41" s="14" t="n"/>
      <c r="I41" s="5" t="n"/>
      <c r="J41" s="6">
        <f>IF(C41&amp;""="","",IFERROR(INDEX('الاجتماعات'!$I$6:$I$205,MATCH(B41&amp;"",'الاجتماعات'!$A$6:$A$205,0)),"اجتماع غير موجود"))</f>
        <v/>
      </c>
      <c r="K41" s="18">
        <f>IF(N(D41)+N(E41)+N(F41)=0,"",N(D41)/(N(D41)+N(E41)+N(F41)))</f>
        <v/>
      </c>
      <c r="L41" s="6">
        <f>IF(C41&amp;""="","",IF(J41&lt;&gt;"مكتمل","لا يُعتد به",IF(K41="","لم يُصوَّت",IF(K41&gt;='الإعدادات'!$B$5,"مقبول","مرفوض"))))</f>
        <v/>
      </c>
      <c r="M41" s="6">
        <f>IF(AND(L41="مقبول",I41&lt;&gt;"منفذ",I41&lt;&gt;"ملغي"),IF(AND(ISNUMBER(H41),H41&lt;'الإعدادات'!$B$6),"متأخر","غير منفذ"),"")</f>
        <v/>
      </c>
      <c r="N41" s="19">
        <f>IF(M41="","",IF(ISNUMBER(H41),H41,99999))</f>
        <v/>
      </c>
      <c r="O41" s="19">
        <f>IF(N41="","",COUNTIF($N$6:$N$505,"&lt;"&amp;N41)+COUNTIF($N$6:N41,N41))</f>
        <v/>
      </c>
    </row>
    <row r="42">
      <c r="A42" s="5" t="n"/>
      <c r="B42" s="5" t="n"/>
      <c r="C42" s="5" t="n"/>
      <c r="D42" s="17" t="n"/>
      <c r="E42" s="17" t="n"/>
      <c r="F42" s="17" t="n"/>
      <c r="G42" s="5" t="n"/>
      <c r="H42" s="14" t="n"/>
      <c r="I42" s="5" t="n"/>
      <c r="J42" s="6">
        <f>IF(C42&amp;""="","",IFERROR(INDEX('الاجتماعات'!$I$6:$I$205,MATCH(B42&amp;"",'الاجتماعات'!$A$6:$A$205,0)),"اجتماع غير موجود"))</f>
        <v/>
      </c>
      <c r="K42" s="18">
        <f>IF(N(D42)+N(E42)+N(F42)=0,"",N(D42)/(N(D42)+N(E42)+N(F42)))</f>
        <v/>
      </c>
      <c r="L42" s="6">
        <f>IF(C42&amp;""="","",IF(J42&lt;&gt;"مكتمل","لا يُعتد به",IF(K42="","لم يُصوَّت",IF(K42&gt;='الإعدادات'!$B$5,"مقبول","مرفوض"))))</f>
        <v/>
      </c>
      <c r="M42" s="6">
        <f>IF(AND(L42="مقبول",I42&lt;&gt;"منفذ",I42&lt;&gt;"ملغي"),IF(AND(ISNUMBER(H42),H42&lt;'الإعدادات'!$B$6),"متأخر","غير منفذ"),"")</f>
        <v/>
      </c>
      <c r="N42" s="19">
        <f>IF(M42="","",IF(ISNUMBER(H42),H42,99999))</f>
        <v/>
      </c>
      <c r="O42" s="19">
        <f>IF(N42="","",COUNTIF($N$6:$N$505,"&lt;"&amp;N42)+COUNTIF($N$6:N42,N42))</f>
        <v/>
      </c>
    </row>
    <row r="43">
      <c r="A43" s="5" t="n"/>
      <c r="B43" s="5" t="n"/>
      <c r="C43" s="5" t="n"/>
      <c r="D43" s="17" t="n"/>
      <c r="E43" s="17" t="n"/>
      <c r="F43" s="17" t="n"/>
      <c r="G43" s="5" t="n"/>
      <c r="H43" s="14" t="n"/>
      <c r="I43" s="5" t="n"/>
      <c r="J43" s="6">
        <f>IF(C43&amp;""="","",IFERROR(INDEX('الاجتماعات'!$I$6:$I$205,MATCH(B43&amp;"",'الاجتماعات'!$A$6:$A$205,0)),"اجتماع غير موجود"))</f>
        <v/>
      </c>
      <c r="K43" s="18">
        <f>IF(N(D43)+N(E43)+N(F43)=0,"",N(D43)/(N(D43)+N(E43)+N(F43)))</f>
        <v/>
      </c>
      <c r="L43" s="6">
        <f>IF(C43&amp;""="","",IF(J43&lt;&gt;"مكتمل","لا يُعتد به",IF(K43="","لم يُصوَّت",IF(K43&gt;='الإعدادات'!$B$5,"مقبول","مرفوض"))))</f>
        <v/>
      </c>
      <c r="M43" s="6">
        <f>IF(AND(L43="مقبول",I43&lt;&gt;"منفذ",I43&lt;&gt;"ملغي"),IF(AND(ISNUMBER(H43),H43&lt;'الإعدادات'!$B$6),"متأخر","غير منفذ"),"")</f>
        <v/>
      </c>
      <c r="N43" s="19">
        <f>IF(M43="","",IF(ISNUMBER(H43),H43,99999))</f>
        <v/>
      </c>
      <c r="O43" s="19">
        <f>IF(N43="","",COUNTIF($N$6:$N$505,"&lt;"&amp;N43)+COUNTIF($N$6:N43,N43))</f>
        <v/>
      </c>
    </row>
    <row r="44">
      <c r="A44" s="5" t="n"/>
      <c r="B44" s="5" t="n"/>
      <c r="C44" s="5" t="n"/>
      <c r="D44" s="17" t="n"/>
      <c r="E44" s="17" t="n"/>
      <c r="F44" s="17" t="n"/>
      <c r="G44" s="5" t="n"/>
      <c r="H44" s="14" t="n"/>
      <c r="I44" s="5" t="n"/>
      <c r="J44" s="6">
        <f>IF(C44&amp;""="","",IFERROR(INDEX('الاجتماعات'!$I$6:$I$205,MATCH(B44&amp;"",'الاجتماعات'!$A$6:$A$205,0)),"اجتماع غير موجود"))</f>
        <v/>
      </c>
      <c r="K44" s="18">
        <f>IF(N(D44)+N(E44)+N(F44)=0,"",N(D44)/(N(D44)+N(E44)+N(F44)))</f>
        <v/>
      </c>
      <c r="L44" s="6">
        <f>IF(C44&amp;""="","",IF(J44&lt;&gt;"مكتمل","لا يُعتد به",IF(K44="","لم يُصوَّت",IF(K44&gt;='الإعدادات'!$B$5,"مقبول","مرفوض"))))</f>
        <v/>
      </c>
      <c r="M44" s="6">
        <f>IF(AND(L44="مقبول",I44&lt;&gt;"منفذ",I44&lt;&gt;"ملغي"),IF(AND(ISNUMBER(H44),H44&lt;'الإعدادات'!$B$6),"متأخر","غير منفذ"),"")</f>
        <v/>
      </c>
      <c r="N44" s="19">
        <f>IF(M44="","",IF(ISNUMBER(H44),H44,99999))</f>
        <v/>
      </c>
      <c r="O44" s="19">
        <f>IF(N44="","",COUNTIF($N$6:$N$505,"&lt;"&amp;N44)+COUNTIF($N$6:N44,N44))</f>
        <v/>
      </c>
    </row>
    <row r="45">
      <c r="A45" s="5" t="n"/>
      <c r="B45" s="5" t="n"/>
      <c r="C45" s="5" t="n"/>
      <c r="D45" s="17" t="n"/>
      <c r="E45" s="17" t="n"/>
      <c r="F45" s="17" t="n"/>
      <c r="G45" s="5" t="n"/>
      <c r="H45" s="14" t="n"/>
      <c r="I45" s="5" t="n"/>
      <c r="J45" s="6">
        <f>IF(C45&amp;""="","",IFERROR(INDEX('الاجتماعات'!$I$6:$I$205,MATCH(B45&amp;"",'الاجتماعات'!$A$6:$A$205,0)),"اجتماع غير موجود"))</f>
        <v/>
      </c>
      <c r="K45" s="18">
        <f>IF(N(D45)+N(E45)+N(F45)=0,"",N(D45)/(N(D45)+N(E45)+N(F45)))</f>
        <v/>
      </c>
      <c r="L45" s="6">
        <f>IF(C45&amp;""="","",IF(J45&lt;&gt;"مكتمل","لا يُعتد به",IF(K45="","لم يُصوَّت",IF(K45&gt;='الإعدادات'!$B$5,"مقبول","مرفوض"))))</f>
        <v/>
      </c>
      <c r="M45" s="6">
        <f>IF(AND(L45="مقبول",I45&lt;&gt;"منفذ",I45&lt;&gt;"ملغي"),IF(AND(ISNUMBER(H45),H45&lt;'الإعدادات'!$B$6),"متأخر","غير منفذ"),"")</f>
        <v/>
      </c>
      <c r="N45" s="19">
        <f>IF(M45="","",IF(ISNUMBER(H45),H45,99999))</f>
        <v/>
      </c>
      <c r="O45" s="19">
        <f>IF(N45="","",COUNTIF($N$6:$N$505,"&lt;"&amp;N45)+COUNTIF($N$6:N45,N45))</f>
        <v/>
      </c>
    </row>
    <row r="46">
      <c r="A46" s="5" t="n"/>
      <c r="B46" s="5" t="n"/>
      <c r="C46" s="5" t="n"/>
      <c r="D46" s="17" t="n"/>
      <c r="E46" s="17" t="n"/>
      <c r="F46" s="17" t="n"/>
      <c r="G46" s="5" t="n"/>
      <c r="H46" s="14" t="n"/>
      <c r="I46" s="5" t="n"/>
      <c r="J46" s="6">
        <f>IF(C46&amp;""="","",IFERROR(INDEX('الاجتماعات'!$I$6:$I$205,MATCH(B46&amp;"",'الاجتماعات'!$A$6:$A$205,0)),"اجتماع غير موجود"))</f>
        <v/>
      </c>
      <c r="K46" s="18">
        <f>IF(N(D46)+N(E46)+N(F46)=0,"",N(D46)/(N(D46)+N(E46)+N(F46)))</f>
        <v/>
      </c>
      <c r="L46" s="6">
        <f>IF(C46&amp;""="","",IF(J46&lt;&gt;"مكتمل","لا يُعتد به",IF(K46="","لم يُصوَّت",IF(K46&gt;='الإعدادات'!$B$5,"مقبول","مرفوض"))))</f>
        <v/>
      </c>
      <c r="M46" s="6">
        <f>IF(AND(L46="مقبول",I46&lt;&gt;"منفذ",I46&lt;&gt;"ملغي"),IF(AND(ISNUMBER(H46),H46&lt;'الإعدادات'!$B$6),"متأخر","غير منفذ"),"")</f>
        <v/>
      </c>
      <c r="N46" s="19">
        <f>IF(M46="","",IF(ISNUMBER(H46),H46,99999))</f>
        <v/>
      </c>
      <c r="O46" s="19">
        <f>IF(N46="","",COUNTIF($N$6:$N$505,"&lt;"&amp;N46)+COUNTIF($N$6:N46,N46))</f>
        <v/>
      </c>
    </row>
    <row r="47">
      <c r="A47" s="5" t="n"/>
      <c r="B47" s="5" t="n"/>
      <c r="C47" s="5" t="n"/>
      <c r="D47" s="17" t="n"/>
      <c r="E47" s="17" t="n"/>
      <c r="F47" s="17" t="n"/>
      <c r="G47" s="5" t="n"/>
      <c r="H47" s="14" t="n"/>
      <c r="I47" s="5" t="n"/>
      <c r="J47" s="6">
        <f>IF(C47&amp;""="","",IFERROR(INDEX('الاجتماعات'!$I$6:$I$205,MATCH(B47&amp;"",'الاجتماعات'!$A$6:$A$205,0)),"اجتماع غير موجود"))</f>
        <v/>
      </c>
      <c r="K47" s="18">
        <f>IF(N(D47)+N(E47)+N(F47)=0,"",N(D47)/(N(D47)+N(E47)+N(F47)))</f>
        <v/>
      </c>
      <c r="L47" s="6">
        <f>IF(C47&amp;""="","",IF(J47&lt;&gt;"مكتمل","لا يُعتد به",IF(K47="","لم يُصوَّت",IF(K47&gt;='الإعدادات'!$B$5,"مقبول","مرفوض"))))</f>
        <v/>
      </c>
      <c r="M47" s="6">
        <f>IF(AND(L47="مقبول",I47&lt;&gt;"منفذ",I47&lt;&gt;"ملغي"),IF(AND(ISNUMBER(H47),H47&lt;'الإعدادات'!$B$6),"متأخر","غير منفذ"),"")</f>
        <v/>
      </c>
      <c r="N47" s="19">
        <f>IF(M47="","",IF(ISNUMBER(H47),H47,99999))</f>
        <v/>
      </c>
      <c r="O47" s="19">
        <f>IF(N47="","",COUNTIF($N$6:$N$505,"&lt;"&amp;N47)+COUNTIF($N$6:N47,N47))</f>
        <v/>
      </c>
    </row>
    <row r="48">
      <c r="A48" s="5" t="n"/>
      <c r="B48" s="5" t="n"/>
      <c r="C48" s="5" t="n"/>
      <c r="D48" s="17" t="n"/>
      <c r="E48" s="17" t="n"/>
      <c r="F48" s="17" t="n"/>
      <c r="G48" s="5" t="n"/>
      <c r="H48" s="14" t="n"/>
      <c r="I48" s="5" t="n"/>
      <c r="J48" s="6">
        <f>IF(C48&amp;""="","",IFERROR(INDEX('الاجتماعات'!$I$6:$I$205,MATCH(B48&amp;"",'الاجتماعات'!$A$6:$A$205,0)),"اجتماع غير موجود"))</f>
        <v/>
      </c>
      <c r="K48" s="18">
        <f>IF(N(D48)+N(E48)+N(F48)=0,"",N(D48)/(N(D48)+N(E48)+N(F48)))</f>
        <v/>
      </c>
      <c r="L48" s="6">
        <f>IF(C48&amp;""="","",IF(J48&lt;&gt;"مكتمل","لا يُعتد به",IF(K48="","لم يُصوَّت",IF(K48&gt;='الإعدادات'!$B$5,"مقبول","مرفوض"))))</f>
        <v/>
      </c>
      <c r="M48" s="6">
        <f>IF(AND(L48="مقبول",I48&lt;&gt;"منفذ",I48&lt;&gt;"ملغي"),IF(AND(ISNUMBER(H48),H48&lt;'الإعدادات'!$B$6),"متأخر","غير منفذ"),"")</f>
        <v/>
      </c>
      <c r="N48" s="19">
        <f>IF(M48="","",IF(ISNUMBER(H48),H48,99999))</f>
        <v/>
      </c>
      <c r="O48" s="19">
        <f>IF(N48="","",COUNTIF($N$6:$N$505,"&lt;"&amp;N48)+COUNTIF($N$6:N48,N48))</f>
        <v/>
      </c>
    </row>
    <row r="49">
      <c r="A49" s="5" t="n"/>
      <c r="B49" s="5" t="n"/>
      <c r="C49" s="5" t="n"/>
      <c r="D49" s="17" t="n"/>
      <c r="E49" s="17" t="n"/>
      <c r="F49" s="17" t="n"/>
      <c r="G49" s="5" t="n"/>
      <c r="H49" s="14" t="n"/>
      <c r="I49" s="5" t="n"/>
      <c r="J49" s="6">
        <f>IF(C49&amp;""="","",IFERROR(INDEX('الاجتماعات'!$I$6:$I$205,MATCH(B49&amp;"",'الاجتماعات'!$A$6:$A$205,0)),"اجتماع غير موجود"))</f>
        <v/>
      </c>
      <c r="K49" s="18">
        <f>IF(N(D49)+N(E49)+N(F49)=0,"",N(D49)/(N(D49)+N(E49)+N(F49)))</f>
        <v/>
      </c>
      <c r="L49" s="6">
        <f>IF(C49&amp;""="","",IF(J49&lt;&gt;"مكتمل","لا يُعتد به",IF(K49="","لم يُصوَّت",IF(K49&gt;='الإعدادات'!$B$5,"مقبول","مرفوض"))))</f>
        <v/>
      </c>
      <c r="M49" s="6">
        <f>IF(AND(L49="مقبول",I49&lt;&gt;"منفذ",I49&lt;&gt;"ملغي"),IF(AND(ISNUMBER(H49),H49&lt;'الإعدادات'!$B$6),"متأخر","غير منفذ"),"")</f>
        <v/>
      </c>
      <c r="N49" s="19">
        <f>IF(M49="","",IF(ISNUMBER(H49),H49,99999))</f>
        <v/>
      </c>
      <c r="O49" s="19">
        <f>IF(N49="","",COUNTIF($N$6:$N$505,"&lt;"&amp;N49)+COUNTIF($N$6:N49,N49))</f>
        <v/>
      </c>
    </row>
    <row r="50">
      <c r="A50" s="5" t="n"/>
      <c r="B50" s="5" t="n"/>
      <c r="C50" s="5" t="n"/>
      <c r="D50" s="17" t="n"/>
      <c r="E50" s="17" t="n"/>
      <c r="F50" s="17" t="n"/>
      <c r="G50" s="5" t="n"/>
      <c r="H50" s="14" t="n"/>
      <c r="I50" s="5" t="n"/>
      <c r="J50" s="6">
        <f>IF(C50&amp;""="","",IFERROR(INDEX('الاجتماعات'!$I$6:$I$205,MATCH(B50&amp;"",'الاجتماعات'!$A$6:$A$205,0)),"اجتماع غير موجود"))</f>
        <v/>
      </c>
      <c r="K50" s="18">
        <f>IF(N(D50)+N(E50)+N(F50)=0,"",N(D50)/(N(D50)+N(E50)+N(F50)))</f>
        <v/>
      </c>
      <c r="L50" s="6">
        <f>IF(C50&amp;""="","",IF(J50&lt;&gt;"مكتمل","لا يُعتد به",IF(K50="","لم يُصوَّت",IF(K50&gt;='الإعدادات'!$B$5,"مقبول","مرفوض"))))</f>
        <v/>
      </c>
      <c r="M50" s="6">
        <f>IF(AND(L50="مقبول",I50&lt;&gt;"منفذ",I50&lt;&gt;"ملغي"),IF(AND(ISNUMBER(H50),H50&lt;'الإعدادات'!$B$6),"متأخر","غير منفذ"),"")</f>
        <v/>
      </c>
      <c r="N50" s="19">
        <f>IF(M50="","",IF(ISNUMBER(H50),H50,99999))</f>
        <v/>
      </c>
      <c r="O50" s="19">
        <f>IF(N50="","",COUNTIF($N$6:$N$505,"&lt;"&amp;N50)+COUNTIF($N$6:N50,N50))</f>
        <v/>
      </c>
    </row>
    <row r="51">
      <c r="A51" s="5" t="n"/>
      <c r="B51" s="5" t="n"/>
      <c r="C51" s="5" t="n"/>
      <c r="D51" s="17" t="n"/>
      <c r="E51" s="17" t="n"/>
      <c r="F51" s="17" t="n"/>
      <c r="G51" s="5" t="n"/>
      <c r="H51" s="14" t="n"/>
      <c r="I51" s="5" t="n"/>
      <c r="J51" s="6">
        <f>IF(C51&amp;""="","",IFERROR(INDEX('الاجتماعات'!$I$6:$I$205,MATCH(B51&amp;"",'الاجتماعات'!$A$6:$A$205,0)),"اجتماع غير موجود"))</f>
        <v/>
      </c>
      <c r="K51" s="18">
        <f>IF(N(D51)+N(E51)+N(F51)=0,"",N(D51)/(N(D51)+N(E51)+N(F51)))</f>
        <v/>
      </c>
      <c r="L51" s="6">
        <f>IF(C51&amp;""="","",IF(J51&lt;&gt;"مكتمل","لا يُعتد به",IF(K51="","لم يُصوَّت",IF(K51&gt;='الإعدادات'!$B$5,"مقبول","مرفوض"))))</f>
        <v/>
      </c>
      <c r="M51" s="6">
        <f>IF(AND(L51="مقبول",I51&lt;&gt;"منفذ",I51&lt;&gt;"ملغي"),IF(AND(ISNUMBER(H51),H51&lt;'الإعدادات'!$B$6),"متأخر","غير منفذ"),"")</f>
        <v/>
      </c>
      <c r="N51" s="19">
        <f>IF(M51="","",IF(ISNUMBER(H51),H51,99999))</f>
        <v/>
      </c>
      <c r="O51" s="19">
        <f>IF(N51="","",COUNTIF($N$6:$N$505,"&lt;"&amp;N51)+COUNTIF($N$6:N51,N51))</f>
        <v/>
      </c>
    </row>
    <row r="52">
      <c r="A52" s="5" t="n"/>
      <c r="B52" s="5" t="n"/>
      <c r="C52" s="5" t="n"/>
      <c r="D52" s="17" t="n"/>
      <c r="E52" s="17" t="n"/>
      <c r="F52" s="17" t="n"/>
      <c r="G52" s="5" t="n"/>
      <c r="H52" s="14" t="n"/>
      <c r="I52" s="5" t="n"/>
      <c r="J52" s="6">
        <f>IF(C52&amp;""="","",IFERROR(INDEX('الاجتماعات'!$I$6:$I$205,MATCH(B52&amp;"",'الاجتماعات'!$A$6:$A$205,0)),"اجتماع غير موجود"))</f>
        <v/>
      </c>
      <c r="K52" s="18">
        <f>IF(N(D52)+N(E52)+N(F52)=0,"",N(D52)/(N(D52)+N(E52)+N(F52)))</f>
        <v/>
      </c>
      <c r="L52" s="6">
        <f>IF(C52&amp;""="","",IF(J52&lt;&gt;"مكتمل","لا يُعتد به",IF(K52="","لم يُصوَّت",IF(K52&gt;='الإعدادات'!$B$5,"مقبول","مرفوض"))))</f>
        <v/>
      </c>
      <c r="M52" s="6">
        <f>IF(AND(L52="مقبول",I52&lt;&gt;"منفذ",I52&lt;&gt;"ملغي"),IF(AND(ISNUMBER(H52),H52&lt;'الإعدادات'!$B$6),"متأخر","غير منفذ"),"")</f>
        <v/>
      </c>
      <c r="N52" s="19">
        <f>IF(M52="","",IF(ISNUMBER(H52),H52,99999))</f>
        <v/>
      </c>
      <c r="O52" s="19">
        <f>IF(N52="","",COUNTIF($N$6:$N$505,"&lt;"&amp;N52)+COUNTIF($N$6:N52,N52))</f>
        <v/>
      </c>
    </row>
    <row r="53">
      <c r="A53" s="5" t="n"/>
      <c r="B53" s="5" t="n"/>
      <c r="C53" s="5" t="n"/>
      <c r="D53" s="17" t="n"/>
      <c r="E53" s="17" t="n"/>
      <c r="F53" s="17" t="n"/>
      <c r="G53" s="5" t="n"/>
      <c r="H53" s="14" t="n"/>
      <c r="I53" s="5" t="n"/>
      <c r="J53" s="6">
        <f>IF(C53&amp;""="","",IFERROR(INDEX('الاجتماعات'!$I$6:$I$205,MATCH(B53&amp;"",'الاجتماعات'!$A$6:$A$205,0)),"اجتماع غير موجود"))</f>
        <v/>
      </c>
      <c r="K53" s="18">
        <f>IF(N(D53)+N(E53)+N(F53)=0,"",N(D53)/(N(D53)+N(E53)+N(F53)))</f>
        <v/>
      </c>
      <c r="L53" s="6">
        <f>IF(C53&amp;""="","",IF(J53&lt;&gt;"مكتمل","لا يُعتد به",IF(K53="","لم يُصوَّت",IF(K53&gt;='الإعدادات'!$B$5,"مقبول","مرفوض"))))</f>
        <v/>
      </c>
      <c r="M53" s="6">
        <f>IF(AND(L53="مقبول",I53&lt;&gt;"منفذ",I53&lt;&gt;"ملغي"),IF(AND(ISNUMBER(H53),H53&lt;'الإعدادات'!$B$6),"متأخر","غير منفذ"),"")</f>
        <v/>
      </c>
      <c r="N53" s="19">
        <f>IF(M53="","",IF(ISNUMBER(H53),H53,99999))</f>
        <v/>
      </c>
      <c r="O53" s="19">
        <f>IF(N53="","",COUNTIF($N$6:$N$505,"&lt;"&amp;N53)+COUNTIF($N$6:N53,N53))</f>
        <v/>
      </c>
    </row>
    <row r="54">
      <c r="A54" s="5" t="n"/>
      <c r="B54" s="5" t="n"/>
      <c r="C54" s="5" t="n"/>
      <c r="D54" s="17" t="n"/>
      <c r="E54" s="17" t="n"/>
      <c r="F54" s="17" t="n"/>
      <c r="G54" s="5" t="n"/>
      <c r="H54" s="14" t="n"/>
      <c r="I54" s="5" t="n"/>
      <c r="J54" s="6">
        <f>IF(C54&amp;""="","",IFERROR(INDEX('الاجتماعات'!$I$6:$I$205,MATCH(B54&amp;"",'الاجتماعات'!$A$6:$A$205,0)),"اجتماع غير موجود"))</f>
        <v/>
      </c>
      <c r="K54" s="18">
        <f>IF(N(D54)+N(E54)+N(F54)=0,"",N(D54)/(N(D54)+N(E54)+N(F54)))</f>
        <v/>
      </c>
      <c r="L54" s="6">
        <f>IF(C54&amp;""="","",IF(J54&lt;&gt;"مكتمل","لا يُعتد به",IF(K54="","لم يُصوَّت",IF(K54&gt;='الإعدادات'!$B$5,"مقبول","مرفوض"))))</f>
        <v/>
      </c>
      <c r="M54" s="6">
        <f>IF(AND(L54="مقبول",I54&lt;&gt;"منفذ",I54&lt;&gt;"ملغي"),IF(AND(ISNUMBER(H54),H54&lt;'الإعدادات'!$B$6),"متأخر","غير منفذ"),"")</f>
        <v/>
      </c>
      <c r="N54" s="19">
        <f>IF(M54="","",IF(ISNUMBER(H54),H54,99999))</f>
        <v/>
      </c>
      <c r="O54" s="19">
        <f>IF(N54="","",COUNTIF($N$6:$N$505,"&lt;"&amp;N54)+COUNTIF($N$6:N54,N54))</f>
        <v/>
      </c>
    </row>
    <row r="55">
      <c r="A55" s="5" t="n"/>
      <c r="B55" s="5" t="n"/>
      <c r="C55" s="5" t="n"/>
      <c r="D55" s="17" t="n"/>
      <c r="E55" s="17" t="n"/>
      <c r="F55" s="17" t="n"/>
      <c r="G55" s="5" t="n"/>
      <c r="H55" s="14" t="n"/>
      <c r="I55" s="5" t="n"/>
      <c r="J55" s="6">
        <f>IF(C55&amp;""="","",IFERROR(INDEX('الاجتماعات'!$I$6:$I$205,MATCH(B55&amp;"",'الاجتماعات'!$A$6:$A$205,0)),"اجتماع غير موجود"))</f>
        <v/>
      </c>
      <c r="K55" s="18">
        <f>IF(N(D55)+N(E55)+N(F55)=0,"",N(D55)/(N(D55)+N(E55)+N(F55)))</f>
        <v/>
      </c>
      <c r="L55" s="6">
        <f>IF(C55&amp;""="","",IF(J55&lt;&gt;"مكتمل","لا يُعتد به",IF(K55="","لم يُصوَّت",IF(K55&gt;='الإعدادات'!$B$5,"مقبول","مرفوض"))))</f>
        <v/>
      </c>
      <c r="M55" s="6">
        <f>IF(AND(L55="مقبول",I55&lt;&gt;"منفذ",I55&lt;&gt;"ملغي"),IF(AND(ISNUMBER(H55),H55&lt;'الإعدادات'!$B$6),"متأخر","غير منفذ"),"")</f>
        <v/>
      </c>
      <c r="N55" s="19">
        <f>IF(M55="","",IF(ISNUMBER(H55),H55,99999))</f>
        <v/>
      </c>
      <c r="O55" s="19">
        <f>IF(N55="","",COUNTIF($N$6:$N$505,"&lt;"&amp;N55)+COUNTIF($N$6:N55,N55))</f>
        <v/>
      </c>
    </row>
    <row r="56">
      <c r="A56" s="5" t="n"/>
      <c r="B56" s="5" t="n"/>
      <c r="C56" s="5" t="n"/>
      <c r="D56" s="17" t="n"/>
      <c r="E56" s="17" t="n"/>
      <c r="F56" s="17" t="n"/>
      <c r="G56" s="5" t="n"/>
      <c r="H56" s="14" t="n"/>
      <c r="I56" s="5" t="n"/>
      <c r="J56" s="6">
        <f>IF(C56&amp;""="","",IFERROR(INDEX('الاجتماعات'!$I$6:$I$205,MATCH(B56&amp;"",'الاجتماعات'!$A$6:$A$205,0)),"اجتماع غير موجود"))</f>
        <v/>
      </c>
      <c r="K56" s="18">
        <f>IF(N(D56)+N(E56)+N(F56)=0,"",N(D56)/(N(D56)+N(E56)+N(F56)))</f>
        <v/>
      </c>
      <c r="L56" s="6">
        <f>IF(C56&amp;""="","",IF(J56&lt;&gt;"مكتمل","لا يُعتد به",IF(K56="","لم يُصوَّت",IF(K56&gt;='الإعدادات'!$B$5,"مقبول","مرفوض"))))</f>
        <v/>
      </c>
      <c r="M56" s="6">
        <f>IF(AND(L56="مقبول",I56&lt;&gt;"منفذ",I56&lt;&gt;"ملغي"),IF(AND(ISNUMBER(H56),H56&lt;'الإعدادات'!$B$6),"متأخر","غير منفذ"),"")</f>
        <v/>
      </c>
      <c r="N56" s="19">
        <f>IF(M56="","",IF(ISNUMBER(H56),H56,99999))</f>
        <v/>
      </c>
      <c r="O56" s="19">
        <f>IF(N56="","",COUNTIF($N$6:$N$505,"&lt;"&amp;N56)+COUNTIF($N$6:N56,N56))</f>
        <v/>
      </c>
    </row>
    <row r="57">
      <c r="A57" s="5" t="n"/>
      <c r="B57" s="5" t="n"/>
      <c r="C57" s="5" t="n"/>
      <c r="D57" s="17" t="n"/>
      <c r="E57" s="17" t="n"/>
      <c r="F57" s="17" t="n"/>
      <c r="G57" s="5" t="n"/>
      <c r="H57" s="14" t="n"/>
      <c r="I57" s="5" t="n"/>
      <c r="J57" s="6">
        <f>IF(C57&amp;""="","",IFERROR(INDEX('الاجتماعات'!$I$6:$I$205,MATCH(B57&amp;"",'الاجتماعات'!$A$6:$A$205,0)),"اجتماع غير موجود"))</f>
        <v/>
      </c>
      <c r="K57" s="18">
        <f>IF(N(D57)+N(E57)+N(F57)=0,"",N(D57)/(N(D57)+N(E57)+N(F57)))</f>
        <v/>
      </c>
      <c r="L57" s="6">
        <f>IF(C57&amp;""="","",IF(J57&lt;&gt;"مكتمل","لا يُعتد به",IF(K57="","لم يُصوَّت",IF(K57&gt;='الإعدادات'!$B$5,"مقبول","مرفوض"))))</f>
        <v/>
      </c>
      <c r="M57" s="6">
        <f>IF(AND(L57="مقبول",I57&lt;&gt;"منفذ",I57&lt;&gt;"ملغي"),IF(AND(ISNUMBER(H57),H57&lt;'الإعدادات'!$B$6),"متأخر","غير منفذ"),"")</f>
        <v/>
      </c>
      <c r="N57" s="19">
        <f>IF(M57="","",IF(ISNUMBER(H57),H57,99999))</f>
        <v/>
      </c>
      <c r="O57" s="19">
        <f>IF(N57="","",COUNTIF($N$6:$N$505,"&lt;"&amp;N57)+COUNTIF($N$6:N57,N57))</f>
        <v/>
      </c>
    </row>
    <row r="58">
      <c r="A58" s="5" t="n"/>
      <c r="B58" s="5" t="n"/>
      <c r="C58" s="5" t="n"/>
      <c r="D58" s="17" t="n"/>
      <c r="E58" s="17" t="n"/>
      <c r="F58" s="17" t="n"/>
      <c r="G58" s="5" t="n"/>
      <c r="H58" s="14" t="n"/>
      <c r="I58" s="5" t="n"/>
      <c r="J58" s="6">
        <f>IF(C58&amp;""="","",IFERROR(INDEX('الاجتماعات'!$I$6:$I$205,MATCH(B58&amp;"",'الاجتماعات'!$A$6:$A$205,0)),"اجتماع غير موجود"))</f>
        <v/>
      </c>
      <c r="K58" s="18">
        <f>IF(N(D58)+N(E58)+N(F58)=0,"",N(D58)/(N(D58)+N(E58)+N(F58)))</f>
        <v/>
      </c>
      <c r="L58" s="6">
        <f>IF(C58&amp;""="","",IF(J58&lt;&gt;"مكتمل","لا يُعتد به",IF(K58="","لم يُصوَّت",IF(K58&gt;='الإعدادات'!$B$5,"مقبول","مرفوض"))))</f>
        <v/>
      </c>
      <c r="M58" s="6">
        <f>IF(AND(L58="مقبول",I58&lt;&gt;"منفذ",I58&lt;&gt;"ملغي"),IF(AND(ISNUMBER(H58),H58&lt;'الإعدادات'!$B$6),"متأخر","غير منفذ"),"")</f>
        <v/>
      </c>
      <c r="N58" s="19">
        <f>IF(M58="","",IF(ISNUMBER(H58),H58,99999))</f>
        <v/>
      </c>
      <c r="O58" s="19">
        <f>IF(N58="","",COUNTIF($N$6:$N$505,"&lt;"&amp;N58)+COUNTIF($N$6:N58,N58))</f>
        <v/>
      </c>
    </row>
    <row r="59">
      <c r="A59" s="5" t="n"/>
      <c r="B59" s="5" t="n"/>
      <c r="C59" s="5" t="n"/>
      <c r="D59" s="17" t="n"/>
      <c r="E59" s="17" t="n"/>
      <c r="F59" s="17" t="n"/>
      <c r="G59" s="5" t="n"/>
      <c r="H59" s="14" t="n"/>
      <c r="I59" s="5" t="n"/>
      <c r="J59" s="6">
        <f>IF(C59&amp;""="","",IFERROR(INDEX('الاجتماعات'!$I$6:$I$205,MATCH(B59&amp;"",'الاجتماعات'!$A$6:$A$205,0)),"اجتماع غير موجود"))</f>
        <v/>
      </c>
      <c r="K59" s="18">
        <f>IF(N(D59)+N(E59)+N(F59)=0,"",N(D59)/(N(D59)+N(E59)+N(F59)))</f>
        <v/>
      </c>
      <c r="L59" s="6">
        <f>IF(C59&amp;""="","",IF(J59&lt;&gt;"مكتمل","لا يُعتد به",IF(K59="","لم يُصوَّت",IF(K59&gt;='الإعدادات'!$B$5,"مقبول","مرفوض"))))</f>
        <v/>
      </c>
      <c r="M59" s="6">
        <f>IF(AND(L59="مقبول",I59&lt;&gt;"منفذ",I59&lt;&gt;"ملغي"),IF(AND(ISNUMBER(H59),H59&lt;'الإعدادات'!$B$6),"متأخر","غير منفذ"),"")</f>
        <v/>
      </c>
      <c r="N59" s="19">
        <f>IF(M59="","",IF(ISNUMBER(H59),H59,99999))</f>
        <v/>
      </c>
      <c r="O59" s="19">
        <f>IF(N59="","",COUNTIF($N$6:$N$505,"&lt;"&amp;N59)+COUNTIF($N$6:N59,N59))</f>
        <v/>
      </c>
    </row>
    <row r="60">
      <c r="A60" s="5" t="n"/>
      <c r="B60" s="5" t="n"/>
      <c r="C60" s="5" t="n"/>
      <c r="D60" s="17" t="n"/>
      <c r="E60" s="17" t="n"/>
      <c r="F60" s="17" t="n"/>
      <c r="G60" s="5" t="n"/>
      <c r="H60" s="14" t="n"/>
      <c r="I60" s="5" t="n"/>
      <c r="J60" s="6">
        <f>IF(C60&amp;""="","",IFERROR(INDEX('الاجتماعات'!$I$6:$I$205,MATCH(B60&amp;"",'الاجتماعات'!$A$6:$A$205,0)),"اجتماع غير موجود"))</f>
        <v/>
      </c>
      <c r="K60" s="18">
        <f>IF(N(D60)+N(E60)+N(F60)=0,"",N(D60)/(N(D60)+N(E60)+N(F60)))</f>
        <v/>
      </c>
      <c r="L60" s="6">
        <f>IF(C60&amp;""="","",IF(J60&lt;&gt;"مكتمل","لا يُعتد به",IF(K60="","لم يُصوَّت",IF(K60&gt;='الإعدادات'!$B$5,"مقبول","مرفوض"))))</f>
        <v/>
      </c>
      <c r="M60" s="6">
        <f>IF(AND(L60="مقبول",I60&lt;&gt;"منفذ",I60&lt;&gt;"ملغي"),IF(AND(ISNUMBER(H60),H60&lt;'الإعدادات'!$B$6),"متأخر","غير منفذ"),"")</f>
        <v/>
      </c>
      <c r="N60" s="19">
        <f>IF(M60="","",IF(ISNUMBER(H60),H60,99999))</f>
        <v/>
      </c>
      <c r="O60" s="19">
        <f>IF(N60="","",COUNTIF($N$6:$N$505,"&lt;"&amp;N60)+COUNTIF($N$6:N60,N60))</f>
        <v/>
      </c>
    </row>
    <row r="61">
      <c r="A61" s="5" t="n"/>
      <c r="B61" s="5" t="n"/>
      <c r="C61" s="5" t="n"/>
      <c r="D61" s="17" t="n"/>
      <c r="E61" s="17" t="n"/>
      <c r="F61" s="17" t="n"/>
      <c r="G61" s="5" t="n"/>
      <c r="H61" s="14" t="n"/>
      <c r="I61" s="5" t="n"/>
      <c r="J61" s="6">
        <f>IF(C61&amp;""="","",IFERROR(INDEX('الاجتماعات'!$I$6:$I$205,MATCH(B61&amp;"",'الاجتماعات'!$A$6:$A$205,0)),"اجتماع غير موجود"))</f>
        <v/>
      </c>
      <c r="K61" s="18">
        <f>IF(N(D61)+N(E61)+N(F61)=0,"",N(D61)/(N(D61)+N(E61)+N(F61)))</f>
        <v/>
      </c>
      <c r="L61" s="6">
        <f>IF(C61&amp;""="","",IF(J61&lt;&gt;"مكتمل","لا يُعتد به",IF(K61="","لم يُصوَّت",IF(K61&gt;='الإعدادات'!$B$5,"مقبول","مرفوض"))))</f>
        <v/>
      </c>
      <c r="M61" s="6">
        <f>IF(AND(L61="مقبول",I61&lt;&gt;"منفذ",I61&lt;&gt;"ملغي"),IF(AND(ISNUMBER(H61),H61&lt;'الإعدادات'!$B$6),"متأخر","غير منفذ"),"")</f>
        <v/>
      </c>
      <c r="N61" s="19">
        <f>IF(M61="","",IF(ISNUMBER(H61),H61,99999))</f>
        <v/>
      </c>
      <c r="O61" s="19">
        <f>IF(N61="","",COUNTIF($N$6:$N$505,"&lt;"&amp;N61)+COUNTIF($N$6:N61,N61))</f>
        <v/>
      </c>
    </row>
    <row r="62">
      <c r="A62" s="5" t="n"/>
      <c r="B62" s="5" t="n"/>
      <c r="C62" s="5" t="n"/>
      <c r="D62" s="17" t="n"/>
      <c r="E62" s="17" t="n"/>
      <c r="F62" s="17" t="n"/>
      <c r="G62" s="5" t="n"/>
      <c r="H62" s="14" t="n"/>
      <c r="I62" s="5" t="n"/>
      <c r="J62" s="6">
        <f>IF(C62&amp;""="","",IFERROR(INDEX('الاجتماعات'!$I$6:$I$205,MATCH(B62&amp;"",'الاجتماعات'!$A$6:$A$205,0)),"اجتماع غير موجود"))</f>
        <v/>
      </c>
      <c r="K62" s="18">
        <f>IF(N(D62)+N(E62)+N(F62)=0,"",N(D62)/(N(D62)+N(E62)+N(F62)))</f>
        <v/>
      </c>
      <c r="L62" s="6">
        <f>IF(C62&amp;""="","",IF(J62&lt;&gt;"مكتمل","لا يُعتد به",IF(K62="","لم يُصوَّت",IF(K62&gt;='الإعدادات'!$B$5,"مقبول","مرفوض"))))</f>
        <v/>
      </c>
      <c r="M62" s="6">
        <f>IF(AND(L62="مقبول",I62&lt;&gt;"منفذ",I62&lt;&gt;"ملغي"),IF(AND(ISNUMBER(H62),H62&lt;'الإعدادات'!$B$6),"متأخر","غير منفذ"),"")</f>
        <v/>
      </c>
      <c r="N62" s="19">
        <f>IF(M62="","",IF(ISNUMBER(H62),H62,99999))</f>
        <v/>
      </c>
      <c r="O62" s="19">
        <f>IF(N62="","",COUNTIF($N$6:$N$505,"&lt;"&amp;N62)+COUNTIF($N$6:N62,N62))</f>
        <v/>
      </c>
    </row>
    <row r="63">
      <c r="A63" s="5" t="n"/>
      <c r="B63" s="5" t="n"/>
      <c r="C63" s="5" t="n"/>
      <c r="D63" s="17" t="n"/>
      <c r="E63" s="17" t="n"/>
      <c r="F63" s="17" t="n"/>
      <c r="G63" s="5" t="n"/>
      <c r="H63" s="14" t="n"/>
      <c r="I63" s="5" t="n"/>
      <c r="J63" s="6">
        <f>IF(C63&amp;""="","",IFERROR(INDEX('الاجتماعات'!$I$6:$I$205,MATCH(B63&amp;"",'الاجتماعات'!$A$6:$A$205,0)),"اجتماع غير موجود"))</f>
        <v/>
      </c>
      <c r="K63" s="18">
        <f>IF(N(D63)+N(E63)+N(F63)=0,"",N(D63)/(N(D63)+N(E63)+N(F63)))</f>
        <v/>
      </c>
      <c r="L63" s="6">
        <f>IF(C63&amp;""="","",IF(J63&lt;&gt;"مكتمل","لا يُعتد به",IF(K63="","لم يُصوَّت",IF(K63&gt;='الإعدادات'!$B$5,"مقبول","مرفوض"))))</f>
        <v/>
      </c>
      <c r="M63" s="6">
        <f>IF(AND(L63="مقبول",I63&lt;&gt;"منفذ",I63&lt;&gt;"ملغي"),IF(AND(ISNUMBER(H63),H63&lt;'الإعدادات'!$B$6),"متأخر","غير منفذ"),"")</f>
        <v/>
      </c>
      <c r="N63" s="19">
        <f>IF(M63="","",IF(ISNUMBER(H63),H63,99999))</f>
        <v/>
      </c>
      <c r="O63" s="19">
        <f>IF(N63="","",COUNTIF($N$6:$N$505,"&lt;"&amp;N63)+COUNTIF($N$6:N63,N63))</f>
        <v/>
      </c>
    </row>
    <row r="64">
      <c r="A64" s="5" t="n"/>
      <c r="B64" s="5" t="n"/>
      <c r="C64" s="5" t="n"/>
      <c r="D64" s="17" t="n"/>
      <c r="E64" s="17" t="n"/>
      <c r="F64" s="17" t="n"/>
      <c r="G64" s="5" t="n"/>
      <c r="H64" s="14" t="n"/>
      <c r="I64" s="5" t="n"/>
      <c r="J64" s="6">
        <f>IF(C64&amp;""="","",IFERROR(INDEX('الاجتماعات'!$I$6:$I$205,MATCH(B64&amp;"",'الاجتماعات'!$A$6:$A$205,0)),"اجتماع غير موجود"))</f>
        <v/>
      </c>
      <c r="K64" s="18">
        <f>IF(N(D64)+N(E64)+N(F64)=0,"",N(D64)/(N(D64)+N(E64)+N(F64)))</f>
        <v/>
      </c>
      <c r="L64" s="6">
        <f>IF(C64&amp;""="","",IF(J64&lt;&gt;"مكتمل","لا يُعتد به",IF(K64="","لم يُصوَّت",IF(K64&gt;='الإعدادات'!$B$5,"مقبول","مرفوض"))))</f>
        <v/>
      </c>
      <c r="M64" s="6">
        <f>IF(AND(L64="مقبول",I64&lt;&gt;"منفذ",I64&lt;&gt;"ملغي"),IF(AND(ISNUMBER(H64),H64&lt;'الإعدادات'!$B$6),"متأخر","غير منفذ"),"")</f>
        <v/>
      </c>
      <c r="N64" s="19">
        <f>IF(M64="","",IF(ISNUMBER(H64),H64,99999))</f>
        <v/>
      </c>
      <c r="O64" s="19">
        <f>IF(N64="","",COUNTIF($N$6:$N$505,"&lt;"&amp;N64)+COUNTIF($N$6:N64,N64))</f>
        <v/>
      </c>
    </row>
    <row r="65">
      <c r="A65" s="5" t="n"/>
      <c r="B65" s="5" t="n"/>
      <c r="C65" s="5" t="n"/>
      <c r="D65" s="17" t="n"/>
      <c r="E65" s="17" t="n"/>
      <c r="F65" s="17" t="n"/>
      <c r="G65" s="5" t="n"/>
      <c r="H65" s="14" t="n"/>
      <c r="I65" s="5" t="n"/>
      <c r="J65" s="6">
        <f>IF(C65&amp;""="","",IFERROR(INDEX('الاجتماعات'!$I$6:$I$205,MATCH(B65&amp;"",'الاجتماعات'!$A$6:$A$205,0)),"اجتماع غير موجود"))</f>
        <v/>
      </c>
      <c r="K65" s="18">
        <f>IF(N(D65)+N(E65)+N(F65)=0,"",N(D65)/(N(D65)+N(E65)+N(F65)))</f>
        <v/>
      </c>
      <c r="L65" s="6">
        <f>IF(C65&amp;""="","",IF(J65&lt;&gt;"مكتمل","لا يُعتد به",IF(K65="","لم يُصوَّت",IF(K65&gt;='الإعدادات'!$B$5,"مقبول","مرفوض"))))</f>
        <v/>
      </c>
      <c r="M65" s="6">
        <f>IF(AND(L65="مقبول",I65&lt;&gt;"منفذ",I65&lt;&gt;"ملغي"),IF(AND(ISNUMBER(H65),H65&lt;'الإعدادات'!$B$6),"متأخر","غير منفذ"),"")</f>
        <v/>
      </c>
      <c r="N65" s="19">
        <f>IF(M65="","",IF(ISNUMBER(H65),H65,99999))</f>
        <v/>
      </c>
      <c r="O65" s="19">
        <f>IF(N65="","",COUNTIF($N$6:$N$505,"&lt;"&amp;N65)+COUNTIF($N$6:N65,N65))</f>
        <v/>
      </c>
    </row>
    <row r="66">
      <c r="A66" s="5" t="n"/>
      <c r="B66" s="5" t="n"/>
      <c r="C66" s="5" t="n"/>
      <c r="D66" s="17" t="n"/>
      <c r="E66" s="17" t="n"/>
      <c r="F66" s="17" t="n"/>
      <c r="G66" s="5" t="n"/>
      <c r="H66" s="14" t="n"/>
      <c r="I66" s="5" t="n"/>
      <c r="J66" s="6">
        <f>IF(C66&amp;""="","",IFERROR(INDEX('الاجتماعات'!$I$6:$I$205,MATCH(B66&amp;"",'الاجتماعات'!$A$6:$A$205,0)),"اجتماع غير موجود"))</f>
        <v/>
      </c>
      <c r="K66" s="18">
        <f>IF(N(D66)+N(E66)+N(F66)=0,"",N(D66)/(N(D66)+N(E66)+N(F66)))</f>
        <v/>
      </c>
      <c r="L66" s="6">
        <f>IF(C66&amp;""="","",IF(J66&lt;&gt;"مكتمل","لا يُعتد به",IF(K66="","لم يُصوَّت",IF(K66&gt;='الإعدادات'!$B$5,"مقبول","مرفوض"))))</f>
        <v/>
      </c>
      <c r="M66" s="6">
        <f>IF(AND(L66="مقبول",I66&lt;&gt;"منفذ",I66&lt;&gt;"ملغي"),IF(AND(ISNUMBER(H66),H66&lt;'الإعدادات'!$B$6),"متأخر","غير منفذ"),"")</f>
        <v/>
      </c>
      <c r="N66" s="19">
        <f>IF(M66="","",IF(ISNUMBER(H66),H66,99999))</f>
        <v/>
      </c>
      <c r="O66" s="19">
        <f>IF(N66="","",COUNTIF($N$6:$N$505,"&lt;"&amp;N66)+COUNTIF($N$6:N66,N66))</f>
        <v/>
      </c>
    </row>
    <row r="67">
      <c r="A67" s="5" t="n"/>
      <c r="B67" s="5" t="n"/>
      <c r="C67" s="5" t="n"/>
      <c r="D67" s="17" t="n"/>
      <c r="E67" s="17" t="n"/>
      <c r="F67" s="17" t="n"/>
      <c r="G67" s="5" t="n"/>
      <c r="H67" s="14" t="n"/>
      <c r="I67" s="5" t="n"/>
      <c r="J67" s="6">
        <f>IF(C67&amp;""="","",IFERROR(INDEX('الاجتماعات'!$I$6:$I$205,MATCH(B67&amp;"",'الاجتماعات'!$A$6:$A$205,0)),"اجتماع غير موجود"))</f>
        <v/>
      </c>
      <c r="K67" s="18">
        <f>IF(N(D67)+N(E67)+N(F67)=0,"",N(D67)/(N(D67)+N(E67)+N(F67)))</f>
        <v/>
      </c>
      <c r="L67" s="6">
        <f>IF(C67&amp;""="","",IF(J67&lt;&gt;"مكتمل","لا يُعتد به",IF(K67="","لم يُصوَّت",IF(K67&gt;='الإعدادات'!$B$5,"مقبول","مرفوض"))))</f>
        <v/>
      </c>
      <c r="M67" s="6">
        <f>IF(AND(L67="مقبول",I67&lt;&gt;"منفذ",I67&lt;&gt;"ملغي"),IF(AND(ISNUMBER(H67),H67&lt;'الإعدادات'!$B$6),"متأخر","غير منفذ"),"")</f>
        <v/>
      </c>
      <c r="N67" s="19">
        <f>IF(M67="","",IF(ISNUMBER(H67),H67,99999))</f>
        <v/>
      </c>
      <c r="O67" s="19">
        <f>IF(N67="","",COUNTIF($N$6:$N$505,"&lt;"&amp;N67)+COUNTIF($N$6:N67,N67))</f>
        <v/>
      </c>
    </row>
    <row r="68">
      <c r="A68" s="5" t="n"/>
      <c r="B68" s="5" t="n"/>
      <c r="C68" s="5" t="n"/>
      <c r="D68" s="17" t="n"/>
      <c r="E68" s="17" t="n"/>
      <c r="F68" s="17" t="n"/>
      <c r="G68" s="5" t="n"/>
      <c r="H68" s="14" t="n"/>
      <c r="I68" s="5" t="n"/>
      <c r="J68" s="6">
        <f>IF(C68&amp;""="","",IFERROR(INDEX('الاجتماعات'!$I$6:$I$205,MATCH(B68&amp;"",'الاجتماعات'!$A$6:$A$205,0)),"اجتماع غير موجود"))</f>
        <v/>
      </c>
      <c r="K68" s="18">
        <f>IF(N(D68)+N(E68)+N(F68)=0,"",N(D68)/(N(D68)+N(E68)+N(F68)))</f>
        <v/>
      </c>
      <c r="L68" s="6">
        <f>IF(C68&amp;""="","",IF(J68&lt;&gt;"مكتمل","لا يُعتد به",IF(K68="","لم يُصوَّت",IF(K68&gt;='الإعدادات'!$B$5,"مقبول","مرفوض"))))</f>
        <v/>
      </c>
      <c r="M68" s="6">
        <f>IF(AND(L68="مقبول",I68&lt;&gt;"منفذ",I68&lt;&gt;"ملغي"),IF(AND(ISNUMBER(H68),H68&lt;'الإعدادات'!$B$6),"متأخر","غير منفذ"),"")</f>
        <v/>
      </c>
      <c r="N68" s="19">
        <f>IF(M68="","",IF(ISNUMBER(H68),H68,99999))</f>
        <v/>
      </c>
      <c r="O68" s="19">
        <f>IF(N68="","",COUNTIF($N$6:$N$505,"&lt;"&amp;N68)+COUNTIF($N$6:N68,N68))</f>
        <v/>
      </c>
    </row>
    <row r="69">
      <c r="A69" s="5" t="n"/>
      <c r="B69" s="5" t="n"/>
      <c r="C69" s="5" t="n"/>
      <c r="D69" s="17" t="n"/>
      <c r="E69" s="17" t="n"/>
      <c r="F69" s="17" t="n"/>
      <c r="G69" s="5" t="n"/>
      <c r="H69" s="14" t="n"/>
      <c r="I69" s="5" t="n"/>
      <c r="J69" s="6">
        <f>IF(C69&amp;""="","",IFERROR(INDEX('الاجتماعات'!$I$6:$I$205,MATCH(B69&amp;"",'الاجتماعات'!$A$6:$A$205,0)),"اجتماع غير موجود"))</f>
        <v/>
      </c>
      <c r="K69" s="18">
        <f>IF(N(D69)+N(E69)+N(F69)=0,"",N(D69)/(N(D69)+N(E69)+N(F69)))</f>
        <v/>
      </c>
      <c r="L69" s="6">
        <f>IF(C69&amp;""="","",IF(J69&lt;&gt;"مكتمل","لا يُعتد به",IF(K69="","لم يُصوَّت",IF(K69&gt;='الإعدادات'!$B$5,"مقبول","مرفوض"))))</f>
        <v/>
      </c>
      <c r="M69" s="6">
        <f>IF(AND(L69="مقبول",I69&lt;&gt;"منفذ",I69&lt;&gt;"ملغي"),IF(AND(ISNUMBER(H69),H69&lt;'الإعدادات'!$B$6),"متأخر","غير منفذ"),"")</f>
        <v/>
      </c>
      <c r="N69" s="19">
        <f>IF(M69="","",IF(ISNUMBER(H69),H69,99999))</f>
        <v/>
      </c>
      <c r="O69" s="19">
        <f>IF(N69="","",COUNTIF($N$6:$N$505,"&lt;"&amp;N69)+COUNTIF($N$6:N69,N69))</f>
        <v/>
      </c>
    </row>
    <row r="70">
      <c r="A70" s="5" t="n"/>
      <c r="B70" s="5" t="n"/>
      <c r="C70" s="5" t="n"/>
      <c r="D70" s="17" t="n"/>
      <c r="E70" s="17" t="n"/>
      <c r="F70" s="17" t="n"/>
      <c r="G70" s="5" t="n"/>
      <c r="H70" s="14" t="n"/>
      <c r="I70" s="5" t="n"/>
      <c r="J70" s="6">
        <f>IF(C70&amp;""="","",IFERROR(INDEX('الاجتماعات'!$I$6:$I$205,MATCH(B70&amp;"",'الاجتماعات'!$A$6:$A$205,0)),"اجتماع غير موجود"))</f>
        <v/>
      </c>
      <c r="K70" s="18">
        <f>IF(N(D70)+N(E70)+N(F70)=0,"",N(D70)/(N(D70)+N(E70)+N(F70)))</f>
        <v/>
      </c>
      <c r="L70" s="6">
        <f>IF(C70&amp;""="","",IF(J70&lt;&gt;"مكتمل","لا يُعتد به",IF(K70="","لم يُصوَّت",IF(K70&gt;='الإعدادات'!$B$5,"مقبول","مرفوض"))))</f>
        <v/>
      </c>
      <c r="M70" s="6">
        <f>IF(AND(L70="مقبول",I70&lt;&gt;"منفذ",I70&lt;&gt;"ملغي"),IF(AND(ISNUMBER(H70),H70&lt;'الإعدادات'!$B$6),"متأخر","غير منفذ"),"")</f>
        <v/>
      </c>
      <c r="N70" s="19">
        <f>IF(M70="","",IF(ISNUMBER(H70),H70,99999))</f>
        <v/>
      </c>
      <c r="O70" s="19">
        <f>IF(N70="","",COUNTIF($N$6:$N$505,"&lt;"&amp;N70)+COUNTIF($N$6:N70,N70))</f>
        <v/>
      </c>
    </row>
    <row r="71">
      <c r="A71" s="5" t="n"/>
      <c r="B71" s="5" t="n"/>
      <c r="C71" s="5" t="n"/>
      <c r="D71" s="17" t="n"/>
      <c r="E71" s="17" t="n"/>
      <c r="F71" s="17" t="n"/>
      <c r="G71" s="5" t="n"/>
      <c r="H71" s="14" t="n"/>
      <c r="I71" s="5" t="n"/>
      <c r="J71" s="6">
        <f>IF(C71&amp;""="","",IFERROR(INDEX('الاجتماعات'!$I$6:$I$205,MATCH(B71&amp;"",'الاجتماعات'!$A$6:$A$205,0)),"اجتماع غير موجود"))</f>
        <v/>
      </c>
      <c r="K71" s="18">
        <f>IF(N(D71)+N(E71)+N(F71)=0,"",N(D71)/(N(D71)+N(E71)+N(F71)))</f>
        <v/>
      </c>
      <c r="L71" s="6">
        <f>IF(C71&amp;""="","",IF(J71&lt;&gt;"مكتمل","لا يُعتد به",IF(K71="","لم يُصوَّت",IF(K71&gt;='الإعدادات'!$B$5,"مقبول","مرفوض"))))</f>
        <v/>
      </c>
      <c r="M71" s="6">
        <f>IF(AND(L71="مقبول",I71&lt;&gt;"منفذ",I71&lt;&gt;"ملغي"),IF(AND(ISNUMBER(H71),H71&lt;'الإعدادات'!$B$6),"متأخر","غير منفذ"),"")</f>
        <v/>
      </c>
      <c r="N71" s="19">
        <f>IF(M71="","",IF(ISNUMBER(H71),H71,99999))</f>
        <v/>
      </c>
      <c r="O71" s="19">
        <f>IF(N71="","",COUNTIF($N$6:$N$505,"&lt;"&amp;N71)+COUNTIF($N$6:N71,N71))</f>
        <v/>
      </c>
    </row>
    <row r="72">
      <c r="A72" s="5" t="n"/>
      <c r="B72" s="5" t="n"/>
      <c r="C72" s="5" t="n"/>
      <c r="D72" s="17" t="n"/>
      <c r="E72" s="17" t="n"/>
      <c r="F72" s="17" t="n"/>
      <c r="G72" s="5" t="n"/>
      <c r="H72" s="14" t="n"/>
      <c r="I72" s="5" t="n"/>
      <c r="J72" s="6">
        <f>IF(C72&amp;""="","",IFERROR(INDEX('الاجتماعات'!$I$6:$I$205,MATCH(B72&amp;"",'الاجتماعات'!$A$6:$A$205,0)),"اجتماع غير موجود"))</f>
        <v/>
      </c>
      <c r="K72" s="18">
        <f>IF(N(D72)+N(E72)+N(F72)=0,"",N(D72)/(N(D72)+N(E72)+N(F72)))</f>
        <v/>
      </c>
      <c r="L72" s="6">
        <f>IF(C72&amp;""="","",IF(J72&lt;&gt;"مكتمل","لا يُعتد به",IF(K72="","لم يُصوَّت",IF(K72&gt;='الإعدادات'!$B$5,"مقبول","مرفوض"))))</f>
        <v/>
      </c>
      <c r="M72" s="6">
        <f>IF(AND(L72="مقبول",I72&lt;&gt;"منفذ",I72&lt;&gt;"ملغي"),IF(AND(ISNUMBER(H72),H72&lt;'الإعدادات'!$B$6),"متأخر","غير منفذ"),"")</f>
        <v/>
      </c>
      <c r="N72" s="19">
        <f>IF(M72="","",IF(ISNUMBER(H72),H72,99999))</f>
        <v/>
      </c>
      <c r="O72" s="19">
        <f>IF(N72="","",COUNTIF($N$6:$N$505,"&lt;"&amp;N72)+COUNTIF($N$6:N72,N72))</f>
        <v/>
      </c>
    </row>
    <row r="73">
      <c r="A73" s="5" t="n"/>
      <c r="B73" s="5" t="n"/>
      <c r="C73" s="5" t="n"/>
      <c r="D73" s="17" t="n"/>
      <c r="E73" s="17" t="n"/>
      <c r="F73" s="17" t="n"/>
      <c r="G73" s="5" t="n"/>
      <c r="H73" s="14" t="n"/>
      <c r="I73" s="5" t="n"/>
      <c r="J73" s="6">
        <f>IF(C73&amp;""="","",IFERROR(INDEX('الاجتماعات'!$I$6:$I$205,MATCH(B73&amp;"",'الاجتماعات'!$A$6:$A$205,0)),"اجتماع غير موجود"))</f>
        <v/>
      </c>
      <c r="K73" s="18">
        <f>IF(N(D73)+N(E73)+N(F73)=0,"",N(D73)/(N(D73)+N(E73)+N(F73)))</f>
        <v/>
      </c>
      <c r="L73" s="6">
        <f>IF(C73&amp;""="","",IF(J73&lt;&gt;"مكتمل","لا يُعتد به",IF(K73="","لم يُصوَّت",IF(K73&gt;='الإعدادات'!$B$5,"مقبول","مرفوض"))))</f>
        <v/>
      </c>
      <c r="M73" s="6">
        <f>IF(AND(L73="مقبول",I73&lt;&gt;"منفذ",I73&lt;&gt;"ملغي"),IF(AND(ISNUMBER(H73),H73&lt;'الإعدادات'!$B$6),"متأخر","غير منفذ"),"")</f>
        <v/>
      </c>
      <c r="N73" s="19">
        <f>IF(M73="","",IF(ISNUMBER(H73),H73,99999))</f>
        <v/>
      </c>
      <c r="O73" s="19">
        <f>IF(N73="","",COUNTIF($N$6:$N$505,"&lt;"&amp;N73)+COUNTIF($N$6:N73,N73))</f>
        <v/>
      </c>
    </row>
    <row r="74">
      <c r="A74" s="5" t="n"/>
      <c r="B74" s="5" t="n"/>
      <c r="C74" s="5" t="n"/>
      <c r="D74" s="17" t="n"/>
      <c r="E74" s="17" t="n"/>
      <c r="F74" s="17" t="n"/>
      <c r="G74" s="5" t="n"/>
      <c r="H74" s="14" t="n"/>
      <c r="I74" s="5" t="n"/>
      <c r="J74" s="6">
        <f>IF(C74&amp;""="","",IFERROR(INDEX('الاجتماعات'!$I$6:$I$205,MATCH(B74&amp;"",'الاجتماعات'!$A$6:$A$205,0)),"اجتماع غير موجود"))</f>
        <v/>
      </c>
      <c r="K74" s="18">
        <f>IF(N(D74)+N(E74)+N(F74)=0,"",N(D74)/(N(D74)+N(E74)+N(F74)))</f>
        <v/>
      </c>
      <c r="L74" s="6">
        <f>IF(C74&amp;""="","",IF(J74&lt;&gt;"مكتمل","لا يُعتد به",IF(K74="","لم يُصوَّت",IF(K74&gt;='الإعدادات'!$B$5,"مقبول","مرفوض"))))</f>
        <v/>
      </c>
      <c r="M74" s="6">
        <f>IF(AND(L74="مقبول",I74&lt;&gt;"منفذ",I74&lt;&gt;"ملغي"),IF(AND(ISNUMBER(H74),H74&lt;'الإعدادات'!$B$6),"متأخر","غير منفذ"),"")</f>
        <v/>
      </c>
      <c r="N74" s="19">
        <f>IF(M74="","",IF(ISNUMBER(H74),H74,99999))</f>
        <v/>
      </c>
      <c r="O74" s="19">
        <f>IF(N74="","",COUNTIF($N$6:$N$505,"&lt;"&amp;N74)+COUNTIF($N$6:N74,N74))</f>
        <v/>
      </c>
    </row>
    <row r="75">
      <c r="A75" s="5" t="n"/>
      <c r="B75" s="5" t="n"/>
      <c r="C75" s="5" t="n"/>
      <c r="D75" s="17" t="n"/>
      <c r="E75" s="17" t="n"/>
      <c r="F75" s="17" t="n"/>
      <c r="G75" s="5" t="n"/>
      <c r="H75" s="14" t="n"/>
      <c r="I75" s="5" t="n"/>
      <c r="J75" s="6">
        <f>IF(C75&amp;""="","",IFERROR(INDEX('الاجتماعات'!$I$6:$I$205,MATCH(B75&amp;"",'الاجتماعات'!$A$6:$A$205,0)),"اجتماع غير موجود"))</f>
        <v/>
      </c>
      <c r="K75" s="18">
        <f>IF(N(D75)+N(E75)+N(F75)=0,"",N(D75)/(N(D75)+N(E75)+N(F75)))</f>
        <v/>
      </c>
      <c r="L75" s="6">
        <f>IF(C75&amp;""="","",IF(J75&lt;&gt;"مكتمل","لا يُعتد به",IF(K75="","لم يُصوَّت",IF(K75&gt;='الإعدادات'!$B$5,"مقبول","مرفوض"))))</f>
        <v/>
      </c>
      <c r="M75" s="6">
        <f>IF(AND(L75="مقبول",I75&lt;&gt;"منفذ",I75&lt;&gt;"ملغي"),IF(AND(ISNUMBER(H75),H75&lt;'الإعدادات'!$B$6),"متأخر","غير منفذ"),"")</f>
        <v/>
      </c>
      <c r="N75" s="19">
        <f>IF(M75="","",IF(ISNUMBER(H75),H75,99999))</f>
        <v/>
      </c>
      <c r="O75" s="19">
        <f>IF(N75="","",COUNTIF($N$6:$N$505,"&lt;"&amp;N75)+COUNTIF($N$6:N75,N75))</f>
        <v/>
      </c>
    </row>
    <row r="76">
      <c r="A76" s="5" t="n"/>
      <c r="B76" s="5" t="n"/>
      <c r="C76" s="5" t="n"/>
      <c r="D76" s="17" t="n"/>
      <c r="E76" s="17" t="n"/>
      <c r="F76" s="17" t="n"/>
      <c r="G76" s="5" t="n"/>
      <c r="H76" s="14" t="n"/>
      <c r="I76" s="5" t="n"/>
      <c r="J76" s="6">
        <f>IF(C76&amp;""="","",IFERROR(INDEX('الاجتماعات'!$I$6:$I$205,MATCH(B76&amp;"",'الاجتماعات'!$A$6:$A$205,0)),"اجتماع غير موجود"))</f>
        <v/>
      </c>
      <c r="K76" s="18">
        <f>IF(N(D76)+N(E76)+N(F76)=0,"",N(D76)/(N(D76)+N(E76)+N(F76)))</f>
        <v/>
      </c>
      <c r="L76" s="6">
        <f>IF(C76&amp;""="","",IF(J76&lt;&gt;"مكتمل","لا يُعتد به",IF(K76="","لم يُصوَّت",IF(K76&gt;='الإعدادات'!$B$5,"مقبول","مرفوض"))))</f>
        <v/>
      </c>
      <c r="M76" s="6">
        <f>IF(AND(L76="مقبول",I76&lt;&gt;"منفذ",I76&lt;&gt;"ملغي"),IF(AND(ISNUMBER(H76),H76&lt;'الإعدادات'!$B$6),"متأخر","غير منفذ"),"")</f>
        <v/>
      </c>
      <c r="N76" s="19">
        <f>IF(M76="","",IF(ISNUMBER(H76),H76,99999))</f>
        <v/>
      </c>
      <c r="O76" s="19">
        <f>IF(N76="","",COUNTIF($N$6:$N$505,"&lt;"&amp;N76)+COUNTIF($N$6:N76,N76))</f>
        <v/>
      </c>
    </row>
    <row r="77">
      <c r="A77" s="5" t="n"/>
      <c r="B77" s="5" t="n"/>
      <c r="C77" s="5" t="n"/>
      <c r="D77" s="17" t="n"/>
      <c r="E77" s="17" t="n"/>
      <c r="F77" s="17" t="n"/>
      <c r="G77" s="5" t="n"/>
      <c r="H77" s="14" t="n"/>
      <c r="I77" s="5" t="n"/>
      <c r="J77" s="6">
        <f>IF(C77&amp;""="","",IFERROR(INDEX('الاجتماعات'!$I$6:$I$205,MATCH(B77&amp;"",'الاجتماعات'!$A$6:$A$205,0)),"اجتماع غير موجود"))</f>
        <v/>
      </c>
      <c r="K77" s="18">
        <f>IF(N(D77)+N(E77)+N(F77)=0,"",N(D77)/(N(D77)+N(E77)+N(F77)))</f>
        <v/>
      </c>
      <c r="L77" s="6">
        <f>IF(C77&amp;""="","",IF(J77&lt;&gt;"مكتمل","لا يُعتد به",IF(K77="","لم يُصوَّت",IF(K77&gt;='الإعدادات'!$B$5,"مقبول","مرفوض"))))</f>
        <v/>
      </c>
      <c r="M77" s="6">
        <f>IF(AND(L77="مقبول",I77&lt;&gt;"منفذ",I77&lt;&gt;"ملغي"),IF(AND(ISNUMBER(H77),H77&lt;'الإعدادات'!$B$6),"متأخر","غير منفذ"),"")</f>
        <v/>
      </c>
      <c r="N77" s="19">
        <f>IF(M77="","",IF(ISNUMBER(H77),H77,99999))</f>
        <v/>
      </c>
      <c r="O77" s="19">
        <f>IF(N77="","",COUNTIF($N$6:$N$505,"&lt;"&amp;N77)+COUNTIF($N$6:N77,N77))</f>
        <v/>
      </c>
    </row>
    <row r="78">
      <c r="A78" s="5" t="n"/>
      <c r="B78" s="5" t="n"/>
      <c r="C78" s="5" t="n"/>
      <c r="D78" s="17" t="n"/>
      <c r="E78" s="17" t="n"/>
      <c r="F78" s="17" t="n"/>
      <c r="G78" s="5" t="n"/>
      <c r="H78" s="14" t="n"/>
      <c r="I78" s="5" t="n"/>
      <c r="J78" s="6">
        <f>IF(C78&amp;""="","",IFERROR(INDEX('الاجتماعات'!$I$6:$I$205,MATCH(B78&amp;"",'الاجتماعات'!$A$6:$A$205,0)),"اجتماع غير موجود"))</f>
        <v/>
      </c>
      <c r="K78" s="18">
        <f>IF(N(D78)+N(E78)+N(F78)=0,"",N(D78)/(N(D78)+N(E78)+N(F78)))</f>
        <v/>
      </c>
      <c r="L78" s="6">
        <f>IF(C78&amp;""="","",IF(J78&lt;&gt;"مكتمل","لا يُعتد به",IF(K78="","لم يُصوَّت",IF(K78&gt;='الإعدادات'!$B$5,"مقبول","مرفوض"))))</f>
        <v/>
      </c>
      <c r="M78" s="6">
        <f>IF(AND(L78="مقبول",I78&lt;&gt;"منفذ",I78&lt;&gt;"ملغي"),IF(AND(ISNUMBER(H78),H78&lt;'الإعدادات'!$B$6),"متأخر","غير منفذ"),"")</f>
        <v/>
      </c>
      <c r="N78" s="19">
        <f>IF(M78="","",IF(ISNUMBER(H78),H78,99999))</f>
        <v/>
      </c>
      <c r="O78" s="19">
        <f>IF(N78="","",COUNTIF($N$6:$N$505,"&lt;"&amp;N78)+COUNTIF($N$6:N78,N78))</f>
        <v/>
      </c>
    </row>
    <row r="79">
      <c r="A79" s="5" t="n"/>
      <c r="B79" s="5" t="n"/>
      <c r="C79" s="5" t="n"/>
      <c r="D79" s="17" t="n"/>
      <c r="E79" s="17" t="n"/>
      <c r="F79" s="17" t="n"/>
      <c r="G79" s="5" t="n"/>
      <c r="H79" s="14" t="n"/>
      <c r="I79" s="5" t="n"/>
      <c r="J79" s="6">
        <f>IF(C79&amp;""="","",IFERROR(INDEX('الاجتماعات'!$I$6:$I$205,MATCH(B79&amp;"",'الاجتماعات'!$A$6:$A$205,0)),"اجتماع غير موجود"))</f>
        <v/>
      </c>
      <c r="K79" s="18">
        <f>IF(N(D79)+N(E79)+N(F79)=0,"",N(D79)/(N(D79)+N(E79)+N(F79)))</f>
        <v/>
      </c>
      <c r="L79" s="6">
        <f>IF(C79&amp;""="","",IF(J79&lt;&gt;"مكتمل","لا يُعتد به",IF(K79="","لم يُصوَّت",IF(K79&gt;='الإعدادات'!$B$5,"مقبول","مرفوض"))))</f>
        <v/>
      </c>
      <c r="M79" s="6">
        <f>IF(AND(L79="مقبول",I79&lt;&gt;"منفذ",I79&lt;&gt;"ملغي"),IF(AND(ISNUMBER(H79),H79&lt;'الإعدادات'!$B$6),"متأخر","غير منفذ"),"")</f>
        <v/>
      </c>
      <c r="N79" s="19">
        <f>IF(M79="","",IF(ISNUMBER(H79),H79,99999))</f>
        <v/>
      </c>
      <c r="O79" s="19">
        <f>IF(N79="","",COUNTIF($N$6:$N$505,"&lt;"&amp;N79)+COUNTIF($N$6:N79,N79))</f>
        <v/>
      </c>
    </row>
    <row r="80">
      <c r="A80" s="5" t="n"/>
      <c r="B80" s="5" t="n"/>
      <c r="C80" s="5" t="n"/>
      <c r="D80" s="17" t="n"/>
      <c r="E80" s="17" t="n"/>
      <c r="F80" s="17" t="n"/>
      <c r="G80" s="5" t="n"/>
      <c r="H80" s="14" t="n"/>
      <c r="I80" s="5" t="n"/>
      <c r="J80" s="6">
        <f>IF(C80&amp;""="","",IFERROR(INDEX('الاجتماعات'!$I$6:$I$205,MATCH(B80&amp;"",'الاجتماعات'!$A$6:$A$205,0)),"اجتماع غير موجود"))</f>
        <v/>
      </c>
      <c r="K80" s="18">
        <f>IF(N(D80)+N(E80)+N(F80)=0,"",N(D80)/(N(D80)+N(E80)+N(F80)))</f>
        <v/>
      </c>
      <c r="L80" s="6">
        <f>IF(C80&amp;""="","",IF(J80&lt;&gt;"مكتمل","لا يُعتد به",IF(K80="","لم يُصوَّت",IF(K80&gt;='الإعدادات'!$B$5,"مقبول","مرفوض"))))</f>
        <v/>
      </c>
      <c r="M80" s="6">
        <f>IF(AND(L80="مقبول",I80&lt;&gt;"منفذ",I80&lt;&gt;"ملغي"),IF(AND(ISNUMBER(H80),H80&lt;'الإعدادات'!$B$6),"متأخر","غير منفذ"),"")</f>
        <v/>
      </c>
      <c r="N80" s="19">
        <f>IF(M80="","",IF(ISNUMBER(H80),H80,99999))</f>
        <v/>
      </c>
      <c r="O80" s="19">
        <f>IF(N80="","",COUNTIF($N$6:$N$505,"&lt;"&amp;N80)+COUNTIF($N$6:N80,N80))</f>
        <v/>
      </c>
    </row>
    <row r="81">
      <c r="A81" s="5" t="n"/>
      <c r="B81" s="5" t="n"/>
      <c r="C81" s="5" t="n"/>
      <c r="D81" s="17" t="n"/>
      <c r="E81" s="17" t="n"/>
      <c r="F81" s="17" t="n"/>
      <c r="G81" s="5" t="n"/>
      <c r="H81" s="14" t="n"/>
      <c r="I81" s="5" t="n"/>
      <c r="J81" s="6">
        <f>IF(C81&amp;""="","",IFERROR(INDEX('الاجتماعات'!$I$6:$I$205,MATCH(B81&amp;"",'الاجتماعات'!$A$6:$A$205,0)),"اجتماع غير موجود"))</f>
        <v/>
      </c>
      <c r="K81" s="18">
        <f>IF(N(D81)+N(E81)+N(F81)=0,"",N(D81)/(N(D81)+N(E81)+N(F81)))</f>
        <v/>
      </c>
      <c r="L81" s="6">
        <f>IF(C81&amp;""="","",IF(J81&lt;&gt;"مكتمل","لا يُعتد به",IF(K81="","لم يُصوَّت",IF(K81&gt;='الإعدادات'!$B$5,"مقبول","مرفوض"))))</f>
        <v/>
      </c>
      <c r="M81" s="6">
        <f>IF(AND(L81="مقبول",I81&lt;&gt;"منفذ",I81&lt;&gt;"ملغي"),IF(AND(ISNUMBER(H81),H81&lt;'الإعدادات'!$B$6),"متأخر","غير منفذ"),"")</f>
        <v/>
      </c>
      <c r="N81" s="19">
        <f>IF(M81="","",IF(ISNUMBER(H81),H81,99999))</f>
        <v/>
      </c>
      <c r="O81" s="19">
        <f>IF(N81="","",COUNTIF($N$6:$N$505,"&lt;"&amp;N81)+COUNTIF($N$6:N81,N81))</f>
        <v/>
      </c>
    </row>
    <row r="82">
      <c r="A82" s="5" t="n"/>
      <c r="B82" s="5" t="n"/>
      <c r="C82" s="5" t="n"/>
      <c r="D82" s="17" t="n"/>
      <c r="E82" s="17" t="n"/>
      <c r="F82" s="17" t="n"/>
      <c r="G82" s="5" t="n"/>
      <c r="H82" s="14" t="n"/>
      <c r="I82" s="5" t="n"/>
      <c r="J82" s="6">
        <f>IF(C82&amp;""="","",IFERROR(INDEX('الاجتماعات'!$I$6:$I$205,MATCH(B82&amp;"",'الاجتماعات'!$A$6:$A$205,0)),"اجتماع غير موجود"))</f>
        <v/>
      </c>
      <c r="K82" s="18">
        <f>IF(N(D82)+N(E82)+N(F82)=0,"",N(D82)/(N(D82)+N(E82)+N(F82)))</f>
        <v/>
      </c>
      <c r="L82" s="6">
        <f>IF(C82&amp;""="","",IF(J82&lt;&gt;"مكتمل","لا يُعتد به",IF(K82="","لم يُصوَّت",IF(K82&gt;='الإعدادات'!$B$5,"مقبول","مرفوض"))))</f>
        <v/>
      </c>
      <c r="M82" s="6">
        <f>IF(AND(L82="مقبول",I82&lt;&gt;"منفذ",I82&lt;&gt;"ملغي"),IF(AND(ISNUMBER(H82),H82&lt;'الإعدادات'!$B$6),"متأخر","غير منفذ"),"")</f>
        <v/>
      </c>
      <c r="N82" s="19">
        <f>IF(M82="","",IF(ISNUMBER(H82),H82,99999))</f>
        <v/>
      </c>
      <c r="O82" s="19">
        <f>IF(N82="","",COUNTIF($N$6:$N$505,"&lt;"&amp;N82)+COUNTIF($N$6:N82,N82))</f>
        <v/>
      </c>
    </row>
    <row r="83">
      <c r="A83" s="5" t="n"/>
      <c r="B83" s="5" t="n"/>
      <c r="C83" s="5" t="n"/>
      <c r="D83" s="17" t="n"/>
      <c r="E83" s="17" t="n"/>
      <c r="F83" s="17" t="n"/>
      <c r="G83" s="5" t="n"/>
      <c r="H83" s="14" t="n"/>
      <c r="I83" s="5" t="n"/>
      <c r="J83" s="6">
        <f>IF(C83&amp;""="","",IFERROR(INDEX('الاجتماعات'!$I$6:$I$205,MATCH(B83&amp;"",'الاجتماعات'!$A$6:$A$205,0)),"اجتماع غير موجود"))</f>
        <v/>
      </c>
      <c r="K83" s="18">
        <f>IF(N(D83)+N(E83)+N(F83)=0,"",N(D83)/(N(D83)+N(E83)+N(F83)))</f>
        <v/>
      </c>
      <c r="L83" s="6">
        <f>IF(C83&amp;""="","",IF(J83&lt;&gt;"مكتمل","لا يُعتد به",IF(K83="","لم يُصوَّت",IF(K83&gt;='الإعدادات'!$B$5,"مقبول","مرفوض"))))</f>
        <v/>
      </c>
      <c r="M83" s="6">
        <f>IF(AND(L83="مقبول",I83&lt;&gt;"منفذ",I83&lt;&gt;"ملغي"),IF(AND(ISNUMBER(H83),H83&lt;'الإعدادات'!$B$6),"متأخر","غير منفذ"),"")</f>
        <v/>
      </c>
      <c r="N83" s="19">
        <f>IF(M83="","",IF(ISNUMBER(H83),H83,99999))</f>
        <v/>
      </c>
      <c r="O83" s="19">
        <f>IF(N83="","",COUNTIF($N$6:$N$505,"&lt;"&amp;N83)+COUNTIF($N$6:N83,N83))</f>
        <v/>
      </c>
    </row>
    <row r="84">
      <c r="A84" s="5" t="n"/>
      <c r="B84" s="5" t="n"/>
      <c r="C84" s="5" t="n"/>
      <c r="D84" s="17" t="n"/>
      <c r="E84" s="17" t="n"/>
      <c r="F84" s="17" t="n"/>
      <c r="G84" s="5" t="n"/>
      <c r="H84" s="14" t="n"/>
      <c r="I84" s="5" t="n"/>
      <c r="J84" s="6">
        <f>IF(C84&amp;""="","",IFERROR(INDEX('الاجتماعات'!$I$6:$I$205,MATCH(B84&amp;"",'الاجتماعات'!$A$6:$A$205,0)),"اجتماع غير موجود"))</f>
        <v/>
      </c>
      <c r="K84" s="18">
        <f>IF(N(D84)+N(E84)+N(F84)=0,"",N(D84)/(N(D84)+N(E84)+N(F84)))</f>
        <v/>
      </c>
      <c r="L84" s="6">
        <f>IF(C84&amp;""="","",IF(J84&lt;&gt;"مكتمل","لا يُعتد به",IF(K84="","لم يُصوَّت",IF(K84&gt;='الإعدادات'!$B$5,"مقبول","مرفوض"))))</f>
        <v/>
      </c>
      <c r="M84" s="6">
        <f>IF(AND(L84="مقبول",I84&lt;&gt;"منفذ",I84&lt;&gt;"ملغي"),IF(AND(ISNUMBER(H84),H84&lt;'الإعدادات'!$B$6),"متأخر","غير منفذ"),"")</f>
        <v/>
      </c>
      <c r="N84" s="19">
        <f>IF(M84="","",IF(ISNUMBER(H84),H84,99999))</f>
        <v/>
      </c>
      <c r="O84" s="19">
        <f>IF(N84="","",COUNTIF($N$6:$N$505,"&lt;"&amp;N84)+COUNTIF($N$6:N84,N84))</f>
        <v/>
      </c>
    </row>
    <row r="85">
      <c r="A85" s="5" t="n"/>
      <c r="B85" s="5" t="n"/>
      <c r="C85" s="5" t="n"/>
      <c r="D85" s="17" t="n"/>
      <c r="E85" s="17" t="n"/>
      <c r="F85" s="17" t="n"/>
      <c r="G85" s="5" t="n"/>
      <c r="H85" s="14" t="n"/>
      <c r="I85" s="5" t="n"/>
      <c r="J85" s="6">
        <f>IF(C85&amp;""="","",IFERROR(INDEX('الاجتماعات'!$I$6:$I$205,MATCH(B85&amp;"",'الاجتماعات'!$A$6:$A$205,0)),"اجتماع غير موجود"))</f>
        <v/>
      </c>
      <c r="K85" s="18">
        <f>IF(N(D85)+N(E85)+N(F85)=0,"",N(D85)/(N(D85)+N(E85)+N(F85)))</f>
        <v/>
      </c>
      <c r="L85" s="6">
        <f>IF(C85&amp;""="","",IF(J85&lt;&gt;"مكتمل","لا يُعتد به",IF(K85="","لم يُصوَّت",IF(K85&gt;='الإعدادات'!$B$5,"مقبول","مرفوض"))))</f>
        <v/>
      </c>
      <c r="M85" s="6">
        <f>IF(AND(L85="مقبول",I85&lt;&gt;"منفذ",I85&lt;&gt;"ملغي"),IF(AND(ISNUMBER(H85),H85&lt;'الإعدادات'!$B$6),"متأخر","غير منفذ"),"")</f>
        <v/>
      </c>
      <c r="N85" s="19">
        <f>IF(M85="","",IF(ISNUMBER(H85),H85,99999))</f>
        <v/>
      </c>
      <c r="O85" s="19">
        <f>IF(N85="","",COUNTIF($N$6:$N$505,"&lt;"&amp;N85)+COUNTIF($N$6:N85,N85))</f>
        <v/>
      </c>
    </row>
    <row r="86">
      <c r="A86" s="5" t="n"/>
      <c r="B86" s="5" t="n"/>
      <c r="C86" s="5" t="n"/>
      <c r="D86" s="17" t="n"/>
      <c r="E86" s="17" t="n"/>
      <c r="F86" s="17" t="n"/>
      <c r="G86" s="5" t="n"/>
      <c r="H86" s="14" t="n"/>
      <c r="I86" s="5" t="n"/>
      <c r="J86" s="6">
        <f>IF(C86&amp;""="","",IFERROR(INDEX('الاجتماعات'!$I$6:$I$205,MATCH(B86&amp;"",'الاجتماعات'!$A$6:$A$205,0)),"اجتماع غير موجود"))</f>
        <v/>
      </c>
      <c r="K86" s="18">
        <f>IF(N(D86)+N(E86)+N(F86)=0,"",N(D86)/(N(D86)+N(E86)+N(F86)))</f>
        <v/>
      </c>
      <c r="L86" s="6">
        <f>IF(C86&amp;""="","",IF(J86&lt;&gt;"مكتمل","لا يُعتد به",IF(K86="","لم يُصوَّت",IF(K86&gt;='الإعدادات'!$B$5,"مقبول","مرفوض"))))</f>
        <v/>
      </c>
      <c r="M86" s="6">
        <f>IF(AND(L86="مقبول",I86&lt;&gt;"منفذ",I86&lt;&gt;"ملغي"),IF(AND(ISNUMBER(H86),H86&lt;'الإعدادات'!$B$6),"متأخر","غير منفذ"),"")</f>
        <v/>
      </c>
      <c r="N86" s="19">
        <f>IF(M86="","",IF(ISNUMBER(H86),H86,99999))</f>
        <v/>
      </c>
      <c r="O86" s="19">
        <f>IF(N86="","",COUNTIF($N$6:$N$505,"&lt;"&amp;N86)+COUNTIF($N$6:N86,N86))</f>
        <v/>
      </c>
    </row>
    <row r="87">
      <c r="A87" s="5" t="n"/>
      <c r="B87" s="5" t="n"/>
      <c r="C87" s="5" t="n"/>
      <c r="D87" s="17" t="n"/>
      <c r="E87" s="17" t="n"/>
      <c r="F87" s="17" t="n"/>
      <c r="G87" s="5" t="n"/>
      <c r="H87" s="14" t="n"/>
      <c r="I87" s="5" t="n"/>
      <c r="J87" s="6">
        <f>IF(C87&amp;""="","",IFERROR(INDEX('الاجتماعات'!$I$6:$I$205,MATCH(B87&amp;"",'الاجتماعات'!$A$6:$A$205,0)),"اجتماع غير موجود"))</f>
        <v/>
      </c>
      <c r="K87" s="18">
        <f>IF(N(D87)+N(E87)+N(F87)=0,"",N(D87)/(N(D87)+N(E87)+N(F87)))</f>
        <v/>
      </c>
      <c r="L87" s="6">
        <f>IF(C87&amp;""="","",IF(J87&lt;&gt;"مكتمل","لا يُعتد به",IF(K87="","لم يُصوَّت",IF(K87&gt;='الإعدادات'!$B$5,"مقبول","مرفوض"))))</f>
        <v/>
      </c>
      <c r="M87" s="6">
        <f>IF(AND(L87="مقبول",I87&lt;&gt;"منفذ",I87&lt;&gt;"ملغي"),IF(AND(ISNUMBER(H87),H87&lt;'الإعدادات'!$B$6),"متأخر","غير منفذ"),"")</f>
        <v/>
      </c>
      <c r="N87" s="19">
        <f>IF(M87="","",IF(ISNUMBER(H87),H87,99999))</f>
        <v/>
      </c>
      <c r="O87" s="19">
        <f>IF(N87="","",COUNTIF($N$6:$N$505,"&lt;"&amp;N87)+COUNTIF($N$6:N87,N87))</f>
        <v/>
      </c>
    </row>
    <row r="88">
      <c r="A88" s="5" t="n"/>
      <c r="B88" s="5" t="n"/>
      <c r="C88" s="5" t="n"/>
      <c r="D88" s="17" t="n"/>
      <c r="E88" s="17" t="n"/>
      <c r="F88" s="17" t="n"/>
      <c r="G88" s="5" t="n"/>
      <c r="H88" s="14" t="n"/>
      <c r="I88" s="5" t="n"/>
      <c r="J88" s="6">
        <f>IF(C88&amp;""="","",IFERROR(INDEX('الاجتماعات'!$I$6:$I$205,MATCH(B88&amp;"",'الاجتماعات'!$A$6:$A$205,0)),"اجتماع غير موجود"))</f>
        <v/>
      </c>
      <c r="K88" s="18">
        <f>IF(N(D88)+N(E88)+N(F88)=0,"",N(D88)/(N(D88)+N(E88)+N(F88)))</f>
        <v/>
      </c>
      <c r="L88" s="6">
        <f>IF(C88&amp;""="","",IF(J88&lt;&gt;"مكتمل","لا يُعتد به",IF(K88="","لم يُصوَّت",IF(K88&gt;='الإعدادات'!$B$5,"مقبول","مرفوض"))))</f>
        <v/>
      </c>
      <c r="M88" s="6">
        <f>IF(AND(L88="مقبول",I88&lt;&gt;"منفذ",I88&lt;&gt;"ملغي"),IF(AND(ISNUMBER(H88),H88&lt;'الإعدادات'!$B$6),"متأخر","غير منفذ"),"")</f>
        <v/>
      </c>
      <c r="N88" s="19">
        <f>IF(M88="","",IF(ISNUMBER(H88),H88,99999))</f>
        <v/>
      </c>
      <c r="O88" s="19">
        <f>IF(N88="","",COUNTIF($N$6:$N$505,"&lt;"&amp;N88)+COUNTIF($N$6:N88,N88))</f>
        <v/>
      </c>
    </row>
    <row r="89">
      <c r="A89" s="5" t="n"/>
      <c r="B89" s="5" t="n"/>
      <c r="C89" s="5" t="n"/>
      <c r="D89" s="17" t="n"/>
      <c r="E89" s="17" t="n"/>
      <c r="F89" s="17" t="n"/>
      <c r="G89" s="5" t="n"/>
      <c r="H89" s="14" t="n"/>
      <c r="I89" s="5" t="n"/>
      <c r="J89" s="6">
        <f>IF(C89&amp;""="","",IFERROR(INDEX('الاجتماعات'!$I$6:$I$205,MATCH(B89&amp;"",'الاجتماعات'!$A$6:$A$205,0)),"اجتماع غير موجود"))</f>
        <v/>
      </c>
      <c r="K89" s="18">
        <f>IF(N(D89)+N(E89)+N(F89)=0,"",N(D89)/(N(D89)+N(E89)+N(F89)))</f>
        <v/>
      </c>
      <c r="L89" s="6">
        <f>IF(C89&amp;""="","",IF(J89&lt;&gt;"مكتمل","لا يُعتد به",IF(K89="","لم يُصوَّت",IF(K89&gt;='الإعدادات'!$B$5,"مقبول","مرفوض"))))</f>
        <v/>
      </c>
      <c r="M89" s="6">
        <f>IF(AND(L89="مقبول",I89&lt;&gt;"منفذ",I89&lt;&gt;"ملغي"),IF(AND(ISNUMBER(H89),H89&lt;'الإعدادات'!$B$6),"متأخر","غير منفذ"),"")</f>
        <v/>
      </c>
      <c r="N89" s="19">
        <f>IF(M89="","",IF(ISNUMBER(H89),H89,99999))</f>
        <v/>
      </c>
      <c r="O89" s="19">
        <f>IF(N89="","",COUNTIF($N$6:$N$505,"&lt;"&amp;N89)+COUNTIF($N$6:N89,N89))</f>
        <v/>
      </c>
    </row>
    <row r="90">
      <c r="A90" s="5" t="n"/>
      <c r="B90" s="5" t="n"/>
      <c r="C90" s="5" t="n"/>
      <c r="D90" s="17" t="n"/>
      <c r="E90" s="17" t="n"/>
      <c r="F90" s="17" t="n"/>
      <c r="G90" s="5" t="n"/>
      <c r="H90" s="14" t="n"/>
      <c r="I90" s="5" t="n"/>
      <c r="J90" s="6">
        <f>IF(C90&amp;""="","",IFERROR(INDEX('الاجتماعات'!$I$6:$I$205,MATCH(B90&amp;"",'الاجتماعات'!$A$6:$A$205,0)),"اجتماع غير موجود"))</f>
        <v/>
      </c>
      <c r="K90" s="18">
        <f>IF(N(D90)+N(E90)+N(F90)=0,"",N(D90)/(N(D90)+N(E90)+N(F90)))</f>
        <v/>
      </c>
      <c r="L90" s="6">
        <f>IF(C90&amp;""="","",IF(J90&lt;&gt;"مكتمل","لا يُعتد به",IF(K90="","لم يُصوَّت",IF(K90&gt;='الإعدادات'!$B$5,"مقبول","مرفوض"))))</f>
        <v/>
      </c>
      <c r="M90" s="6">
        <f>IF(AND(L90="مقبول",I90&lt;&gt;"منفذ",I90&lt;&gt;"ملغي"),IF(AND(ISNUMBER(H90),H90&lt;'الإعدادات'!$B$6),"متأخر","غير منفذ"),"")</f>
        <v/>
      </c>
      <c r="N90" s="19">
        <f>IF(M90="","",IF(ISNUMBER(H90),H90,99999))</f>
        <v/>
      </c>
      <c r="O90" s="19">
        <f>IF(N90="","",COUNTIF($N$6:$N$505,"&lt;"&amp;N90)+COUNTIF($N$6:N90,N90))</f>
        <v/>
      </c>
    </row>
    <row r="91">
      <c r="A91" s="5" t="n"/>
      <c r="B91" s="5" t="n"/>
      <c r="C91" s="5" t="n"/>
      <c r="D91" s="17" t="n"/>
      <c r="E91" s="17" t="n"/>
      <c r="F91" s="17" t="n"/>
      <c r="G91" s="5" t="n"/>
      <c r="H91" s="14" t="n"/>
      <c r="I91" s="5" t="n"/>
      <c r="J91" s="6">
        <f>IF(C91&amp;""="","",IFERROR(INDEX('الاجتماعات'!$I$6:$I$205,MATCH(B91&amp;"",'الاجتماعات'!$A$6:$A$205,0)),"اجتماع غير موجود"))</f>
        <v/>
      </c>
      <c r="K91" s="18">
        <f>IF(N(D91)+N(E91)+N(F91)=0,"",N(D91)/(N(D91)+N(E91)+N(F91)))</f>
        <v/>
      </c>
      <c r="L91" s="6">
        <f>IF(C91&amp;""="","",IF(J91&lt;&gt;"مكتمل","لا يُعتد به",IF(K91="","لم يُصوَّت",IF(K91&gt;='الإعدادات'!$B$5,"مقبول","مرفوض"))))</f>
        <v/>
      </c>
      <c r="M91" s="6">
        <f>IF(AND(L91="مقبول",I91&lt;&gt;"منفذ",I91&lt;&gt;"ملغي"),IF(AND(ISNUMBER(H91),H91&lt;'الإعدادات'!$B$6),"متأخر","غير منفذ"),"")</f>
        <v/>
      </c>
      <c r="N91" s="19">
        <f>IF(M91="","",IF(ISNUMBER(H91),H91,99999))</f>
        <v/>
      </c>
      <c r="O91" s="19">
        <f>IF(N91="","",COUNTIF($N$6:$N$505,"&lt;"&amp;N91)+COUNTIF($N$6:N91,N91))</f>
        <v/>
      </c>
    </row>
    <row r="92">
      <c r="A92" s="5" t="n"/>
      <c r="B92" s="5" t="n"/>
      <c r="C92" s="5" t="n"/>
      <c r="D92" s="17" t="n"/>
      <c r="E92" s="17" t="n"/>
      <c r="F92" s="17" t="n"/>
      <c r="G92" s="5" t="n"/>
      <c r="H92" s="14" t="n"/>
      <c r="I92" s="5" t="n"/>
      <c r="J92" s="6">
        <f>IF(C92&amp;""="","",IFERROR(INDEX('الاجتماعات'!$I$6:$I$205,MATCH(B92&amp;"",'الاجتماعات'!$A$6:$A$205,0)),"اجتماع غير موجود"))</f>
        <v/>
      </c>
      <c r="K92" s="18">
        <f>IF(N(D92)+N(E92)+N(F92)=0,"",N(D92)/(N(D92)+N(E92)+N(F92)))</f>
        <v/>
      </c>
      <c r="L92" s="6">
        <f>IF(C92&amp;""="","",IF(J92&lt;&gt;"مكتمل","لا يُعتد به",IF(K92="","لم يُصوَّت",IF(K92&gt;='الإعدادات'!$B$5,"مقبول","مرفوض"))))</f>
        <v/>
      </c>
      <c r="M92" s="6">
        <f>IF(AND(L92="مقبول",I92&lt;&gt;"منفذ",I92&lt;&gt;"ملغي"),IF(AND(ISNUMBER(H92),H92&lt;'الإعدادات'!$B$6),"متأخر","غير منفذ"),"")</f>
        <v/>
      </c>
      <c r="N92" s="19">
        <f>IF(M92="","",IF(ISNUMBER(H92),H92,99999))</f>
        <v/>
      </c>
      <c r="O92" s="19">
        <f>IF(N92="","",COUNTIF($N$6:$N$505,"&lt;"&amp;N92)+COUNTIF($N$6:N92,N92))</f>
        <v/>
      </c>
    </row>
    <row r="93">
      <c r="A93" s="5" t="n"/>
      <c r="B93" s="5" t="n"/>
      <c r="C93" s="5" t="n"/>
      <c r="D93" s="17" t="n"/>
      <c r="E93" s="17" t="n"/>
      <c r="F93" s="17" t="n"/>
      <c r="G93" s="5" t="n"/>
      <c r="H93" s="14" t="n"/>
      <c r="I93" s="5" t="n"/>
      <c r="J93" s="6">
        <f>IF(C93&amp;""="","",IFERROR(INDEX('الاجتماعات'!$I$6:$I$205,MATCH(B93&amp;"",'الاجتماعات'!$A$6:$A$205,0)),"اجتماع غير موجود"))</f>
        <v/>
      </c>
      <c r="K93" s="18">
        <f>IF(N(D93)+N(E93)+N(F93)=0,"",N(D93)/(N(D93)+N(E93)+N(F93)))</f>
        <v/>
      </c>
      <c r="L93" s="6">
        <f>IF(C93&amp;""="","",IF(J93&lt;&gt;"مكتمل","لا يُعتد به",IF(K93="","لم يُصوَّت",IF(K93&gt;='الإعدادات'!$B$5,"مقبول","مرفوض"))))</f>
        <v/>
      </c>
      <c r="M93" s="6">
        <f>IF(AND(L93="مقبول",I93&lt;&gt;"منفذ",I93&lt;&gt;"ملغي"),IF(AND(ISNUMBER(H93),H93&lt;'الإعدادات'!$B$6),"متأخر","غير منفذ"),"")</f>
        <v/>
      </c>
      <c r="N93" s="19">
        <f>IF(M93="","",IF(ISNUMBER(H93),H93,99999))</f>
        <v/>
      </c>
      <c r="O93" s="19">
        <f>IF(N93="","",COUNTIF($N$6:$N$505,"&lt;"&amp;N93)+COUNTIF($N$6:N93,N93))</f>
        <v/>
      </c>
    </row>
    <row r="94">
      <c r="A94" s="5" t="n"/>
      <c r="B94" s="5" t="n"/>
      <c r="C94" s="5" t="n"/>
      <c r="D94" s="17" t="n"/>
      <c r="E94" s="17" t="n"/>
      <c r="F94" s="17" t="n"/>
      <c r="G94" s="5" t="n"/>
      <c r="H94" s="14" t="n"/>
      <c r="I94" s="5" t="n"/>
      <c r="J94" s="6">
        <f>IF(C94&amp;""="","",IFERROR(INDEX('الاجتماعات'!$I$6:$I$205,MATCH(B94&amp;"",'الاجتماعات'!$A$6:$A$205,0)),"اجتماع غير موجود"))</f>
        <v/>
      </c>
      <c r="K94" s="18">
        <f>IF(N(D94)+N(E94)+N(F94)=0,"",N(D94)/(N(D94)+N(E94)+N(F94)))</f>
        <v/>
      </c>
      <c r="L94" s="6">
        <f>IF(C94&amp;""="","",IF(J94&lt;&gt;"مكتمل","لا يُعتد به",IF(K94="","لم يُصوَّت",IF(K94&gt;='الإعدادات'!$B$5,"مقبول","مرفوض"))))</f>
        <v/>
      </c>
      <c r="M94" s="6">
        <f>IF(AND(L94="مقبول",I94&lt;&gt;"منفذ",I94&lt;&gt;"ملغي"),IF(AND(ISNUMBER(H94),H94&lt;'الإعدادات'!$B$6),"متأخر","غير منفذ"),"")</f>
        <v/>
      </c>
      <c r="N94" s="19">
        <f>IF(M94="","",IF(ISNUMBER(H94),H94,99999))</f>
        <v/>
      </c>
      <c r="O94" s="19">
        <f>IF(N94="","",COUNTIF($N$6:$N$505,"&lt;"&amp;N94)+COUNTIF($N$6:N94,N94))</f>
        <v/>
      </c>
    </row>
    <row r="95">
      <c r="A95" s="5" t="n"/>
      <c r="B95" s="5" t="n"/>
      <c r="C95" s="5" t="n"/>
      <c r="D95" s="17" t="n"/>
      <c r="E95" s="17" t="n"/>
      <c r="F95" s="17" t="n"/>
      <c r="G95" s="5" t="n"/>
      <c r="H95" s="14" t="n"/>
      <c r="I95" s="5" t="n"/>
      <c r="J95" s="6">
        <f>IF(C95&amp;""="","",IFERROR(INDEX('الاجتماعات'!$I$6:$I$205,MATCH(B95&amp;"",'الاجتماعات'!$A$6:$A$205,0)),"اجتماع غير موجود"))</f>
        <v/>
      </c>
      <c r="K95" s="18">
        <f>IF(N(D95)+N(E95)+N(F95)=0,"",N(D95)/(N(D95)+N(E95)+N(F95)))</f>
        <v/>
      </c>
      <c r="L95" s="6">
        <f>IF(C95&amp;""="","",IF(J95&lt;&gt;"مكتمل","لا يُعتد به",IF(K95="","لم يُصوَّت",IF(K95&gt;='الإعدادات'!$B$5,"مقبول","مرفوض"))))</f>
        <v/>
      </c>
      <c r="M95" s="6">
        <f>IF(AND(L95="مقبول",I95&lt;&gt;"منفذ",I95&lt;&gt;"ملغي"),IF(AND(ISNUMBER(H95),H95&lt;'الإعدادات'!$B$6),"متأخر","غير منفذ"),"")</f>
        <v/>
      </c>
      <c r="N95" s="19">
        <f>IF(M95="","",IF(ISNUMBER(H95),H95,99999))</f>
        <v/>
      </c>
      <c r="O95" s="19">
        <f>IF(N95="","",COUNTIF($N$6:$N$505,"&lt;"&amp;N95)+COUNTIF($N$6:N95,N95))</f>
        <v/>
      </c>
    </row>
    <row r="96">
      <c r="A96" s="5" t="n"/>
      <c r="B96" s="5" t="n"/>
      <c r="C96" s="5" t="n"/>
      <c r="D96" s="17" t="n"/>
      <c r="E96" s="17" t="n"/>
      <c r="F96" s="17" t="n"/>
      <c r="G96" s="5" t="n"/>
      <c r="H96" s="14" t="n"/>
      <c r="I96" s="5" t="n"/>
      <c r="J96" s="6">
        <f>IF(C96&amp;""="","",IFERROR(INDEX('الاجتماعات'!$I$6:$I$205,MATCH(B96&amp;"",'الاجتماعات'!$A$6:$A$205,0)),"اجتماع غير موجود"))</f>
        <v/>
      </c>
      <c r="K96" s="18">
        <f>IF(N(D96)+N(E96)+N(F96)=0,"",N(D96)/(N(D96)+N(E96)+N(F96)))</f>
        <v/>
      </c>
      <c r="L96" s="6">
        <f>IF(C96&amp;""="","",IF(J96&lt;&gt;"مكتمل","لا يُعتد به",IF(K96="","لم يُصوَّت",IF(K96&gt;='الإعدادات'!$B$5,"مقبول","مرفوض"))))</f>
        <v/>
      </c>
      <c r="M96" s="6">
        <f>IF(AND(L96="مقبول",I96&lt;&gt;"منفذ",I96&lt;&gt;"ملغي"),IF(AND(ISNUMBER(H96),H96&lt;'الإعدادات'!$B$6),"متأخر","غير منفذ"),"")</f>
        <v/>
      </c>
      <c r="N96" s="19">
        <f>IF(M96="","",IF(ISNUMBER(H96),H96,99999))</f>
        <v/>
      </c>
      <c r="O96" s="19">
        <f>IF(N96="","",COUNTIF($N$6:$N$505,"&lt;"&amp;N96)+COUNTIF($N$6:N96,N96))</f>
        <v/>
      </c>
    </row>
    <row r="97">
      <c r="A97" s="5" t="n"/>
      <c r="B97" s="5" t="n"/>
      <c r="C97" s="5" t="n"/>
      <c r="D97" s="17" t="n"/>
      <c r="E97" s="17" t="n"/>
      <c r="F97" s="17" t="n"/>
      <c r="G97" s="5" t="n"/>
      <c r="H97" s="14" t="n"/>
      <c r="I97" s="5" t="n"/>
      <c r="J97" s="6">
        <f>IF(C97&amp;""="","",IFERROR(INDEX('الاجتماعات'!$I$6:$I$205,MATCH(B97&amp;"",'الاجتماعات'!$A$6:$A$205,0)),"اجتماع غير موجود"))</f>
        <v/>
      </c>
      <c r="K97" s="18">
        <f>IF(N(D97)+N(E97)+N(F97)=0,"",N(D97)/(N(D97)+N(E97)+N(F97)))</f>
        <v/>
      </c>
      <c r="L97" s="6">
        <f>IF(C97&amp;""="","",IF(J97&lt;&gt;"مكتمل","لا يُعتد به",IF(K97="","لم يُصوَّت",IF(K97&gt;='الإعدادات'!$B$5,"مقبول","مرفوض"))))</f>
        <v/>
      </c>
      <c r="M97" s="6">
        <f>IF(AND(L97="مقبول",I97&lt;&gt;"منفذ",I97&lt;&gt;"ملغي"),IF(AND(ISNUMBER(H97),H97&lt;'الإعدادات'!$B$6),"متأخر","غير منفذ"),"")</f>
        <v/>
      </c>
      <c r="N97" s="19">
        <f>IF(M97="","",IF(ISNUMBER(H97),H97,99999))</f>
        <v/>
      </c>
      <c r="O97" s="19">
        <f>IF(N97="","",COUNTIF($N$6:$N$505,"&lt;"&amp;N97)+COUNTIF($N$6:N97,N97))</f>
        <v/>
      </c>
    </row>
    <row r="98">
      <c r="A98" s="5" t="n"/>
      <c r="B98" s="5" t="n"/>
      <c r="C98" s="5" t="n"/>
      <c r="D98" s="17" t="n"/>
      <c r="E98" s="17" t="n"/>
      <c r="F98" s="17" t="n"/>
      <c r="G98" s="5" t="n"/>
      <c r="H98" s="14" t="n"/>
      <c r="I98" s="5" t="n"/>
      <c r="J98" s="6">
        <f>IF(C98&amp;""="","",IFERROR(INDEX('الاجتماعات'!$I$6:$I$205,MATCH(B98&amp;"",'الاجتماعات'!$A$6:$A$205,0)),"اجتماع غير موجود"))</f>
        <v/>
      </c>
      <c r="K98" s="18">
        <f>IF(N(D98)+N(E98)+N(F98)=0,"",N(D98)/(N(D98)+N(E98)+N(F98)))</f>
        <v/>
      </c>
      <c r="L98" s="6">
        <f>IF(C98&amp;""="","",IF(J98&lt;&gt;"مكتمل","لا يُعتد به",IF(K98="","لم يُصوَّت",IF(K98&gt;='الإعدادات'!$B$5,"مقبول","مرفوض"))))</f>
        <v/>
      </c>
      <c r="M98" s="6">
        <f>IF(AND(L98="مقبول",I98&lt;&gt;"منفذ",I98&lt;&gt;"ملغي"),IF(AND(ISNUMBER(H98),H98&lt;'الإعدادات'!$B$6),"متأخر","غير منفذ"),"")</f>
        <v/>
      </c>
      <c r="N98" s="19">
        <f>IF(M98="","",IF(ISNUMBER(H98),H98,99999))</f>
        <v/>
      </c>
      <c r="O98" s="19">
        <f>IF(N98="","",COUNTIF($N$6:$N$505,"&lt;"&amp;N98)+COUNTIF($N$6:N98,N98))</f>
        <v/>
      </c>
    </row>
    <row r="99">
      <c r="A99" s="5" t="n"/>
      <c r="B99" s="5" t="n"/>
      <c r="C99" s="5" t="n"/>
      <c r="D99" s="17" t="n"/>
      <c r="E99" s="17" t="n"/>
      <c r="F99" s="17" t="n"/>
      <c r="G99" s="5" t="n"/>
      <c r="H99" s="14" t="n"/>
      <c r="I99" s="5" t="n"/>
      <c r="J99" s="6">
        <f>IF(C99&amp;""="","",IFERROR(INDEX('الاجتماعات'!$I$6:$I$205,MATCH(B99&amp;"",'الاجتماعات'!$A$6:$A$205,0)),"اجتماع غير موجود"))</f>
        <v/>
      </c>
      <c r="K99" s="18">
        <f>IF(N(D99)+N(E99)+N(F99)=0,"",N(D99)/(N(D99)+N(E99)+N(F99)))</f>
        <v/>
      </c>
      <c r="L99" s="6">
        <f>IF(C99&amp;""="","",IF(J99&lt;&gt;"مكتمل","لا يُعتد به",IF(K99="","لم يُصوَّت",IF(K99&gt;='الإعدادات'!$B$5,"مقبول","مرفوض"))))</f>
        <v/>
      </c>
      <c r="M99" s="6">
        <f>IF(AND(L99="مقبول",I99&lt;&gt;"منفذ",I99&lt;&gt;"ملغي"),IF(AND(ISNUMBER(H99),H99&lt;'الإعدادات'!$B$6),"متأخر","غير منفذ"),"")</f>
        <v/>
      </c>
      <c r="N99" s="19">
        <f>IF(M99="","",IF(ISNUMBER(H99),H99,99999))</f>
        <v/>
      </c>
      <c r="O99" s="19">
        <f>IF(N99="","",COUNTIF($N$6:$N$505,"&lt;"&amp;N99)+COUNTIF($N$6:N99,N99))</f>
        <v/>
      </c>
    </row>
    <row r="100">
      <c r="A100" s="5" t="n"/>
      <c r="B100" s="5" t="n"/>
      <c r="C100" s="5" t="n"/>
      <c r="D100" s="17" t="n"/>
      <c r="E100" s="17" t="n"/>
      <c r="F100" s="17" t="n"/>
      <c r="G100" s="5" t="n"/>
      <c r="H100" s="14" t="n"/>
      <c r="I100" s="5" t="n"/>
      <c r="J100" s="6">
        <f>IF(C100&amp;""="","",IFERROR(INDEX('الاجتماعات'!$I$6:$I$205,MATCH(B100&amp;"",'الاجتماعات'!$A$6:$A$205,0)),"اجتماع غير موجود"))</f>
        <v/>
      </c>
      <c r="K100" s="18">
        <f>IF(N(D100)+N(E100)+N(F100)=0,"",N(D100)/(N(D100)+N(E100)+N(F100)))</f>
        <v/>
      </c>
      <c r="L100" s="6">
        <f>IF(C100&amp;""="","",IF(J100&lt;&gt;"مكتمل","لا يُعتد به",IF(K100="","لم يُصوَّت",IF(K100&gt;='الإعدادات'!$B$5,"مقبول","مرفوض"))))</f>
        <v/>
      </c>
      <c r="M100" s="6">
        <f>IF(AND(L100="مقبول",I100&lt;&gt;"منفذ",I100&lt;&gt;"ملغي"),IF(AND(ISNUMBER(H100),H100&lt;'الإعدادات'!$B$6),"متأخر","غير منفذ"),"")</f>
        <v/>
      </c>
      <c r="N100" s="19">
        <f>IF(M100="","",IF(ISNUMBER(H100),H100,99999))</f>
        <v/>
      </c>
      <c r="O100" s="19">
        <f>IF(N100="","",COUNTIF($N$6:$N$505,"&lt;"&amp;N100)+COUNTIF($N$6:N100,N100))</f>
        <v/>
      </c>
    </row>
    <row r="101">
      <c r="A101" s="5" t="n"/>
      <c r="B101" s="5" t="n"/>
      <c r="C101" s="5" t="n"/>
      <c r="D101" s="17" t="n"/>
      <c r="E101" s="17" t="n"/>
      <c r="F101" s="17" t="n"/>
      <c r="G101" s="5" t="n"/>
      <c r="H101" s="14" t="n"/>
      <c r="I101" s="5" t="n"/>
      <c r="J101" s="6">
        <f>IF(C101&amp;""="","",IFERROR(INDEX('الاجتماعات'!$I$6:$I$205,MATCH(B101&amp;"",'الاجتماعات'!$A$6:$A$205,0)),"اجتماع غير موجود"))</f>
        <v/>
      </c>
      <c r="K101" s="18">
        <f>IF(N(D101)+N(E101)+N(F101)=0,"",N(D101)/(N(D101)+N(E101)+N(F101)))</f>
        <v/>
      </c>
      <c r="L101" s="6">
        <f>IF(C101&amp;""="","",IF(J101&lt;&gt;"مكتمل","لا يُعتد به",IF(K101="","لم يُصوَّت",IF(K101&gt;='الإعدادات'!$B$5,"مقبول","مرفوض"))))</f>
        <v/>
      </c>
      <c r="M101" s="6">
        <f>IF(AND(L101="مقبول",I101&lt;&gt;"منفذ",I101&lt;&gt;"ملغي"),IF(AND(ISNUMBER(H101),H101&lt;'الإعدادات'!$B$6),"متأخر","غير منفذ"),"")</f>
        <v/>
      </c>
      <c r="N101" s="19">
        <f>IF(M101="","",IF(ISNUMBER(H101),H101,99999))</f>
        <v/>
      </c>
      <c r="O101" s="19">
        <f>IF(N101="","",COUNTIF($N$6:$N$505,"&lt;"&amp;N101)+COUNTIF($N$6:N101,N101))</f>
        <v/>
      </c>
    </row>
    <row r="102">
      <c r="A102" s="5" t="n"/>
      <c r="B102" s="5" t="n"/>
      <c r="C102" s="5" t="n"/>
      <c r="D102" s="17" t="n"/>
      <c r="E102" s="17" t="n"/>
      <c r="F102" s="17" t="n"/>
      <c r="G102" s="5" t="n"/>
      <c r="H102" s="14" t="n"/>
      <c r="I102" s="5" t="n"/>
      <c r="J102" s="6">
        <f>IF(C102&amp;""="","",IFERROR(INDEX('الاجتماعات'!$I$6:$I$205,MATCH(B102&amp;"",'الاجتماعات'!$A$6:$A$205,0)),"اجتماع غير موجود"))</f>
        <v/>
      </c>
      <c r="K102" s="18">
        <f>IF(N(D102)+N(E102)+N(F102)=0,"",N(D102)/(N(D102)+N(E102)+N(F102)))</f>
        <v/>
      </c>
      <c r="L102" s="6">
        <f>IF(C102&amp;""="","",IF(J102&lt;&gt;"مكتمل","لا يُعتد به",IF(K102="","لم يُصوَّت",IF(K102&gt;='الإعدادات'!$B$5,"مقبول","مرفوض"))))</f>
        <v/>
      </c>
      <c r="M102" s="6">
        <f>IF(AND(L102="مقبول",I102&lt;&gt;"منفذ",I102&lt;&gt;"ملغي"),IF(AND(ISNUMBER(H102),H102&lt;'الإعدادات'!$B$6),"متأخر","غير منفذ"),"")</f>
        <v/>
      </c>
      <c r="N102" s="19">
        <f>IF(M102="","",IF(ISNUMBER(H102),H102,99999))</f>
        <v/>
      </c>
      <c r="O102" s="19">
        <f>IF(N102="","",COUNTIF($N$6:$N$505,"&lt;"&amp;N102)+COUNTIF($N$6:N102,N102))</f>
        <v/>
      </c>
    </row>
    <row r="103">
      <c r="A103" s="5" t="n"/>
      <c r="B103" s="5" t="n"/>
      <c r="C103" s="5" t="n"/>
      <c r="D103" s="17" t="n"/>
      <c r="E103" s="17" t="n"/>
      <c r="F103" s="17" t="n"/>
      <c r="G103" s="5" t="n"/>
      <c r="H103" s="14" t="n"/>
      <c r="I103" s="5" t="n"/>
      <c r="J103" s="6">
        <f>IF(C103&amp;""="","",IFERROR(INDEX('الاجتماعات'!$I$6:$I$205,MATCH(B103&amp;"",'الاجتماعات'!$A$6:$A$205,0)),"اجتماع غير موجود"))</f>
        <v/>
      </c>
      <c r="K103" s="18">
        <f>IF(N(D103)+N(E103)+N(F103)=0,"",N(D103)/(N(D103)+N(E103)+N(F103)))</f>
        <v/>
      </c>
      <c r="L103" s="6">
        <f>IF(C103&amp;""="","",IF(J103&lt;&gt;"مكتمل","لا يُعتد به",IF(K103="","لم يُصوَّت",IF(K103&gt;='الإعدادات'!$B$5,"مقبول","مرفوض"))))</f>
        <v/>
      </c>
      <c r="M103" s="6">
        <f>IF(AND(L103="مقبول",I103&lt;&gt;"منفذ",I103&lt;&gt;"ملغي"),IF(AND(ISNUMBER(H103),H103&lt;'الإعدادات'!$B$6),"متأخر","غير منفذ"),"")</f>
        <v/>
      </c>
      <c r="N103" s="19">
        <f>IF(M103="","",IF(ISNUMBER(H103),H103,99999))</f>
        <v/>
      </c>
      <c r="O103" s="19">
        <f>IF(N103="","",COUNTIF($N$6:$N$505,"&lt;"&amp;N103)+COUNTIF($N$6:N103,N103))</f>
        <v/>
      </c>
    </row>
    <row r="104">
      <c r="A104" s="5" t="n"/>
      <c r="B104" s="5" t="n"/>
      <c r="C104" s="5" t="n"/>
      <c r="D104" s="17" t="n"/>
      <c r="E104" s="17" t="n"/>
      <c r="F104" s="17" t="n"/>
      <c r="G104" s="5" t="n"/>
      <c r="H104" s="14" t="n"/>
      <c r="I104" s="5" t="n"/>
      <c r="J104" s="6">
        <f>IF(C104&amp;""="","",IFERROR(INDEX('الاجتماعات'!$I$6:$I$205,MATCH(B104&amp;"",'الاجتماعات'!$A$6:$A$205,0)),"اجتماع غير موجود"))</f>
        <v/>
      </c>
      <c r="K104" s="18">
        <f>IF(N(D104)+N(E104)+N(F104)=0,"",N(D104)/(N(D104)+N(E104)+N(F104)))</f>
        <v/>
      </c>
      <c r="L104" s="6">
        <f>IF(C104&amp;""="","",IF(J104&lt;&gt;"مكتمل","لا يُعتد به",IF(K104="","لم يُصوَّت",IF(K104&gt;='الإعدادات'!$B$5,"مقبول","مرفوض"))))</f>
        <v/>
      </c>
      <c r="M104" s="6">
        <f>IF(AND(L104="مقبول",I104&lt;&gt;"منفذ",I104&lt;&gt;"ملغي"),IF(AND(ISNUMBER(H104),H104&lt;'الإعدادات'!$B$6),"متأخر","غير منفذ"),"")</f>
        <v/>
      </c>
      <c r="N104" s="19">
        <f>IF(M104="","",IF(ISNUMBER(H104),H104,99999))</f>
        <v/>
      </c>
      <c r="O104" s="19">
        <f>IF(N104="","",COUNTIF($N$6:$N$505,"&lt;"&amp;N104)+COUNTIF($N$6:N104,N104))</f>
        <v/>
      </c>
    </row>
    <row r="105">
      <c r="A105" s="5" t="n"/>
      <c r="B105" s="5" t="n"/>
      <c r="C105" s="5" t="n"/>
      <c r="D105" s="17" t="n"/>
      <c r="E105" s="17" t="n"/>
      <c r="F105" s="17" t="n"/>
      <c r="G105" s="5" t="n"/>
      <c r="H105" s="14" t="n"/>
      <c r="I105" s="5" t="n"/>
      <c r="J105" s="6">
        <f>IF(C105&amp;""="","",IFERROR(INDEX('الاجتماعات'!$I$6:$I$205,MATCH(B105&amp;"",'الاجتماعات'!$A$6:$A$205,0)),"اجتماع غير موجود"))</f>
        <v/>
      </c>
      <c r="K105" s="18">
        <f>IF(N(D105)+N(E105)+N(F105)=0,"",N(D105)/(N(D105)+N(E105)+N(F105)))</f>
        <v/>
      </c>
      <c r="L105" s="6">
        <f>IF(C105&amp;""="","",IF(J105&lt;&gt;"مكتمل","لا يُعتد به",IF(K105="","لم يُصوَّت",IF(K105&gt;='الإعدادات'!$B$5,"مقبول","مرفوض"))))</f>
        <v/>
      </c>
      <c r="M105" s="6">
        <f>IF(AND(L105="مقبول",I105&lt;&gt;"منفذ",I105&lt;&gt;"ملغي"),IF(AND(ISNUMBER(H105),H105&lt;'الإعدادات'!$B$6),"متأخر","غير منفذ"),"")</f>
        <v/>
      </c>
      <c r="N105" s="19">
        <f>IF(M105="","",IF(ISNUMBER(H105),H105,99999))</f>
        <v/>
      </c>
      <c r="O105" s="19">
        <f>IF(N105="","",COUNTIF($N$6:$N$505,"&lt;"&amp;N105)+COUNTIF($N$6:N105,N105))</f>
        <v/>
      </c>
    </row>
    <row r="106">
      <c r="A106" s="5" t="n"/>
      <c r="B106" s="5" t="n"/>
      <c r="C106" s="5" t="n"/>
      <c r="D106" s="17" t="n"/>
      <c r="E106" s="17" t="n"/>
      <c r="F106" s="17" t="n"/>
      <c r="G106" s="5" t="n"/>
      <c r="H106" s="14" t="n"/>
      <c r="I106" s="5" t="n"/>
      <c r="J106" s="6">
        <f>IF(C106&amp;""="","",IFERROR(INDEX('الاجتماعات'!$I$6:$I$205,MATCH(B106&amp;"",'الاجتماعات'!$A$6:$A$205,0)),"اجتماع غير موجود"))</f>
        <v/>
      </c>
      <c r="K106" s="18">
        <f>IF(N(D106)+N(E106)+N(F106)=0,"",N(D106)/(N(D106)+N(E106)+N(F106)))</f>
        <v/>
      </c>
      <c r="L106" s="6">
        <f>IF(C106&amp;""="","",IF(J106&lt;&gt;"مكتمل","لا يُعتد به",IF(K106="","لم يُصوَّت",IF(K106&gt;='الإعدادات'!$B$5,"مقبول","مرفوض"))))</f>
        <v/>
      </c>
      <c r="M106" s="6">
        <f>IF(AND(L106="مقبول",I106&lt;&gt;"منفذ",I106&lt;&gt;"ملغي"),IF(AND(ISNUMBER(H106),H106&lt;'الإعدادات'!$B$6),"متأخر","غير منفذ"),"")</f>
        <v/>
      </c>
      <c r="N106" s="19">
        <f>IF(M106="","",IF(ISNUMBER(H106),H106,99999))</f>
        <v/>
      </c>
      <c r="O106" s="19">
        <f>IF(N106="","",COUNTIF($N$6:$N$505,"&lt;"&amp;N106)+COUNTIF($N$6:N106,N106))</f>
        <v/>
      </c>
    </row>
    <row r="107">
      <c r="A107" s="5" t="n"/>
      <c r="B107" s="5" t="n"/>
      <c r="C107" s="5" t="n"/>
      <c r="D107" s="17" t="n"/>
      <c r="E107" s="17" t="n"/>
      <c r="F107" s="17" t="n"/>
      <c r="G107" s="5" t="n"/>
      <c r="H107" s="14" t="n"/>
      <c r="I107" s="5" t="n"/>
      <c r="J107" s="6">
        <f>IF(C107&amp;""="","",IFERROR(INDEX('الاجتماعات'!$I$6:$I$205,MATCH(B107&amp;"",'الاجتماعات'!$A$6:$A$205,0)),"اجتماع غير موجود"))</f>
        <v/>
      </c>
      <c r="K107" s="18">
        <f>IF(N(D107)+N(E107)+N(F107)=0,"",N(D107)/(N(D107)+N(E107)+N(F107)))</f>
        <v/>
      </c>
      <c r="L107" s="6">
        <f>IF(C107&amp;""="","",IF(J107&lt;&gt;"مكتمل","لا يُعتد به",IF(K107="","لم يُصوَّت",IF(K107&gt;='الإعدادات'!$B$5,"مقبول","مرفوض"))))</f>
        <v/>
      </c>
      <c r="M107" s="6">
        <f>IF(AND(L107="مقبول",I107&lt;&gt;"منفذ",I107&lt;&gt;"ملغي"),IF(AND(ISNUMBER(H107),H107&lt;'الإعدادات'!$B$6),"متأخر","غير منفذ"),"")</f>
        <v/>
      </c>
      <c r="N107" s="19">
        <f>IF(M107="","",IF(ISNUMBER(H107),H107,99999))</f>
        <v/>
      </c>
      <c r="O107" s="19">
        <f>IF(N107="","",COUNTIF($N$6:$N$505,"&lt;"&amp;N107)+COUNTIF($N$6:N107,N107))</f>
        <v/>
      </c>
    </row>
    <row r="108">
      <c r="A108" s="5" t="n"/>
      <c r="B108" s="5" t="n"/>
      <c r="C108" s="5" t="n"/>
      <c r="D108" s="17" t="n"/>
      <c r="E108" s="17" t="n"/>
      <c r="F108" s="17" t="n"/>
      <c r="G108" s="5" t="n"/>
      <c r="H108" s="14" t="n"/>
      <c r="I108" s="5" t="n"/>
      <c r="J108" s="6">
        <f>IF(C108&amp;""="","",IFERROR(INDEX('الاجتماعات'!$I$6:$I$205,MATCH(B108&amp;"",'الاجتماعات'!$A$6:$A$205,0)),"اجتماع غير موجود"))</f>
        <v/>
      </c>
      <c r="K108" s="18">
        <f>IF(N(D108)+N(E108)+N(F108)=0,"",N(D108)/(N(D108)+N(E108)+N(F108)))</f>
        <v/>
      </c>
      <c r="L108" s="6">
        <f>IF(C108&amp;""="","",IF(J108&lt;&gt;"مكتمل","لا يُعتد به",IF(K108="","لم يُصوَّت",IF(K108&gt;='الإعدادات'!$B$5,"مقبول","مرفوض"))))</f>
        <v/>
      </c>
      <c r="M108" s="6">
        <f>IF(AND(L108="مقبول",I108&lt;&gt;"منفذ",I108&lt;&gt;"ملغي"),IF(AND(ISNUMBER(H108),H108&lt;'الإعدادات'!$B$6),"متأخر","غير منفذ"),"")</f>
        <v/>
      </c>
      <c r="N108" s="19">
        <f>IF(M108="","",IF(ISNUMBER(H108),H108,99999))</f>
        <v/>
      </c>
      <c r="O108" s="19">
        <f>IF(N108="","",COUNTIF($N$6:$N$505,"&lt;"&amp;N108)+COUNTIF($N$6:N108,N108))</f>
        <v/>
      </c>
    </row>
    <row r="109">
      <c r="A109" s="5" t="n"/>
      <c r="B109" s="5" t="n"/>
      <c r="C109" s="5" t="n"/>
      <c r="D109" s="17" t="n"/>
      <c r="E109" s="17" t="n"/>
      <c r="F109" s="17" t="n"/>
      <c r="G109" s="5" t="n"/>
      <c r="H109" s="14" t="n"/>
      <c r="I109" s="5" t="n"/>
      <c r="J109" s="6">
        <f>IF(C109&amp;""="","",IFERROR(INDEX('الاجتماعات'!$I$6:$I$205,MATCH(B109&amp;"",'الاجتماعات'!$A$6:$A$205,0)),"اجتماع غير موجود"))</f>
        <v/>
      </c>
      <c r="K109" s="18">
        <f>IF(N(D109)+N(E109)+N(F109)=0,"",N(D109)/(N(D109)+N(E109)+N(F109)))</f>
        <v/>
      </c>
      <c r="L109" s="6">
        <f>IF(C109&amp;""="","",IF(J109&lt;&gt;"مكتمل","لا يُعتد به",IF(K109="","لم يُصوَّت",IF(K109&gt;='الإعدادات'!$B$5,"مقبول","مرفوض"))))</f>
        <v/>
      </c>
      <c r="M109" s="6">
        <f>IF(AND(L109="مقبول",I109&lt;&gt;"منفذ",I109&lt;&gt;"ملغي"),IF(AND(ISNUMBER(H109),H109&lt;'الإعدادات'!$B$6),"متأخر","غير منفذ"),"")</f>
        <v/>
      </c>
      <c r="N109" s="19">
        <f>IF(M109="","",IF(ISNUMBER(H109),H109,99999))</f>
        <v/>
      </c>
      <c r="O109" s="19">
        <f>IF(N109="","",COUNTIF($N$6:$N$505,"&lt;"&amp;N109)+COUNTIF($N$6:N109,N109))</f>
        <v/>
      </c>
    </row>
    <row r="110">
      <c r="A110" s="5" t="n"/>
      <c r="B110" s="5" t="n"/>
      <c r="C110" s="5" t="n"/>
      <c r="D110" s="17" t="n"/>
      <c r="E110" s="17" t="n"/>
      <c r="F110" s="17" t="n"/>
      <c r="G110" s="5" t="n"/>
      <c r="H110" s="14" t="n"/>
      <c r="I110" s="5" t="n"/>
      <c r="J110" s="6">
        <f>IF(C110&amp;""="","",IFERROR(INDEX('الاجتماعات'!$I$6:$I$205,MATCH(B110&amp;"",'الاجتماعات'!$A$6:$A$205,0)),"اجتماع غير موجود"))</f>
        <v/>
      </c>
      <c r="K110" s="18">
        <f>IF(N(D110)+N(E110)+N(F110)=0,"",N(D110)/(N(D110)+N(E110)+N(F110)))</f>
        <v/>
      </c>
      <c r="L110" s="6">
        <f>IF(C110&amp;""="","",IF(J110&lt;&gt;"مكتمل","لا يُعتد به",IF(K110="","لم يُصوَّت",IF(K110&gt;='الإعدادات'!$B$5,"مقبول","مرفوض"))))</f>
        <v/>
      </c>
      <c r="M110" s="6">
        <f>IF(AND(L110="مقبول",I110&lt;&gt;"منفذ",I110&lt;&gt;"ملغي"),IF(AND(ISNUMBER(H110),H110&lt;'الإعدادات'!$B$6),"متأخر","غير منفذ"),"")</f>
        <v/>
      </c>
      <c r="N110" s="19">
        <f>IF(M110="","",IF(ISNUMBER(H110),H110,99999))</f>
        <v/>
      </c>
      <c r="O110" s="19">
        <f>IF(N110="","",COUNTIF($N$6:$N$505,"&lt;"&amp;N110)+COUNTIF($N$6:N110,N110))</f>
        <v/>
      </c>
    </row>
    <row r="111">
      <c r="A111" s="5" t="n"/>
      <c r="B111" s="5" t="n"/>
      <c r="C111" s="5" t="n"/>
      <c r="D111" s="17" t="n"/>
      <c r="E111" s="17" t="n"/>
      <c r="F111" s="17" t="n"/>
      <c r="G111" s="5" t="n"/>
      <c r="H111" s="14" t="n"/>
      <c r="I111" s="5" t="n"/>
      <c r="J111" s="6">
        <f>IF(C111&amp;""="","",IFERROR(INDEX('الاجتماعات'!$I$6:$I$205,MATCH(B111&amp;"",'الاجتماعات'!$A$6:$A$205,0)),"اجتماع غير موجود"))</f>
        <v/>
      </c>
      <c r="K111" s="18">
        <f>IF(N(D111)+N(E111)+N(F111)=0,"",N(D111)/(N(D111)+N(E111)+N(F111)))</f>
        <v/>
      </c>
      <c r="L111" s="6">
        <f>IF(C111&amp;""="","",IF(J111&lt;&gt;"مكتمل","لا يُعتد به",IF(K111="","لم يُصوَّت",IF(K111&gt;='الإعدادات'!$B$5,"مقبول","مرفوض"))))</f>
        <v/>
      </c>
      <c r="M111" s="6">
        <f>IF(AND(L111="مقبول",I111&lt;&gt;"منفذ",I111&lt;&gt;"ملغي"),IF(AND(ISNUMBER(H111),H111&lt;'الإعدادات'!$B$6),"متأخر","غير منفذ"),"")</f>
        <v/>
      </c>
      <c r="N111" s="19">
        <f>IF(M111="","",IF(ISNUMBER(H111),H111,99999))</f>
        <v/>
      </c>
      <c r="O111" s="19">
        <f>IF(N111="","",COUNTIF($N$6:$N$505,"&lt;"&amp;N111)+COUNTIF($N$6:N111,N111))</f>
        <v/>
      </c>
    </row>
    <row r="112">
      <c r="A112" s="5" t="n"/>
      <c r="B112" s="5" t="n"/>
      <c r="C112" s="5" t="n"/>
      <c r="D112" s="17" t="n"/>
      <c r="E112" s="17" t="n"/>
      <c r="F112" s="17" t="n"/>
      <c r="G112" s="5" t="n"/>
      <c r="H112" s="14" t="n"/>
      <c r="I112" s="5" t="n"/>
      <c r="J112" s="6">
        <f>IF(C112&amp;""="","",IFERROR(INDEX('الاجتماعات'!$I$6:$I$205,MATCH(B112&amp;"",'الاجتماعات'!$A$6:$A$205,0)),"اجتماع غير موجود"))</f>
        <v/>
      </c>
      <c r="K112" s="18">
        <f>IF(N(D112)+N(E112)+N(F112)=0,"",N(D112)/(N(D112)+N(E112)+N(F112)))</f>
        <v/>
      </c>
      <c r="L112" s="6">
        <f>IF(C112&amp;""="","",IF(J112&lt;&gt;"مكتمل","لا يُعتد به",IF(K112="","لم يُصوَّت",IF(K112&gt;='الإعدادات'!$B$5,"مقبول","مرفوض"))))</f>
        <v/>
      </c>
      <c r="M112" s="6">
        <f>IF(AND(L112="مقبول",I112&lt;&gt;"منفذ",I112&lt;&gt;"ملغي"),IF(AND(ISNUMBER(H112),H112&lt;'الإعدادات'!$B$6),"متأخر","غير منفذ"),"")</f>
        <v/>
      </c>
      <c r="N112" s="19">
        <f>IF(M112="","",IF(ISNUMBER(H112),H112,99999))</f>
        <v/>
      </c>
      <c r="O112" s="19">
        <f>IF(N112="","",COUNTIF($N$6:$N$505,"&lt;"&amp;N112)+COUNTIF($N$6:N112,N112))</f>
        <v/>
      </c>
    </row>
    <row r="113">
      <c r="A113" s="5" t="n"/>
      <c r="B113" s="5" t="n"/>
      <c r="C113" s="5" t="n"/>
      <c r="D113" s="17" t="n"/>
      <c r="E113" s="17" t="n"/>
      <c r="F113" s="17" t="n"/>
      <c r="G113" s="5" t="n"/>
      <c r="H113" s="14" t="n"/>
      <c r="I113" s="5" t="n"/>
      <c r="J113" s="6">
        <f>IF(C113&amp;""="","",IFERROR(INDEX('الاجتماعات'!$I$6:$I$205,MATCH(B113&amp;"",'الاجتماعات'!$A$6:$A$205,0)),"اجتماع غير موجود"))</f>
        <v/>
      </c>
      <c r="K113" s="18">
        <f>IF(N(D113)+N(E113)+N(F113)=0,"",N(D113)/(N(D113)+N(E113)+N(F113)))</f>
        <v/>
      </c>
      <c r="L113" s="6">
        <f>IF(C113&amp;""="","",IF(J113&lt;&gt;"مكتمل","لا يُعتد به",IF(K113="","لم يُصوَّت",IF(K113&gt;='الإعدادات'!$B$5,"مقبول","مرفوض"))))</f>
        <v/>
      </c>
      <c r="M113" s="6">
        <f>IF(AND(L113="مقبول",I113&lt;&gt;"منفذ",I113&lt;&gt;"ملغي"),IF(AND(ISNUMBER(H113),H113&lt;'الإعدادات'!$B$6),"متأخر","غير منفذ"),"")</f>
        <v/>
      </c>
      <c r="N113" s="19">
        <f>IF(M113="","",IF(ISNUMBER(H113),H113,99999))</f>
        <v/>
      </c>
      <c r="O113" s="19">
        <f>IF(N113="","",COUNTIF($N$6:$N$505,"&lt;"&amp;N113)+COUNTIF($N$6:N113,N113))</f>
        <v/>
      </c>
    </row>
    <row r="114">
      <c r="A114" s="5" t="n"/>
      <c r="B114" s="5" t="n"/>
      <c r="C114" s="5" t="n"/>
      <c r="D114" s="17" t="n"/>
      <c r="E114" s="17" t="n"/>
      <c r="F114" s="17" t="n"/>
      <c r="G114" s="5" t="n"/>
      <c r="H114" s="14" t="n"/>
      <c r="I114" s="5" t="n"/>
      <c r="J114" s="6">
        <f>IF(C114&amp;""="","",IFERROR(INDEX('الاجتماعات'!$I$6:$I$205,MATCH(B114&amp;"",'الاجتماعات'!$A$6:$A$205,0)),"اجتماع غير موجود"))</f>
        <v/>
      </c>
      <c r="K114" s="18">
        <f>IF(N(D114)+N(E114)+N(F114)=0,"",N(D114)/(N(D114)+N(E114)+N(F114)))</f>
        <v/>
      </c>
      <c r="L114" s="6">
        <f>IF(C114&amp;""="","",IF(J114&lt;&gt;"مكتمل","لا يُعتد به",IF(K114="","لم يُصوَّت",IF(K114&gt;='الإعدادات'!$B$5,"مقبول","مرفوض"))))</f>
        <v/>
      </c>
      <c r="M114" s="6">
        <f>IF(AND(L114="مقبول",I114&lt;&gt;"منفذ",I114&lt;&gt;"ملغي"),IF(AND(ISNUMBER(H114),H114&lt;'الإعدادات'!$B$6),"متأخر","غير منفذ"),"")</f>
        <v/>
      </c>
      <c r="N114" s="19">
        <f>IF(M114="","",IF(ISNUMBER(H114),H114,99999))</f>
        <v/>
      </c>
      <c r="O114" s="19">
        <f>IF(N114="","",COUNTIF($N$6:$N$505,"&lt;"&amp;N114)+COUNTIF($N$6:N114,N114))</f>
        <v/>
      </c>
    </row>
    <row r="115">
      <c r="A115" s="5" t="n"/>
      <c r="B115" s="5" t="n"/>
      <c r="C115" s="5" t="n"/>
      <c r="D115" s="17" t="n"/>
      <c r="E115" s="17" t="n"/>
      <c r="F115" s="17" t="n"/>
      <c r="G115" s="5" t="n"/>
      <c r="H115" s="14" t="n"/>
      <c r="I115" s="5" t="n"/>
      <c r="J115" s="6">
        <f>IF(C115&amp;""="","",IFERROR(INDEX('الاجتماعات'!$I$6:$I$205,MATCH(B115&amp;"",'الاجتماعات'!$A$6:$A$205,0)),"اجتماع غير موجود"))</f>
        <v/>
      </c>
      <c r="K115" s="18">
        <f>IF(N(D115)+N(E115)+N(F115)=0,"",N(D115)/(N(D115)+N(E115)+N(F115)))</f>
        <v/>
      </c>
      <c r="L115" s="6">
        <f>IF(C115&amp;""="","",IF(J115&lt;&gt;"مكتمل","لا يُعتد به",IF(K115="","لم يُصوَّت",IF(K115&gt;='الإعدادات'!$B$5,"مقبول","مرفوض"))))</f>
        <v/>
      </c>
      <c r="M115" s="6">
        <f>IF(AND(L115="مقبول",I115&lt;&gt;"منفذ",I115&lt;&gt;"ملغي"),IF(AND(ISNUMBER(H115),H115&lt;'الإعدادات'!$B$6),"متأخر","غير منفذ"),"")</f>
        <v/>
      </c>
      <c r="N115" s="19">
        <f>IF(M115="","",IF(ISNUMBER(H115),H115,99999))</f>
        <v/>
      </c>
      <c r="O115" s="19">
        <f>IF(N115="","",COUNTIF($N$6:$N$505,"&lt;"&amp;N115)+COUNTIF($N$6:N115,N115))</f>
        <v/>
      </c>
    </row>
    <row r="116">
      <c r="A116" s="5" t="n"/>
      <c r="B116" s="5" t="n"/>
      <c r="C116" s="5" t="n"/>
      <c r="D116" s="17" t="n"/>
      <c r="E116" s="17" t="n"/>
      <c r="F116" s="17" t="n"/>
      <c r="G116" s="5" t="n"/>
      <c r="H116" s="14" t="n"/>
      <c r="I116" s="5" t="n"/>
      <c r="J116" s="6">
        <f>IF(C116&amp;""="","",IFERROR(INDEX('الاجتماعات'!$I$6:$I$205,MATCH(B116&amp;"",'الاجتماعات'!$A$6:$A$205,0)),"اجتماع غير موجود"))</f>
        <v/>
      </c>
      <c r="K116" s="18">
        <f>IF(N(D116)+N(E116)+N(F116)=0,"",N(D116)/(N(D116)+N(E116)+N(F116)))</f>
        <v/>
      </c>
      <c r="L116" s="6">
        <f>IF(C116&amp;""="","",IF(J116&lt;&gt;"مكتمل","لا يُعتد به",IF(K116="","لم يُصوَّت",IF(K116&gt;='الإعدادات'!$B$5,"مقبول","مرفوض"))))</f>
        <v/>
      </c>
      <c r="M116" s="6">
        <f>IF(AND(L116="مقبول",I116&lt;&gt;"منفذ",I116&lt;&gt;"ملغي"),IF(AND(ISNUMBER(H116),H116&lt;'الإعدادات'!$B$6),"متأخر","غير منفذ"),"")</f>
        <v/>
      </c>
      <c r="N116" s="19">
        <f>IF(M116="","",IF(ISNUMBER(H116),H116,99999))</f>
        <v/>
      </c>
      <c r="O116" s="19">
        <f>IF(N116="","",COUNTIF($N$6:$N$505,"&lt;"&amp;N116)+COUNTIF($N$6:N116,N116))</f>
        <v/>
      </c>
    </row>
    <row r="117">
      <c r="A117" s="5" t="n"/>
      <c r="B117" s="5" t="n"/>
      <c r="C117" s="5" t="n"/>
      <c r="D117" s="17" t="n"/>
      <c r="E117" s="17" t="n"/>
      <c r="F117" s="17" t="n"/>
      <c r="G117" s="5" t="n"/>
      <c r="H117" s="14" t="n"/>
      <c r="I117" s="5" t="n"/>
      <c r="J117" s="6">
        <f>IF(C117&amp;""="","",IFERROR(INDEX('الاجتماعات'!$I$6:$I$205,MATCH(B117&amp;"",'الاجتماعات'!$A$6:$A$205,0)),"اجتماع غير موجود"))</f>
        <v/>
      </c>
      <c r="K117" s="18">
        <f>IF(N(D117)+N(E117)+N(F117)=0,"",N(D117)/(N(D117)+N(E117)+N(F117)))</f>
        <v/>
      </c>
      <c r="L117" s="6">
        <f>IF(C117&amp;""="","",IF(J117&lt;&gt;"مكتمل","لا يُعتد به",IF(K117="","لم يُصوَّت",IF(K117&gt;='الإعدادات'!$B$5,"مقبول","مرفوض"))))</f>
        <v/>
      </c>
      <c r="M117" s="6">
        <f>IF(AND(L117="مقبول",I117&lt;&gt;"منفذ",I117&lt;&gt;"ملغي"),IF(AND(ISNUMBER(H117),H117&lt;'الإعدادات'!$B$6),"متأخر","غير منفذ"),"")</f>
        <v/>
      </c>
      <c r="N117" s="19">
        <f>IF(M117="","",IF(ISNUMBER(H117),H117,99999))</f>
        <v/>
      </c>
      <c r="O117" s="19">
        <f>IF(N117="","",COUNTIF($N$6:$N$505,"&lt;"&amp;N117)+COUNTIF($N$6:N117,N117))</f>
        <v/>
      </c>
    </row>
    <row r="118">
      <c r="A118" s="5" t="n"/>
      <c r="B118" s="5" t="n"/>
      <c r="C118" s="5" t="n"/>
      <c r="D118" s="17" t="n"/>
      <c r="E118" s="17" t="n"/>
      <c r="F118" s="17" t="n"/>
      <c r="G118" s="5" t="n"/>
      <c r="H118" s="14" t="n"/>
      <c r="I118" s="5" t="n"/>
      <c r="J118" s="6">
        <f>IF(C118&amp;""="","",IFERROR(INDEX('الاجتماعات'!$I$6:$I$205,MATCH(B118&amp;"",'الاجتماعات'!$A$6:$A$205,0)),"اجتماع غير موجود"))</f>
        <v/>
      </c>
      <c r="K118" s="18">
        <f>IF(N(D118)+N(E118)+N(F118)=0,"",N(D118)/(N(D118)+N(E118)+N(F118)))</f>
        <v/>
      </c>
      <c r="L118" s="6">
        <f>IF(C118&amp;""="","",IF(J118&lt;&gt;"مكتمل","لا يُعتد به",IF(K118="","لم يُصوَّت",IF(K118&gt;='الإعدادات'!$B$5,"مقبول","مرفوض"))))</f>
        <v/>
      </c>
      <c r="M118" s="6">
        <f>IF(AND(L118="مقبول",I118&lt;&gt;"منفذ",I118&lt;&gt;"ملغي"),IF(AND(ISNUMBER(H118),H118&lt;'الإعدادات'!$B$6),"متأخر","غير منفذ"),"")</f>
        <v/>
      </c>
      <c r="N118" s="19">
        <f>IF(M118="","",IF(ISNUMBER(H118),H118,99999))</f>
        <v/>
      </c>
      <c r="O118" s="19">
        <f>IF(N118="","",COUNTIF($N$6:$N$505,"&lt;"&amp;N118)+COUNTIF($N$6:N118,N118))</f>
        <v/>
      </c>
    </row>
    <row r="119">
      <c r="A119" s="5" t="n"/>
      <c r="B119" s="5" t="n"/>
      <c r="C119" s="5" t="n"/>
      <c r="D119" s="17" t="n"/>
      <c r="E119" s="17" t="n"/>
      <c r="F119" s="17" t="n"/>
      <c r="G119" s="5" t="n"/>
      <c r="H119" s="14" t="n"/>
      <c r="I119" s="5" t="n"/>
      <c r="J119" s="6">
        <f>IF(C119&amp;""="","",IFERROR(INDEX('الاجتماعات'!$I$6:$I$205,MATCH(B119&amp;"",'الاجتماعات'!$A$6:$A$205,0)),"اجتماع غير موجود"))</f>
        <v/>
      </c>
      <c r="K119" s="18">
        <f>IF(N(D119)+N(E119)+N(F119)=0,"",N(D119)/(N(D119)+N(E119)+N(F119)))</f>
        <v/>
      </c>
      <c r="L119" s="6">
        <f>IF(C119&amp;""="","",IF(J119&lt;&gt;"مكتمل","لا يُعتد به",IF(K119="","لم يُصوَّت",IF(K119&gt;='الإعدادات'!$B$5,"مقبول","مرفوض"))))</f>
        <v/>
      </c>
      <c r="M119" s="6">
        <f>IF(AND(L119="مقبول",I119&lt;&gt;"منفذ",I119&lt;&gt;"ملغي"),IF(AND(ISNUMBER(H119),H119&lt;'الإعدادات'!$B$6),"متأخر","غير منفذ"),"")</f>
        <v/>
      </c>
      <c r="N119" s="19">
        <f>IF(M119="","",IF(ISNUMBER(H119),H119,99999))</f>
        <v/>
      </c>
      <c r="O119" s="19">
        <f>IF(N119="","",COUNTIF($N$6:$N$505,"&lt;"&amp;N119)+COUNTIF($N$6:N119,N119))</f>
        <v/>
      </c>
    </row>
    <row r="120">
      <c r="A120" s="5" t="n"/>
      <c r="B120" s="5" t="n"/>
      <c r="C120" s="5" t="n"/>
      <c r="D120" s="17" t="n"/>
      <c r="E120" s="17" t="n"/>
      <c r="F120" s="17" t="n"/>
      <c r="G120" s="5" t="n"/>
      <c r="H120" s="14" t="n"/>
      <c r="I120" s="5" t="n"/>
      <c r="J120" s="6">
        <f>IF(C120&amp;""="","",IFERROR(INDEX('الاجتماعات'!$I$6:$I$205,MATCH(B120&amp;"",'الاجتماعات'!$A$6:$A$205,0)),"اجتماع غير موجود"))</f>
        <v/>
      </c>
      <c r="K120" s="18">
        <f>IF(N(D120)+N(E120)+N(F120)=0,"",N(D120)/(N(D120)+N(E120)+N(F120)))</f>
        <v/>
      </c>
      <c r="L120" s="6">
        <f>IF(C120&amp;""="","",IF(J120&lt;&gt;"مكتمل","لا يُعتد به",IF(K120="","لم يُصوَّت",IF(K120&gt;='الإعدادات'!$B$5,"مقبول","مرفوض"))))</f>
        <v/>
      </c>
      <c r="M120" s="6">
        <f>IF(AND(L120="مقبول",I120&lt;&gt;"منفذ",I120&lt;&gt;"ملغي"),IF(AND(ISNUMBER(H120),H120&lt;'الإعدادات'!$B$6),"متأخر","غير منفذ"),"")</f>
        <v/>
      </c>
      <c r="N120" s="19">
        <f>IF(M120="","",IF(ISNUMBER(H120),H120,99999))</f>
        <v/>
      </c>
      <c r="O120" s="19">
        <f>IF(N120="","",COUNTIF($N$6:$N$505,"&lt;"&amp;N120)+COUNTIF($N$6:N120,N120))</f>
        <v/>
      </c>
    </row>
    <row r="121">
      <c r="A121" s="5" t="n"/>
      <c r="B121" s="5" t="n"/>
      <c r="C121" s="5" t="n"/>
      <c r="D121" s="17" t="n"/>
      <c r="E121" s="17" t="n"/>
      <c r="F121" s="17" t="n"/>
      <c r="G121" s="5" t="n"/>
      <c r="H121" s="14" t="n"/>
      <c r="I121" s="5" t="n"/>
      <c r="J121" s="6">
        <f>IF(C121&amp;""="","",IFERROR(INDEX('الاجتماعات'!$I$6:$I$205,MATCH(B121&amp;"",'الاجتماعات'!$A$6:$A$205,0)),"اجتماع غير موجود"))</f>
        <v/>
      </c>
      <c r="K121" s="18">
        <f>IF(N(D121)+N(E121)+N(F121)=0,"",N(D121)/(N(D121)+N(E121)+N(F121)))</f>
        <v/>
      </c>
      <c r="L121" s="6">
        <f>IF(C121&amp;""="","",IF(J121&lt;&gt;"مكتمل","لا يُعتد به",IF(K121="","لم يُصوَّت",IF(K121&gt;='الإعدادات'!$B$5,"مقبول","مرفوض"))))</f>
        <v/>
      </c>
      <c r="M121" s="6">
        <f>IF(AND(L121="مقبول",I121&lt;&gt;"منفذ",I121&lt;&gt;"ملغي"),IF(AND(ISNUMBER(H121),H121&lt;'الإعدادات'!$B$6),"متأخر","غير منفذ"),"")</f>
        <v/>
      </c>
      <c r="N121" s="19">
        <f>IF(M121="","",IF(ISNUMBER(H121),H121,99999))</f>
        <v/>
      </c>
      <c r="O121" s="19">
        <f>IF(N121="","",COUNTIF($N$6:$N$505,"&lt;"&amp;N121)+COUNTIF($N$6:N121,N121))</f>
        <v/>
      </c>
    </row>
    <row r="122">
      <c r="A122" s="5" t="n"/>
      <c r="B122" s="5" t="n"/>
      <c r="C122" s="5" t="n"/>
      <c r="D122" s="17" t="n"/>
      <c r="E122" s="17" t="n"/>
      <c r="F122" s="17" t="n"/>
      <c r="G122" s="5" t="n"/>
      <c r="H122" s="14" t="n"/>
      <c r="I122" s="5" t="n"/>
      <c r="J122" s="6">
        <f>IF(C122&amp;""="","",IFERROR(INDEX('الاجتماعات'!$I$6:$I$205,MATCH(B122&amp;"",'الاجتماعات'!$A$6:$A$205,0)),"اجتماع غير موجود"))</f>
        <v/>
      </c>
      <c r="K122" s="18">
        <f>IF(N(D122)+N(E122)+N(F122)=0,"",N(D122)/(N(D122)+N(E122)+N(F122)))</f>
        <v/>
      </c>
      <c r="L122" s="6">
        <f>IF(C122&amp;""="","",IF(J122&lt;&gt;"مكتمل","لا يُعتد به",IF(K122="","لم يُصوَّت",IF(K122&gt;='الإعدادات'!$B$5,"مقبول","مرفوض"))))</f>
        <v/>
      </c>
      <c r="M122" s="6">
        <f>IF(AND(L122="مقبول",I122&lt;&gt;"منفذ",I122&lt;&gt;"ملغي"),IF(AND(ISNUMBER(H122),H122&lt;'الإعدادات'!$B$6),"متأخر","غير منفذ"),"")</f>
        <v/>
      </c>
      <c r="N122" s="19">
        <f>IF(M122="","",IF(ISNUMBER(H122),H122,99999))</f>
        <v/>
      </c>
      <c r="O122" s="19">
        <f>IF(N122="","",COUNTIF($N$6:$N$505,"&lt;"&amp;N122)+COUNTIF($N$6:N122,N122))</f>
        <v/>
      </c>
    </row>
    <row r="123">
      <c r="A123" s="5" t="n"/>
      <c r="B123" s="5" t="n"/>
      <c r="C123" s="5" t="n"/>
      <c r="D123" s="17" t="n"/>
      <c r="E123" s="17" t="n"/>
      <c r="F123" s="17" t="n"/>
      <c r="G123" s="5" t="n"/>
      <c r="H123" s="14" t="n"/>
      <c r="I123" s="5" t="n"/>
      <c r="J123" s="6">
        <f>IF(C123&amp;""="","",IFERROR(INDEX('الاجتماعات'!$I$6:$I$205,MATCH(B123&amp;"",'الاجتماعات'!$A$6:$A$205,0)),"اجتماع غير موجود"))</f>
        <v/>
      </c>
      <c r="K123" s="18">
        <f>IF(N(D123)+N(E123)+N(F123)=0,"",N(D123)/(N(D123)+N(E123)+N(F123)))</f>
        <v/>
      </c>
      <c r="L123" s="6">
        <f>IF(C123&amp;""="","",IF(J123&lt;&gt;"مكتمل","لا يُعتد به",IF(K123="","لم يُصوَّت",IF(K123&gt;='الإعدادات'!$B$5,"مقبول","مرفوض"))))</f>
        <v/>
      </c>
      <c r="M123" s="6">
        <f>IF(AND(L123="مقبول",I123&lt;&gt;"منفذ",I123&lt;&gt;"ملغي"),IF(AND(ISNUMBER(H123),H123&lt;'الإعدادات'!$B$6),"متأخر","غير منفذ"),"")</f>
        <v/>
      </c>
      <c r="N123" s="19">
        <f>IF(M123="","",IF(ISNUMBER(H123),H123,99999))</f>
        <v/>
      </c>
      <c r="O123" s="19">
        <f>IF(N123="","",COUNTIF($N$6:$N$505,"&lt;"&amp;N123)+COUNTIF($N$6:N123,N123))</f>
        <v/>
      </c>
    </row>
    <row r="124">
      <c r="A124" s="5" t="n"/>
      <c r="B124" s="5" t="n"/>
      <c r="C124" s="5" t="n"/>
      <c r="D124" s="17" t="n"/>
      <c r="E124" s="17" t="n"/>
      <c r="F124" s="17" t="n"/>
      <c r="G124" s="5" t="n"/>
      <c r="H124" s="14" t="n"/>
      <c r="I124" s="5" t="n"/>
      <c r="J124" s="6">
        <f>IF(C124&amp;""="","",IFERROR(INDEX('الاجتماعات'!$I$6:$I$205,MATCH(B124&amp;"",'الاجتماعات'!$A$6:$A$205,0)),"اجتماع غير موجود"))</f>
        <v/>
      </c>
      <c r="K124" s="18">
        <f>IF(N(D124)+N(E124)+N(F124)=0,"",N(D124)/(N(D124)+N(E124)+N(F124)))</f>
        <v/>
      </c>
      <c r="L124" s="6">
        <f>IF(C124&amp;""="","",IF(J124&lt;&gt;"مكتمل","لا يُعتد به",IF(K124="","لم يُصوَّت",IF(K124&gt;='الإعدادات'!$B$5,"مقبول","مرفوض"))))</f>
        <v/>
      </c>
      <c r="M124" s="6">
        <f>IF(AND(L124="مقبول",I124&lt;&gt;"منفذ",I124&lt;&gt;"ملغي"),IF(AND(ISNUMBER(H124),H124&lt;'الإعدادات'!$B$6),"متأخر","غير منفذ"),"")</f>
        <v/>
      </c>
      <c r="N124" s="19">
        <f>IF(M124="","",IF(ISNUMBER(H124),H124,99999))</f>
        <v/>
      </c>
      <c r="O124" s="19">
        <f>IF(N124="","",COUNTIF($N$6:$N$505,"&lt;"&amp;N124)+COUNTIF($N$6:N124,N124))</f>
        <v/>
      </c>
    </row>
    <row r="125">
      <c r="A125" s="5" t="n"/>
      <c r="B125" s="5" t="n"/>
      <c r="C125" s="5" t="n"/>
      <c r="D125" s="17" t="n"/>
      <c r="E125" s="17" t="n"/>
      <c r="F125" s="17" t="n"/>
      <c r="G125" s="5" t="n"/>
      <c r="H125" s="14" t="n"/>
      <c r="I125" s="5" t="n"/>
      <c r="J125" s="6">
        <f>IF(C125&amp;""="","",IFERROR(INDEX('الاجتماعات'!$I$6:$I$205,MATCH(B125&amp;"",'الاجتماعات'!$A$6:$A$205,0)),"اجتماع غير موجود"))</f>
        <v/>
      </c>
      <c r="K125" s="18">
        <f>IF(N(D125)+N(E125)+N(F125)=0,"",N(D125)/(N(D125)+N(E125)+N(F125)))</f>
        <v/>
      </c>
      <c r="L125" s="6">
        <f>IF(C125&amp;""="","",IF(J125&lt;&gt;"مكتمل","لا يُعتد به",IF(K125="","لم يُصوَّت",IF(K125&gt;='الإعدادات'!$B$5,"مقبول","مرفوض"))))</f>
        <v/>
      </c>
      <c r="M125" s="6">
        <f>IF(AND(L125="مقبول",I125&lt;&gt;"منفذ",I125&lt;&gt;"ملغي"),IF(AND(ISNUMBER(H125),H125&lt;'الإعدادات'!$B$6),"متأخر","غير منفذ"),"")</f>
        <v/>
      </c>
      <c r="N125" s="19">
        <f>IF(M125="","",IF(ISNUMBER(H125),H125,99999))</f>
        <v/>
      </c>
      <c r="O125" s="19">
        <f>IF(N125="","",COUNTIF($N$6:$N$505,"&lt;"&amp;N125)+COUNTIF($N$6:N125,N125))</f>
        <v/>
      </c>
    </row>
    <row r="126">
      <c r="A126" s="5" t="n"/>
      <c r="B126" s="5" t="n"/>
      <c r="C126" s="5" t="n"/>
      <c r="D126" s="17" t="n"/>
      <c r="E126" s="17" t="n"/>
      <c r="F126" s="17" t="n"/>
      <c r="G126" s="5" t="n"/>
      <c r="H126" s="14" t="n"/>
      <c r="I126" s="5" t="n"/>
      <c r="J126" s="6">
        <f>IF(C126&amp;""="","",IFERROR(INDEX('الاجتماعات'!$I$6:$I$205,MATCH(B126&amp;"",'الاجتماعات'!$A$6:$A$205,0)),"اجتماع غير موجود"))</f>
        <v/>
      </c>
      <c r="K126" s="18">
        <f>IF(N(D126)+N(E126)+N(F126)=0,"",N(D126)/(N(D126)+N(E126)+N(F126)))</f>
        <v/>
      </c>
      <c r="L126" s="6">
        <f>IF(C126&amp;""="","",IF(J126&lt;&gt;"مكتمل","لا يُعتد به",IF(K126="","لم يُصوَّت",IF(K126&gt;='الإعدادات'!$B$5,"مقبول","مرفوض"))))</f>
        <v/>
      </c>
      <c r="M126" s="6">
        <f>IF(AND(L126="مقبول",I126&lt;&gt;"منفذ",I126&lt;&gt;"ملغي"),IF(AND(ISNUMBER(H126),H126&lt;'الإعدادات'!$B$6),"متأخر","غير منفذ"),"")</f>
        <v/>
      </c>
      <c r="N126" s="19">
        <f>IF(M126="","",IF(ISNUMBER(H126),H126,99999))</f>
        <v/>
      </c>
      <c r="O126" s="19">
        <f>IF(N126="","",COUNTIF($N$6:$N$505,"&lt;"&amp;N126)+COUNTIF($N$6:N126,N126))</f>
        <v/>
      </c>
    </row>
    <row r="127">
      <c r="A127" s="5" t="n"/>
      <c r="B127" s="5" t="n"/>
      <c r="C127" s="5" t="n"/>
      <c r="D127" s="17" t="n"/>
      <c r="E127" s="17" t="n"/>
      <c r="F127" s="17" t="n"/>
      <c r="G127" s="5" t="n"/>
      <c r="H127" s="14" t="n"/>
      <c r="I127" s="5" t="n"/>
      <c r="J127" s="6">
        <f>IF(C127&amp;""="","",IFERROR(INDEX('الاجتماعات'!$I$6:$I$205,MATCH(B127&amp;"",'الاجتماعات'!$A$6:$A$205,0)),"اجتماع غير موجود"))</f>
        <v/>
      </c>
      <c r="K127" s="18">
        <f>IF(N(D127)+N(E127)+N(F127)=0,"",N(D127)/(N(D127)+N(E127)+N(F127)))</f>
        <v/>
      </c>
      <c r="L127" s="6">
        <f>IF(C127&amp;""="","",IF(J127&lt;&gt;"مكتمل","لا يُعتد به",IF(K127="","لم يُصوَّت",IF(K127&gt;='الإعدادات'!$B$5,"مقبول","مرفوض"))))</f>
        <v/>
      </c>
      <c r="M127" s="6">
        <f>IF(AND(L127="مقبول",I127&lt;&gt;"منفذ",I127&lt;&gt;"ملغي"),IF(AND(ISNUMBER(H127),H127&lt;'الإعدادات'!$B$6),"متأخر","غير منفذ"),"")</f>
        <v/>
      </c>
      <c r="N127" s="19">
        <f>IF(M127="","",IF(ISNUMBER(H127),H127,99999))</f>
        <v/>
      </c>
      <c r="O127" s="19">
        <f>IF(N127="","",COUNTIF($N$6:$N$505,"&lt;"&amp;N127)+COUNTIF($N$6:N127,N127))</f>
        <v/>
      </c>
    </row>
    <row r="128">
      <c r="A128" s="5" t="n"/>
      <c r="B128" s="5" t="n"/>
      <c r="C128" s="5" t="n"/>
      <c r="D128" s="17" t="n"/>
      <c r="E128" s="17" t="n"/>
      <c r="F128" s="17" t="n"/>
      <c r="G128" s="5" t="n"/>
      <c r="H128" s="14" t="n"/>
      <c r="I128" s="5" t="n"/>
      <c r="J128" s="6">
        <f>IF(C128&amp;""="","",IFERROR(INDEX('الاجتماعات'!$I$6:$I$205,MATCH(B128&amp;"",'الاجتماعات'!$A$6:$A$205,0)),"اجتماع غير موجود"))</f>
        <v/>
      </c>
      <c r="K128" s="18">
        <f>IF(N(D128)+N(E128)+N(F128)=0,"",N(D128)/(N(D128)+N(E128)+N(F128)))</f>
        <v/>
      </c>
      <c r="L128" s="6">
        <f>IF(C128&amp;""="","",IF(J128&lt;&gt;"مكتمل","لا يُعتد به",IF(K128="","لم يُصوَّت",IF(K128&gt;='الإعدادات'!$B$5,"مقبول","مرفوض"))))</f>
        <v/>
      </c>
      <c r="M128" s="6">
        <f>IF(AND(L128="مقبول",I128&lt;&gt;"منفذ",I128&lt;&gt;"ملغي"),IF(AND(ISNUMBER(H128),H128&lt;'الإعدادات'!$B$6),"متأخر","غير منفذ"),"")</f>
        <v/>
      </c>
      <c r="N128" s="19">
        <f>IF(M128="","",IF(ISNUMBER(H128),H128,99999))</f>
        <v/>
      </c>
      <c r="O128" s="19">
        <f>IF(N128="","",COUNTIF($N$6:$N$505,"&lt;"&amp;N128)+COUNTIF($N$6:N128,N128))</f>
        <v/>
      </c>
    </row>
    <row r="129">
      <c r="A129" s="5" t="n"/>
      <c r="B129" s="5" t="n"/>
      <c r="C129" s="5" t="n"/>
      <c r="D129" s="17" t="n"/>
      <c r="E129" s="17" t="n"/>
      <c r="F129" s="17" t="n"/>
      <c r="G129" s="5" t="n"/>
      <c r="H129" s="14" t="n"/>
      <c r="I129" s="5" t="n"/>
      <c r="J129" s="6">
        <f>IF(C129&amp;""="","",IFERROR(INDEX('الاجتماعات'!$I$6:$I$205,MATCH(B129&amp;"",'الاجتماعات'!$A$6:$A$205,0)),"اجتماع غير موجود"))</f>
        <v/>
      </c>
      <c r="K129" s="18">
        <f>IF(N(D129)+N(E129)+N(F129)=0,"",N(D129)/(N(D129)+N(E129)+N(F129)))</f>
        <v/>
      </c>
      <c r="L129" s="6">
        <f>IF(C129&amp;""="","",IF(J129&lt;&gt;"مكتمل","لا يُعتد به",IF(K129="","لم يُصوَّت",IF(K129&gt;='الإعدادات'!$B$5,"مقبول","مرفوض"))))</f>
        <v/>
      </c>
      <c r="M129" s="6">
        <f>IF(AND(L129="مقبول",I129&lt;&gt;"منفذ",I129&lt;&gt;"ملغي"),IF(AND(ISNUMBER(H129),H129&lt;'الإعدادات'!$B$6),"متأخر","غير منفذ"),"")</f>
        <v/>
      </c>
      <c r="N129" s="19">
        <f>IF(M129="","",IF(ISNUMBER(H129),H129,99999))</f>
        <v/>
      </c>
      <c r="O129" s="19">
        <f>IF(N129="","",COUNTIF($N$6:$N$505,"&lt;"&amp;N129)+COUNTIF($N$6:N129,N129))</f>
        <v/>
      </c>
    </row>
    <row r="130">
      <c r="A130" s="5" t="n"/>
      <c r="B130" s="5" t="n"/>
      <c r="C130" s="5" t="n"/>
      <c r="D130" s="17" t="n"/>
      <c r="E130" s="17" t="n"/>
      <c r="F130" s="17" t="n"/>
      <c r="G130" s="5" t="n"/>
      <c r="H130" s="14" t="n"/>
      <c r="I130" s="5" t="n"/>
      <c r="J130" s="6">
        <f>IF(C130&amp;""="","",IFERROR(INDEX('الاجتماعات'!$I$6:$I$205,MATCH(B130&amp;"",'الاجتماعات'!$A$6:$A$205,0)),"اجتماع غير موجود"))</f>
        <v/>
      </c>
      <c r="K130" s="18">
        <f>IF(N(D130)+N(E130)+N(F130)=0,"",N(D130)/(N(D130)+N(E130)+N(F130)))</f>
        <v/>
      </c>
      <c r="L130" s="6">
        <f>IF(C130&amp;""="","",IF(J130&lt;&gt;"مكتمل","لا يُعتد به",IF(K130="","لم يُصوَّت",IF(K130&gt;='الإعدادات'!$B$5,"مقبول","مرفوض"))))</f>
        <v/>
      </c>
      <c r="M130" s="6">
        <f>IF(AND(L130="مقبول",I130&lt;&gt;"منفذ",I130&lt;&gt;"ملغي"),IF(AND(ISNUMBER(H130),H130&lt;'الإعدادات'!$B$6),"متأخر","غير منفذ"),"")</f>
        <v/>
      </c>
      <c r="N130" s="19">
        <f>IF(M130="","",IF(ISNUMBER(H130),H130,99999))</f>
        <v/>
      </c>
      <c r="O130" s="19">
        <f>IF(N130="","",COUNTIF($N$6:$N$505,"&lt;"&amp;N130)+COUNTIF($N$6:N130,N130))</f>
        <v/>
      </c>
    </row>
    <row r="131">
      <c r="A131" s="5" t="n"/>
      <c r="B131" s="5" t="n"/>
      <c r="C131" s="5" t="n"/>
      <c r="D131" s="17" t="n"/>
      <c r="E131" s="17" t="n"/>
      <c r="F131" s="17" t="n"/>
      <c r="G131" s="5" t="n"/>
      <c r="H131" s="14" t="n"/>
      <c r="I131" s="5" t="n"/>
      <c r="J131" s="6">
        <f>IF(C131&amp;""="","",IFERROR(INDEX('الاجتماعات'!$I$6:$I$205,MATCH(B131&amp;"",'الاجتماعات'!$A$6:$A$205,0)),"اجتماع غير موجود"))</f>
        <v/>
      </c>
      <c r="K131" s="18">
        <f>IF(N(D131)+N(E131)+N(F131)=0,"",N(D131)/(N(D131)+N(E131)+N(F131)))</f>
        <v/>
      </c>
      <c r="L131" s="6">
        <f>IF(C131&amp;""="","",IF(J131&lt;&gt;"مكتمل","لا يُعتد به",IF(K131="","لم يُصوَّت",IF(K131&gt;='الإعدادات'!$B$5,"مقبول","مرفوض"))))</f>
        <v/>
      </c>
      <c r="M131" s="6">
        <f>IF(AND(L131="مقبول",I131&lt;&gt;"منفذ",I131&lt;&gt;"ملغي"),IF(AND(ISNUMBER(H131),H131&lt;'الإعدادات'!$B$6),"متأخر","غير منفذ"),"")</f>
        <v/>
      </c>
      <c r="N131" s="19">
        <f>IF(M131="","",IF(ISNUMBER(H131),H131,99999))</f>
        <v/>
      </c>
      <c r="O131" s="19">
        <f>IF(N131="","",COUNTIF($N$6:$N$505,"&lt;"&amp;N131)+COUNTIF($N$6:N131,N131))</f>
        <v/>
      </c>
    </row>
    <row r="132">
      <c r="A132" s="5" t="n"/>
      <c r="B132" s="5" t="n"/>
      <c r="C132" s="5" t="n"/>
      <c r="D132" s="17" t="n"/>
      <c r="E132" s="17" t="n"/>
      <c r="F132" s="17" t="n"/>
      <c r="G132" s="5" t="n"/>
      <c r="H132" s="14" t="n"/>
      <c r="I132" s="5" t="n"/>
      <c r="J132" s="6">
        <f>IF(C132&amp;""="","",IFERROR(INDEX('الاجتماعات'!$I$6:$I$205,MATCH(B132&amp;"",'الاجتماعات'!$A$6:$A$205,0)),"اجتماع غير موجود"))</f>
        <v/>
      </c>
      <c r="K132" s="18">
        <f>IF(N(D132)+N(E132)+N(F132)=0,"",N(D132)/(N(D132)+N(E132)+N(F132)))</f>
        <v/>
      </c>
      <c r="L132" s="6">
        <f>IF(C132&amp;""="","",IF(J132&lt;&gt;"مكتمل","لا يُعتد به",IF(K132="","لم يُصوَّت",IF(K132&gt;='الإعدادات'!$B$5,"مقبول","مرفوض"))))</f>
        <v/>
      </c>
      <c r="M132" s="6">
        <f>IF(AND(L132="مقبول",I132&lt;&gt;"منفذ",I132&lt;&gt;"ملغي"),IF(AND(ISNUMBER(H132),H132&lt;'الإعدادات'!$B$6),"متأخر","غير منفذ"),"")</f>
        <v/>
      </c>
      <c r="N132" s="19">
        <f>IF(M132="","",IF(ISNUMBER(H132),H132,99999))</f>
        <v/>
      </c>
      <c r="O132" s="19">
        <f>IF(N132="","",COUNTIF($N$6:$N$505,"&lt;"&amp;N132)+COUNTIF($N$6:N132,N132))</f>
        <v/>
      </c>
    </row>
    <row r="133">
      <c r="A133" s="5" t="n"/>
      <c r="B133" s="5" t="n"/>
      <c r="C133" s="5" t="n"/>
      <c r="D133" s="17" t="n"/>
      <c r="E133" s="17" t="n"/>
      <c r="F133" s="17" t="n"/>
      <c r="G133" s="5" t="n"/>
      <c r="H133" s="14" t="n"/>
      <c r="I133" s="5" t="n"/>
      <c r="J133" s="6">
        <f>IF(C133&amp;""="","",IFERROR(INDEX('الاجتماعات'!$I$6:$I$205,MATCH(B133&amp;"",'الاجتماعات'!$A$6:$A$205,0)),"اجتماع غير موجود"))</f>
        <v/>
      </c>
      <c r="K133" s="18">
        <f>IF(N(D133)+N(E133)+N(F133)=0,"",N(D133)/(N(D133)+N(E133)+N(F133)))</f>
        <v/>
      </c>
      <c r="L133" s="6">
        <f>IF(C133&amp;""="","",IF(J133&lt;&gt;"مكتمل","لا يُعتد به",IF(K133="","لم يُصوَّت",IF(K133&gt;='الإعدادات'!$B$5,"مقبول","مرفوض"))))</f>
        <v/>
      </c>
      <c r="M133" s="6">
        <f>IF(AND(L133="مقبول",I133&lt;&gt;"منفذ",I133&lt;&gt;"ملغي"),IF(AND(ISNUMBER(H133),H133&lt;'الإعدادات'!$B$6),"متأخر","غير منفذ"),"")</f>
        <v/>
      </c>
      <c r="N133" s="19">
        <f>IF(M133="","",IF(ISNUMBER(H133),H133,99999))</f>
        <v/>
      </c>
      <c r="O133" s="19">
        <f>IF(N133="","",COUNTIF($N$6:$N$505,"&lt;"&amp;N133)+COUNTIF($N$6:N133,N133))</f>
        <v/>
      </c>
    </row>
    <row r="134">
      <c r="A134" s="5" t="n"/>
      <c r="B134" s="5" t="n"/>
      <c r="C134" s="5" t="n"/>
      <c r="D134" s="17" t="n"/>
      <c r="E134" s="17" t="n"/>
      <c r="F134" s="17" t="n"/>
      <c r="G134" s="5" t="n"/>
      <c r="H134" s="14" t="n"/>
      <c r="I134" s="5" t="n"/>
      <c r="J134" s="6">
        <f>IF(C134&amp;""="","",IFERROR(INDEX('الاجتماعات'!$I$6:$I$205,MATCH(B134&amp;"",'الاجتماعات'!$A$6:$A$205,0)),"اجتماع غير موجود"))</f>
        <v/>
      </c>
      <c r="K134" s="18">
        <f>IF(N(D134)+N(E134)+N(F134)=0,"",N(D134)/(N(D134)+N(E134)+N(F134)))</f>
        <v/>
      </c>
      <c r="L134" s="6">
        <f>IF(C134&amp;""="","",IF(J134&lt;&gt;"مكتمل","لا يُعتد به",IF(K134="","لم يُصوَّت",IF(K134&gt;='الإعدادات'!$B$5,"مقبول","مرفوض"))))</f>
        <v/>
      </c>
      <c r="M134" s="6">
        <f>IF(AND(L134="مقبول",I134&lt;&gt;"منفذ",I134&lt;&gt;"ملغي"),IF(AND(ISNUMBER(H134),H134&lt;'الإعدادات'!$B$6),"متأخر","غير منفذ"),"")</f>
        <v/>
      </c>
      <c r="N134" s="19">
        <f>IF(M134="","",IF(ISNUMBER(H134),H134,99999))</f>
        <v/>
      </c>
      <c r="O134" s="19">
        <f>IF(N134="","",COUNTIF($N$6:$N$505,"&lt;"&amp;N134)+COUNTIF($N$6:N134,N134))</f>
        <v/>
      </c>
    </row>
    <row r="135">
      <c r="A135" s="5" t="n"/>
      <c r="B135" s="5" t="n"/>
      <c r="C135" s="5" t="n"/>
      <c r="D135" s="17" t="n"/>
      <c r="E135" s="17" t="n"/>
      <c r="F135" s="17" t="n"/>
      <c r="G135" s="5" t="n"/>
      <c r="H135" s="14" t="n"/>
      <c r="I135" s="5" t="n"/>
      <c r="J135" s="6">
        <f>IF(C135&amp;""="","",IFERROR(INDEX('الاجتماعات'!$I$6:$I$205,MATCH(B135&amp;"",'الاجتماعات'!$A$6:$A$205,0)),"اجتماع غير موجود"))</f>
        <v/>
      </c>
      <c r="K135" s="18">
        <f>IF(N(D135)+N(E135)+N(F135)=0,"",N(D135)/(N(D135)+N(E135)+N(F135)))</f>
        <v/>
      </c>
      <c r="L135" s="6">
        <f>IF(C135&amp;""="","",IF(J135&lt;&gt;"مكتمل","لا يُعتد به",IF(K135="","لم يُصوَّت",IF(K135&gt;='الإعدادات'!$B$5,"مقبول","مرفوض"))))</f>
        <v/>
      </c>
      <c r="M135" s="6">
        <f>IF(AND(L135="مقبول",I135&lt;&gt;"منفذ",I135&lt;&gt;"ملغي"),IF(AND(ISNUMBER(H135),H135&lt;'الإعدادات'!$B$6),"متأخر","غير منفذ"),"")</f>
        <v/>
      </c>
      <c r="N135" s="19">
        <f>IF(M135="","",IF(ISNUMBER(H135),H135,99999))</f>
        <v/>
      </c>
      <c r="O135" s="19">
        <f>IF(N135="","",COUNTIF($N$6:$N$505,"&lt;"&amp;N135)+COUNTIF($N$6:N135,N135))</f>
        <v/>
      </c>
    </row>
    <row r="136">
      <c r="A136" s="5" t="n"/>
      <c r="B136" s="5" t="n"/>
      <c r="C136" s="5" t="n"/>
      <c r="D136" s="17" t="n"/>
      <c r="E136" s="17" t="n"/>
      <c r="F136" s="17" t="n"/>
      <c r="G136" s="5" t="n"/>
      <c r="H136" s="14" t="n"/>
      <c r="I136" s="5" t="n"/>
      <c r="J136" s="6">
        <f>IF(C136&amp;""="","",IFERROR(INDEX('الاجتماعات'!$I$6:$I$205,MATCH(B136&amp;"",'الاجتماعات'!$A$6:$A$205,0)),"اجتماع غير موجود"))</f>
        <v/>
      </c>
      <c r="K136" s="18">
        <f>IF(N(D136)+N(E136)+N(F136)=0,"",N(D136)/(N(D136)+N(E136)+N(F136)))</f>
        <v/>
      </c>
      <c r="L136" s="6">
        <f>IF(C136&amp;""="","",IF(J136&lt;&gt;"مكتمل","لا يُعتد به",IF(K136="","لم يُصوَّت",IF(K136&gt;='الإعدادات'!$B$5,"مقبول","مرفوض"))))</f>
        <v/>
      </c>
      <c r="M136" s="6">
        <f>IF(AND(L136="مقبول",I136&lt;&gt;"منفذ",I136&lt;&gt;"ملغي"),IF(AND(ISNUMBER(H136),H136&lt;'الإعدادات'!$B$6),"متأخر","غير منفذ"),"")</f>
        <v/>
      </c>
      <c r="N136" s="19">
        <f>IF(M136="","",IF(ISNUMBER(H136),H136,99999))</f>
        <v/>
      </c>
      <c r="O136" s="19">
        <f>IF(N136="","",COUNTIF($N$6:$N$505,"&lt;"&amp;N136)+COUNTIF($N$6:N136,N136))</f>
        <v/>
      </c>
    </row>
    <row r="137">
      <c r="A137" s="5" t="n"/>
      <c r="B137" s="5" t="n"/>
      <c r="C137" s="5" t="n"/>
      <c r="D137" s="17" t="n"/>
      <c r="E137" s="17" t="n"/>
      <c r="F137" s="17" t="n"/>
      <c r="G137" s="5" t="n"/>
      <c r="H137" s="14" t="n"/>
      <c r="I137" s="5" t="n"/>
      <c r="J137" s="6">
        <f>IF(C137&amp;""="","",IFERROR(INDEX('الاجتماعات'!$I$6:$I$205,MATCH(B137&amp;"",'الاجتماعات'!$A$6:$A$205,0)),"اجتماع غير موجود"))</f>
        <v/>
      </c>
      <c r="K137" s="18">
        <f>IF(N(D137)+N(E137)+N(F137)=0,"",N(D137)/(N(D137)+N(E137)+N(F137)))</f>
        <v/>
      </c>
      <c r="L137" s="6">
        <f>IF(C137&amp;""="","",IF(J137&lt;&gt;"مكتمل","لا يُعتد به",IF(K137="","لم يُصوَّت",IF(K137&gt;='الإعدادات'!$B$5,"مقبول","مرفوض"))))</f>
        <v/>
      </c>
      <c r="M137" s="6">
        <f>IF(AND(L137="مقبول",I137&lt;&gt;"منفذ",I137&lt;&gt;"ملغي"),IF(AND(ISNUMBER(H137),H137&lt;'الإعدادات'!$B$6),"متأخر","غير منفذ"),"")</f>
        <v/>
      </c>
      <c r="N137" s="19">
        <f>IF(M137="","",IF(ISNUMBER(H137),H137,99999))</f>
        <v/>
      </c>
      <c r="O137" s="19">
        <f>IF(N137="","",COUNTIF($N$6:$N$505,"&lt;"&amp;N137)+COUNTIF($N$6:N137,N137))</f>
        <v/>
      </c>
    </row>
    <row r="138">
      <c r="A138" s="5" t="n"/>
      <c r="B138" s="5" t="n"/>
      <c r="C138" s="5" t="n"/>
      <c r="D138" s="17" t="n"/>
      <c r="E138" s="17" t="n"/>
      <c r="F138" s="17" t="n"/>
      <c r="G138" s="5" t="n"/>
      <c r="H138" s="14" t="n"/>
      <c r="I138" s="5" t="n"/>
      <c r="J138" s="6">
        <f>IF(C138&amp;""="","",IFERROR(INDEX('الاجتماعات'!$I$6:$I$205,MATCH(B138&amp;"",'الاجتماعات'!$A$6:$A$205,0)),"اجتماع غير موجود"))</f>
        <v/>
      </c>
      <c r="K138" s="18">
        <f>IF(N(D138)+N(E138)+N(F138)=0,"",N(D138)/(N(D138)+N(E138)+N(F138)))</f>
        <v/>
      </c>
      <c r="L138" s="6">
        <f>IF(C138&amp;""="","",IF(J138&lt;&gt;"مكتمل","لا يُعتد به",IF(K138="","لم يُصوَّت",IF(K138&gt;='الإعدادات'!$B$5,"مقبول","مرفوض"))))</f>
        <v/>
      </c>
      <c r="M138" s="6">
        <f>IF(AND(L138="مقبول",I138&lt;&gt;"منفذ",I138&lt;&gt;"ملغي"),IF(AND(ISNUMBER(H138),H138&lt;'الإعدادات'!$B$6),"متأخر","غير منفذ"),"")</f>
        <v/>
      </c>
      <c r="N138" s="19">
        <f>IF(M138="","",IF(ISNUMBER(H138),H138,99999))</f>
        <v/>
      </c>
      <c r="O138" s="19">
        <f>IF(N138="","",COUNTIF($N$6:$N$505,"&lt;"&amp;N138)+COUNTIF($N$6:N138,N138))</f>
        <v/>
      </c>
    </row>
    <row r="139">
      <c r="A139" s="5" t="n"/>
      <c r="B139" s="5" t="n"/>
      <c r="C139" s="5" t="n"/>
      <c r="D139" s="17" t="n"/>
      <c r="E139" s="17" t="n"/>
      <c r="F139" s="17" t="n"/>
      <c r="G139" s="5" t="n"/>
      <c r="H139" s="14" t="n"/>
      <c r="I139" s="5" t="n"/>
      <c r="J139" s="6">
        <f>IF(C139&amp;""="","",IFERROR(INDEX('الاجتماعات'!$I$6:$I$205,MATCH(B139&amp;"",'الاجتماعات'!$A$6:$A$205,0)),"اجتماع غير موجود"))</f>
        <v/>
      </c>
      <c r="K139" s="18">
        <f>IF(N(D139)+N(E139)+N(F139)=0,"",N(D139)/(N(D139)+N(E139)+N(F139)))</f>
        <v/>
      </c>
      <c r="L139" s="6">
        <f>IF(C139&amp;""="","",IF(J139&lt;&gt;"مكتمل","لا يُعتد به",IF(K139="","لم يُصوَّت",IF(K139&gt;='الإعدادات'!$B$5,"مقبول","مرفوض"))))</f>
        <v/>
      </c>
      <c r="M139" s="6">
        <f>IF(AND(L139="مقبول",I139&lt;&gt;"منفذ",I139&lt;&gt;"ملغي"),IF(AND(ISNUMBER(H139),H139&lt;'الإعدادات'!$B$6),"متأخر","غير منفذ"),"")</f>
        <v/>
      </c>
      <c r="N139" s="19">
        <f>IF(M139="","",IF(ISNUMBER(H139),H139,99999))</f>
        <v/>
      </c>
      <c r="O139" s="19">
        <f>IF(N139="","",COUNTIF($N$6:$N$505,"&lt;"&amp;N139)+COUNTIF($N$6:N139,N139))</f>
        <v/>
      </c>
    </row>
    <row r="140">
      <c r="A140" s="5" t="n"/>
      <c r="B140" s="5" t="n"/>
      <c r="C140" s="5" t="n"/>
      <c r="D140" s="17" t="n"/>
      <c r="E140" s="17" t="n"/>
      <c r="F140" s="17" t="n"/>
      <c r="G140" s="5" t="n"/>
      <c r="H140" s="14" t="n"/>
      <c r="I140" s="5" t="n"/>
      <c r="J140" s="6">
        <f>IF(C140&amp;""="","",IFERROR(INDEX('الاجتماعات'!$I$6:$I$205,MATCH(B140&amp;"",'الاجتماعات'!$A$6:$A$205,0)),"اجتماع غير موجود"))</f>
        <v/>
      </c>
      <c r="K140" s="18">
        <f>IF(N(D140)+N(E140)+N(F140)=0,"",N(D140)/(N(D140)+N(E140)+N(F140)))</f>
        <v/>
      </c>
      <c r="L140" s="6">
        <f>IF(C140&amp;""="","",IF(J140&lt;&gt;"مكتمل","لا يُعتد به",IF(K140="","لم يُصوَّت",IF(K140&gt;='الإعدادات'!$B$5,"مقبول","مرفوض"))))</f>
        <v/>
      </c>
      <c r="M140" s="6">
        <f>IF(AND(L140="مقبول",I140&lt;&gt;"منفذ",I140&lt;&gt;"ملغي"),IF(AND(ISNUMBER(H140),H140&lt;'الإعدادات'!$B$6),"متأخر","غير منفذ"),"")</f>
        <v/>
      </c>
      <c r="N140" s="19">
        <f>IF(M140="","",IF(ISNUMBER(H140),H140,99999))</f>
        <v/>
      </c>
      <c r="O140" s="19">
        <f>IF(N140="","",COUNTIF($N$6:$N$505,"&lt;"&amp;N140)+COUNTIF($N$6:N140,N140))</f>
        <v/>
      </c>
    </row>
    <row r="141">
      <c r="A141" s="5" t="n"/>
      <c r="B141" s="5" t="n"/>
      <c r="C141" s="5" t="n"/>
      <c r="D141" s="17" t="n"/>
      <c r="E141" s="17" t="n"/>
      <c r="F141" s="17" t="n"/>
      <c r="G141" s="5" t="n"/>
      <c r="H141" s="14" t="n"/>
      <c r="I141" s="5" t="n"/>
      <c r="J141" s="6">
        <f>IF(C141&amp;""="","",IFERROR(INDEX('الاجتماعات'!$I$6:$I$205,MATCH(B141&amp;"",'الاجتماعات'!$A$6:$A$205,0)),"اجتماع غير موجود"))</f>
        <v/>
      </c>
      <c r="K141" s="18">
        <f>IF(N(D141)+N(E141)+N(F141)=0,"",N(D141)/(N(D141)+N(E141)+N(F141)))</f>
        <v/>
      </c>
      <c r="L141" s="6">
        <f>IF(C141&amp;""="","",IF(J141&lt;&gt;"مكتمل","لا يُعتد به",IF(K141="","لم يُصوَّت",IF(K141&gt;='الإعدادات'!$B$5,"مقبول","مرفوض"))))</f>
        <v/>
      </c>
      <c r="M141" s="6">
        <f>IF(AND(L141="مقبول",I141&lt;&gt;"منفذ",I141&lt;&gt;"ملغي"),IF(AND(ISNUMBER(H141),H141&lt;'الإعدادات'!$B$6),"متأخر","غير منفذ"),"")</f>
        <v/>
      </c>
      <c r="N141" s="19">
        <f>IF(M141="","",IF(ISNUMBER(H141),H141,99999))</f>
        <v/>
      </c>
      <c r="O141" s="19">
        <f>IF(N141="","",COUNTIF($N$6:$N$505,"&lt;"&amp;N141)+COUNTIF($N$6:N141,N141))</f>
        <v/>
      </c>
    </row>
    <row r="142">
      <c r="A142" s="5" t="n"/>
      <c r="B142" s="5" t="n"/>
      <c r="C142" s="5" t="n"/>
      <c r="D142" s="17" t="n"/>
      <c r="E142" s="17" t="n"/>
      <c r="F142" s="17" t="n"/>
      <c r="G142" s="5" t="n"/>
      <c r="H142" s="14" t="n"/>
      <c r="I142" s="5" t="n"/>
      <c r="J142" s="6">
        <f>IF(C142&amp;""="","",IFERROR(INDEX('الاجتماعات'!$I$6:$I$205,MATCH(B142&amp;"",'الاجتماعات'!$A$6:$A$205,0)),"اجتماع غير موجود"))</f>
        <v/>
      </c>
      <c r="K142" s="18">
        <f>IF(N(D142)+N(E142)+N(F142)=0,"",N(D142)/(N(D142)+N(E142)+N(F142)))</f>
        <v/>
      </c>
      <c r="L142" s="6">
        <f>IF(C142&amp;""="","",IF(J142&lt;&gt;"مكتمل","لا يُعتد به",IF(K142="","لم يُصوَّت",IF(K142&gt;='الإعدادات'!$B$5,"مقبول","مرفوض"))))</f>
        <v/>
      </c>
      <c r="M142" s="6">
        <f>IF(AND(L142="مقبول",I142&lt;&gt;"منفذ",I142&lt;&gt;"ملغي"),IF(AND(ISNUMBER(H142),H142&lt;'الإعدادات'!$B$6),"متأخر","غير منفذ"),"")</f>
        <v/>
      </c>
      <c r="N142" s="19">
        <f>IF(M142="","",IF(ISNUMBER(H142),H142,99999))</f>
        <v/>
      </c>
      <c r="O142" s="19">
        <f>IF(N142="","",COUNTIF($N$6:$N$505,"&lt;"&amp;N142)+COUNTIF($N$6:N142,N142))</f>
        <v/>
      </c>
    </row>
    <row r="143">
      <c r="A143" s="5" t="n"/>
      <c r="B143" s="5" t="n"/>
      <c r="C143" s="5" t="n"/>
      <c r="D143" s="17" t="n"/>
      <c r="E143" s="17" t="n"/>
      <c r="F143" s="17" t="n"/>
      <c r="G143" s="5" t="n"/>
      <c r="H143" s="14" t="n"/>
      <c r="I143" s="5" t="n"/>
      <c r="J143" s="6">
        <f>IF(C143&amp;""="","",IFERROR(INDEX('الاجتماعات'!$I$6:$I$205,MATCH(B143&amp;"",'الاجتماعات'!$A$6:$A$205,0)),"اجتماع غير موجود"))</f>
        <v/>
      </c>
      <c r="K143" s="18">
        <f>IF(N(D143)+N(E143)+N(F143)=0,"",N(D143)/(N(D143)+N(E143)+N(F143)))</f>
        <v/>
      </c>
      <c r="L143" s="6">
        <f>IF(C143&amp;""="","",IF(J143&lt;&gt;"مكتمل","لا يُعتد به",IF(K143="","لم يُصوَّت",IF(K143&gt;='الإعدادات'!$B$5,"مقبول","مرفوض"))))</f>
        <v/>
      </c>
      <c r="M143" s="6">
        <f>IF(AND(L143="مقبول",I143&lt;&gt;"منفذ",I143&lt;&gt;"ملغي"),IF(AND(ISNUMBER(H143),H143&lt;'الإعدادات'!$B$6),"متأخر","غير منفذ"),"")</f>
        <v/>
      </c>
      <c r="N143" s="19">
        <f>IF(M143="","",IF(ISNUMBER(H143),H143,99999))</f>
        <v/>
      </c>
      <c r="O143" s="19">
        <f>IF(N143="","",COUNTIF($N$6:$N$505,"&lt;"&amp;N143)+COUNTIF($N$6:N143,N143))</f>
        <v/>
      </c>
    </row>
    <row r="144">
      <c r="A144" s="5" t="n"/>
      <c r="B144" s="5" t="n"/>
      <c r="C144" s="5" t="n"/>
      <c r="D144" s="17" t="n"/>
      <c r="E144" s="17" t="n"/>
      <c r="F144" s="17" t="n"/>
      <c r="G144" s="5" t="n"/>
      <c r="H144" s="14" t="n"/>
      <c r="I144" s="5" t="n"/>
      <c r="J144" s="6">
        <f>IF(C144&amp;""="","",IFERROR(INDEX('الاجتماعات'!$I$6:$I$205,MATCH(B144&amp;"",'الاجتماعات'!$A$6:$A$205,0)),"اجتماع غير موجود"))</f>
        <v/>
      </c>
      <c r="K144" s="18">
        <f>IF(N(D144)+N(E144)+N(F144)=0,"",N(D144)/(N(D144)+N(E144)+N(F144)))</f>
        <v/>
      </c>
      <c r="L144" s="6">
        <f>IF(C144&amp;""="","",IF(J144&lt;&gt;"مكتمل","لا يُعتد به",IF(K144="","لم يُصوَّت",IF(K144&gt;='الإعدادات'!$B$5,"مقبول","مرفوض"))))</f>
        <v/>
      </c>
      <c r="M144" s="6">
        <f>IF(AND(L144="مقبول",I144&lt;&gt;"منفذ",I144&lt;&gt;"ملغي"),IF(AND(ISNUMBER(H144),H144&lt;'الإعدادات'!$B$6),"متأخر","غير منفذ"),"")</f>
        <v/>
      </c>
      <c r="N144" s="19">
        <f>IF(M144="","",IF(ISNUMBER(H144),H144,99999))</f>
        <v/>
      </c>
      <c r="O144" s="19">
        <f>IF(N144="","",COUNTIF($N$6:$N$505,"&lt;"&amp;N144)+COUNTIF($N$6:N144,N144))</f>
        <v/>
      </c>
    </row>
    <row r="145">
      <c r="A145" s="5" t="n"/>
      <c r="B145" s="5" t="n"/>
      <c r="C145" s="5" t="n"/>
      <c r="D145" s="17" t="n"/>
      <c r="E145" s="17" t="n"/>
      <c r="F145" s="17" t="n"/>
      <c r="G145" s="5" t="n"/>
      <c r="H145" s="14" t="n"/>
      <c r="I145" s="5" t="n"/>
      <c r="J145" s="6">
        <f>IF(C145&amp;""="","",IFERROR(INDEX('الاجتماعات'!$I$6:$I$205,MATCH(B145&amp;"",'الاجتماعات'!$A$6:$A$205,0)),"اجتماع غير موجود"))</f>
        <v/>
      </c>
      <c r="K145" s="18">
        <f>IF(N(D145)+N(E145)+N(F145)=0,"",N(D145)/(N(D145)+N(E145)+N(F145)))</f>
        <v/>
      </c>
      <c r="L145" s="6">
        <f>IF(C145&amp;""="","",IF(J145&lt;&gt;"مكتمل","لا يُعتد به",IF(K145="","لم يُصوَّت",IF(K145&gt;='الإعدادات'!$B$5,"مقبول","مرفوض"))))</f>
        <v/>
      </c>
      <c r="M145" s="6">
        <f>IF(AND(L145="مقبول",I145&lt;&gt;"منفذ",I145&lt;&gt;"ملغي"),IF(AND(ISNUMBER(H145),H145&lt;'الإعدادات'!$B$6),"متأخر","غير منفذ"),"")</f>
        <v/>
      </c>
      <c r="N145" s="19">
        <f>IF(M145="","",IF(ISNUMBER(H145),H145,99999))</f>
        <v/>
      </c>
      <c r="O145" s="19">
        <f>IF(N145="","",COUNTIF($N$6:$N$505,"&lt;"&amp;N145)+COUNTIF($N$6:N145,N145))</f>
        <v/>
      </c>
    </row>
    <row r="146">
      <c r="A146" s="5" t="n"/>
      <c r="B146" s="5" t="n"/>
      <c r="C146" s="5" t="n"/>
      <c r="D146" s="17" t="n"/>
      <c r="E146" s="17" t="n"/>
      <c r="F146" s="17" t="n"/>
      <c r="G146" s="5" t="n"/>
      <c r="H146" s="14" t="n"/>
      <c r="I146" s="5" t="n"/>
      <c r="J146" s="6">
        <f>IF(C146&amp;""="","",IFERROR(INDEX('الاجتماعات'!$I$6:$I$205,MATCH(B146&amp;"",'الاجتماعات'!$A$6:$A$205,0)),"اجتماع غير موجود"))</f>
        <v/>
      </c>
      <c r="K146" s="18">
        <f>IF(N(D146)+N(E146)+N(F146)=0,"",N(D146)/(N(D146)+N(E146)+N(F146)))</f>
        <v/>
      </c>
      <c r="L146" s="6">
        <f>IF(C146&amp;""="","",IF(J146&lt;&gt;"مكتمل","لا يُعتد به",IF(K146="","لم يُصوَّت",IF(K146&gt;='الإعدادات'!$B$5,"مقبول","مرفوض"))))</f>
        <v/>
      </c>
      <c r="M146" s="6">
        <f>IF(AND(L146="مقبول",I146&lt;&gt;"منفذ",I146&lt;&gt;"ملغي"),IF(AND(ISNUMBER(H146),H146&lt;'الإعدادات'!$B$6),"متأخر","غير منفذ"),"")</f>
        <v/>
      </c>
      <c r="N146" s="19">
        <f>IF(M146="","",IF(ISNUMBER(H146),H146,99999))</f>
        <v/>
      </c>
      <c r="O146" s="19">
        <f>IF(N146="","",COUNTIF($N$6:$N$505,"&lt;"&amp;N146)+COUNTIF($N$6:N146,N146))</f>
        <v/>
      </c>
    </row>
    <row r="147">
      <c r="A147" s="5" t="n"/>
      <c r="B147" s="5" t="n"/>
      <c r="C147" s="5" t="n"/>
      <c r="D147" s="17" t="n"/>
      <c r="E147" s="17" t="n"/>
      <c r="F147" s="17" t="n"/>
      <c r="G147" s="5" t="n"/>
      <c r="H147" s="14" t="n"/>
      <c r="I147" s="5" t="n"/>
      <c r="J147" s="6">
        <f>IF(C147&amp;""="","",IFERROR(INDEX('الاجتماعات'!$I$6:$I$205,MATCH(B147&amp;"",'الاجتماعات'!$A$6:$A$205,0)),"اجتماع غير موجود"))</f>
        <v/>
      </c>
      <c r="K147" s="18">
        <f>IF(N(D147)+N(E147)+N(F147)=0,"",N(D147)/(N(D147)+N(E147)+N(F147)))</f>
        <v/>
      </c>
      <c r="L147" s="6">
        <f>IF(C147&amp;""="","",IF(J147&lt;&gt;"مكتمل","لا يُعتد به",IF(K147="","لم يُصوَّت",IF(K147&gt;='الإعدادات'!$B$5,"مقبول","مرفوض"))))</f>
        <v/>
      </c>
      <c r="M147" s="6">
        <f>IF(AND(L147="مقبول",I147&lt;&gt;"منفذ",I147&lt;&gt;"ملغي"),IF(AND(ISNUMBER(H147),H147&lt;'الإعدادات'!$B$6),"متأخر","غير منفذ"),"")</f>
        <v/>
      </c>
      <c r="N147" s="19">
        <f>IF(M147="","",IF(ISNUMBER(H147),H147,99999))</f>
        <v/>
      </c>
      <c r="O147" s="19">
        <f>IF(N147="","",COUNTIF($N$6:$N$505,"&lt;"&amp;N147)+COUNTIF($N$6:N147,N147))</f>
        <v/>
      </c>
    </row>
    <row r="148">
      <c r="A148" s="5" t="n"/>
      <c r="B148" s="5" t="n"/>
      <c r="C148" s="5" t="n"/>
      <c r="D148" s="17" t="n"/>
      <c r="E148" s="17" t="n"/>
      <c r="F148" s="17" t="n"/>
      <c r="G148" s="5" t="n"/>
      <c r="H148" s="14" t="n"/>
      <c r="I148" s="5" t="n"/>
      <c r="J148" s="6">
        <f>IF(C148&amp;""="","",IFERROR(INDEX('الاجتماعات'!$I$6:$I$205,MATCH(B148&amp;"",'الاجتماعات'!$A$6:$A$205,0)),"اجتماع غير موجود"))</f>
        <v/>
      </c>
      <c r="K148" s="18">
        <f>IF(N(D148)+N(E148)+N(F148)=0,"",N(D148)/(N(D148)+N(E148)+N(F148)))</f>
        <v/>
      </c>
      <c r="L148" s="6">
        <f>IF(C148&amp;""="","",IF(J148&lt;&gt;"مكتمل","لا يُعتد به",IF(K148="","لم يُصوَّت",IF(K148&gt;='الإعدادات'!$B$5,"مقبول","مرفوض"))))</f>
        <v/>
      </c>
      <c r="M148" s="6">
        <f>IF(AND(L148="مقبول",I148&lt;&gt;"منفذ",I148&lt;&gt;"ملغي"),IF(AND(ISNUMBER(H148),H148&lt;'الإعدادات'!$B$6),"متأخر","غير منفذ"),"")</f>
        <v/>
      </c>
      <c r="N148" s="19">
        <f>IF(M148="","",IF(ISNUMBER(H148),H148,99999))</f>
        <v/>
      </c>
      <c r="O148" s="19">
        <f>IF(N148="","",COUNTIF($N$6:$N$505,"&lt;"&amp;N148)+COUNTIF($N$6:N148,N148))</f>
        <v/>
      </c>
    </row>
    <row r="149">
      <c r="A149" s="5" t="n"/>
      <c r="B149" s="5" t="n"/>
      <c r="C149" s="5" t="n"/>
      <c r="D149" s="17" t="n"/>
      <c r="E149" s="17" t="n"/>
      <c r="F149" s="17" t="n"/>
      <c r="G149" s="5" t="n"/>
      <c r="H149" s="14" t="n"/>
      <c r="I149" s="5" t="n"/>
      <c r="J149" s="6">
        <f>IF(C149&amp;""="","",IFERROR(INDEX('الاجتماعات'!$I$6:$I$205,MATCH(B149&amp;"",'الاجتماعات'!$A$6:$A$205,0)),"اجتماع غير موجود"))</f>
        <v/>
      </c>
      <c r="K149" s="18">
        <f>IF(N(D149)+N(E149)+N(F149)=0,"",N(D149)/(N(D149)+N(E149)+N(F149)))</f>
        <v/>
      </c>
      <c r="L149" s="6">
        <f>IF(C149&amp;""="","",IF(J149&lt;&gt;"مكتمل","لا يُعتد به",IF(K149="","لم يُصوَّت",IF(K149&gt;='الإعدادات'!$B$5,"مقبول","مرفوض"))))</f>
        <v/>
      </c>
      <c r="M149" s="6">
        <f>IF(AND(L149="مقبول",I149&lt;&gt;"منفذ",I149&lt;&gt;"ملغي"),IF(AND(ISNUMBER(H149),H149&lt;'الإعدادات'!$B$6),"متأخر","غير منفذ"),"")</f>
        <v/>
      </c>
      <c r="N149" s="19">
        <f>IF(M149="","",IF(ISNUMBER(H149),H149,99999))</f>
        <v/>
      </c>
      <c r="O149" s="19">
        <f>IF(N149="","",COUNTIF($N$6:$N$505,"&lt;"&amp;N149)+COUNTIF($N$6:N149,N149))</f>
        <v/>
      </c>
    </row>
    <row r="150">
      <c r="A150" s="5" t="n"/>
      <c r="B150" s="5" t="n"/>
      <c r="C150" s="5" t="n"/>
      <c r="D150" s="17" t="n"/>
      <c r="E150" s="17" t="n"/>
      <c r="F150" s="17" t="n"/>
      <c r="G150" s="5" t="n"/>
      <c r="H150" s="14" t="n"/>
      <c r="I150" s="5" t="n"/>
      <c r="J150" s="6">
        <f>IF(C150&amp;""="","",IFERROR(INDEX('الاجتماعات'!$I$6:$I$205,MATCH(B150&amp;"",'الاجتماعات'!$A$6:$A$205,0)),"اجتماع غير موجود"))</f>
        <v/>
      </c>
      <c r="K150" s="18">
        <f>IF(N(D150)+N(E150)+N(F150)=0,"",N(D150)/(N(D150)+N(E150)+N(F150)))</f>
        <v/>
      </c>
      <c r="L150" s="6">
        <f>IF(C150&amp;""="","",IF(J150&lt;&gt;"مكتمل","لا يُعتد به",IF(K150="","لم يُصوَّت",IF(K150&gt;='الإعدادات'!$B$5,"مقبول","مرفوض"))))</f>
        <v/>
      </c>
      <c r="M150" s="6">
        <f>IF(AND(L150="مقبول",I150&lt;&gt;"منفذ",I150&lt;&gt;"ملغي"),IF(AND(ISNUMBER(H150),H150&lt;'الإعدادات'!$B$6),"متأخر","غير منفذ"),"")</f>
        <v/>
      </c>
      <c r="N150" s="19">
        <f>IF(M150="","",IF(ISNUMBER(H150),H150,99999))</f>
        <v/>
      </c>
      <c r="O150" s="19">
        <f>IF(N150="","",COUNTIF($N$6:$N$505,"&lt;"&amp;N150)+COUNTIF($N$6:N150,N150))</f>
        <v/>
      </c>
    </row>
    <row r="151">
      <c r="A151" s="5" t="n"/>
      <c r="B151" s="5" t="n"/>
      <c r="C151" s="5" t="n"/>
      <c r="D151" s="17" t="n"/>
      <c r="E151" s="17" t="n"/>
      <c r="F151" s="17" t="n"/>
      <c r="G151" s="5" t="n"/>
      <c r="H151" s="14" t="n"/>
      <c r="I151" s="5" t="n"/>
      <c r="J151" s="6">
        <f>IF(C151&amp;""="","",IFERROR(INDEX('الاجتماعات'!$I$6:$I$205,MATCH(B151&amp;"",'الاجتماعات'!$A$6:$A$205,0)),"اجتماع غير موجود"))</f>
        <v/>
      </c>
      <c r="K151" s="18">
        <f>IF(N(D151)+N(E151)+N(F151)=0,"",N(D151)/(N(D151)+N(E151)+N(F151)))</f>
        <v/>
      </c>
      <c r="L151" s="6">
        <f>IF(C151&amp;""="","",IF(J151&lt;&gt;"مكتمل","لا يُعتد به",IF(K151="","لم يُصوَّت",IF(K151&gt;='الإعدادات'!$B$5,"مقبول","مرفوض"))))</f>
        <v/>
      </c>
      <c r="M151" s="6">
        <f>IF(AND(L151="مقبول",I151&lt;&gt;"منفذ",I151&lt;&gt;"ملغي"),IF(AND(ISNUMBER(H151),H151&lt;'الإعدادات'!$B$6),"متأخر","غير منفذ"),"")</f>
        <v/>
      </c>
      <c r="N151" s="19">
        <f>IF(M151="","",IF(ISNUMBER(H151),H151,99999))</f>
        <v/>
      </c>
      <c r="O151" s="19">
        <f>IF(N151="","",COUNTIF($N$6:$N$505,"&lt;"&amp;N151)+COUNTIF($N$6:N151,N151))</f>
        <v/>
      </c>
    </row>
    <row r="152">
      <c r="A152" s="5" t="n"/>
      <c r="B152" s="5" t="n"/>
      <c r="C152" s="5" t="n"/>
      <c r="D152" s="17" t="n"/>
      <c r="E152" s="17" t="n"/>
      <c r="F152" s="17" t="n"/>
      <c r="G152" s="5" t="n"/>
      <c r="H152" s="14" t="n"/>
      <c r="I152" s="5" t="n"/>
      <c r="J152" s="6">
        <f>IF(C152&amp;""="","",IFERROR(INDEX('الاجتماعات'!$I$6:$I$205,MATCH(B152&amp;"",'الاجتماعات'!$A$6:$A$205,0)),"اجتماع غير موجود"))</f>
        <v/>
      </c>
      <c r="K152" s="18">
        <f>IF(N(D152)+N(E152)+N(F152)=0,"",N(D152)/(N(D152)+N(E152)+N(F152)))</f>
        <v/>
      </c>
      <c r="L152" s="6">
        <f>IF(C152&amp;""="","",IF(J152&lt;&gt;"مكتمل","لا يُعتد به",IF(K152="","لم يُصوَّت",IF(K152&gt;='الإعدادات'!$B$5,"مقبول","مرفوض"))))</f>
        <v/>
      </c>
      <c r="M152" s="6">
        <f>IF(AND(L152="مقبول",I152&lt;&gt;"منفذ",I152&lt;&gt;"ملغي"),IF(AND(ISNUMBER(H152),H152&lt;'الإعدادات'!$B$6),"متأخر","غير منفذ"),"")</f>
        <v/>
      </c>
      <c r="N152" s="19">
        <f>IF(M152="","",IF(ISNUMBER(H152),H152,99999))</f>
        <v/>
      </c>
      <c r="O152" s="19">
        <f>IF(N152="","",COUNTIF($N$6:$N$505,"&lt;"&amp;N152)+COUNTIF($N$6:N152,N152))</f>
        <v/>
      </c>
    </row>
    <row r="153">
      <c r="A153" s="5" t="n"/>
      <c r="B153" s="5" t="n"/>
      <c r="C153" s="5" t="n"/>
      <c r="D153" s="17" t="n"/>
      <c r="E153" s="17" t="n"/>
      <c r="F153" s="17" t="n"/>
      <c r="G153" s="5" t="n"/>
      <c r="H153" s="14" t="n"/>
      <c r="I153" s="5" t="n"/>
      <c r="J153" s="6">
        <f>IF(C153&amp;""="","",IFERROR(INDEX('الاجتماعات'!$I$6:$I$205,MATCH(B153&amp;"",'الاجتماعات'!$A$6:$A$205,0)),"اجتماع غير موجود"))</f>
        <v/>
      </c>
      <c r="K153" s="18">
        <f>IF(N(D153)+N(E153)+N(F153)=0,"",N(D153)/(N(D153)+N(E153)+N(F153)))</f>
        <v/>
      </c>
      <c r="L153" s="6">
        <f>IF(C153&amp;""="","",IF(J153&lt;&gt;"مكتمل","لا يُعتد به",IF(K153="","لم يُصوَّت",IF(K153&gt;='الإعدادات'!$B$5,"مقبول","مرفوض"))))</f>
        <v/>
      </c>
      <c r="M153" s="6">
        <f>IF(AND(L153="مقبول",I153&lt;&gt;"منفذ",I153&lt;&gt;"ملغي"),IF(AND(ISNUMBER(H153),H153&lt;'الإعدادات'!$B$6),"متأخر","غير منفذ"),"")</f>
        <v/>
      </c>
      <c r="N153" s="19">
        <f>IF(M153="","",IF(ISNUMBER(H153),H153,99999))</f>
        <v/>
      </c>
      <c r="O153" s="19">
        <f>IF(N153="","",COUNTIF($N$6:$N$505,"&lt;"&amp;N153)+COUNTIF($N$6:N153,N153))</f>
        <v/>
      </c>
    </row>
    <row r="154">
      <c r="A154" s="5" t="n"/>
      <c r="B154" s="5" t="n"/>
      <c r="C154" s="5" t="n"/>
      <c r="D154" s="17" t="n"/>
      <c r="E154" s="17" t="n"/>
      <c r="F154" s="17" t="n"/>
      <c r="G154" s="5" t="n"/>
      <c r="H154" s="14" t="n"/>
      <c r="I154" s="5" t="n"/>
      <c r="J154" s="6">
        <f>IF(C154&amp;""="","",IFERROR(INDEX('الاجتماعات'!$I$6:$I$205,MATCH(B154&amp;"",'الاجتماعات'!$A$6:$A$205,0)),"اجتماع غير موجود"))</f>
        <v/>
      </c>
      <c r="K154" s="18">
        <f>IF(N(D154)+N(E154)+N(F154)=0,"",N(D154)/(N(D154)+N(E154)+N(F154)))</f>
        <v/>
      </c>
      <c r="L154" s="6">
        <f>IF(C154&amp;""="","",IF(J154&lt;&gt;"مكتمل","لا يُعتد به",IF(K154="","لم يُصوَّت",IF(K154&gt;='الإعدادات'!$B$5,"مقبول","مرفوض"))))</f>
        <v/>
      </c>
      <c r="M154" s="6">
        <f>IF(AND(L154="مقبول",I154&lt;&gt;"منفذ",I154&lt;&gt;"ملغي"),IF(AND(ISNUMBER(H154),H154&lt;'الإعدادات'!$B$6),"متأخر","غير منفذ"),"")</f>
        <v/>
      </c>
      <c r="N154" s="19">
        <f>IF(M154="","",IF(ISNUMBER(H154),H154,99999))</f>
        <v/>
      </c>
      <c r="O154" s="19">
        <f>IF(N154="","",COUNTIF($N$6:$N$505,"&lt;"&amp;N154)+COUNTIF($N$6:N154,N154))</f>
        <v/>
      </c>
    </row>
    <row r="155">
      <c r="A155" s="5" t="n"/>
      <c r="B155" s="5" t="n"/>
      <c r="C155" s="5" t="n"/>
      <c r="D155" s="17" t="n"/>
      <c r="E155" s="17" t="n"/>
      <c r="F155" s="17" t="n"/>
      <c r="G155" s="5" t="n"/>
      <c r="H155" s="14" t="n"/>
      <c r="I155" s="5" t="n"/>
      <c r="J155" s="6">
        <f>IF(C155&amp;""="","",IFERROR(INDEX('الاجتماعات'!$I$6:$I$205,MATCH(B155&amp;"",'الاجتماعات'!$A$6:$A$205,0)),"اجتماع غير موجود"))</f>
        <v/>
      </c>
      <c r="K155" s="18">
        <f>IF(N(D155)+N(E155)+N(F155)=0,"",N(D155)/(N(D155)+N(E155)+N(F155)))</f>
        <v/>
      </c>
      <c r="L155" s="6">
        <f>IF(C155&amp;""="","",IF(J155&lt;&gt;"مكتمل","لا يُعتد به",IF(K155="","لم يُصوَّت",IF(K155&gt;='الإعدادات'!$B$5,"مقبول","مرفوض"))))</f>
        <v/>
      </c>
      <c r="M155" s="6">
        <f>IF(AND(L155="مقبول",I155&lt;&gt;"منفذ",I155&lt;&gt;"ملغي"),IF(AND(ISNUMBER(H155),H155&lt;'الإعدادات'!$B$6),"متأخر","غير منفذ"),"")</f>
        <v/>
      </c>
      <c r="N155" s="19">
        <f>IF(M155="","",IF(ISNUMBER(H155),H155,99999))</f>
        <v/>
      </c>
      <c r="O155" s="19">
        <f>IF(N155="","",COUNTIF($N$6:$N$505,"&lt;"&amp;N155)+COUNTIF($N$6:N155,N155))</f>
        <v/>
      </c>
    </row>
    <row r="156">
      <c r="A156" s="5" t="n"/>
      <c r="B156" s="5" t="n"/>
      <c r="C156" s="5" t="n"/>
      <c r="D156" s="17" t="n"/>
      <c r="E156" s="17" t="n"/>
      <c r="F156" s="17" t="n"/>
      <c r="G156" s="5" t="n"/>
      <c r="H156" s="14" t="n"/>
      <c r="I156" s="5" t="n"/>
      <c r="J156" s="6">
        <f>IF(C156&amp;""="","",IFERROR(INDEX('الاجتماعات'!$I$6:$I$205,MATCH(B156&amp;"",'الاجتماعات'!$A$6:$A$205,0)),"اجتماع غير موجود"))</f>
        <v/>
      </c>
      <c r="K156" s="18">
        <f>IF(N(D156)+N(E156)+N(F156)=0,"",N(D156)/(N(D156)+N(E156)+N(F156)))</f>
        <v/>
      </c>
      <c r="L156" s="6">
        <f>IF(C156&amp;""="","",IF(J156&lt;&gt;"مكتمل","لا يُعتد به",IF(K156="","لم يُصوَّت",IF(K156&gt;='الإعدادات'!$B$5,"مقبول","مرفوض"))))</f>
        <v/>
      </c>
      <c r="M156" s="6">
        <f>IF(AND(L156="مقبول",I156&lt;&gt;"منفذ",I156&lt;&gt;"ملغي"),IF(AND(ISNUMBER(H156),H156&lt;'الإعدادات'!$B$6),"متأخر","غير منفذ"),"")</f>
        <v/>
      </c>
      <c r="N156" s="19">
        <f>IF(M156="","",IF(ISNUMBER(H156),H156,99999))</f>
        <v/>
      </c>
      <c r="O156" s="19">
        <f>IF(N156="","",COUNTIF($N$6:$N$505,"&lt;"&amp;N156)+COUNTIF($N$6:N156,N156))</f>
        <v/>
      </c>
    </row>
    <row r="157">
      <c r="A157" s="5" t="n"/>
      <c r="B157" s="5" t="n"/>
      <c r="C157" s="5" t="n"/>
      <c r="D157" s="17" t="n"/>
      <c r="E157" s="17" t="n"/>
      <c r="F157" s="17" t="n"/>
      <c r="G157" s="5" t="n"/>
      <c r="H157" s="14" t="n"/>
      <c r="I157" s="5" t="n"/>
      <c r="J157" s="6">
        <f>IF(C157&amp;""="","",IFERROR(INDEX('الاجتماعات'!$I$6:$I$205,MATCH(B157&amp;"",'الاجتماعات'!$A$6:$A$205,0)),"اجتماع غير موجود"))</f>
        <v/>
      </c>
      <c r="K157" s="18">
        <f>IF(N(D157)+N(E157)+N(F157)=0,"",N(D157)/(N(D157)+N(E157)+N(F157)))</f>
        <v/>
      </c>
      <c r="L157" s="6">
        <f>IF(C157&amp;""="","",IF(J157&lt;&gt;"مكتمل","لا يُعتد به",IF(K157="","لم يُصوَّت",IF(K157&gt;='الإعدادات'!$B$5,"مقبول","مرفوض"))))</f>
        <v/>
      </c>
      <c r="M157" s="6">
        <f>IF(AND(L157="مقبول",I157&lt;&gt;"منفذ",I157&lt;&gt;"ملغي"),IF(AND(ISNUMBER(H157),H157&lt;'الإعدادات'!$B$6),"متأخر","غير منفذ"),"")</f>
        <v/>
      </c>
      <c r="N157" s="19">
        <f>IF(M157="","",IF(ISNUMBER(H157),H157,99999))</f>
        <v/>
      </c>
      <c r="O157" s="19">
        <f>IF(N157="","",COUNTIF($N$6:$N$505,"&lt;"&amp;N157)+COUNTIF($N$6:N157,N157))</f>
        <v/>
      </c>
    </row>
    <row r="158">
      <c r="A158" s="5" t="n"/>
      <c r="B158" s="5" t="n"/>
      <c r="C158" s="5" t="n"/>
      <c r="D158" s="17" t="n"/>
      <c r="E158" s="17" t="n"/>
      <c r="F158" s="17" t="n"/>
      <c r="G158" s="5" t="n"/>
      <c r="H158" s="14" t="n"/>
      <c r="I158" s="5" t="n"/>
      <c r="J158" s="6">
        <f>IF(C158&amp;""="","",IFERROR(INDEX('الاجتماعات'!$I$6:$I$205,MATCH(B158&amp;"",'الاجتماعات'!$A$6:$A$205,0)),"اجتماع غير موجود"))</f>
        <v/>
      </c>
      <c r="K158" s="18">
        <f>IF(N(D158)+N(E158)+N(F158)=0,"",N(D158)/(N(D158)+N(E158)+N(F158)))</f>
        <v/>
      </c>
      <c r="L158" s="6">
        <f>IF(C158&amp;""="","",IF(J158&lt;&gt;"مكتمل","لا يُعتد به",IF(K158="","لم يُصوَّت",IF(K158&gt;='الإعدادات'!$B$5,"مقبول","مرفوض"))))</f>
        <v/>
      </c>
      <c r="M158" s="6">
        <f>IF(AND(L158="مقبول",I158&lt;&gt;"منفذ",I158&lt;&gt;"ملغي"),IF(AND(ISNUMBER(H158),H158&lt;'الإعدادات'!$B$6),"متأخر","غير منفذ"),"")</f>
        <v/>
      </c>
      <c r="N158" s="19">
        <f>IF(M158="","",IF(ISNUMBER(H158),H158,99999))</f>
        <v/>
      </c>
      <c r="O158" s="19">
        <f>IF(N158="","",COUNTIF($N$6:$N$505,"&lt;"&amp;N158)+COUNTIF($N$6:N158,N158))</f>
        <v/>
      </c>
    </row>
    <row r="159">
      <c r="A159" s="5" t="n"/>
      <c r="B159" s="5" t="n"/>
      <c r="C159" s="5" t="n"/>
      <c r="D159" s="17" t="n"/>
      <c r="E159" s="17" t="n"/>
      <c r="F159" s="17" t="n"/>
      <c r="G159" s="5" t="n"/>
      <c r="H159" s="14" t="n"/>
      <c r="I159" s="5" t="n"/>
      <c r="J159" s="6">
        <f>IF(C159&amp;""="","",IFERROR(INDEX('الاجتماعات'!$I$6:$I$205,MATCH(B159&amp;"",'الاجتماعات'!$A$6:$A$205,0)),"اجتماع غير موجود"))</f>
        <v/>
      </c>
      <c r="K159" s="18">
        <f>IF(N(D159)+N(E159)+N(F159)=0,"",N(D159)/(N(D159)+N(E159)+N(F159)))</f>
        <v/>
      </c>
      <c r="L159" s="6">
        <f>IF(C159&amp;""="","",IF(J159&lt;&gt;"مكتمل","لا يُعتد به",IF(K159="","لم يُصوَّت",IF(K159&gt;='الإعدادات'!$B$5,"مقبول","مرفوض"))))</f>
        <v/>
      </c>
      <c r="M159" s="6">
        <f>IF(AND(L159="مقبول",I159&lt;&gt;"منفذ",I159&lt;&gt;"ملغي"),IF(AND(ISNUMBER(H159),H159&lt;'الإعدادات'!$B$6),"متأخر","غير منفذ"),"")</f>
        <v/>
      </c>
      <c r="N159" s="19">
        <f>IF(M159="","",IF(ISNUMBER(H159),H159,99999))</f>
        <v/>
      </c>
      <c r="O159" s="19">
        <f>IF(N159="","",COUNTIF($N$6:$N$505,"&lt;"&amp;N159)+COUNTIF($N$6:N159,N159))</f>
        <v/>
      </c>
    </row>
    <row r="160">
      <c r="A160" s="5" t="n"/>
      <c r="B160" s="5" t="n"/>
      <c r="C160" s="5" t="n"/>
      <c r="D160" s="17" t="n"/>
      <c r="E160" s="17" t="n"/>
      <c r="F160" s="17" t="n"/>
      <c r="G160" s="5" t="n"/>
      <c r="H160" s="14" t="n"/>
      <c r="I160" s="5" t="n"/>
      <c r="J160" s="6">
        <f>IF(C160&amp;""="","",IFERROR(INDEX('الاجتماعات'!$I$6:$I$205,MATCH(B160&amp;"",'الاجتماعات'!$A$6:$A$205,0)),"اجتماع غير موجود"))</f>
        <v/>
      </c>
      <c r="K160" s="18">
        <f>IF(N(D160)+N(E160)+N(F160)=0,"",N(D160)/(N(D160)+N(E160)+N(F160)))</f>
        <v/>
      </c>
      <c r="L160" s="6">
        <f>IF(C160&amp;""="","",IF(J160&lt;&gt;"مكتمل","لا يُعتد به",IF(K160="","لم يُصوَّت",IF(K160&gt;='الإعدادات'!$B$5,"مقبول","مرفوض"))))</f>
        <v/>
      </c>
      <c r="M160" s="6">
        <f>IF(AND(L160="مقبول",I160&lt;&gt;"منفذ",I160&lt;&gt;"ملغي"),IF(AND(ISNUMBER(H160),H160&lt;'الإعدادات'!$B$6),"متأخر","غير منفذ"),"")</f>
        <v/>
      </c>
      <c r="N160" s="19">
        <f>IF(M160="","",IF(ISNUMBER(H160),H160,99999))</f>
        <v/>
      </c>
      <c r="O160" s="19">
        <f>IF(N160="","",COUNTIF($N$6:$N$505,"&lt;"&amp;N160)+COUNTIF($N$6:N160,N160))</f>
        <v/>
      </c>
    </row>
    <row r="161">
      <c r="A161" s="5" t="n"/>
      <c r="B161" s="5" t="n"/>
      <c r="C161" s="5" t="n"/>
      <c r="D161" s="17" t="n"/>
      <c r="E161" s="17" t="n"/>
      <c r="F161" s="17" t="n"/>
      <c r="G161" s="5" t="n"/>
      <c r="H161" s="14" t="n"/>
      <c r="I161" s="5" t="n"/>
      <c r="J161" s="6">
        <f>IF(C161&amp;""="","",IFERROR(INDEX('الاجتماعات'!$I$6:$I$205,MATCH(B161&amp;"",'الاجتماعات'!$A$6:$A$205,0)),"اجتماع غير موجود"))</f>
        <v/>
      </c>
      <c r="K161" s="18">
        <f>IF(N(D161)+N(E161)+N(F161)=0,"",N(D161)/(N(D161)+N(E161)+N(F161)))</f>
        <v/>
      </c>
      <c r="L161" s="6">
        <f>IF(C161&amp;""="","",IF(J161&lt;&gt;"مكتمل","لا يُعتد به",IF(K161="","لم يُصوَّت",IF(K161&gt;='الإعدادات'!$B$5,"مقبول","مرفوض"))))</f>
        <v/>
      </c>
      <c r="M161" s="6">
        <f>IF(AND(L161="مقبول",I161&lt;&gt;"منفذ",I161&lt;&gt;"ملغي"),IF(AND(ISNUMBER(H161),H161&lt;'الإعدادات'!$B$6),"متأخر","غير منفذ"),"")</f>
        <v/>
      </c>
      <c r="N161" s="19">
        <f>IF(M161="","",IF(ISNUMBER(H161),H161,99999))</f>
        <v/>
      </c>
      <c r="O161" s="19">
        <f>IF(N161="","",COUNTIF($N$6:$N$505,"&lt;"&amp;N161)+COUNTIF($N$6:N161,N161))</f>
        <v/>
      </c>
    </row>
    <row r="162">
      <c r="A162" s="5" t="n"/>
      <c r="B162" s="5" t="n"/>
      <c r="C162" s="5" t="n"/>
      <c r="D162" s="17" t="n"/>
      <c r="E162" s="17" t="n"/>
      <c r="F162" s="17" t="n"/>
      <c r="G162" s="5" t="n"/>
      <c r="H162" s="14" t="n"/>
      <c r="I162" s="5" t="n"/>
      <c r="J162" s="6">
        <f>IF(C162&amp;""="","",IFERROR(INDEX('الاجتماعات'!$I$6:$I$205,MATCH(B162&amp;"",'الاجتماعات'!$A$6:$A$205,0)),"اجتماع غير موجود"))</f>
        <v/>
      </c>
      <c r="K162" s="18">
        <f>IF(N(D162)+N(E162)+N(F162)=0,"",N(D162)/(N(D162)+N(E162)+N(F162)))</f>
        <v/>
      </c>
      <c r="L162" s="6">
        <f>IF(C162&amp;""="","",IF(J162&lt;&gt;"مكتمل","لا يُعتد به",IF(K162="","لم يُصوَّت",IF(K162&gt;='الإعدادات'!$B$5,"مقبول","مرفوض"))))</f>
        <v/>
      </c>
      <c r="M162" s="6">
        <f>IF(AND(L162="مقبول",I162&lt;&gt;"منفذ",I162&lt;&gt;"ملغي"),IF(AND(ISNUMBER(H162),H162&lt;'الإعدادات'!$B$6),"متأخر","غير منفذ"),"")</f>
        <v/>
      </c>
      <c r="N162" s="19">
        <f>IF(M162="","",IF(ISNUMBER(H162),H162,99999))</f>
        <v/>
      </c>
      <c r="O162" s="19">
        <f>IF(N162="","",COUNTIF($N$6:$N$505,"&lt;"&amp;N162)+COUNTIF($N$6:N162,N162))</f>
        <v/>
      </c>
    </row>
    <row r="163">
      <c r="A163" s="5" t="n"/>
      <c r="B163" s="5" t="n"/>
      <c r="C163" s="5" t="n"/>
      <c r="D163" s="17" t="n"/>
      <c r="E163" s="17" t="n"/>
      <c r="F163" s="17" t="n"/>
      <c r="G163" s="5" t="n"/>
      <c r="H163" s="14" t="n"/>
      <c r="I163" s="5" t="n"/>
      <c r="J163" s="6">
        <f>IF(C163&amp;""="","",IFERROR(INDEX('الاجتماعات'!$I$6:$I$205,MATCH(B163&amp;"",'الاجتماعات'!$A$6:$A$205,0)),"اجتماع غير موجود"))</f>
        <v/>
      </c>
      <c r="K163" s="18">
        <f>IF(N(D163)+N(E163)+N(F163)=0,"",N(D163)/(N(D163)+N(E163)+N(F163)))</f>
        <v/>
      </c>
      <c r="L163" s="6">
        <f>IF(C163&amp;""="","",IF(J163&lt;&gt;"مكتمل","لا يُعتد به",IF(K163="","لم يُصوَّت",IF(K163&gt;='الإعدادات'!$B$5,"مقبول","مرفوض"))))</f>
        <v/>
      </c>
      <c r="M163" s="6">
        <f>IF(AND(L163="مقبول",I163&lt;&gt;"منفذ",I163&lt;&gt;"ملغي"),IF(AND(ISNUMBER(H163),H163&lt;'الإعدادات'!$B$6),"متأخر","غير منفذ"),"")</f>
        <v/>
      </c>
      <c r="N163" s="19">
        <f>IF(M163="","",IF(ISNUMBER(H163),H163,99999))</f>
        <v/>
      </c>
      <c r="O163" s="19">
        <f>IF(N163="","",COUNTIF($N$6:$N$505,"&lt;"&amp;N163)+COUNTIF($N$6:N163,N163))</f>
        <v/>
      </c>
    </row>
    <row r="164">
      <c r="A164" s="5" t="n"/>
      <c r="B164" s="5" t="n"/>
      <c r="C164" s="5" t="n"/>
      <c r="D164" s="17" t="n"/>
      <c r="E164" s="17" t="n"/>
      <c r="F164" s="17" t="n"/>
      <c r="G164" s="5" t="n"/>
      <c r="H164" s="14" t="n"/>
      <c r="I164" s="5" t="n"/>
      <c r="J164" s="6">
        <f>IF(C164&amp;""="","",IFERROR(INDEX('الاجتماعات'!$I$6:$I$205,MATCH(B164&amp;"",'الاجتماعات'!$A$6:$A$205,0)),"اجتماع غير موجود"))</f>
        <v/>
      </c>
      <c r="K164" s="18">
        <f>IF(N(D164)+N(E164)+N(F164)=0,"",N(D164)/(N(D164)+N(E164)+N(F164)))</f>
        <v/>
      </c>
      <c r="L164" s="6">
        <f>IF(C164&amp;""="","",IF(J164&lt;&gt;"مكتمل","لا يُعتد به",IF(K164="","لم يُصوَّت",IF(K164&gt;='الإعدادات'!$B$5,"مقبول","مرفوض"))))</f>
        <v/>
      </c>
      <c r="M164" s="6">
        <f>IF(AND(L164="مقبول",I164&lt;&gt;"منفذ",I164&lt;&gt;"ملغي"),IF(AND(ISNUMBER(H164),H164&lt;'الإعدادات'!$B$6),"متأخر","غير منفذ"),"")</f>
        <v/>
      </c>
      <c r="N164" s="19">
        <f>IF(M164="","",IF(ISNUMBER(H164),H164,99999))</f>
        <v/>
      </c>
      <c r="O164" s="19">
        <f>IF(N164="","",COUNTIF($N$6:$N$505,"&lt;"&amp;N164)+COUNTIF($N$6:N164,N164))</f>
        <v/>
      </c>
    </row>
    <row r="165">
      <c r="A165" s="5" t="n"/>
      <c r="B165" s="5" t="n"/>
      <c r="C165" s="5" t="n"/>
      <c r="D165" s="17" t="n"/>
      <c r="E165" s="17" t="n"/>
      <c r="F165" s="17" t="n"/>
      <c r="G165" s="5" t="n"/>
      <c r="H165" s="14" t="n"/>
      <c r="I165" s="5" t="n"/>
      <c r="J165" s="6">
        <f>IF(C165&amp;""="","",IFERROR(INDEX('الاجتماعات'!$I$6:$I$205,MATCH(B165&amp;"",'الاجتماعات'!$A$6:$A$205,0)),"اجتماع غير موجود"))</f>
        <v/>
      </c>
      <c r="K165" s="18">
        <f>IF(N(D165)+N(E165)+N(F165)=0,"",N(D165)/(N(D165)+N(E165)+N(F165)))</f>
        <v/>
      </c>
      <c r="L165" s="6">
        <f>IF(C165&amp;""="","",IF(J165&lt;&gt;"مكتمل","لا يُعتد به",IF(K165="","لم يُصوَّت",IF(K165&gt;='الإعدادات'!$B$5,"مقبول","مرفوض"))))</f>
        <v/>
      </c>
      <c r="M165" s="6">
        <f>IF(AND(L165="مقبول",I165&lt;&gt;"منفذ",I165&lt;&gt;"ملغي"),IF(AND(ISNUMBER(H165),H165&lt;'الإعدادات'!$B$6),"متأخر","غير منفذ"),"")</f>
        <v/>
      </c>
      <c r="N165" s="19">
        <f>IF(M165="","",IF(ISNUMBER(H165),H165,99999))</f>
        <v/>
      </c>
      <c r="O165" s="19">
        <f>IF(N165="","",COUNTIF($N$6:$N$505,"&lt;"&amp;N165)+COUNTIF($N$6:N165,N165))</f>
        <v/>
      </c>
    </row>
    <row r="166">
      <c r="A166" s="5" t="n"/>
      <c r="B166" s="5" t="n"/>
      <c r="C166" s="5" t="n"/>
      <c r="D166" s="17" t="n"/>
      <c r="E166" s="17" t="n"/>
      <c r="F166" s="17" t="n"/>
      <c r="G166" s="5" t="n"/>
      <c r="H166" s="14" t="n"/>
      <c r="I166" s="5" t="n"/>
      <c r="J166" s="6">
        <f>IF(C166&amp;""="","",IFERROR(INDEX('الاجتماعات'!$I$6:$I$205,MATCH(B166&amp;"",'الاجتماعات'!$A$6:$A$205,0)),"اجتماع غير موجود"))</f>
        <v/>
      </c>
      <c r="K166" s="18">
        <f>IF(N(D166)+N(E166)+N(F166)=0,"",N(D166)/(N(D166)+N(E166)+N(F166)))</f>
        <v/>
      </c>
      <c r="L166" s="6">
        <f>IF(C166&amp;""="","",IF(J166&lt;&gt;"مكتمل","لا يُعتد به",IF(K166="","لم يُصوَّت",IF(K166&gt;='الإعدادات'!$B$5,"مقبول","مرفوض"))))</f>
        <v/>
      </c>
      <c r="M166" s="6">
        <f>IF(AND(L166="مقبول",I166&lt;&gt;"منفذ",I166&lt;&gt;"ملغي"),IF(AND(ISNUMBER(H166),H166&lt;'الإعدادات'!$B$6),"متأخر","غير منفذ"),"")</f>
        <v/>
      </c>
      <c r="N166" s="19">
        <f>IF(M166="","",IF(ISNUMBER(H166),H166,99999))</f>
        <v/>
      </c>
      <c r="O166" s="19">
        <f>IF(N166="","",COUNTIF($N$6:$N$505,"&lt;"&amp;N166)+COUNTIF($N$6:N166,N166))</f>
        <v/>
      </c>
    </row>
    <row r="167">
      <c r="A167" s="5" t="n"/>
      <c r="B167" s="5" t="n"/>
      <c r="C167" s="5" t="n"/>
      <c r="D167" s="17" t="n"/>
      <c r="E167" s="17" t="n"/>
      <c r="F167" s="17" t="n"/>
      <c r="G167" s="5" t="n"/>
      <c r="H167" s="14" t="n"/>
      <c r="I167" s="5" t="n"/>
      <c r="J167" s="6">
        <f>IF(C167&amp;""="","",IFERROR(INDEX('الاجتماعات'!$I$6:$I$205,MATCH(B167&amp;"",'الاجتماعات'!$A$6:$A$205,0)),"اجتماع غير موجود"))</f>
        <v/>
      </c>
      <c r="K167" s="18">
        <f>IF(N(D167)+N(E167)+N(F167)=0,"",N(D167)/(N(D167)+N(E167)+N(F167)))</f>
        <v/>
      </c>
      <c r="L167" s="6">
        <f>IF(C167&amp;""="","",IF(J167&lt;&gt;"مكتمل","لا يُعتد به",IF(K167="","لم يُصوَّت",IF(K167&gt;='الإعدادات'!$B$5,"مقبول","مرفوض"))))</f>
        <v/>
      </c>
      <c r="M167" s="6">
        <f>IF(AND(L167="مقبول",I167&lt;&gt;"منفذ",I167&lt;&gt;"ملغي"),IF(AND(ISNUMBER(H167),H167&lt;'الإعدادات'!$B$6),"متأخر","غير منفذ"),"")</f>
        <v/>
      </c>
      <c r="N167" s="19">
        <f>IF(M167="","",IF(ISNUMBER(H167),H167,99999))</f>
        <v/>
      </c>
      <c r="O167" s="19">
        <f>IF(N167="","",COUNTIF($N$6:$N$505,"&lt;"&amp;N167)+COUNTIF($N$6:N167,N167))</f>
        <v/>
      </c>
    </row>
    <row r="168">
      <c r="A168" s="5" t="n"/>
      <c r="B168" s="5" t="n"/>
      <c r="C168" s="5" t="n"/>
      <c r="D168" s="17" t="n"/>
      <c r="E168" s="17" t="n"/>
      <c r="F168" s="17" t="n"/>
      <c r="G168" s="5" t="n"/>
      <c r="H168" s="14" t="n"/>
      <c r="I168" s="5" t="n"/>
      <c r="J168" s="6">
        <f>IF(C168&amp;""="","",IFERROR(INDEX('الاجتماعات'!$I$6:$I$205,MATCH(B168&amp;"",'الاجتماعات'!$A$6:$A$205,0)),"اجتماع غير موجود"))</f>
        <v/>
      </c>
      <c r="K168" s="18">
        <f>IF(N(D168)+N(E168)+N(F168)=0,"",N(D168)/(N(D168)+N(E168)+N(F168)))</f>
        <v/>
      </c>
      <c r="L168" s="6">
        <f>IF(C168&amp;""="","",IF(J168&lt;&gt;"مكتمل","لا يُعتد به",IF(K168="","لم يُصوَّت",IF(K168&gt;='الإعدادات'!$B$5,"مقبول","مرفوض"))))</f>
        <v/>
      </c>
      <c r="M168" s="6">
        <f>IF(AND(L168="مقبول",I168&lt;&gt;"منفذ",I168&lt;&gt;"ملغي"),IF(AND(ISNUMBER(H168),H168&lt;'الإعدادات'!$B$6),"متأخر","غير منفذ"),"")</f>
        <v/>
      </c>
      <c r="N168" s="19">
        <f>IF(M168="","",IF(ISNUMBER(H168),H168,99999))</f>
        <v/>
      </c>
      <c r="O168" s="19">
        <f>IF(N168="","",COUNTIF($N$6:$N$505,"&lt;"&amp;N168)+COUNTIF($N$6:N168,N168))</f>
        <v/>
      </c>
    </row>
    <row r="169">
      <c r="A169" s="5" t="n"/>
      <c r="B169" s="5" t="n"/>
      <c r="C169" s="5" t="n"/>
      <c r="D169" s="17" t="n"/>
      <c r="E169" s="17" t="n"/>
      <c r="F169" s="17" t="n"/>
      <c r="G169" s="5" t="n"/>
      <c r="H169" s="14" t="n"/>
      <c r="I169" s="5" t="n"/>
      <c r="J169" s="6">
        <f>IF(C169&amp;""="","",IFERROR(INDEX('الاجتماعات'!$I$6:$I$205,MATCH(B169&amp;"",'الاجتماعات'!$A$6:$A$205,0)),"اجتماع غير موجود"))</f>
        <v/>
      </c>
      <c r="K169" s="18">
        <f>IF(N(D169)+N(E169)+N(F169)=0,"",N(D169)/(N(D169)+N(E169)+N(F169)))</f>
        <v/>
      </c>
      <c r="L169" s="6">
        <f>IF(C169&amp;""="","",IF(J169&lt;&gt;"مكتمل","لا يُعتد به",IF(K169="","لم يُصوَّت",IF(K169&gt;='الإعدادات'!$B$5,"مقبول","مرفوض"))))</f>
        <v/>
      </c>
      <c r="M169" s="6">
        <f>IF(AND(L169="مقبول",I169&lt;&gt;"منفذ",I169&lt;&gt;"ملغي"),IF(AND(ISNUMBER(H169),H169&lt;'الإعدادات'!$B$6),"متأخر","غير منفذ"),"")</f>
        <v/>
      </c>
      <c r="N169" s="19">
        <f>IF(M169="","",IF(ISNUMBER(H169),H169,99999))</f>
        <v/>
      </c>
      <c r="O169" s="19">
        <f>IF(N169="","",COUNTIF($N$6:$N$505,"&lt;"&amp;N169)+COUNTIF($N$6:N169,N169))</f>
        <v/>
      </c>
    </row>
    <row r="170">
      <c r="A170" s="5" t="n"/>
      <c r="B170" s="5" t="n"/>
      <c r="C170" s="5" t="n"/>
      <c r="D170" s="17" t="n"/>
      <c r="E170" s="17" t="n"/>
      <c r="F170" s="17" t="n"/>
      <c r="G170" s="5" t="n"/>
      <c r="H170" s="14" t="n"/>
      <c r="I170" s="5" t="n"/>
      <c r="J170" s="6">
        <f>IF(C170&amp;""="","",IFERROR(INDEX('الاجتماعات'!$I$6:$I$205,MATCH(B170&amp;"",'الاجتماعات'!$A$6:$A$205,0)),"اجتماع غير موجود"))</f>
        <v/>
      </c>
      <c r="K170" s="18">
        <f>IF(N(D170)+N(E170)+N(F170)=0,"",N(D170)/(N(D170)+N(E170)+N(F170)))</f>
        <v/>
      </c>
      <c r="L170" s="6">
        <f>IF(C170&amp;""="","",IF(J170&lt;&gt;"مكتمل","لا يُعتد به",IF(K170="","لم يُصوَّت",IF(K170&gt;='الإعدادات'!$B$5,"مقبول","مرفوض"))))</f>
        <v/>
      </c>
      <c r="M170" s="6">
        <f>IF(AND(L170="مقبول",I170&lt;&gt;"منفذ",I170&lt;&gt;"ملغي"),IF(AND(ISNUMBER(H170),H170&lt;'الإعدادات'!$B$6),"متأخر","غير منفذ"),"")</f>
        <v/>
      </c>
      <c r="N170" s="19">
        <f>IF(M170="","",IF(ISNUMBER(H170),H170,99999))</f>
        <v/>
      </c>
      <c r="O170" s="19">
        <f>IF(N170="","",COUNTIF($N$6:$N$505,"&lt;"&amp;N170)+COUNTIF($N$6:N170,N170))</f>
        <v/>
      </c>
    </row>
    <row r="171">
      <c r="A171" s="5" t="n"/>
      <c r="B171" s="5" t="n"/>
      <c r="C171" s="5" t="n"/>
      <c r="D171" s="17" t="n"/>
      <c r="E171" s="17" t="n"/>
      <c r="F171" s="17" t="n"/>
      <c r="G171" s="5" t="n"/>
      <c r="H171" s="14" t="n"/>
      <c r="I171" s="5" t="n"/>
      <c r="J171" s="6">
        <f>IF(C171&amp;""="","",IFERROR(INDEX('الاجتماعات'!$I$6:$I$205,MATCH(B171&amp;"",'الاجتماعات'!$A$6:$A$205,0)),"اجتماع غير موجود"))</f>
        <v/>
      </c>
      <c r="K171" s="18">
        <f>IF(N(D171)+N(E171)+N(F171)=0,"",N(D171)/(N(D171)+N(E171)+N(F171)))</f>
        <v/>
      </c>
      <c r="L171" s="6">
        <f>IF(C171&amp;""="","",IF(J171&lt;&gt;"مكتمل","لا يُعتد به",IF(K171="","لم يُصوَّت",IF(K171&gt;='الإعدادات'!$B$5,"مقبول","مرفوض"))))</f>
        <v/>
      </c>
      <c r="M171" s="6">
        <f>IF(AND(L171="مقبول",I171&lt;&gt;"منفذ",I171&lt;&gt;"ملغي"),IF(AND(ISNUMBER(H171),H171&lt;'الإعدادات'!$B$6),"متأخر","غير منفذ"),"")</f>
        <v/>
      </c>
      <c r="N171" s="19">
        <f>IF(M171="","",IF(ISNUMBER(H171),H171,99999))</f>
        <v/>
      </c>
      <c r="O171" s="19">
        <f>IF(N171="","",COUNTIF($N$6:$N$505,"&lt;"&amp;N171)+COUNTIF($N$6:N171,N171))</f>
        <v/>
      </c>
    </row>
    <row r="172">
      <c r="A172" s="5" t="n"/>
      <c r="B172" s="5" t="n"/>
      <c r="C172" s="5" t="n"/>
      <c r="D172" s="17" t="n"/>
      <c r="E172" s="17" t="n"/>
      <c r="F172" s="17" t="n"/>
      <c r="G172" s="5" t="n"/>
      <c r="H172" s="14" t="n"/>
      <c r="I172" s="5" t="n"/>
      <c r="J172" s="6">
        <f>IF(C172&amp;""="","",IFERROR(INDEX('الاجتماعات'!$I$6:$I$205,MATCH(B172&amp;"",'الاجتماعات'!$A$6:$A$205,0)),"اجتماع غير موجود"))</f>
        <v/>
      </c>
      <c r="K172" s="18">
        <f>IF(N(D172)+N(E172)+N(F172)=0,"",N(D172)/(N(D172)+N(E172)+N(F172)))</f>
        <v/>
      </c>
      <c r="L172" s="6">
        <f>IF(C172&amp;""="","",IF(J172&lt;&gt;"مكتمل","لا يُعتد به",IF(K172="","لم يُصوَّت",IF(K172&gt;='الإعدادات'!$B$5,"مقبول","مرفوض"))))</f>
        <v/>
      </c>
      <c r="M172" s="6">
        <f>IF(AND(L172="مقبول",I172&lt;&gt;"منفذ",I172&lt;&gt;"ملغي"),IF(AND(ISNUMBER(H172),H172&lt;'الإعدادات'!$B$6),"متأخر","غير منفذ"),"")</f>
        <v/>
      </c>
      <c r="N172" s="19">
        <f>IF(M172="","",IF(ISNUMBER(H172),H172,99999))</f>
        <v/>
      </c>
      <c r="O172" s="19">
        <f>IF(N172="","",COUNTIF($N$6:$N$505,"&lt;"&amp;N172)+COUNTIF($N$6:N172,N172))</f>
        <v/>
      </c>
    </row>
    <row r="173">
      <c r="A173" s="5" t="n"/>
      <c r="B173" s="5" t="n"/>
      <c r="C173" s="5" t="n"/>
      <c r="D173" s="17" t="n"/>
      <c r="E173" s="17" t="n"/>
      <c r="F173" s="17" t="n"/>
      <c r="G173" s="5" t="n"/>
      <c r="H173" s="14" t="n"/>
      <c r="I173" s="5" t="n"/>
      <c r="J173" s="6">
        <f>IF(C173&amp;""="","",IFERROR(INDEX('الاجتماعات'!$I$6:$I$205,MATCH(B173&amp;"",'الاجتماعات'!$A$6:$A$205,0)),"اجتماع غير موجود"))</f>
        <v/>
      </c>
      <c r="K173" s="18">
        <f>IF(N(D173)+N(E173)+N(F173)=0,"",N(D173)/(N(D173)+N(E173)+N(F173)))</f>
        <v/>
      </c>
      <c r="L173" s="6">
        <f>IF(C173&amp;""="","",IF(J173&lt;&gt;"مكتمل","لا يُعتد به",IF(K173="","لم يُصوَّت",IF(K173&gt;='الإعدادات'!$B$5,"مقبول","مرفوض"))))</f>
        <v/>
      </c>
      <c r="M173" s="6">
        <f>IF(AND(L173="مقبول",I173&lt;&gt;"منفذ",I173&lt;&gt;"ملغي"),IF(AND(ISNUMBER(H173),H173&lt;'الإعدادات'!$B$6),"متأخر","غير منفذ"),"")</f>
        <v/>
      </c>
      <c r="N173" s="19">
        <f>IF(M173="","",IF(ISNUMBER(H173),H173,99999))</f>
        <v/>
      </c>
      <c r="O173" s="19">
        <f>IF(N173="","",COUNTIF($N$6:$N$505,"&lt;"&amp;N173)+COUNTIF($N$6:N173,N173))</f>
        <v/>
      </c>
    </row>
    <row r="174">
      <c r="A174" s="5" t="n"/>
      <c r="B174" s="5" t="n"/>
      <c r="C174" s="5" t="n"/>
      <c r="D174" s="17" t="n"/>
      <c r="E174" s="17" t="n"/>
      <c r="F174" s="17" t="n"/>
      <c r="G174" s="5" t="n"/>
      <c r="H174" s="14" t="n"/>
      <c r="I174" s="5" t="n"/>
      <c r="J174" s="6">
        <f>IF(C174&amp;""="","",IFERROR(INDEX('الاجتماعات'!$I$6:$I$205,MATCH(B174&amp;"",'الاجتماعات'!$A$6:$A$205,0)),"اجتماع غير موجود"))</f>
        <v/>
      </c>
      <c r="K174" s="18">
        <f>IF(N(D174)+N(E174)+N(F174)=0,"",N(D174)/(N(D174)+N(E174)+N(F174)))</f>
        <v/>
      </c>
      <c r="L174" s="6">
        <f>IF(C174&amp;""="","",IF(J174&lt;&gt;"مكتمل","لا يُعتد به",IF(K174="","لم يُصوَّت",IF(K174&gt;='الإعدادات'!$B$5,"مقبول","مرفوض"))))</f>
        <v/>
      </c>
      <c r="M174" s="6">
        <f>IF(AND(L174="مقبول",I174&lt;&gt;"منفذ",I174&lt;&gt;"ملغي"),IF(AND(ISNUMBER(H174),H174&lt;'الإعدادات'!$B$6),"متأخر","غير منفذ"),"")</f>
        <v/>
      </c>
      <c r="N174" s="19">
        <f>IF(M174="","",IF(ISNUMBER(H174),H174,99999))</f>
        <v/>
      </c>
      <c r="O174" s="19">
        <f>IF(N174="","",COUNTIF($N$6:$N$505,"&lt;"&amp;N174)+COUNTIF($N$6:N174,N174))</f>
        <v/>
      </c>
    </row>
    <row r="175">
      <c r="A175" s="5" t="n"/>
      <c r="B175" s="5" t="n"/>
      <c r="C175" s="5" t="n"/>
      <c r="D175" s="17" t="n"/>
      <c r="E175" s="17" t="n"/>
      <c r="F175" s="17" t="n"/>
      <c r="G175" s="5" t="n"/>
      <c r="H175" s="14" t="n"/>
      <c r="I175" s="5" t="n"/>
      <c r="J175" s="6">
        <f>IF(C175&amp;""="","",IFERROR(INDEX('الاجتماعات'!$I$6:$I$205,MATCH(B175&amp;"",'الاجتماعات'!$A$6:$A$205,0)),"اجتماع غير موجود"))</f>
        <v/>
      </c>
      <c r="K175" s="18">
        <f>IF(N(D175)+N(E175)+N(F175)=0,"",N(D175)/(N(D175)+N(E175)+N(F175)))</f>
        <v/>
      </c>
      <c r="L175" s="6">
        <f>IF(C175&amp;""="","",IF(J175&lt;&gt;"مكتمل","لا يُعتد به",IF(K175="","لم يُصوَّت",IF(K175&gt;='الإعدادات'!$B$5,"مقبول","مرفوض"))))</f>
        <v/>
      </c>
      <c r="M175" s="6">
        <f>IF(AND(L175="مقبول",I175&lt;&gt;"منفذ",I175&lt;&gt;"ملغي"),IF(AND(ISNUMBER(H175),H175&lt;'الإعدادات'!$B$6),"متأخر","غير منفذ"),"")</f>
        <v/>
      </c>
      <c r="N175" s="19">
        <f>IF(M175="","",IF(ISNUMBER(H175),H175,99999))</f>
        <v/>
      </c>
      <c r="O175" s="19">
        <f>IF(N175="","",COUNTIF($N$6:$N$505,"&lt;"&amp;N175)+COUNTIF($N$6:N175,N175))</f>
        <v/>
      </c>
    </row>
    <row r="176">
      <c r="A176" s="5" t="n"/>
      <c r="B176" s="5" t="n"/>
      <c r="C176" s="5" t="n"/>
      <c r="D176" s="17" t="n"/>
      <c r="E176" s="17" t="n"/>
      <c r="F176" s="17" t="n"/>
      <c r="G176" s="5" t="n"/>
      <c r="H176" s="14" t="n"/>
      <c r="I176" s="5" t="n"/>
      <c r="J176" s="6">
        <f>IF(C176&amp;""="","",IFERROR(INDEX('الاجتماعات'!$I$6:$I$205,MATCH(B176&amp;"",'الاجتماعات'!$A$6:$A$205,0)),"اجتماع غير موجود"))</f>
        <v/>
      </c>
      <c r="K176" s="18">
        <f>IF(N(D176)+N(E176)+N(F176)=0,"",N(D176)/(N(D176)+N(E176)+N(F176)))</f>
        <v/>
      </c>
      <c r="L176" s="6">
        <f>IF(C176&amp;""="","",IF(J176&lt;&gt;"مكتمل","لا يُعتد به",IF(K176="","لم يُصوَّت",IF(K176&gt;='الإعدادات'!$B$5,"مقبول","مرفوض"))))</f>
        <v/>
      </c>
      <c r="M176" s="6">
        <f>IF(AND(L176="مقبول",I176&lt;&gt;"منفذ",I176&lt;&gt;"ملغي"),IF(AND(ISNUMBER(H176),H176&lt;'الإعدادات'!$B$6),"متأخر","غير منفذ"),"")</f>
        <v/>
      </c>
      <c r="N176" s="19">
        <f>IF(M176="","",IF(ISNUMBER(H176),H176,99999))</f>
        <v/>
      </c>
      <c r="O176" s="19">
        <f>IF(N176="","",COUNTIF($N$6:$N$505,"&lt;"&amp;N176)+COUNTIF($N$6:N176,N176))</f>
        <v/>
      </c>
    </row>
    <row r="177">
      <c r="A177" s="5" t="n"/>
      <c r="B177" s="5" t="n"/>
      <c r="C177" s="5" t="n"/>
      <c r="D177" s="17" t="n"/>
      <c r="E177" s="17" t="n"/>
      <c r="F177" s="17" t="n"/>
      <c r="G177" s="5" t="n"/>
      <c r="H177" s="14" t="n"/>
      <c r="I177" s="5" t="n"/>
      <c r="J177" s="6">
        <f>IF(C177&amp;""="","",IFERROR(INDEX('الاجتماعات'!$I$6:$I$205,MATCH(B177&amp;"",'الاجتماعات'!$A$6:$A$205,0)),"اجتماع غير موجود"))</f>
        <v/>
      </c>
      <c r="K177" s="18">
        <f>IF(N(D177)+N(E177)+N(F177)=0,"",N(D177)/(N(D177)+N(E177)+N(F177)))</f>
        <v/>
      </c>
      <c r="L177" s="6">
        <f>IF(C177&amp;""="","",IF(J177&lt;&gt;"مكتمل","لا يُعتد به",IF(K177="","لم يُصوَّت",IF(K177&gt;='الإعدادات'!$B$5,"مقبول","مرفوض"))))</f>
        <v/>
      </c>
      <c r="M177" s="6">
        <f>IF(AND(L177="مقبول",I177&lt;&gt;"منفذ",I177&lt;&gt;"ملغي"),IF(AND(ISNUMBER(H177),H177&lt;'الإعدادات'!$B$6),"متأخر","غير منفذ"),"")</f>
        <v/>
      </c>
      <c r="N177" s="19">
        <f>IF(M177="","",IF(ISNUMBER(H177),H177,99999))</f>
        <v/>
      </c>
      <c r="O177" s="19">
        <f>IF(N177="","",COUNTIF($N$6:$N$505,"&lt;"&amp;N177)+COUNTIF($N$6:N177,N177))</f>
        <v/>
      </c>
    </row>
    <row r="178">
      <c r="A178" s="5" t="n"/>
      <c r="B178" s="5" t="n"/>
      <c r="C178" s="5" t="n"/>
      <c r="D178" s="17" t="n"/>
      <c r="E178" s="17" t="n"/>
      <c r="F178" s="17" t="n"/>
      <c r="G178" s="5" t="n"/>
      <c r="H178" s="14" t="n"/>
      <c r="I178" s="5" t="n"/>
      <c r="J178" s="6">
        <f>IF(C178&amp;""="","",IFERROR(INDEX('الاجتماعات'!$I$6:$I$205,MATCH(B178&amp;"",'الاجتماعات'!$A$6:$A$205,0)),"اجتماع غير موجود"))</f>
        <v/>
      </c>
      <c r="K178" s="18">
        <f>IF(N(D178)+N(E178)+N(F178)=0,"",N(D178)/(N(D178)+N(E178)+N(F178)))</f>
        <v/>
      </c>
      <c r="L178" s="6">
        <f>IF(C178&amp;""="","",IF(J178&lt;&gt;"مكتمل","لا يُعتد به",IF(K178="","لم يُصوَّت",IF(K178&gt;='الإعدادات'!$B$5,"مقبول","مرفوض"))))</f>
        <v/>
      </c>
      <c r="M178" s="6">
        <f>IF(AND(L178="مقبول",I178&lt;&gt;"منفذ",I178&lt;&gt;"ملغي"),IF(AND(ISNUMBER(H178),H178&lt;'الإعدادات'!$B$6),"متأخر","غير منفذ"),"")</f>
        <v/>
      </c>
      <c r="N178" s="19">
        <f>IF(M178="","",IF(ISNUMBER(H178),H178,99999))</f>
        <v/>
      </c>
      <c r="O178" s="19">
        <f>IF(N178="","",COUNTIF($N$6:$N$505,"&lt;"&amp;N178)+COUNTIF($N$6:N178,N178))</f>
        <v/>
      </c>
    </row>
    <row r="179">
      <c r="A179" s="5" t="n"/>
      <c r="B179" s="5" t="n"/>
      <c r="C179" s="5" t="n"/>
      <c r="D179" s="17" t="n"/>
      <c r="E179" s="17" t="n"/>
      <c r="F179" s="17" t="n"/>
      <c r="G179" s="5" t="n"/>
      <c r="H179" s="14" t="n"/>
      <c r="I179" s="5" t="n"/>
      <c r="J179" s="6">
        <f>IF(C179&amp;""="","",IFERROR(INDEX('الاجتماعات'!$I$6:$I$205,MATCH(B179&amp;"",'الاجتماعات'!$A$6:$A$205,0)),"اجتماع غير موجود"))</f>
        <v/>
      </c>
      <c r="K179" s="18">
        <f>IF(N(D179)+N(E179)+N(F179)=0,"",N(D179)/(N(D179)+N(E179)+N(F179)))</f>
        <v/>
      </c>
      <c r="L179" s="6">
        <f>IF(C179&amp;""="","",IF(J179&lt;&gt;"مكتمل","لا يُعتد به",IF(K179="","لم يُصوَّت",IF(K179&gt;='الإعدادات'!$B$5,"مقبول","مرفوض"))))</f>
        <v/>
      </c>
      <c r="M179" s="6">
        <f>IF(AND(L179="مقبول",I179&lt;&gt;"منفذ",I179&lt;&gt;"ملغي"),IF(AND(ISNUMBER(H179),H179&lt;'الإعدادات'!$B$6),"متأخر","غير منفذ"),"")</f>
        <v/>
      </c>
      <c r="N179" s="19">
        <f>IF(M179="","",IF(ISNUMBER(H179),H179,99999))</f>
        <v/>
      </c>
      <c r="O179" s="19">
        <f>IF(N179="","",COUNTIF($N$6:$N$505,"&lt;"&amp;N179)+COUNTIF($N$6:N179,N179))</f>
        <v/>
      </c>
    </row>
    <row r="180">
      <c r="A180" s="5" t="n"/>
      <c r="B180" s="5" t="n"/>
      <c r="C180" s="5" t="n"/>
      <c r="D180" s="17" t="n"/>
      <c r="E180" s="17" t="n"/>
      <c r="F180" s="17" t="n"/>
      <c r="G180" s="5" t="n"/>
      <c r="H180" s="14" t="n"/>
      <c r="I180" s="5" t="n"/>
      <c r="J180" s="6">
        <f>IF(C180&amp;""="","",IFERROR(INDEX('الاجتماعات'!$I$6:$I$205,MATCH(B180&amp;"",'الاجتماعات'!$A$6:$A$205,0)),"اجتماع غير موجود"))</f>
        <v/>
      </c>
      <c r="K180" s="18">
        <f>IF(N(D180)+N(E180)+N(F180)=0,"",N(D180)/(N(D180)+N(E180)+N(F180)))</f>
        <v/>
      </c>
      <c r="L180" s="6">
        <f>IF(C180&amp;""="","",IF(J180&lt;&gt;"مكتمل","لا يُعتد به",IF(K180="","لم يُصوَّت",IF(K180&gt;='الإعدادات'!$B$5,"مقبول","مرفوض"))))</f>
        <v/>
      </c>
      <c r="M180" s="6">
        <f>IF(AND(L180="مقبول",I180&lt;&gt;"منفذ",I180&lt;&gt;"ملغي"),IF(AND(ISNUMBER(H180),H180&lt;'الإعدادات'!$B$6),"متأخر","غير منفذ"),"")</f>
        <v/>
      </c>
      <c r="N180" s="19">
        <f>IF(M180="","",IF(ISNUMBER(H180),H180,99999))</f>
        <v/>
      </c>
      <c r="O180" s="19">
        <f>IF(N180="","",COUNTIF($N$6:$N$505,"&lt;"&amp;N180)+COUNTIF($N$6:N180,N180))</f>
        <v/>
      </c>
    </row>
    <row r="181">
      <c r="A181" s="5" t="n"/>
      <c r="B181" s="5" t="n"/>
      <c r="C181" s="5" t="n"/>
      <c r="D181" s="17" t="n"/>
      <c r="E181" s="17" t="n"/>
      <c r="F181" s="17" t="n"/>
      <c r="G181" s="5" t="n"/>
      <c r="H181" s="14" t="n"/>
      <c r="I181" s="5" t="n"/>
      <c r="J181" s="6">
        <f>IF(C181&amp;""="","",IFERROR(INDEX('الاجتماعات'!$I$6:$I$205,MATCH(B181&amp;"",'الاجتماعات'!$A$6:$A$205,0)),"اجتماع غير موجود"))</f>
        <v/>
      </c>
      <c r="K181" s="18">
        <f>IF(N(D181)+N(E181)+N(F181)=0,"",N(D181)/(N(D181)+N(E181)+N(F181)))</f>
        <v/>
      </c>
      <c r="L181" s="6">
        <f>IF(C181&amp;""="","",IF(J181&lt;&gt;"مكتمل","لا يُعتد به",IF(K181="","لم يُصوَّت",IF(K181&gt;='الإعدادات'!$B$5,"مقبول","مرفوض"))))</f>
        <v/>
      </c>
      <c r="M181" s="6">
        <f>IF(AND(L181="مقبول",I181&lt;&gt;"منفذ",I181&lt;&gt;"ملغي"),IF(AND(ISNUMBER(H181),H181&lt;'الإعدادات'!$B$6),"متأخر","غير منفذ"),"")</f>
        <v/>
      </c>
      <c r="N181" s="19">
        <f>IF(M181="","",IF(ISNUMBER(H181),H181,99999))</f>
        <v/>
      </c>
      <c r="O181" s="19">
        <f>IF(N181="","",COUNTIF($N$6:$N$505,"&lt;"&amp;N181)+COUNTIF($N$6:N181,N181))</f>
        <v/>
      </c>
    </row>
    <row r="182">
      <c r="A182" s="5" t="n"/>
      <c r="B182" s="5" t="n"/>
      <c r="C182" s="5" t="n"/>
      <c r="D182" s="17" t="n"/>
      <c r="E182" s="17" t="n"/>
      <c r="F182" s="17" t="n"/>
      <c r="G182" s="5" t="n"/>
      <c r="H182" s="14" t="n"/>
      <c r="I182" s="5" t="n"/>
      <c r="J182" s="6">
        <f>IF(C182&amp;""="","",IFERROR(INDEX('الاجتماعات'!$I$6:$I$205,MATCH(B182&amp;"",'الاجتماعات'!$A$6:$A$205,0)),"اجتماع غير موجود"))</f>
        <v/>
      </c>
      <c r="K182" s="18">
        <f>IF(N(D182)+N(E182)+N(F182)=0,"",N(D182)/(N(D182)+N(E182)+N(F182)))</f>
        <v/>
      </c>
      <c r="L182" s="6">
        <f>IF(C182&amp;""="","",IF(J182&lt;&gt;"مكتمل","لا يُعتد به",IF(K182="","لم يُصوَّت",IF(K182&gt;='الإعدادات'!$B$5,"مقبول","مرفوض"))))</f>
        <v/>
      </c>
      <c r="M182" s="6">
        <f>IF(AND(L182="مقبول",I182&lt;&gt;"منفذ",I182&lt;&gt;"ملغي"),IF(AND(ISNUMBER(H182),H182&lt;'الإعدادات'!$B$6),"متأخر","غير منفذ"),"")</f>
        <v/>
      </c>
      <c r="N182" s="19">
        <f>IF(M182="","",IF(ISNUMBER(H182),H182,99999))</f>
        <v/>
      </c>
      <c r="O182" s="19">
        <f>IF(N182="","",COUNTIF($N$6:$N$505,"&lt;"&amp;N182)+COUNTIF($N$6:N182,N182))</f>
        <v/>
      </c>
    </row>
    <row r="183">
      <c r="A183" s="5" t="n"/>
      <c r="B183" s="5" t="n"/>
      <c r="C183" s="5" t="n"/>
      <c r="D183" s="17" t="n"/>
      <c r="E183" s="17" t="n"/>
      <c r="F183" s="17" t="n"/>
      <c r="G183" s="5" t="n"/>
      <c r="H183" s="14" t="n"/>
      <c r="I183" s="5" t="n"/>
      <c r="J183" s="6">
        <f>IF(C183&amp;""="","",IFERROR(INDEX('الاجتماعات'!$I$6:$I$205,MATCH(B183&amp;"",'الاجتماعات'!$A$6:$A$205,0)),"اجتماع غير موجود"))</f>
        <v/>
      </c>
      <c r="K183" s="18">
        <f>IF(N(D183)+N(E183)+N(F183)=0,"",N(D183)/(N(D183)+N(E183)+N(F183)))</f>
        <v/>
      </c>
      <c r="L183" s="6">
        <f>IF(C183&amp;""="","",IF(J183&lt;&gt;"مكتمل","لا يُعتد به",IF(K183="","لم يُصوَّت",IF(K183&gt;='الإعدادات'!$B$5,"مقبول","مرفوض"))))</f>
        <v/>
      </c>
      <c r="M183" s="6">
        <f>IF(AND(L183="مقبول",I183&lt;&gt;"منفذ",I183&lt;&gt;"ملغي"),IF(AND(ISNUMBER(H183),H183&lt;'الإعدادات'!$B$6),"متأخر","غير منفذ"),"")</f>
        <v/>
      </c>
      <c r="N183" s="19">
        <f>IF(M183="","",IF(ISNUMBER(H183),H183,99999))</f>
        <v/>
      </c>
      <c r="O183" s="19">
        <f>IF(N183="","",COUNTIF($N$6:$N$505,"&lt;"&amp;N183)+COUNTIF($N$6:N183,N183))</f>
        <v/>
      </c>
    </row>
    <row r="184">
      <c r="A184" s="5" t="n"/>
      <c r="B184" s="5" t="n"/>
      <c r="C184" s="5" t="n"/>
      <c r="D184" s="17" t="n"/>
      <c r="E184" s="17" t="n"/>
      <c r="F184" s="17" t="n"/>
      <c r="G184" s="5" t="n"/>
      <c r="H184" s="14" t="n"/>
      <c r="I184" s="5" t="n"/>
      <c r="J184" s="6">
        <f>IF(C184&amp;""="","",IFERROR(INDEX('الاجتماعات'!$I$6:$I$205,MATCH(B184&amp;"",'الاجتماعات'!$A$6:$A$205,0)),"اجتماع غير موجود"))</f>
        <v/>
      </c>
      <c r="K184" s="18">
        <f>IF(N(D184)+N(E184)+N(F184)=0,"",N(D184)/(N(D184)+N(E184)+N(F184)))</f>
        <v/>
      </c>
      <c r="L184" s="6">
        <f>IF(C184&amp;""="","",IF(J184&lt;&gt;"مكتمل","لا يُعتد به",IF(K184="","لم يُصوَّت",IF(K184&gt;='الإعدادات'!$B$5,"مقبول","مرفوض"))))</f>
        <v/>
      </c>
      <c r="M184" s="6">
        <f>IF(AND(L184="مقبول",I184&lt;&gt;"منفذ",I184&lt;&gt;"ملغي"),IF(AND(ISNUMBER(H184),H184&lt;'الإعدادات'!$B$6),"متأخر","غير منفذ"),"")</f>
        <v/>
      </c>
      <c r="N184" s="19">
        <f>IF(M184="","",IF(ISNUMBER(H184),H184,99999))</f>
        <v/>
      </c>
      <c r="O184" s="19">
        <f>IF(N184="","",COUNTIF($N$6:$N$505,"&lt;"&amp;N184)+COUNTIF($N$6:N184,N184))</f>
        <v/>
      </c>
    </row>
    <row r="185">
      <c r="A185" s="5" t="n"/>
      <c r="B185" s="5" t="n"/>
      <c r="C185" s="5" t="n"/>
      <c r="D185" s="17" t="n"/>
      <c r="E185" s="17" t="n"/>
      <c r="F185" s="17" t="n"/>
      <c r="G185" s="5" t="n"/>
      <c r="H185" s="14" t="n"/>
      <c r="I185" s="5" t="n"/>
      <c r="J185" s="6">
        <f>IF(C185&amp;""="","",IFERROR(INDEX('الاجتماعات'!$I$6:$I$205,MATCH(B185&amp;"",'الاجتماعات'!$A$6:$A$205,0)),"اجتماع غير موجود"))</f>
        <v/>
      </c>
      <c r="K185" s="18">
        <f>IF(N(D185)+N(E185)+N(F185)=0,"",N(D185)/(N(D185)+N(E185)+N(F185)))</f>
        <v/>
      </c>
      <c r="L185" s="6">
        <f>IF(C185&amp;""="","",IF(J185&lt;&gt;"مكتمل","لا يُعتد به",IF(K185="","لم يُصوَّت",IF(K185&gt;='الإعدادات'!$B$5,"مقبول","مرفوض"))))</f>
        <v/>
      </c>
      <c r="M185" s="6">
        <f>IF(AND(L185="مقبول",I185&lt;&gt;"منفذ",I185&lt;&gt;"ملغي"),IF(AND(ISNUMBER(H185),H185&lt;'الإعدادات'!$B$6),"متأخر","غير منفذ"),"")</f>
        <v/>
      </c>
      <c r="N185" s="19">
        <f>IF(M185="","",IF(ISNUMBER(H185),H185,99999))</f>
        <v/>
      </c>
      <c r="O185" s="19">
        <f>IF(N185="","",COUNTIF($N$6:$N$505,"&lt;"&amp;N185)+COUNTIF($N$6:N185,N185))</f>
        <v/>
      </c>
    </row>
    <row r="186">
      <c r="A186" s="5" t="n"/>
      <c r="B186" s="5" t="n"/>
      <c r="C186" s="5" t="n"/>
      <c r="D186" s="17" t="n"/>
      <c r="E186" s="17" t="n"/>
      <c r="F186" s="17" t="n"/>
      <c r="G186" s="5" t="n"/>
      <c r="H186" s="14" t="n"/>
      <c r="I186" s="5" t="n"/>
      <c r="J186" s="6">
        <f>IF(C186&amp;""="","",IFERROR(INDEX('الاجتماعات'!$I$6:$I$205,MATCH(B186&amp;"",'الاجتماعات'!$A$6:$A$205,0)),"اجتماع غير موجود"))</f>
        <v/>
      </c>
      <c r="K186" s="18">
        <f>IF(N(D186)+N(E186)+N(F186)=0,"",N(D186)/(N(D186)+N(E186)+N(F186)))</f>
        <v/>
      </c>
      <c r="L186" s="6">
        <f>IF(C186&amp;""="","",IF(J186&lt;&gt;"مكتمل","لا يُعتد به",IF(K186="","لم يُصوَّت",IF(K186&gt;='الإعدادات'!$B$5,"مقبول","مرفوض"))))</f>
        <v/>
      </c>
      <c r="M186" s="6">
        <f>IF(AND(L186="مقبول",I186&lt;&gt;"منفذ",I186&lt;&gt;"ملغي"),IF(AND(ISNUMBER(H186),H186&lt;'الإعدادات'!$B$6),"متأخر","غير منفذ"),"")</f>
        <v/>
      </c>
      <c r="N186" s="19">
        <f>IF(M186="","",IF(ISNUMBER(H186),H186,99999))</f>
        <v/>
      </c>
      <c r="O186" s="19">
        <f>IF(N186="","",COUNTIF($N$6:$N$505,"&lt;"&amp;N186)+COUNTIF($N$6:N186,N186))</f>
        <v/>
      </c>
    </row>
    <row r="187">
      <c r="A187" s="5" t="n"/>
      <c r="B187" s="5" t="n"/>
      <c r="C187" s="5" t="n"/>
      <c r="D187" s="17" t="n"/>
      <c r="E187" s="17" t="n"/>
      <c r="F187" s="17" t="n"/>
      <c r="G187" s="5" t="n"/>
      <c r="H187" s="14" t="n"/>
      <c r="I187" s="5" t="n"/>
      <c r="J187" s="6">
        <f>IF(C187&amp;""="","",IFERROR(INDEX('الاجتماعات'!$I$6:$I$205,MATCH(B187&amp;"",'الاجتماعات'!$A$6:$A$205,0)),"اجتماع غير موجود"))</f>
        <v/>
      </c>
      <c r="K187" s="18">
        <f>IF(N(D187)+N(E187)+N(F187)=0,"",N(D187)/(N(D187)+N(E187)+N(F187)))</f>
        <v/>
      </c>
      <c r="L187" s="6">
        <f>IF(C187&amp;""="","",IF(J187&lt;&gt;"مكتمل","لا يُعتد به",IF(K187="","لم يُصوَّت",IF(K187&gt;='الإعدادات'!$B$5,"مقبول","مرفوض"))))</f>
        <v/>
      </c>
      <c r="M187" s="6">
        <f>IF(AND(L187="مقبول",I187&lt;&gt;"منفذ",I187&lt;&gt;"ملغي"),IF(AND(ISNUMBER(H187),H187&lt;'الإعدادات'!$B$6),"متأخر","غير منفذ"),"")</f>
        <v/>
      </c>
      <c r="N187" s="19">
        <f>IF(M187="","",IF(ISNUMBER(H187),H187,99999))</f>
        <v/>
      </c>
      <c r="O187" s="19">
        <f>IF(N187="","",COUNTIF($N$6:$N$505,"&lt;"&amp;N187)+COUNTIF($N$6:N187,N187))</f>
        <v/>
      </c>
    </row>
    <row r="188">
      <c r="A188" s="5" t="n"/>
      <c r="B188" s="5" t="n"/>
      <c r="C188" s="5" t="n"/>
      <c r="D188" s="17" t="n"/>
      <c r="E188" s="17" t="n"/>
      <c r="F188" s="17" t="n"/>
      <c r="G188" s="5" t="n"/>
      <c r="H188" s="14" t="n"/>
      <c r="I188" s="5" t="n"/>
      <c r="J188" s="6">
        <f>IF(C188&amp;""="","",IFERROR(INDEX('الاجتماعات'!$I$6:$I$205,MATCH(B188&amp;"",'الاجتماعات'!$A$6:$A$205,0)),"اجتماع غير موجود"))</f>
        <v/>
      </c>
      <c r="K188" s="18">
        <f>IF(N(D188)+N(E188)+N(F188)=0,"",N(D188)/(N(D188)+N(E188)+N(F188)))</f>
        <v/>
      </c>
      <c r="L188" s="6">
        <f>IF(C188&amp;""="","",IF(J188&lt;&gt;"مكتمل","لا يُعتد به",IF(K188="","لم يُصوَّت",IF(K188&gt;='الإعدادات'!$B$5,"مقبول","مرفوض"))))</f>
        <v/>
      </c>
      <c r="M188" s="6">
        <f>IF(AND(L188="مقبول",I188&lt;&gt;"منفذ",I188&lt;&gt;"ملغي"),IF(AND(ISNUMBER(H188),H188&lt;'الإعدادات'!$B$6),"متأخر","غير منفذ"),"")</f>
        <v/>
      </c>
      <c r="N188" s="19">
        <f>IF(M188="","",IF(ISNUMBER(H188),H188,99999))</f>
        <v/>
      </c>
      <c r="O188" s="19">
        <f>IF(N188="","",COUNTIF($N$6:$N$505,"&lt;"&amp;N188)+COUNTIF($N$6:N188,N188))</f>
        <v/>
      </c>
    </row>
    <row r="189">
      <c r="A189" s="5" t="n"/>
      <c r="B189" s="5" t="n"/>
      <c r="C189" s="5" t="n"/>
      <c r="D189" s="17" t="n"/>
      <c r="E189" s="17" t="n"/>
      <c r="F189" s="17" t="n"/>
      <c r="G189" s="5" t="n"/>
      <c r="H189" s="14" t="n"/>
      <c r="I189" s="5" t="n"/>
      <c r="J189" s="6">
        <f>IF(C189&amp;""="","",IFERROR(INDEX('الاجتماعات'!$I$6:$I$205,MATCH(B189&amp;"",'الاجتماعات'!$A$6:$A$205,0)),"اجتماع غير موجود"))</f>
        <v/>
      </c>
      <c r="K189" s="18">
        <f>IF(N(D189)+N(E189)+N(F189)=0,"",N(D189)/(N(D189)+N(E189)+N(F189)))</f>
        <v/>
      </c>
      <c r="L189" s="6">
        <f>IF(C189&amp;""="","",IF(J189&lt;&gt;"مكتمل","لا يُعتد به",IF(K189="","لم يُصوَّت",IF(K189&gt;='الإعدادات'!$B$5,"مقبول","مرفوض"))))</f>
        <v/>
      </c>
      <c r="M189" s="6">
        <f>IF(AND(L189="مقبول",I189&lt;&gt;"منفذ",I189&lt;&gt;"ملغي"),IF(AND(ISNUMBER(H189),H189&lt;'الإعدادات'!$B$6),"متأخر","غير منفذ"),"")</f>
        <v/>
      </c>
      <c r="N189" s="19">
        <f>IF(M189="","",IF(ISNUMBER(H189),H189,99999))</f>
        <v/>
      </c>
      <c r="O189" s="19">
        <f>IF(N189="","",COUNTIF($N$6:$N$505,"&lt;"&amp;N189)+COUNTIF($N$6:N189,N189))</f>
        <v/>
      </c>
    </row>
    <row r="190">
      <c r="A190" s="5" t="n"/>
      <c r="B190" s="5" t="n"/>
      <c r="C190" s="5" t="n"/>
      <c r="D190" s="17" t="n"/>
      <c r="E190" s="17" t="n"/>
      <c r="F190" s="17" t="n"/>
      <c r="G190" s="5" t="n"/>
      <c r="H190" s="14" t="n"/>
      <c r="I190" s="5" t="n"/>
      <c r="J190" s="6">
        <f>IF(C190&amp;""="","",IFERROR(INDEX('الاجتماعات'!$I$6:$I$205,MATCH(B190&amp;"",'الاجتماعات'!$A$6:$A$205,0)),"اجتماع غير موجود"))</f>
        <v/>
      </c>
      <c r="K190" s="18">
        <f>IF(N(D190)+N(E190)+N(F190)=0,"",N(D190)/(N(D190)+N(E190)+N(F190)))</f>
        <v/>
      </c>
      <c r="L190" s="6">
        <f>IF(C190&amp;""="","",IF(J190&lt;&gt;"مكتمل","لا يُعتد به",IF(K190="","لم يُصوَّت",IF(K190&gt;='الإعدادات'!$B$5,"مقبول","مرفوض"))))</f>
        <v/>
      </c>
      <c r="M190" s="6">
        <f>IF(AND(L190="مقبول",I190&lt;&gt;"منفذ",I190&lt;&gt;"ملغي"),IF(AND(ISNUMBER(H190),H190&lt;'الإعدادات'!$B$6),"متأخر","غير منفذ"),"")</f>
        <v/>
      </c>
      <c r="N190" s="19">
        <f>IF(M190="","",IF(ISNUMBER(H190),H190,99999))</f>
        <v/>
      </c>
      <c r="O190" s="19">
        <f>IF(N190="","",COUNTIF($N$6:$N$505,"&lt;"&amp;N190)+COUNTIF($N$6:N190,N190))</f>
        <v/>
      </c>
    </row>
    <row r="191">
      <c r="A191" s="5" t="n"/>
      <c r="B191" s="5" t="n"/>
      <c r="C191" s="5" t="n"/>
      <c r="D191" s="17" t="n"/>
      <c r="E191" s="17" t="n"/>
      <c r="F191" s="17" t="n"/>
      <c r="G191" s="5" t="n"/>
      <c r="H191" s="14" t="n"/>
      <c r="I191" s="5" t="n"/>
      <c r="J191" s="6">
        <f>IF(C191&amp;""="","",IFERROR(INDEX('الاجتماعات'!$I$6:$I$205,MATCH(B191&amp;"",'الاجتماعات'!$A$6:$A$205,0)),"اجتماع غير موجود"))</f>
        <v/>
      </c>
      <c r="K191" s="18">
        <f>IF(N(D191)+N(E191)+N(F191)=0,"",N(D191)/(N(D191)+N(E191)+N(F191)))</f>
        <v/>
      </c>
      <c r="L191" s="6">
        <f>IF(C191&amp;""="","",IF(J191&lt;&gt;"مكتمل","لا يُعتد به",IF(K191="","لم يُصوَّت",IF(K191&gt;='الإعدادات'!$B$5,"مقبول","مرفوض"))))</f>
        <v/>
      </c>
      <c r="M191" s="6">
        <f>IF(AND(L191="مقبول",I191&lt;&gt;"منفذ",I191&lt;&gt;"ملغي"),IF(AND(ISNUMBER(H191),H191&lt;'الإعدادات'!$B$6),"متأخر","غير منفذ"),"")</f>
        <v/>
      </c>
      <c r="N191" s="19">
        <f>IF(M191="","",IF(ISNUMBER(H191),H191,99999))</f>
        <v/>
      </c>
      <c r="O191" s="19">
        <f>IF(N191="","",COUNTIF($N$6:$N$505,"&lt;"&amp;N191)+COUNTIF($N$6:N191,N191))</f>
        <v/>
      </c>
    </row>
    <row r="192">
      <c r="A192" s="5" t="n"/>
      <c r="B192" s="5" t="n"/>
      <c r="C192" s="5" t="n"/>
      <c r="D192" s="17" t="n"/>
      <c r="E192" s="17" t="n"/>
      <c r="F192" s="17" t="n"/>
      <c r="G192" s="5" t="n"/>
      <c r="H192" s="14" t="n"/>
      <c r="I192" s="5" t="n"/>
      <c r="J192" s="6">
        <f>IF(C192&amp;""="","",IFERROR(INDEX('الاجتماعات'!$I$6:$I$205,MATCH(B192&amp;"",'الاجتماعات'!$A$6:$A$205,0)),"اجتماع غير موجود"))</f>
        <v/>
      </c>
      <c r="K192" s="18">
        <f>IF(N(D192)+N(E192)+N(F192)=0,"",N(D192)/(N(D192)+N(E192)+N(F192)))</f>
        <v/>
      </c>
      <c r="L192" s="6">
        <f>IF(C192&amp;""="","",IF(J192&lt;&gt;"مكتمل","لا يُعتد به",IF(K192="","لم يُصوَّت",IF(K192&gt;='الإعدادات'!$B$5,"مقبول","مرفوض"))))</f>
        <v/>
      </c>
      <c r="M192" s="6">
        <f>IF(AND(L192="مقبول",I192&lt;&gt;"منفذ",I192&lt;&gt;"ملغي"),IF(AND(ISNUMBER(H192),H192&lt;'الإعدادات'!$B$6),"متأخر","غير منفذ"),"")</f>
        <v/>
      </c>
      <c r="N192" s="19">
        <f>IF(M192="","",IF(ISNUMBER(H192),H192,99999))</f>
        <v/>
      </c>
      <c r="O192" s="19">
        <f>IF(N192="","",COUNTIF($N$6:$N$505,"&lt;"&amp;N192)+COUNTIF($N$6:N192,N192))</f>
        <v/>
      </c>
    </row>
    <row r="193">
      <c r="A193" s="5" t="n"/>
      <c r="B193" s="5" t="n"/>
      <c r="C193" s="5" t="n"/>
      <c r="D193" s="17" t="n"/>
      <c r="E193" s="17" t="n"/>
      <c r="F193" s="17" t="n"/>
      <c r="G193" s="5" t="n"/>
      <c r="H193" s="14" t="n"/>
      <c r="I193" s="5" t="n"/>
      <c r="J193" s="6">
        <f>IF(C193&amp;""="","",IFERROR(INDEX('الاجتماعات'!$I$6:$I$205,MATCH(B193&amp;"",'الاجتماعات'!$A$6:$A$205,0)),"اجتماع غير موجود"))</f>
        <v/>
      </c>
      <c r="K193" s="18">
        <f>IF(N(D193)+N(E193)+N(F193)=0,"",N(D193)/(N(D193)+N(E193)+N(F193)))</f>
        <v/>
      </c>
      <c r="L193" s="6">
        <f>IF(C193&amp;""="","",IF(J193&lt;&gt;"مكتمل","لا يُعتد به",IF(K193="","لم يُصوَّت",IF(K193&gt;='الإعدادات'!$B$5,"مقبول","مرفوض"))))</f>
        <v/>
      </c>
      <c r="M193" s="6">
        <f>IF(AND(L193="مقبول",I193&lt;&gt;"منفذ",I193&lt;&gt;"ملغي"),IF(AND(ISNUMBER(H193),H193&lt;'الإعدادات'!$B$6),"متأخر","غير منفذ"),"")</f>
        <v/>
      </c>
      <c r="N193" s="19">
        <f>IF(M193="","",IF(ISNUMBER(H193),H193,99999))</f>
        <v/>
      </c>
      <c r="O193" s="19">
        <f>IF(N193="","",COUNTIF($N$6:$N$505,"&lt;"&amp;N193)+COUNTIF($N$6:N193,N193))</f>
        <v/>
      </c>
    </row>
    <row r="194">
      <c r="A194" s="5" t="n"/>
      <c r="B194" s="5" t="n"/>
      <c r="C194" s="5" t="n"/>
      <c r="D194" s="17" t="n"/>
      <c r="E194" s="17" t="n"/>
      <c r="F194" s="17" t="n"/>
      <c r="G194" s="5" t="n"/>
      <c r="H194" s="14" t="n"/>
      <c r="I194" s="5" t="n"/>
      <c r="J194" s="6">
        <f>IF(C194&amp;""="","",IFERROR(INDEX('الاجتماعات'!$I$6:$I$205,MATCH(B194&amp;"",'الاجتماعات'!$A$6:$A$205,0)),"اجتماع غير موجود"))</f>
        <v/>
      </c>
      <c r="K194" s="18">
        <f>IF(N(D194)+N(E194)+N(F194)=0,"",N(D194)/(N(D194)+N(E194)+N(F194)))</f>
        <v/>
      </c>
      <c r="L194" s="6">
        <f>IF(C194&amp;""="","",IF(J194&lt;&gt;"مكتمل","لا يُعتد به",IF(K194="","لم يُصوَّت",IF(K194&gt;='الإعدادات'!$B$5,"مقبول","مرفوض"))))</f>
        <v/>
      </c>
      <c r="M194" s="6">
        <f>IF(AND(L194="مقبول",I194&lt;&gt;"منفذ",I194&lt;&gt;"ملغي"),IF(AND(ISNUMBER(H194),H194&lt;'الإعدادات'!$B$6),"متأخر","غير منفذ"),"")</f>
        <v/>
      </c>
      <c r="N194" s="19">
        <f>IF(M194="","",IF(ISNUMBER(H194),H194,99999))</f>
        <v/>
      </c>
      <c r="O194" s="19">
        <f>IF(N194="","",COUNTIF($N$6:$N$505,"&lt;"&amp;N194)+COUNTIF($N$6:N194,N194))</f>
        <v/>
      </c>
    </row>
    <row r="195">
      <c r="A195" s="5" t="n"/>
      <c r="B195" s="5" t="n"/>
      <c r="C195" s="5" t="n"/>
      <c r="D195" s="17" t="n"/>
      <c r="E195" s="17" t="n"/>
      <c r="F195" s="17" t="n"/>
      <c r="G195" s="5" t="n"/>
      <c r="H195" s="14" t="n"/>
      <c r="I195" s="5" t="n"/>
      <c r="J195" s="6">
        <f>IF(C195&amp;""="","",IFERROR(INDEX('الاجتماعات'!$I$6:$I$205,MATCH(B195&amp;"",'الاجتماعات'!$A$6:$A$205,0)),"اجتماع غير موجود"))</f>
        <v/>
      </c>
      <c r="K195" s="18">
        <f>IF(N(D195)+N(E195)+N(F195)=0,"",N(D195)/(N(D195)+N(E195)+N(F195)))</f>
        <v/>
      </c>
      <c r="L195" s="6">
        <f>IF(C195&amp;""="","",IF(J195&lt;&gt;"مكتمل","لا يُعتد به",IF(K195="","لم يُصوَّت",IF(K195&gt;='الإعدادات'!$B$5,"مقبول","مرفوض"))))</f>
        <v/>
      </c>
      <c r="M195" s="6">
        <f>IF(AND(L195="مقبول",I195&lt;&gt;"منفذ",I195&lt;&gt;"ملغي"),IF(AND(ISNUMBER(H195),H195&lt;'الإعدادات'!$B$6),"متأخر","غير منفذ"),"")</f>
        <v/>
      </c>
      <c r="N195" s="19">
        <f>IF(M195="","",IF(ISNUMBER(H195),H195,99999))</f>
        <v/>
      </c>
      <c r="O195" s="19">
        <f>IF(N195="","",COUNTIF($N$6:$N$505,"&lt;"&amp;N195)+COUNTIF($N$6:N195,N195))</f>
        <v/>
      </c>
    </row>
    <row r="196">
      <c r="A196" s="5" t="n"/>
      <c r="B196" s="5" t="n"/>
      <c r="C196" s="5" t="n"/>
      <c r="D196" s="17" t="n"/>
      <c r="E196" s="17" t="n"/>
      <c r="F196" s="17" t="n"/>
      <c r="G196" s="5" t="n"/>
      <c r="H196" s="14" t="n"/>
      <c r="I196" s="5" t="n"/>
      <c r="J196" s="6">
        <f>IF(C196&amp;""="","",IFERROR(INDEX('الاجتماعات'!$I$6:$I$205,MATCH(B196&amp;"",'الاجتماعات'!$A$6:$A$205,0)),"اجتماع غير موجود"))</f>
        <v/>
      </c>
      <c r="K196" s="18">
        <f>IF(N(D196)+N(E196)+N(F196)=0,"",N(D196)/(N(D196)+N(E196)+N(F196)))</f>
        <v/>
      </c>
      <c r="L196" s="6">
        <f>IF(C196&amp;""="","",IF(J196&lt;&gt;"مكتمل","لا يُعتد به",IF(K196="","لم يُصوَّت",IF(K196&gt;='الإعدادات'!$B$5,"مقبول","مرفوض"))))</f>
        <v/>
      </c>
      <c r="M196" s="6">
        <f>IF(AND(L196="مقبول",I196&lt;&gt;"منفذ",I196&lt;&gt;"ملغي"),IF(AND(ISNUMBER(H196),H196&lt;'الإعدادات'!$B$6),"متأخر","غير منفذ"),"")</f>
        <v/>
      </c>
      <c r="N196" s="19">
        <f>IF(M196="","",IF(ISNUMBER(H196),H196,99999))</f>
        <v/>
      </c>
      <c r="O196" s="19">
        <f>IF(N196="","",COUNTIF($N$6:$N$505,"&lt;"&amp;N196)+COUNTIF($N$6:N196,N196))</f>
        <v/>
      </c>
    </row>
    <row r="197">
      <c r="A197" s="5" t="n"/>
      <c r="B197" s="5" t="n"/>
      <c r="C197" s="5" t="n"/>
      <c r="D197" s="17" t="n"/>
      <c r="E197" s="17" t="n"/>
      <c r="F197" s="17" t="n"/>
      <c r="G197" s="5" t="n"/>
      <c r="H197" s="14" t="n"/>
      <c r="I197" s="5" t="n"/>
      <c r="J197" s="6">
        <f>IF(C197&amp;""="","",IFERROR(INDEX('الاجتماعات'!$I$6:$I$205,MATCH(B197&amp;"",'الاجتماعات'!$A$6:$A$205,0)),"اجتماع غير موجود"))</f>
        <v/>
      </c>
      <c r="K197" s="18">
        <f>IF(N(D197)+N(E197)+N(F197)=0,"",N(D197)/(N(D197)+N(E197)+N(F197)))</f>
        <v/>
      </c>
      <c r="L197" s="6">
        <f>IF(C197&amp;""="","",IF(J197&lt;&gt;"مكتمل","لا يُعتد به",IF(K197="","لم يُصوَّت",IF(K197&gt;='الإعدادات'!$B$5,"مقبول","مرفوض"))))</f>
        <v/>
      </c>
      <c r="M197" s="6">
        <f>IF(AND(L197="مقبول",I197&lt;&gt;"منفذ",I197&lt;&gt;"ملغي"),IF(AND(ISNUMBER(H197),H197&lt;'الإعدادات'!$B$6),"متأخر","غير منفذ"),"")</f>
        <v/>
      </c>
      <c r="N197" s="19">
        <f>IF(M197="","",IF(ISNUMBER(H197),H197,99999))</f>
        <v/>
      </c>
      <c r="O197" s="19">
        <f>IF(N197="","",COUNTIF($N$6:$N$505,"&lt;"&amp;N197)+COUNTIF($N$6:N197,N197))</f>
        <v/>
      </c>
    </row>
    <row r="198">
      <c r="A198" s="5" t="n"/>
      <c r="B198" s="5" t="n"/>
      <c r="C198" s="5" t="n"/>
      <c r="D198" s="17" t="n"/>
      <c r="E198" s="17" t="n"/>
      <c r="F198" s="17" t="n"/>
      <c r="G198" s="5" t="n"/>
      <c r="H198" s="14" t="n"/>
      <c r="I198" s="5" t="n"/>
      <c r="J198" s="6">
        <f>IF(C198&amp;""="","",IFERROR(INDEX('الاجتماعات'!$I$6:$I$205,MATCH(B198&amp;"",'الاجتماعات'!$A$6:$A$205,0)),"اجتماع غير موجود"))</f>
        <v/>
      </c>
      <c r="K198" s="18">
        <f>IF(N(D198)+N(E198)+N(F198)=0,"",N(D198)/(N(D198)+N(E198)+N(F198)))</f>
        <v/>
      </c>
      <c r="L198" s="6">
        <f>IF(C198&amp;""="","",IF(J198&lt;&gt;"مكتمل","لا يُعتد به",IF(K198="","لم يُصوَّت",IF(K198&gt;='الإعدادات'!$B$5,"مقبول","مرفوض"))))</f>
        <v/>
      </c>
      <c r="M198" s="6">
        <f>IF(AND(L198="مقبول",I198&lt;&gt;"منفذ",I198&lt;&gt;"ملغي"),IF(AND(ISNUMBER(H198),H198&lt;'الإعدادات'!$B$6),"متأخر","غير منفذ"),"")</f>
        <v/>
      </c>
      <c r="N198" s="19">
        <f>IF(M198="","",IF(ISNUMBER(H198),H198,99999))</f>
        <v/>
      </c>
      <c r="O198" s="19">
        <f>IF(N198="","",COUNTIF($N$6:$N$505,"&lt;"&amp;N198)+COUNTIF($N$6:N198,N198))</f>
        <v/>
      </c>
    </row>
    <row r="199">
      <c r="A199" s="5" t="n"/>
      <c r="B199" s="5" t="n"/>
      <c r="C199" s="5" t="n"/>
      <c r="D199" s="17" t="n"/>
      <c r="E199" s="17" t="n"/>
      <c r="F199" s="17" t="n"/>
      <c r="G199" s="5" t="n"/>
      <c r="H199" s="14" t="n"/>
      <c r="I199" s="5" t="n"/>
      <c r="J199" s="6">
        <f>IF(C199&amp;""="","",IFERROR(INDEX('الاجتماعات'!$I$6:$I$205,MATCH(B199&amp;"",'الاجتماعات'!$A$6:$A$205,0)),"اجتماع غير موجود"))</f>
        <v/>
      </c>
      <c r="K199" s="18">
        <f>IF(N(D199)+N(E199)+N(F199)=0,"",N(D199)/(N(D199)+N(E199)+N(F199)))</f>
        <v/>
      </c>
      <c r="L199" s="6">
        <f>IF(C199&amp;""="","",IF(J199&lt;&gt;"مكتمل","لا يُعتد به",IF(K199="","لم يُصوَّت",IF(K199&gt;='الإعدادات'!$B$5,"مقبول","مرفوض"))))</f>
        <v/>
      </c>
      <c r="M199" s="6">
        <f>IF(AND(L199="مقبول",I199&lt;&gt;"منفذ",I199&lt;&gt;"ملغي"),IF(AND(ISNUMBER(H199),H199&lt;'الإعدادات'!$B$6),"متأخر","غير منفذ"),"")</f>
        <v/>
      </c>
      <c r="N199" s="19">
        <f>IF(M199="","",IF(ISNUMBER(H199),H199,99999))</f>
        <v/>
      </c>
      <c r="O199" s="19">
        <f>IF(N199="","",COUNTIF($N$6:$N$505,"&lt;"&amp;N199)+COUNTIF($N$6:N199,N199))</f>
        <v/>
      </c>
    </row>
    <row r="200">
      <c r="A200" s="5" t="n"/>
      <c r="B200" s="5" t="n"/>
      <c r="C200" s="5" t="n"/>
      <c r="D200" s="17" t="n"/>
      <c r="E200" s="17" t="n"/>
      <c r="F200" s="17" t="n"/>
      <c r="G200" s="5" t="n"/>
      <c r="H200" s="14" t="n"/>
      <c r="I200" s="5" t="n"/>
      <c r="J200" s="6">
        <f>IF(C200&amp;""="","",IFERROR(INDEX('الاجتماعات'!$I$6:$I$205,MATCH(B200&amp;"",'الاجتماعات'!$A$6:$A$205,0)),"اجتماع غير موجود"))</f>
        <v/>
      </c>
      <c r="K200" s="18">
        <f>IF(N(D200)+N(E200)+N(F200)=0,"",N(D200)/(N(D200)+N(E200)+N(F200)))</f>
        <v/>
      </c>
      <c r="L200" s="6">
        <f>IF(C200&amp;""="","",IF(J200&lt;&gt;"مكتمل","لا يُعتد به",IF(K200="","لم يُصوَّت",IF(K200&gt;='الإعدادات'!$B$5,"مقبول","مرفوض"))))</f>
        <v/>
      </c>
      <c r="M200" s="6">
        <f>IF(AND(L200="مقبول",I200&lt;&gt;"منفذ",I200&lt;&gt;"ملغي"),IF(AND(ISNUMBER(H200),H200&lt;'الإعدادات'!$B$6),"متأخر","غير منفذ"),"")</f>
        <v/>
      </c>
      <c r="N200" s="19">
        <f>IF(M200="","",IF(ISNUMBER(H200),H200,99999))</f>
        <v/>
      </c>
      <c r="O200" s="19">
        <f>IF(N200="","",COUNTIF($N$6:$N$505,"&lt;"&amp;N200)+COUNTIF($N$6:N200,N200))</f>
        <v/>
      </c>
    </row>
    <row r="201">
      <c r="A201" s="5" t="n"/>
      <c r="B201" s="5" t="n"/>
      <c r="C201" s="5" t="n"/>
      <c r="D201" s="17" t="n"/>
      <c r="E201" s="17" t="n"/>
      <c r="F201" s="17" t="n"/>
      <c r="G201" s="5" t="n"/>
      <c r="H201" s="14" t="n"/>
      <c r="I201" s="5" t="n"/>
      <c r="J201" s="6">
        <f>IF(C201&amp;""="","",IFERROR(INDEX('الاجتماعات'!$I$6:$I$205,MATCH(B201&amp;"",'الاجتماعات'!$A$6:$A$205,0)),"اجتماع غير موجود"))</f>
        <v/>
      </c>
      <c r="K201" s="18">
        <f>IF(N(D201)+N(E201)+N(F201)=0,"",N(D201)/(N(D201)+N(E201)+N(F201)))</f>
        <v/>
      </c>
      <c r="L201" s="6">
        <f>IF(C201&amp;""="","",IF(J201&lt;&gt;"مكتمل","لا يُعتد به",IF(K201="","لم يُصوَّت",IF(K201&gt;='الإعدادات'!$B$5,"مقبول","مرفوض"))))</f>
        <v/>
      </c>
      <c r="M201" s="6">
        <f>IF(AND(L201="مقبول",I201&lt;&gt;"منفذ",I201&lt;&gt;"ملغي"),IF(AND(ISNUMBER(H201),H201&lt;'الإعدادات'!$B$6),"متأخر","غير منفذ"),"")</f>
        <v/>
      </c>
      <c r="N201" s="19">
        <f>IF(M201="","",IF(ISNUMBER(H201),H201,99999))</f>
        <v/>
      </c>
      <c r="O201" s="19">
        <f>IF(N201="","",COUNTIF($N$6:$N$505,"&lt;"&amp;N201)+COUNTIF($N$6:N201,N201))</f>
        <v/>
      </c>
    </row>
    <row r="202">
      <c r="A202" s="5" t="n"/>
      <c r="B202" s="5" t="n"/>
      <c r="C202" s="5" t="n"/>
      <c r="D202" s="17" t="n"/>
      <c r="E202" s="17" t="n"/>
      <c r="F202" s="17" t="n"/>
      <c r="G202" s="5" t="n"/>
      <c r="H202" s="14" t="n"/>
      <c r="I202" s="5" t="n"/>
      <c r="J202" s="6">
        <f>IF(C202&amp;""="","",IFERROR(INDEX('الاجتماعات'!$I$6:$I$205,MATCH(B202&amp;"",'الاجتماعات'!$A$6:$A$205,0)),"اجتماع غير موجود"))</f>
        <v/>
      </c>
      <c r="K202" s="18">
        <f>IF(N(D202)+N(E202)+N(F202)=0,"",N(D202)/(N(D202)+N(E202)+N(F202)))</f>
        <v/>
      </c>
      <c r="L202" s="6">
        <f>IF(C202&amp;""="","",IF(J202&lt;&gt;"مكتمل","لا يُعتد به",IF(K202="","لم يُصوَّت",IF(K202&gt;='الإعدادات'!$B$5,"مقبول","مرفوض"))))</f>
        <v/>
      </c>
      <c r="M202" s="6">
        <f>IF(AND(L202="مقبول",I202&lt;&gt;"منفذ",I202&lt;&gt;"ملغي"),IF(AND(ISNUMBER(H202),H202&lt;'الإعدادات'!$B$6),"متأخر","غير منفذ"),"")</f>
        <v/>
      </c>
      <c r="N202" s="19">
        <f>IF(M202="","",IF(ISNUMBER(H202),H202,99999))</f>
        <v/>
      </c>
      <c r="O202" s="19">
        <f>IF(N202="","",COUNTIF($N$6:$N$505,"&lt;"&amp;N202)+COUNTIF($N$6:N202,N202))</f>
        <v/>
      </c>
    </row>
    <row r="203">
      <c r="A203" s="5" t="n"/>
      <c r="B203" s="5" t="n"/>
      <c r="C203" s="5" t="n"/>
      <c r="D203" s="17" t="n"/>
      <c r="E203" s="17" t="n"/>
      <c r="F203" s="17" t="n"/>
      <c r="G203" s="5" t="n"/>
      <c r="H203" s="14" t="n"/>
      <c r="I203" s="5" t="n"/>
      <c r="J203" s="6">
        <f>IF(C203&amp;""="","",IFERROR(INDEX('الاجتماعات'!$I$6:$I$205,MATCH(B203&amp;"",'الاجتماعات'!$A$6:$A$205,0)),"اجتماع غير موجود"))</f>
        <v/>
      </c>
      <c r="K203" s="18">
        <f>IF(N(D203)+N(E203)+N(F203)=0,"",N(D203)/(N(D203)+N(E203)+N(F203)))</f>
        <v/>
      </c>
      <c r="L203" s="6">
        <f>IF(C203&amp;""="","",IF(J203&lt;&gt;"مكتمل","لا يُعتد به",IF(K203="","لم يُصوَّت",IF(K203&gt;='الإعدادات'!$B$5,"مقبول","مرفوض"))))</f>
        <v/>
      </c>
      <c r="M203" s="6">
        <f>IF(AND(L203="مقبول",I203&lt;&gt;"منفذ",I203&lt;&gt;"ملغي"),IF(AND(ISNUMBER(H203),H203&lt;'الإعدادات'!$B$6),"متأخر","غير منفذ"),"")</f>
        <v/>
      </c>
      <c r="N203" s="19">
        <f>IF(M203="","",IF(ISNUMBER(H203),H203,99999))</f>
        <v/>
      </c>
      <c r="O203" s="19">
        <f>IF(N203="","",COUNTIF($N$6:$N$505,"&lt;"&amp;N203)+COUNTIF($N$6:N203,N203))</f>
        <v/>
      </c>
    </row>
    <row r="204">
      <c r="A204" s="5" t="n"/>
      <c r="B204" s="5" t="n"/>
      <c r="C204" s="5" t="n"/>
      <c r="D204" s="17" t="n"/>
      <c r="E204" s="17" t="n"/>
      <c r="F204" s="17" t="n"/>
      <c r="G204" s="5" t="n"/>
      <c r="H204" s="14" t="n"/>
      <c r="I204" s="5" t="n"/>
      <c r="J204" s="6">
        <f>IF(C204&amp;""="","",IFERROR(INDEX('الاجتماعات'!$I$6:$I$205,MATCH(B204&amp;"",'الاجتماعات'!$A$6:$A$205,0)),"اجتماع غير موجود"))</f>
        <v/>
      </c>
      <c r="K204" s="18">
        <f>IF(N(D204)+N(E204)+N(F204)=0,"",N(D204)/(N(D204)+N(E204)+N(F204)))</f>
        <v/>
      </c>
      <c r="L204" s="6">
        <f>IF(C204&amp;""="","",IF(J204&lt;&gt;"مكتمل","لا يُعتد به",IF(K204="","لم يُصوَّت",IF(K204&gt;='الإعدادات'!$B$5,"مقبول","مرفوض"))))</f>
        <v/>
      </c>
      <c r="M204" s="6">
        <f>IF(AND(L204="مقبول",I204&lt;&gt;"منفذ",I204&lt;&gt;"ملغي"),IF(AND(ISNUMBER(H204),H204&lt;'الإعدادات'!$B$6),"متأخر","غير منفذ"),"")</f>
        <v/>
      </c>
      <c r="N204" s="19">
        <f>IF(M204="","",IF(ISNUMBER(H204),H204,99999))</f>
        <v/>
      </c>
      <c r="O204" s="19">
        <f>IF(N204="","",COUNTIF($N$6:$N$505,"&lt;"&amp;N204)+COUNTIF($N$6:N204,N204))</f>
        <v/>
      </c>
    </row>
    <row r="205">
      <c r="A205" s="5" t="n"/>
      <c r="B205" s="5" t="n"/>
      <c r="C205" s="5" t="n"/>
      <c r="D205" s="17" t="n"/>
      <c r="E205" s="17" t="n"/>
      <c r="F205" s="17" t="n"/>
      <c r="G205" s="5" t="n"/>
      <c r="H205" s="14" t="n"/>
      <c r="I205" s="5" t="n"/>
      <c r="J205" s="6">
        <f>IF(C205&amp;""="","",IFERROR(INDEX('الاجتماعات'!$I$6:$I$205,MATCH(B205&amp;"",'الاجتماعات'!$A$6:$A$205,0)),"اجتماع غير موجود"))</f>
        <v/>
      </c>
      <c r="K205" s="18">
        <f>IF(N(D205)+N(E205)+N(F205)=0,"",N(D205)/(N(D205)+N(E205)+N(F205)))</f>
        <v/>
      </c>
      <c r="L205" s="6">
        <f>IF(C205&amp;""="","",IF(J205&lt;&gt;"مكتمل","لا يُعتد به",IF(K205="","لم يُصوَّت",IF(K205&gt;='الإعدادات'!$B$5,"مقبول","مرفوض"))))</f>
        <v/>
      </c>
      <c r="M205" s="6">
        <f>IF(AND(L205="مقبول",I205&lt;&gt;"منفذ",I205&lt;&gt;"ملغي"),IF(AND(ISNUMBER(H205),H205&lt;'الإعدادات'!$B$6),"متأخر","غير منفذ"),"")</f>
        <v/>
      </c>
      <c r="N205" s="19">
        <f>IF(M205="","",IF(ISNUMBER(H205),H205,99999))</f>
        <v/>
      </c>
      <c r="O205" s="19">
        <f>IF(N205="","",COUNTIF($N$6:$N$505,"&lt;"&amp;N205)+COUNTIF($N$6:N205,N205))</f>
        <v/>
      </c>
    </row>
    <row r="206">
      <c r="A206" s="5" t="n"/>
      <c r="B206" s="5" t="n"/>
      <c r="C206" s="5" t="n"/>
      <c r="D206" s="17" t="n"/>
      <c r="E206" s="17" t="n"/>
      <c r="F206" s="17" t="n"/>
      <c r="G206" s="5" t="n"/>
      <c r="H206" s="14" t="n"/>
      <c r="I206" s="5" t="n"/>
      <c r="J206" s="6">
        <f>IF(C206&amp;""="","",IFERROR(INDEX('الاجتماعات'!$I$6:$I$205,MATCH(B206&amp;"",'الاجتماعات'!$A$6:$A$205,0)),"اجتماع غير موجود"))</f>
        <v/>
      </c>
      <c r="K206" s="18">
        <f>IF(N(D206)+N(E206)+N(F206)=0,"",N(D206)/(N(D206)+N(E206)+N(F206)))</f>
        <v/>
      </c>
      <c r="L206" s="6">
        <f>IF(C206&amp;""="","",IF(J206&lt;&gt;"مكتمل","لا يُعتد به",IF(K206="","لم يُصوَّت",IF(K206&gt;='الإعدادات'!$B$5,"مقبول","مرفوض"))))</f>
        <v/>
      </c>
      <c r="M206" s="6">
        <f>IF(AND(L206="مقبول",I206&lt;&gt;"منفذ",I206&lt;&gt;"ملغي"),IF(AND(ISNUMBER(H206),H206&lt;'الإعدادات'!$B$6),"متأخر","غير منفذ"),"")</f>
        <v/>
      </c>
      <c r="N206" s="19">
        <f>IF(M206="","",IF(ISNUMBER(H206),H206,99999))</f>
        <v/>
      </c>
      <c r="O206" s="19">
        <f>IF(N206="","",COUNTIF($N$6:$N$505,"&lt;"&amp;N206)+COUNTIF($N$6:N206,N206))</f>
        <v/>
      </c>
    </row>
    <row r="207">
      <c r="A207" s="5" t="n"/>
      <c r="B207" s="5" t="n"/>
      <c r="C207" s="5" t="n"/>
      <c r="D207" s="17" t="n"/>
      <c r="E207" s="17" t="n"/>
      <c r="F207" s="17" t="n"/>
      <c r="G207" s="5" t="n"/>
      <c r="H207" s="14" t="n"/>
      <c r="I207" s="5" t="n"/>
      <c r="J207" s="6">
        <f>IF(C207&amp;""="","",IFERROR(INDEX('الاجتماعات'!$I$6:$I$205,MATCH(B207&amp;"",'الاجتماعات'!$A$6:$A$205,0)),"اجتماع غير موجود"))</f>
        <v/>
      </c>
      <c r="K207" s="18">
        <f>IF(N(D207)+N(E207)+N(F207)=0,"",N(D207)/(N(D207)+N(E207)+N(F207)))</f>
        <v/>
      </c>
      <c r="L207" s="6">
        <f>IF(C207&amp;""="","",IF(J207&lt;&gt;"مكتمل","لا يُعتد به",IF(K207="","لم يُصوَّت",IF(K207&gt;='الإعدادات'!$B$5,"مقبول","مرفوض"))))</f>
        <v/>
      </c>
      <c r="M207" s="6">
        <f>IF(AND(L207="مقبول",I207&lt;&gt;"منفذ",I207&lt;&gt;"ملغي"),IF(AND(ISNUMBER(H207),H207&lt;'الإعدادات'!$B$6),"متأخر","غير منفذ"),"")</f>
        <v/>
      </c>
      <c r="N207" s="19">
        <f>IF(M207="","",IF(ISNUMBER(H207),H207,99999))</f>
        <v/>
      </c>
      <c r="O207" s="19">
        <f>IF(N207="","",COUNTIF($N$6:$N$505,"&lt;"&amp;N207)+COUNTIF($N$6:N207,N207))</f>
        <v/>
      </c>
    </row>
    <row r="208">
      <c r="A208" s="5" t="n"/>
      <c r="B208" s="5" t="n"/>
      <c r="C208" s="5" t="n"/>
      <c r="D208" s="17" t="n"/>
      <c r="E208" s="17" t="n"/>
      <c r="F208" s="17" t="n"/>
      <c r="G208" s="5" t="n"/>
      <c r="H208" s="14" t="n"/>
      <c r="I208" s="5" t="n"/>
      <c r="J208" s="6">
        <f>IF(C208&amp;""="","",IFERROR(INDEX('الاجتماعات'!$I$6:$I$205,MATCH(B208&amp;"",'الاجتماعات'!$A$6:$A$205,0)),"اجتماع غير موجود"))</f>
        <v/>
      </c>
      <c r="K208" s="18">
        <f>IF(N(D208)+N(E208)+N(F208)=0,"",N(D208)/(N(D208)+N(E208)+N(F208)))</f>
        <v/>
      </c>
      <c r="L208" s="6">
        <f>IF(C208&amp;""="","",IF(J208&lt;&gt;"مكتمل","لا يُعتد به",IF(K208="","لم يُصوَّت",IF(K208&gt;='الإعدادات'!$B$5,"مقبول","مرفوض"))))</f>
        <v/>
      </c>
      <c r="M208" s="6">
        <f>IF(AND(L208="مقبول",I208&lt;&gt;"منفذ",I208&lt;&gt;"ملغي"),IF(AND(ISNUMBER(H208),H208&lt;'الإعدادات'!$B$6),"متأخر","غير منفذ"),"")</f>
        <v/>
      </c>
      <c r="N208" s="19">
        <f>IF(M208="","",IF(ISNUMBER(H208),H208,99999))</f>
        <v/>
      </c>
      <c r="O208" s="19">
        <f>IF(N208="","",COUNTIF($N$6:$N$505,"&lt;"&amp;N208)+COUNTIF($N$6:N208,N208))</f>
        <v/>
      </c>
    </row>
    <row r="209">
      <c r="A209" s="5" t="n"/>
      <c r="B209" s="5" t="n"/>
      <c r="C209" s="5" t="n"/>
      <c r="D209" s="17" t="n"/>
      <c r="E209" s="17" t="n"/>
      <c r="F209" s="17" t="n"/>
      <c r="G209" s="5" t="n"/>
      <c r="H209" s="14" t="n"/>
      <c r="I209" s="5" t="n"/>
      <c r="J209" s="6">
        <f>IF(C209&amp;""="","",IFERROR(INDEX('الاجتماعات'!$I$6:$I$205,MATCH(B209&amp;"",'الاجتماعات'!$A$6:$A$205,0)),"اجتماع غير موجود"))</f>
        <v/>
      </c>
      <c r="K209" s="18">
        <f>IF(N(D209)+N(E209)+N(F209)=0,"",N(D209)/(N(D209)+N(E209)+N(F209)))</f>
        <v/>
      </c>
      <c r="L209" s="6">
        <f>IF(C209&amp;""="","",IF(J209&lt;&gt;"مكتمل","لا يُعتد به",IF(K209="","لم يُصوَّت",IF(K209&gt;='الإعدادات'!$B$5,"مقبول","مرفوض"))))</f>
        <v/>
      </c>
      <c r="M209" s="6">
        <f>IF(AND(L209="مقبول",I209&lt;&gt;"منفذ",I209&lt;&gt;"ملغي"),IF(AND(ISNUMBER(H209),H209&lt;'الإعدادات'!$B$6),"متأخر","غير منفذ"),"")</f>
        <v/>
      </c>
      <c r="N209" s="19">
        <f>IF(M209="","",IF(ISNUMBER(H209),H209,99999))</f>
        <v/>
      </c>
      <c r="O209" s="19">
        <f>IF(N209="","",COUNTIF($N$6:$N$505,"&lt;"&amp;N209)+COUNTIF($N$6:N209,N209))</f>
        <v/>
      </c>
    </row>
    <row r="210">
      <c r="A210" s="5" t="n"/>
      <c r="B210" s="5" t="n"/>
      <c r="C210" s="5" t="n"/>
      <c r="D210" s="17" t="n"/>
      <c r="E210" s="17" t="n"/>
      <c r="F210" s="17" t="n"/>
      <c r="G210" s="5" t="n"/>
      <c r="H210" s="14" t="n"/>
      <c r="I210" s="5" t="n"/>
      <c r="J210" s="6">
        <f>IF(C210&amp;""="","",IFERROR(INDEX('الاجتماعات'!$I$6:$I$205,MATCH(B210&amp;"",'الاجتماعات'!$A$6:$A$205,0)),"اجتماع غير موجود"))</f>
        <v/>
      </c>
      <c r="K210" s="18">
        <f>IF(N(D210)+N(E210)+N(F210)=0,"",N(D210)/(N(D210)+N(E210)+N(F210)))</f>
        <v/>
      </c>
      <c r="L210" s="6">
        <f>IF(C210&amp;""="","",IF(J210&lt;&gt;"مكتمل","لا يُعتد به",IF(K210="","لم يُصوَّت",IF(K210&gt;='الإعدادات'!$B$5,"مقبول","مرفوض"))))</f>
        <v/>
      </c>
      <c r="M210" s="6">
        <f>IF(AND(L210="مقبول",I210&lt;&gt;"منفذ",I210&lt;&gt;"ملغي"),IF(AND(ISNUMBER(H210),H210&lt;'الإعدادات'!$B$6),"متأخر","غير منفذ"),"")</f>
        <v/>
      </c>
      <c r="N210" s="19">
        <f>IF(M210="","",IF(ISNUMBER(H210),H210,99999))</f>
        <v/>
      </c>
      <c r="O210" s="19">
        <f>IF(N210="","",COUNTIF($N$6:$N$505,"&lt;"&amp;N210)+COUNTIF($N$6:N210,N210))</f>
        <v/>
      </c>
    </row>
    <row r="211">
      <c r="A211" s="5" t="n"/>
      <c r="B211" s="5" t="n"/>
      <c r="C211" s="5" t="n"/>
      <c r="D211" s="17" t="n"/>
      <c r="E211" s="17" t="n"/>
      <c r="F211" s="17" t="n"/>
      <c r="G211" s="5" t="n"/>
      <c r="H211" s="14" t="n"/>
      <c r="I211" s="5" t="n"/>
      <c r="J211" s="6">
        <f>IF(C211&amp;""="","",IFERROR(INDEX('الاجتماعات'!$I$6:$I$205,MATCH(B211&amp;"",'الاجتماعات'!$A$6:$A$205,0)),"اجتماع غير موجود"))</f>
        <v/>
      </c>
      <c r="K211" s="18">
        <f>IF(N(D211)+N(E211)+N(F211)=0,"",N(D211)/(N(D211)+N(E211)+N(F211)))</f>
        <v/>
      </c>
      <c r="L211" s="6">
        <f>IF(C211&amp;""="","",IF(J211&lt;&gt;"مكتمل","لا يُعتد به",IF(K211="","لم يُصوَّت",IF(K211&gt;='الإعدادات'!$B$5,"مقبول","مرفوض"))))</f>
        <v/>
      </c>
      <c r="M211" s="6">
        <f>IF(AND(L211="مقبول",I211&lt;&gt;"منفذ",I211&lt;&gt;"ملغي"),IF(AND(ISNUMBER(H211),H211&lt;'الإعدادات'!$B$6),"متأخر","غير منفذ"),"")</f>
        <v/>
      </c>
      <c r="N211" s="19">
        <f>IF(M211="","",IF(ISNUMBER(H211),H211,99999))</f>
        <v/>
      </c>
      <c r="O211" s="19">
        <f>IF(N211="","",COUNTIF($N$6:$N$505,"&lt;"&amp;N211)+COUNTIF($N$6:N211,N211))</f>
        <v/>
      </c>
    </row>
    <row r="212">
      <c r="A212" s="5" t="n"/>
      <c r="B212" s="5" t="n"/>
      <c r="C212" s="5" t="n"/>
      <c r="D212" s="17" t="n"/>
      <c r="E212" s="17" t="n"/>
      <c r="F212" s="17" t="n"/>
      <c r="G212" s="5" t="n"/>
      <c r="H212" s="14" t="n"/>
      <c r="I212" s="5" t="n"/>
      <c r="J212" s="6">
        <f>IF(C212&amp;""="","",IFERROR(INDEX('الاجتماعات'!$I$6:$I$205,MATCH(B212&amp;"",'الاجتماعات'!$A$6:$A$205,0)),"اجتماع غير موجود"))</f>
        <v/>
      </c>
      <c r="K212" s="18">
        <f>IF(N(D212)+N(E212)+N(F212)=0,"",N(D212)/(N(D212)+N(E212)+N(F212)))</f>
        <v/>
      </c>
      <c r="L212" s="6">
        <f>IF(C212&amp;""="","",IF(J212&lt;&gt;"مكتمل","لا يُعتد به",IF(K212="","لم يُصوَّت",IF(K212&gt;='الإعدادات'!$B$5,"مقبول","مرفوض"))))</f>
        <v/>
      </c>
      <c r="M212" s="6">
        <f>IF(AND(L212="مقبول",I212&lt;&gt;"منفذ",I212&lt;&gt;"ملغي"),IF(AND(ISNUMBER(H212),H212&lt;'الإعدادات'!$B$6),"متأخر","غير منفذ"),"")</f>
        <v/>
      </c>
      <c r="N212" s="19">
        <f>IF(M212="","",IF(ISNUMBER(H212),H212,99999))</f>
        <v/>
      </c>
      <c r="O212" s="19">
        <f>IF(N212="","",COUNTIF($N$6:$N$505,"&lt;"&amp;N212)+COUNTIF($N$6:N212,N212))</f>
        <v/>
      </c>
    </row>
    <row r="213">
      <c r="A213" s="5" t="n"/>
      <c r="B213" s="5" t="n"/>
      <c r="C213" s="5" t="n"/>
      <c r="D213" s="17" t="n"/>
      <c r="E213" s="17" t="n"/>
      <c r="F213" s="17" t="n"/>
      <c r="G213" s="5" t="n"/>
      <c r="H213" s="14" t="n"/>
      <c r="I213" s="5" t="n"/>
      <c r="J213" s="6">
        <f>IF(C213&amp;""="","",IFERROR(INDEX('الاجتماعات'!$I$6:$I$205,MATCH(B213&amp;"",'الاجتماعات'!$A$6:$A$205,0)),"اجتماع غير موجود"))</f>
        <v/>
      </c>
      <c r="K213" s="18">
        <f>IF(N(D213)+N(E213)+N(F213)=0,"",N(D213)/(N(D213)+N(E213)+N(F213)))</f>
        <v/>
      </c>
      <c r="L213" s="6">
        <f>IF(C213&amp;""="","",IF(J213&lt;&gt;"مكتمل","لا يُعتد به",IF(K213="","لم يُصوَّت",IF(K213&gt;='الإعدادات'!$B$5,"مقبول","مرفوض"))))</f>
        <v/>
      </c>
      <c r="M213" s="6">
        <f>IF(AND(L213="مقبول",I213&lt;&gt;"منفذ",I213&lt;&gt;"ملغي"),IF(AND(ISNUMBER(H213),H213&lt;'الإعدادات'!$B$6),"متأخر","غير منفذ"),"")</f>
        <v/>
      </c>
      <c r="N213" s="19">
        <f>IF(M213="","",IF(ISNUMBER(H213),H213,99999))</f>
        <v/>
      </c>
      <c r="O213" s="19">
        <f>IF(N213="","",COUNTIF($N$6:$N$505,"&lt;"&amp;N213)+COUNTIF($N$6:N213,N213))</f>
        <v/>
      </c>
    </row>
    <row r="214">
      <c r="A214" s="5" t="n"/>
      <c r="B214" s="5" t="n"/>
      <c r="C214" s="5" t="n"/>
      <c r="D214" s="17" t="n"/>
      <c r="E214" s="17" t="n"/>
      <c r="F214" s="17" t="n"/>
      <c r="G214" s="5" t="n"/>
      <c r="H214" s="14" t="n"/>
      <c r="I214" s="5" t="n"/>
      <c r="J214" s="6">
        <f>IF(C214&amp;""="","",IFERROR(INDEX('الاجتماعات'!$I$6:$I$205,MATCH(B214&amp;"",'الاجتماعات'!$A$6:$A$205,0)),"اجتماع غير موجود"))</f>
        <v/>
      </c>
      <c r="K214" s="18">
        <f>IF(N(D214)+N(E214)+N(F214)=0,"",N(D214)/(N(D214)+N(E214)+N(F214)))</f>
        <v/>
      </c>
      <c r="L214" s="6">
        <f>IF(C214&amp;""="","",IF(J214&lt;&gt;"مكتمل","لا يُعتد به",IF(K214="","لم يُصوَّت",IF(K214&gt;='الإعدادات'!$B$5,"مقبول","مرفوض"))))</f>
        <v/>
      </c>
      <c r="M214" s="6">
        <f>IF(AND(L214="مقبول",I214&lt;&gt;"منفذ",I214&lt;&gt;"ملغي"),IF(AND(ISNUMBER(H214),H214&lt;'الإعدادات'!$B$6),"متأخر","غير منفذ"),"")</f>
        <v/>
      </c>
      <c r="N214" s="19">
        <f>IF(M214="","",IF(ISNUMBER(H214),H214,99999))</f>
        <v/>
      </c>
      <c r="O214" s="19">
        <f>IF(N214="","",COUNTIF($N$6:$N$505,"&lt;"&amp;N214)+COUNTIF($N$6:N214,N214))</f>
        <v/>
      </c>
    </row>
    <row r="215">
      <c r="A215" s="5" t="n"/>
      <c r="B215" s="5" t="n"/>
      <c r="C215" s="5" t="n"/>
      <c r="D215" s="17" t="n"/>
      <c r="E215" s="17" t="n"/>
      <c r="F215" s="17" t="n"/>
      <c r="G215" s="5" t="n"/>
      <c r="H215" s="14" t="n"/>
      <c r="I215" s="5" t="n"/>
      <c r="J215" s="6">
        <f>IF(C215&amp;""="","",IFERROR(INDEX('الاجتماعات'!$I$6:$I$205,MATCH(B215&amp;"",'الاجتماعات'!$A$6:$A$205,0)),"اجتماع غير موجود"))</f>
        <v/>
      </c>
      <c r="K215" s="18">
        <f>IF(N(D215)+N(E215)+N(F215)=0,"",N(D215)/(N(D215)+N(E215)+N(F215)))</f>
        <v/>
      </c>
      <c r="L215" s="6">
        <f>IF(C215&amp;""="","",IF(J215&lt;&gt;"مكتمل","لا يُعتد به",IF(K215="","لم يُصوَّت",IF(K215&gt;='الإعدادات'!$B$5,"مقبول","مرفوض"))))</f>
        <v/>
      </c>
      <c r="M215" s="6">
        <f>IF(AND(L215="مقبول",I215&lt;&gt;"منفذ",I215&lt;&gt;"ملغي"),IF(AND(ISNUMBER(H215),H215&lt;'الإعدادات'!$B$6),"متأخر","غير منفذ"),"")</f>
        <v/>
      </c>
      <c r="N215" s="19">
        <f>IF(M215="","",IF(ISNUMBER(H215),H215,99999))</f>
        <v/>
      </c>
      <c r="O215" s="19">
        <f>IF(N215="","",COUNTIF($N$6:$N$505,"&lt;"&amp;N215)+COUNTIF($N$6:N215,N215))</f>
        <v/>
      </c>
    </row>
    <row r="216">
      <c r="A216" s="5" t="n"/>
      <c r="B216" s="5" t="n"/>
      <c r="C216" s="5" t="n"/>
      <c r="D216" s="17" t="n"/>
      <c r="E216" s="17" t="n"/>
      <c r="F216" s="17" t="n"/>
      <c r="G216" s="5" t="n"/>
      <c r="H216" s="14" t="n"/>
      <c r="I216" s="5" t="n"/>
      <c r="J216" s="6">
        <f>IF(C216&amp;""="","",IFERROR(INDEX('الاجتماعات'!$I$6:$I$205,MATCH(B216&amp;"",'الاجتماعات'!$A$6:$A$205,0)),"اجتماع غير موجود"))</f>
        <v/>
      </c>
      <c r="K216" s="18">
        <f>IF(N(D216)+N(E216)+N(F216)=0,"",N(D216)/(N(D216)+N(E216)+N(F216)))</f>
        <v/>
      </c>
      <c r="L216" s="6">
        <f>IF(C216&amp;""="","",IF(J216&lt;&gt;"مكتمل","لا يُعتد به",IF(K216="","لم يُصوَّت",IF(K216&gt;='الإعدادات'!$B$5,"مقبول","مرفوض"))))</f>
        <v/>
      </c>
      <c r="M216" s="6">
        <f>IF(AND(L216="مقبول",I216&lt;&gt;"منفذ",I216&lt;&gt;"ملغي"),IF(AND(ISNUMBER(H216),H216&lt;'الإعدادات'!$B$6),"متأخر","غير منفذ"),"")</f>
        <v/>
      </c>
      <c r="N216" s="19">
        <f>IF(M216="","",IF(ISNUMBER(H216),H216,99999))</f>
        <v/>
      </c>
      <c r="O216" s="19">
        <f>IF(N216="","",COUNTIF($N$6:$N$505,"&lt;"&amp;N216)+COUNTIF($N$6:N216,N216))</f>
        <v/>
      </c>
    </row>
    <row r="217">
      <c r="A217" s="5" t="n"/>
      <c r="B217" s="5" t="n"/>
      <c r="C217" s="5" t="n"/>
      <c r="D217" s="17" t="n"/>
      <c r="E217" s="17" t="n"/>
      <c r="F217" s="17" t="n"/>
      <c r="G217" s="5" t="n"/>
      <c r="H217" s="14" t="n"/>
      <c r="I217" s="5" t="n"/>
      <c r="J217" s="6">
        <f>IF(C217&amp;""="","",IFERROR(INDEX('الاجتماعات'!$I$6:$I$205,MATCH(B217&amp;"",'الاجتماعات'!$A$6:$A$205,0)),"اجتماع غير موجود"))</f>
        <v/>
      </c>
      <c r="K217" s="18">
        <f>IF(N(D217)+N(E217)+N(F217)=0,"",N(D217)/(N(D217)+N(E217)+N(F217)))</f>
        <v/>
      </c>
      <c r="L217" s="6">
        <f>IF(C217&amp;""="","",IF(J217&lt;&gt;"مكتمل","لا يُعتد به",IF(K217="","لم يُصوَّت",IF(K217&gt;='الإعدادات'!$B$5,"مقبول","مرفوض"))))</f>
        <v/>
      </c>
      <c r="M217" s="6">
        <f>IF(AND(L217="مقبول",I217&lt;&gt;"منفذ",I217&lt;&gt;"ملغي"),IF(AND(ISNUMBER(H217),H217&lt;'الإعدادات'!$B$6),"متأخر","غير منفذ"),"")</f>
        <v/>
      </c>
      <c r="N217" s="19">
        <f>IF(M217="","",IF(ISNUMBER(H217),H217,99999))</f>
        <v/>
      </c>
      <c r="O217" s="19">
        <f>IF(N217="","",COUNTIF($N$6:$N$505,"&lt;"&amp;N217)+COUNTIF($N$6:N217,N217))</f>
        <v/>
      </c>
    </row>
    <row r="218">
      <c r="A218" s="5" t="n"/>
      <c r="B218" s="5" t="n"/>
      <c r="C218" s="5" t="n"/>
      <c r="D218" s="17" t="n"/>
      <c r="E218" s="17" t="n"/>
      <c r="F218" s="17" t="n"/>
      <c r="G218" s="5" t="n"/>
      <c r="H218" s="14" t="n"/>
      <c r="I218" s="5" t="n"/>
      <c r="J218" s="6">
        <f>IF(C218&amp;""="","",IFERROR(INDEX('الاجتماعات'!$I$6:$I$205,MATCH(B218&amp;"",'الاجتماعات'!$A$6:$A$205,0)),"اجتماع غير موجود"))</f>
        <v/>
      </c>
      <c r="K218" s="18">
        <f>IF(N(D218)+N(E218)+N(F218)=0,"",N(D218)/(N(D218)+N(E218)+N(F218)))</f>
        <v/>
      </c>
      <c r="L218" s="6">
        <f>IF(C218&amp;""="","",IF(J218&lt;&gt;"مكتمل","لا يُعتد به",IF(K218="","لم يُصوَّت",IF(K218&gt;='الإعدادات'!$B$5,"مقبول","مرفوض"))))</f>
        <v/>
      </c>
      <c r="M218" s="6">
        <f>IF(AND(L218="مقبول",I218&lt;&gt;"منفذ",I218&lt;&gt;"ملغي"),IF(AND(ISNUMBER(H218),H218&lt;'الإعدادات'!$B$6),"متأخر","غير منفذ"),"")</f>
        <v/>
      </c>
      <c r="N218" s="19">
        <f>IF(M218="","",IF(ISNUMBER(H218),H218,99999))</f>
        <v/>
      </c>
      <c r="O218" s="19">
        <f>IF(N218="","",COUNTIF($N$6:$N$505,"&lt;"&amp;N218)+COUNTIF($N$6:N218,N218))</f>
        <v/>
      </c>
    </row>
    <row r="219">
      <c r="A219" s="5" t="n"/>
      <c r="B219" s="5" t="n"/>
      <c r="C219" s="5" t="n"/>
      <c r="D219" s="17" t="n"/>
      <c r="E219" s="17" t="n"/>
      <c r="F219" s="17" t="n"/>
      <c r="G219" s="5" t="n"/>
      <c r="H219" s="14" t="n"/>
      <c r="I219" s="5" t="n"/>
      <c r="J219" s="6">
        <f>IF(C219&amp;""="","",IFERROR(INDEX('الاجتماعات'!$I$6:$I$205,MATCH(B219&amp;"",'الاجتماعات'!$A$6:$A$205,0)),"اجتماع غير موجود"))</f>
        <v/>
      </c>
      <c r="K219" s="18">
        <f>IF(N(D219)+N(E219)+N(F219)=0,"",N(D219)/(N(D219)+N(E219)+N(F219)))</f>
        <v/>
      </c>
      <c r="L219" s="6">
        <f>IF(C219&amp;""="","",IF(J219&lt;&gt;"مكتمل","لا يُعتد به",IF(K219="","لم يُصوَّت",IF(K219&gt;='الإعدادات'!$B$5,"مقبول","مرفوض"))))</f>
        <v/>
      </c>
      <c r="M219" s="6">
        <f>IF(AND(L219="مقبول",I219&lt;&gt;"منفذ",I219&lt;&gt;"ملغي"),IF(AND(ISNUMBER(H219),H219&lt;'الإعدادات'!$B$6),"متأخر","غير منفذ"),"")</f>
        <v/>
      </c>
      <c r="N219" s="19">
        <f>IF(M219="","",IF(ISNUMBER(H219),H219,99999))</f>
        <v/>
      </c>
      <c r="O219" s="19">
        <f>IF(N219="","",COUNTIF($N$6:$N$505,"&lt;"&amp;N219)+COUNTIF($N$6:N219,N219))</f>
        <v/>
      </c>
    </row>
    <row r="220">
      <c r="A220" s="5" t="n"/>
      <c r="B220" s="5" t="n"/>
      <c r="C220" s="5" t="n"/>
      <c r="D220" s="17" t="n"/>
      <c r="E220" s="17" t="n"/>
      <c r="F220" s="17" t="n"/>
      <c r="G220" s="5" t="n"/>
      <c r="H220" s="14" t="n"/>
      <c r="I220" s="5" t="n"/>
      <c r="J220" s="6">
        <f>IF(C220&amp;""="","",IFERROR(INDEX('الاجتماعات'!$I$6:$I$205,MATCH(B220&amp;"",'الاجتماعات'!$A$6:$A$205,0)),"اجتماع غير موجود"))</f>
        <v/>
      </c>
      <c r="K220" s="18">
        <f>IF(N(D220)+N(E220)+N(F220)=0,"",N(D220)/(N(D220)+N(E220)+N(F220)))</f>
        <v/>
      </c>
      <c r="L220" s="6">
        <f>IF(C220&amp;""="","",IF(J220&lt;&gt;"مكتمل","لا يُعتد به",IF(K220="","لم يُصوَّت",IF(K220&gt;='الإعدادات'!$B$5,"مقبول","مرفوض"))))</f>
        <v/>
      </c>
      <c r="M220" s="6">
        <f>IF(AND(L220="مقبول",I220&lt;&gt;"منفذ",I220&lt;&gt;"ملغي"),IF(AND(ISNUMBER(H220),H220&lt;'الإعدادات'!$B$6),"متأخر","غير منفذ"),"")</f>
        <v/>
      </c>
      <c r="N220" s="19">
        <f>IF(M220="","",IF(ISNUMBER(H220),H220,99999))</f>
        <v/>
      </c>
      <c r="O220" s="19">
        <f>IF(N220="","",COUNTIF($N$6:$N$505,"&lt;"&amp;N220)+COUNTIF($N$6:N220,N220))</f>
        <v/>
      </c>
    </row>
    <row r="221">
      <c r="A221" s="5" t="n"/>
      <c r="B221" s="5" t="n"/>
      <c r="C221" s="5" t="n"/>
      <c r="D221" s="17" t="n"/>
      <c r="E221" s="17" t="n"/>
      <c r="F221" s="17" t="n"/>
      <c r="G221" s="5" t="n"/>
      <c r="H221" s="14" t="n"/>
      <c r="I221" s="5" t="n"/>
      <c r="J221" s="6">
        <f>IF(C221&amp;""="","",IFERROR(INDEX('الاجتماعات'!$I$6:$I$205,MATCH(B221&amp;"",'الاجتماعات'!$A$6:$A$205,0)),"اجتماع غير موجود"))</f>
        <v/>
      </c>
      <c r="K221" s="18">
        <f>IF(N(D221)+N(E221)+N(F221)=0,"",N(D221)/(N(D221)+N(E221)+N(F221)))</f>
        <v/>
      </c>
      <c r="L221" s="6">
        <f>IF(C221&amp;""="","",IF(J221&lt;&gt;"مكتمل","لا يُعتد به",IF(K221="","لم يُصوَّت",IF(K221&gt;='الإعدادات'!$B$5,"مقبول","مرفوض"))))</f>
        <v/>
      </c>
      <c r="M221" s="6">
        <f>IF(AND(L221="مقبول",I221&lt;&gt;"منفذ",I221&lt;&gt;"ملغي"),IF(AND(ISNUMBER(H221),H221&lt;'الإعدادات'!$B$6),"متأخر","غير منفذ"),"")</f>
        <v/>
      </c>
      <c r="N221" s="19">
        <f>IF(M221="","",IF(ISNUMBER(H221),H221,99999))</f>
        <v/>
      </c>
      <c r="O221" s="19">
        <f>IF(N221="","",COUNTIF($N$6:$N$505,"&lt;"&amp;N221)+COUNTIF($N$6:N221,N221))</f>
        <v/>
      </c>
    </row>
    <row r="222">
      <c r="A222" s="5" t="n"/>
      <c r="B222" s="5" t="n"/>
      <c r="C222" s="5" t="n"/>
      <c r="D222" s="17" t="n"/>
      <c r="E222" s="17" t="n"/>
      <c r="F222" s="17" t="n"/>
      <c r="G222" s="5" t="n"/>
      <c r="H222" s="14" t="n"/>
      <c r="I222" s="5" t="n"/>
      <c r="J222" s="6">
        <f>IF(C222&amp;""="","",IFERROR(INDEX('الاجتماعات'!$I$6:$I$205,MATCH(B222&amp;"",'الاجتماعات'!$A$6:$A$205,0)),"اجتماع غير موجود"))</f>
        <v/>
      </c>
      <c r="K222" s="18">
        <f>IF(N(D222)+N(E222)+N(F222)=0,"",N(D222)/(N(D222)+N(E222)+N(F222)))</f>
        <v/>
      </c>
      <c r="L222" s="6">
        <f>IF(C222&amp;""="","",IF(J222&lt;&gt;"مكتمل","لا يُعتد به",IF(K222="","لم يُصوَّت",IF(K222&gt;='الإعدادات'!$B$5,"مقبول","مرفوض"))))</f>
        <v/>
      </c>
      <c r="M222" s="6">
        <f>IF(AND(L222="مقبول",I222&lt;&gt;"منفذ",I222&lt;&gt;"ملغي"),IF(AND(ISNUMBER(H222),H222&lt;'الإعدادات'!$B$6),"متأخر","غير منفذ"),"")</f>
        <v/>
      </c>
      <c r="N222" s="19">
        <f>IF(M222="","",IF(ISNUMBER(H222),H222,99999))</f>
        <v/>
      </c>
      <c r="O222" s="19">
        <f>IF(N222="","",COUNTIF($N$6:$N$505,"&lt;"&amp;N222)+COUNTIF($N$6:N222,N222))</f>
        <v/>
      </c>
    </row>
    <row r="223">
      <c r="A223" s="5" t="n"/>
      <c r="B223" s="5" t="n"/>
      <c r="C223" s="5" t="n"/>
      <c r="D223" s="17" t="n"/>
      <c r="E223" s="17" t="n"/>
      <c r="F223" s="17" t="n"/>
      <c r="G223" s="5" t="n"/>
      <c r="H223" s="14" t="n"/>
      <c r="I223" s="5" t="n"/>
      <c r="J223" s="6">
        <f>IF(C223&amp;""="","",IFERROR(INDEX('الاجتماعات'!$I$6:$I$205,MATCH(B223&amp;"",'الاجتماعات'!$A$6:$A$205,0)),"اجتماع غير موجود"))</f>
        <v/>
      </c>
      <c r="K223" s="18">
        <f>IF(N(D223)+N(E223)+N(F223)=0,"",N(D223)/(N(D223)+N(E223)+N(F223)))</f>
        <v/>
      </c>
      <c r="L223" s="6">
        <f>IF(C223&amp;""="","",IF(J223&lt;&gt;"مكتمل","لا يُعتد به",IF(K223="","لم يُصوَّت",IF(K223&gt;='الإعدادات'!$B$5,"مقبول","مرفوض"))))</f>
        <v/>
      </c>
      <c r="M223" s="6">
        <f>IF(AND(L223="مقبول",I223&lt;&gt;"منفذ",I223&lt;&gt;"ملغي"),IF(AND(ISNUMBER(H223),H223&lt;'الإعدادات'!$B$6),"متأخر","غير منفذ"),"")</f>
        <v/>
      </c>
      <c r="N223" s="19">
        <f>IF(M223="","",IF(ISNUMBER(H223),H223,99999))</f>
        <v/>
      </c>
      <c r="O223" s="19">
        <f>IF(N223="","",COUNTIF($N$6:$N$505,"&lt;"&amp;N223)+COUNTIF($N$6:N223,N223))</f>
        <v/>
      </c>
    </row>
    <row r="224">
      <c r="A224" s="5" t="n"/>
      <c r="B224" s="5" t="n"/>
      <c r="C224" s="5" t="n"/>
      <c r="D224" s="17" t="n"/>
      <c r="E224" s="17" t="n"/>
      <c r="F224" s="17" t="n"/>
      <c r="G224" s="5" t="n"/>
      <c r="H224" s="14" t="n"/>
      <c r="I224" s="5" t="n"/>
      <c r="J224" s="6">
        <f>IF(C224&amp;""="","",IFERROR(INDEX('الاجتماعات'!$I$6:$I$205,MATCH(B224&amp;"",'الاجتماعات'!$A$6:$A$205,0)),"اجتماع غير موجود"))</f>
        <v/>
      </c>
      <c r="K224" s="18">
        <f>IF(N(D224)+N(E224)+N(F224)=0,"",N(D224)/(N(D224)+N(E224)+N(F224)))</f>
        <v/>
      </c>
      <c r="L224" s="6">
        <f>IF(C224&amp;""="","",IF(J224&lt;&gt;"مكتمل","لا يُعتد به",IF(K224="","لم يُصوَّت",IF(K224&gt;='الإعدادات'!$B$5,"مقبول","مرفوض"))))</f>
        <v/>
      </c>
      <c r="M224" s="6">
        <f>IF(AND(L224="مقبول",I224&lt;&gt;"منفذ",I224&lt;&gt;"ملغي"),IF(AND(ISNUMBER(H224),H224&lt;'الإعدادات'!$B$6),"متأخر","غير منفذ"),"")</f>
        <v/>
      </c>
      <c r="N224" s="19">
        <f>IF(M224="","",IF(ISNUMBER(H224),H224,99999))</f>
        <v/>
      </c>
      <c r="O224" s="19">
        <f>IF(N224="","",COUNTIF($N$6:$N$505,"&lt;"&amp;N224)+COUNTIF($N$6:N224,N224))</f>
        <v/>
      </c>
    </row>
    <row r="225">
      <c r="A225" s="5" t="n"/>
      <c r="B225" s="5" t="n"/>
      <c r="C225" s="5" t="n"/>
      <c r="D225" s="17" t="n"/>
      <c r="E225" s="17" t="n"/>
      <c r="F225" s="17" t="n"/>
      <c r="G225" s="5" t="n"/>
      <c r="H225" s="14" t="n"/>
      <c r="I225" s="5" t="n"/>
      <c r="J225" s="6">
        <f>IF(C225&amp;""="","",IFERROR(INDEX('الاجتماعات'!$I$6:$I$205,MATCH(B225&amp;"",'الاجتماعات'!$A$6:$A$205,0)),"اجتماع غير موجود"))</f>
        <v/>
      </c>
      <c r="K225" s="18">
        <f>IF(N(D225)+N(E225)+N(F225)=0,"",N(D225)/(N(D225)+N(E225)+N(F225)))</f>
        <v/>
      </c>
      <c r="L225" s="6">
        <f>IF(C225&amp;""="","",IF(J225&lt;&gt;"مكتمل","لا يُعتد به",IF(K225="","لم يُصوَّت",IF(K225&gt;='الإعدادات'!$B$5,"مقبول","مرفوض"))))</f>
        <v/>
      </c>
      <c r="M225" s="6">
        <f>IF(AND(L225="مقبول",I225&lt;&gt;"منفذ",I225&lt;&gt;"ملغي"),IF(AND(ISNUMBER(H225),H225&lt;'الإعدادات'!$B$6),"متأخر","غير منفذ"),"")</f>
        <v/>
      </c>
      <c r="N225" s="19">
        <f>IF(M225="","",IF(ISNUMBER(H225),H225,99999))</f>
        <v/>
      </c>
      <c r="O225" s="19">
        <f>IF(N225="","",COUNTIF($N$6:$N$505,"&lt;"&amp;N225)+COUNTIF($N$6:N225,N225))</f>
        <v/>
      </c>
    </row>
    <row r="226">
      <c r="A226" s="5" t="n"/>
      <c r="B226" s="5" t="n"/>
      <c r="C226" s="5" t="n"/>
      <c r="D226" s="17" t="n"/>
      <c r="E226" s="17" t="n"/>
      <c r="F226" s="17" t="n"/>
      <c r="G226" s="5" t="n"/>
      <c r="H226" s="14" t="n"/>
      <c r="I226" s="5" t="n"/>
      <c r="J226" s="6">
        <f>IF(C226&amp;""="","",IFERROR(INDEX('الاجتماعات'!$I$6:$I$205,MATCH(B226&amp;"",'الاجتماعات'!$A$6:$A$205,0)),"اجتماع غير موجود"))</f>
        <v/>
      </c>
      <c r="K226" s="18">
        <f>IF(N(D226)+N(E226)+N(F226)=0,"",N(D226)/(N(D226)+N(E226)+N(F226)))</f>
        <v/>
      </c>
      <c r="L226" s="6">
        <f>IF(C226&amp;""="","",IF(J226&lt;&gt;"مكتمل","لا يُعتد به",IF(K226="","لم يُصوَّت",IF(K226&gt;='الإعدادات'!$B$5,"مقبول","مرفوض"))))</f>
        <v/>
      </c>
      <c r="M226" s="6">
        <f>IF(AND(L226="مقبول",I226&lt;&gt;"منفذ",I226&lt;&gt;"ملغي"),IF(AND(ISNUMBER(H226),H226&lt;'الإعدادات'!$B$6),"متأخر","غير منفذ"),"")</f>
        <v/>
      </c>
      <c r="N226" s="19">
        <f>IF(M226="","",IF(ISNUMBER(H226),H226,99999))</f>
        <v/>
      </c>
      <c r="O226" s="19">
        <f>IF(N226="","",COUNTIF($N$6:$N$505,"&lt;"&amp;N226)+COUNTIF($N$6:N226,N226))</f>
        <v/>
      </c>
    </row>
    <row r="227">
      <c r="A227" s="5" t="n"/>
      <c r="B227" s="5" t="n"/>
      <c r="C227" s="5" t="n"/>
      <c r="D227" s="17" t="n"/>
      <c r="E227" s="17" t="n"/>
      <c r="F227" s="17" t="n"/>
      <c r="G227" s="5" t="n"/>
      <c r="H227" s="14" t="n"/>
      <c r="I227" s="5" t="n"/>
      <c r="J227" s="6">
        <f>IF(C227&amp;""="","",IFERROR(INDEX('الاجتماعات'!$I$6:$I$205,MATCH(B227&amp;"",'الاجتماعات'!$A$6:$A$205,0)),"اجتماع غير موجود"))</f>
        <v/>
      </c>
      <c r="K227" s="18">
        <f>IF(N(D227)+N(E227)+N(F227)=0,"",N(D227)/(N(D227)+N(E227)+N(F227)))</f>
        <v/>
      </c>
      <c r="L227" s="6">
        <f>IF(C227&amp;""="","",IF(J227&lt;&gt;"مكتمل","لا يُعتد به",IF(K227="","لم يُصوَّت",IF(K227&gt;='الإعدادات'!$B$5,"مقبول","مرفوض"))))</f>
        <v/>
      </c>
      <c r="M227" s="6">
        <f>IF(AND(L227="مقبول",I227&lt;&gt;"منفذ",I227&lt;&gt;"ملغي"),IF(AND(ISNUMBER(H227),H227&lt;'الإعدادات'!$B$6),"متأخر","غير منفذ"),"")</f>
        <v/>
      </c>
      <c r="N227" s="19">
        <f>IF(M227="","",IF(ISNUMBER(H227),H227,99999))</f>
        <v/>
      </c>
      <c r="O227" s="19">
        <f>IF(N227="","",COUNTIF($N$6:$N$505,"&lt;"&amp;N227)+COUNTIF($N$6:N227,N227))</f>
        <v/>
      </c>
    </row>
    <row r="228">
      <c r="A228" s="5" t="n"/>
      <c r="B228" s="5" t="n"/>
      <c r="C228" s="5" t="n"/>
      <c r="D228" s="17" t="n"/>
      <c r="E228" s="17" t="n"/>
      <c r="F228" s="17" t="n"/>
      <c r="G228" s="5" t="n"/>
      <c r="H228" s="14" t="n"/>
      <c r="I228" s="5" t="n"/>
      <c r="J228" s="6">
        <f>IF(C228&amp;""="","",IFERROR(INDEX('الاجتماعات'!$I$6:$I$205,MATCH(B228&amp;"",'الاجتماعات'!$A$6:$A$205,0)),"اجتماع غير موجود"))</f>
        <v/>
      </c>
      <c r="K228" s="18">
        <f>IF(N(D228)+N(E228)+N(F228)=0,"",N(D228)/(N(D228)+N(E228)+N(F228)))</f>
        <v/>
      </c>
      <c r="L228" s="6">
        <f>IF(C228&amp;""="","",IF(J228&lt;&gt;"مكتمل","لا يُعتد به",IF(K228="","لم يُصوَّت",IF(K228&gt;='الإعدادات'!$B$5,"مقبول","مرفوض"))))</f>
        <v/>
      </c>
      <c r="M228" s="6">
        <f>IF(AND(L228="مقبول",I228&lt;&gt;"منفذ",I228&lt;&gt;"ملغي"),IF(AND(ISNUMBER(H228),H228&lt;'الإعدادات'!$B$6),"متأخر","غير منفذ"),"")</f>
        <v/>
      </c>
      <c r="N228" s="19">
        <f>IF(M228="","",IF(ISNUMBER(H228),H228,99999))</f>
        <v/>
      </c>
      <c r="O228" s="19">
        <f>IF(N228="","",COUNTIF($N$6:$N$505,"&lt;"&amp;N228)+COUNTIF($N$6:N228,N228))</f>
        <v/>
      </c>
    </row>
    <row r="229">
      <c r="A229" s="5" t="n"/>
      <c r="B229" s="5" t="n"/>
      <c r="C229" s="5" t="n"/>
      <c r="D229" s="17" t="n"/>
      <c r="E229" s="17" t="n"/>
      <c r="F229" s="17" t="n"/>
      <c r="G229" s="5" t="n"/>
      <c r="H229" s="14" t="n"/>
      <c r="I229" s="5" t="n"/>
      <c r="J229" s="6">
        <f>IF(C229&amp;""="","",IFERROR(INDEX('الاجتماعات'!$I$6:$I$205,MATCH(B229&amp;"",'الاجتماعات'!$A$6:$A$205,0)),"اجتماع غير موجود"))</f>
        <v/>
      </c>
      <c r="K229" s="18">
        <f>IF(N(D229)+N(E229)+N(F229)=0,"",N(D229)/(N(D229)+N(E229)+N(F229)))</f>
        <v/>
      </c>
      <c r="L229" s="6">
        <f>IF(C229&amp;""="","",IF(J229&lt;&gt;"مكتمل","لا يُعتد به",IF(K229="","لم يُصوَّت",IF(K229&gt;='الإعدادات'!$B$5,"مقبول","مرفوض"))))</f>
        <v/>
      </c>
      <c r="M229" s="6">
        <f>IF(AND(L229="مقبول",I229&lt;&gt;"منفذ",I229&lt;&gt;"ملغي"),IF(AND(ISNUMBER(H229),H229&lt;'الإعدادات'!$B$6),"متأخر","غير منفذ"),"")</f>
        <v/>
      </c>
      <c r="N229" s="19">
        <f>IF(M229="","",IF(ISNUMBER(H229),H229,99999))</f>
        <v/>
      </c>
      <c r="O229" s="19">
        <f>IF(N229="","",COUNTIF($N$6:$N$505,"&lt;"&amp;N229)+COUNTIF($N$6:N229,N229))</f>
        <v/>
      </c>
    </row>
    <row r="230">
      <c r="A230" s="5" t="n"/>
      <c r="B230" s="5" t="n"/>
      <c r="C230" s="5" t="n"/>
      <c r="D230" s="17" t="n"/>
      <c r="E230" s="17" t="n"/>
      <c r="F230" s="17" t="n"/>
      <c r="G230" s="5" t="n"/>
      <c r="H230" s="14" t="n"/>
      <c r="I230" s="5" t="n"/>
      <c r="J230" s="6">
        <f>IF(C230&amp;""="","",IFERROR(INDEX('الاجتماعات'!$I$6:$I$205,MATCH(B230&amp;"",'الاجتماعات'!$A$6:$A$205,0)),"اجتماع غير موجود"))</f>
        <v/>
      </c>
      <c r="K230" s="18">
        <f>IF(N(D230)+N(E230)+N(F230)=0,"",N(D230)/(N(D230)+N(E230)+N(F230)))</f>
        <v/>
      </c>
      <c r="L230" s="6">
        <f>IF(C230&amp;""="","",IF(J230&lt;&gt;"مكتمل","لا يُعتد به",IF(K230="","لم يُصوَّت",IF(K230&gt;='الإعدادات'!$B$5,"مقبول","مرفوض"))))</f>
        <v/>
      </c>
      <c r="M230" s="6">
        <f>IF(AND(L230="مقبول",I230&lt;&gt;"منفذ",I230&lt;&gt;"ملغي"),IF(AND(ISNUMBER(H230),H230&lt;'الإعدادات'!$B$6),"متأخر","غير منفذ"),"")</f>
        <v/>
      </c>
      <c r="N230" s="19">
        <f>IF(M230="","",IF(ISNUMBER(H230),H230,99999))</f>
        <v/>
      </c>
      <c r="O230" s="19">
        <f>IF(N230="","",COUNTIF($N$6:$N$505,"&lt;"&amp;N230)+COUNTIF($N$6:N230,N230))</f>
        <v/>
      </c>
    </row>
    <row r="231">
      <c r="A231" s="5" t="n"/>
      <c r="B231" s="5" t="n"/>
      <c r="C231" s="5" t="n"/>
      <c r="D231" s="17" t="n"/>
      <c r="E231" s="17" t="n"/>
      <c r="F231" s="17" t="n"/>
      <c r="G231" s="5" t="n"/>
      <c r="H231" s="14" t="n"/>
      <c r="I231" s="5" t="n"/>
      <c r="J231" s="6">
        <f>IF(C231&amp;""="","",IFERROR(INDEX('الاجتماعات'!$I$6:$I$205,MATCH(B231&amp;"",'الاجتماعات'!$A$6:$A$205,0)),"اجتماع غير موجود"))</f>
        <v/>
      </c>
      <c r="K231" s="18">
        <f>IF(N(D231)+N(E231)+N(F231)=0,"",N(D231)/(N(D231)+N(E231)+N(F231)))</f>
        <v/>
      </c>
      <c r="L231" s="6">
        <f>IF(C231&amp;""="","",IF(J231&lt;&gt;"مكتمل","لا يُعتد به",IF(K231="","لم يُصوَّت",IF(K231&gt;='الإعدادات'!$B$5,"مقبول","مرفوض"))))</f>
        <v/>
      </c>
      <c r="M231" s="6">
        <f>IF(AND(L231="مقبول",I231&lt;&gt;"منفذ",I231&lt;&gt;"ملغي"),IF(AND(ISNUMBER(H231),H231&lt;'الإعدادات'!$B$6),"متأخر","غير منفذ"),"")</f>
        <v/>
      </c>
      <c r="N231" s="19">
        <f>IF(M231="","",IF(ISNUMBER(H231),H231,99999))</f>
        <v/>
      </c>
      <c r="O231" s="19">
        <f>IF(N231="","",COUNTIF($N$6:$N$505,"&lt;"&amp;N231)+COUNTIF($N$6:N231,N231))</f>
        <v/>
      </c>
    </row>
    <row r="232">
      <c r="A232" s="5" t="n"/>
      <c r="B232" s="5" t="n"/>
      <c r="C232" s="5" t="n"/>
      <c r="D232" s="17" t="n"/>
      <c r="E232" s="17" t="n"/>
      <c r="F232" s="17" t="n"/>
      <c r="G232" s="5" t="n"/>
      <c r="H232" s="14" t="n"/>
      <c r="I232" s="5" t="n"/>
      <c r="J232" s="6">
        <f>IF(C232&amp;""="","",IFERROR(INDEX('الاجتماعات'!$I$6:$I$205,MATCH(B232&amp;"",'الاجتماعات'!$A$6:$A$205,0)),"اجتماع غير موجود"))</f>
        <v/>
      </c>
      <c r="K232" s="18">
        <f>IF(N(D232)+N(E232)+N(F232)=0,"",N(D232)/(N(D232)+N(E232)+N(F232)))</f>
        <v/>
      </c>
      <c r="L232" s="6">
        <f>IF(C232&amp;""="","",IF(J232&lt;&gt;"مكتمل","لا يُعتد به",IF(K232="","لم يُصوَّت",IF(K232&gt;='الإعدادات'!$B$5,"مقبول","مرفوض"))))</f>
        <v/>
      </c>
      <c r="M232" s="6">
        <f>IF(AND(L232="مقبول",I232&lt;&gt;"منفذ",I232&lt;&gt;"ملغي"),IF(AND(ISNUMBER(H232),H232&lt;'الإعدادات'!$B$6),"متأخر","غير منفذ"),"")</f>
        <v/>
      </c>
      <c r="N232" s="19">
        <f>IF(M232="","",IF(ISNUMBER(H232),H232,99999))</f>
        <v/>
      </c>
      <c r="O232" s="19">
        <f>IF(N232="","",COUNTIF($N$6:$N$505,"&lt;"&amp;N232)+COUNTIF($N$6:N232,N232))</f>
        <v/>
      </c>
    </row>
    <row r="233">
      <c r="A233" s="5" t="n"/>
      <c r="B233" s="5" t="n"/>
      <c r="C233" s="5" t="n"/>
      <c r="D233" s="17" t="n"/>
      <c r="E233" s="17" t="n"/>
      <c r="F233" s="17" t="n"/>
      <c r="G233" s="5" t="n"/>
      <c r="H233" s="14" t="n"/>
      <c r="I233" s="5" t="n"/>
      <c r="J233" s="6">
        <f>IF(C233&amp;""="","",IFERROR(INDEX('الاجتماعات'!$I$6:$I$205,MATCH(B233&amp;"",'الاجتماعات'!$A$6:$A$205,0)),"اجتماع غير موجود"))</f>
        <v/>
      </c>
      <c r="K233" s="18">
        <f>IF(N(D233)+N(E233)+N(F233)=0,"",N(D233)/(N(D233)+N(E233)+N(F233)))</f>
        <v/>
      </c>
      <c r="L233" s="6">
        <f>IF(C233&amp;""="","",IF(J233&lt;&gt;"مكتمل","لا يُعتد به",IF(K233="","لم يُصوَّت",IF(K233&gt;='الإعدادات'!$B$5,"مقبول","مرفوض"))))</f>
        <v/>
      </c>
      <c r="M233" s="6">
        <f>IF(AND(L233="مقبول",I233&lt;&gt;"منفذ",I233&lt;&gt;"ملغي"),IF(AND(ISNUMBER(H233),H233&lt;'الإعدادات'!$B$6),"متأخر","غير منفذ"),"")</f>
        <v/>
      </c>
      <c r="N233" s="19">
        <f>IF(M233="","",IF(ISNUMBER(H233),H233,99999))</f>
        <v/>
      </c>
      <c r="O233" s="19">
        <f>IF(N233="","",COUNTIF($N$6:$N$505,"&lt;"&amp;N233)+COUNTIF($N$6:N233,N233))</f>
        <v/>
      </c>
    </row>
    <row r="234">
      <c r="A234" s="5" t="n"/>
      <c r="B234" s="5" t="n"/>
      <c r="C234" s="5" t="n"/>
      <c r="D234" s="17" t="n"/>
      <c r="E234" s="17" t="n"/>
      <c r="F234" s="17" t="n"/>
      <c r="G234" s="5" t="n"/>
      <c r="H234" s="14" t="n"/>
      <c r="I234" s="5" t="n"/>
      <c r="J234" s="6">
        <f>IF(C234&amp;""="","",IFERROR(INDEX('الاجتماعات'!$I$6:$I$205,MATCH(B234&amp;"",'الاجتماعات'!$A$6:$A$205,0)),"اجتماع غير موجود"))</f>
        <v/>
      </c>
      <c r="K234" s="18">
        <f>IF(N(D234)+N(E234)+N(F234)=0,"",N(D234)/(N(D234)+N(E234)+N(F234)))</f>
        <v/>
      </c>
      <c r="L234" s="6">
        <f>IF(C234&amp;""="","",IF(J234&lt;&gt;"مكتمل","لا يُعتد به",IF(K234="","لم يُصوَّت",IF(K234&gt;='الإعدادات'!$B$5,"مقبول","مرفوض"))))</f>
        <v/>
      </c>
      <c r="M234" s="6">
        <f>IF(AND(L234="مقبول",I234&lt;&gt;"منفذ",I234&lt;&gt;"ملغي"),IF(AND(ISNUMBER(H234),H234&lt;'الإعدادات'!$B$6),"متأخر","غير منفذ"),"")</f>
        <v/>
      </c>
      <c r="N234" s="19">
        <f>IF(M234="","",IF(ISNUMBER(H234),H234,99999))</f>
        <v/>
      </c>
      <c r="O234" s="19">
        <f>IF(N234="","",COUNTIF($N$6:$N$505,"&lt;"&amp;N234)+COUNTIF($N$6:N234,N234))</f>
        <v/>
      </c>
    </row>
    <row r="235">
      <c r="A235" s="5" t="n"/>
      <c r="B235" s="5" t="n"/>
      <c r="C235" s="5" t="n"/>
      <c r="D235" s="17" t="n"/>
      <c r="E235" s="17" t="n"/>
      <c r="F235" s="17" t="n"/>
      <c r="G235" s="5" t="n"/>
      <c r="H235" s="14" t="n"/>
      <c r="I235" s="5" t="n"/>
      <c r="J235" s="6">
        <f>IF(C235&amp;""="","",IFERROR(INDEX('الاجتماعات'!$I$6:$I$205,MATCH(B235&amp;"",'الاجتماعات'!$A$6:$A$205,0)),"اجتماع غير موجود"))</f>
        <v/>
      </c>
      <c r="K235" s="18">
        <f>IF(N(D235)+N(E235)+N(F235)=0,"",N(D235)/(N(D235)+N(E235)+N(F235)))</f>
        <v/>
      </c>
      <c r="L235" s="6">
        <f>IF(C235&amp;""="","",IF(J235&lt;&gt;"مكتمل","لا يُعتد به",IF(K235="","لم يُصوَّت",IF(K235&gt;='الإعدادات'!$B$5,"مقبول","مرفوض"))))</f>
        <v/>
      </c>
      <c r="M235" s="6">
        <f>IF(AND(L235="مقبول",I235&lt;&gt;"منفذ",I235&lt;&gt;"ملغي"),IF(AND(ISNUMBER(H235),H235&lt;'الإعدادات'!$B$6),"متأخر","غير منفذ"),"")</f>
        <v/>
      </c>
      <c r="N235" s="19">
        <f>IF(M235="","",IF(ISNUMBER(H235),H235,99999))</f>
        <v/>
      </c>
      <c r="O235" s="19">
        <f>IF(N235="","",COUNTIF($N$6:$N$505,"&lt;"&amp;N235)+COUNTIF($N$6:N235,N235))</f>
        <v/>
      </c>
    </row>
    <row r="236">
      <c r="A236" s="5" t="n"/>
      <c r="B236" s="5" t="n"/>
      <c r="C236" s="5" t="n"/>
      <c r="D236" s="17" t="n"/>
      <c r="E236" s="17" t="n"/>
      <c r="F236" s="17" t="n"/>
      <c r="G236" s="5" t="n"/>
      <c r="H236" s="14" t="n"/>
      <c r="I236" s="5" t="n"/>
      <c r="J236" s="6">
        <f>IF(C236&amp;""="","",IFERROR(INDEX('الاجتماعات'!$I$6:$I$205,MATCH(B236&amp;"",'الاجتماعات'!$A$6:$A$205,0)),"اجتماع غير موجود"))</f>
        <v/>
      </c>
      <c r="K236" s="18">
        <f>IF(N(D236)+N(E236)+N(F236)=0,"",N(D236)/(N(D236)+N(E236)+N(F236)))</f>
        <v/>
      </c>
      <c r="L236" s="6">
        <f>IF(C236&amp;""="","",IF(J236&lt;&gt;"مكتمل","لا يُعتد به",IF(K236="","لم يُصوَّت",IF(K236&gt;='الإعدادات'!$B$5,"مقبول","مرفوض"))))</f>
        <v/>
      </c>
      <c r="M236" s="6">
        <f>IF(AND(L236="مقبول",I236&lt;&gt;"منفذ",I236&lt;&gt;"ملغي"),IF(AND(ISNUMBER(H236),H236&lt;'الإعدادات'!$B$6),"متأخر","غير منفذ"),"")</f>
        <v/>
      </c>
      <c r="N236" s="19">
        <f>IF(M236="","",IF(ISNUMBER(H236),H236,99999))</f>
        <v/>
      </c>
      <c r="O236" s="19">
        <f>IF(N236="","",COUNTIF($N$6:$N$505,"&lt;"&amp;N236)+COUNTIF($N$6:N236,N236))</f>
        <v/>
      </c>
    </row>
    <row r="237">
      <c r="A237" s="5" t="n"/>
      <c r="B237" s="5" t="n"/>
      <c r="C237" s="5" t="n"/>
      <c r="D237" s="17" t="n"/>
      <c r="E237" s="17" t="n"/>
      <c r="F237" s="17" t="n"/>
      <c r="G237" s="5" t="n"/>
      <c r="H237" s="14" t="n"/>
      <c r="I237" s="5" t="n"/>
      <c r="J237" s="6">
        <f>IF(C237&amp;""="","",IFERROR(INDEX('الاجتماعات'!$I$6:$I$205,MATCH(B237&amp;"",'الاجتماعات'!$A$6:$A$205,0)),"اجتماع غير موجود"))</f>
        <v/>
      </c>
      <c r="K237" s="18">
        <f>IF(N(D237)+N(E237)+N(F237)=0,"",N(D237)/(N(D237)+N(E237)+N(F237)))</f>
        <v/>
      </c>
      <c r="L237" s="6">
        <f>IF(C237&amp;""="","",IF(J237&lt;&gt;"مكتمل","لا يُعتد به",IF(K237="","لم يُصوَّت",IF(K237&gt;='الإعدادات'!$B$5,"مقبول","مرفوض"))))</f>
        <v/>
      </c>
      <c r="M237" s="6">
        <f>IF(AND(L237="مقبول",I237&lt;&gt;"منفذ",I237&lt;&gt;"ملغي"),IF(AND(ISNUMBER(H237),H237&lt;'الإعدادات'!$B$6),"متأخر","غير منفذ"),"")</f>
        <v/>
      </c>
      <c r="N237" s="19">
        <f>IF(M237="","",IF(ISNUMBER(H237),H237,99999))</f>
        <v/>
      </c>
      <c r="O237" s="19">
        <f>IF(N237="","",COUNTIF($N$6:$N$505,"&lt;"&amp;N237)+COUNTIF($N$6:N237,N237))</f>
        <v/>
      </c>
    </row>
    <row r="238">
      <c r="A238" s="5" t="n"/>
      <c r="B238" s="5" t="n"/>
      <c r="C238" s="5" t="n"/>
      <c r="D238" s="17" t="n"/>
      <c r="E238" s="17" t="n"/>
      <c r="F238" s="17" t="n"/>
      <c r="G238" s="5" t="n"/>
      <c r="H238" s="14" t="n"/>
      <c r="I238" s="5" t="n"/>
      <c r="J238" s="6">
        <f>IF(C238&amp;""="","",IFERROR(INDEX('الاجتماعات'!$I$6:$I$205,MATCH(B238&amp;"",'الاجتماعات'!$A$6:$A$205,0)),"اجتماع غير موجود"))</f>
        <v/>
      </c>
      <c r="K238" s="18">
        <f>IF(N(D238)+N(E238)+N(F238)=0,"",N(D238)/(N(D238)+N(E238)+N(F238)))</f>
        <v/>
      </c>
      <c r="L238" s="6">
        <f>IF(C238&amp;""="","",IF(J238&lt;&gt;"مكتمل","لا يُعتد به",IF(K238="","لم يُصوَّت",IF(K238&gt;='الإعدادات'!$B$5,"مقبول","مرفوض"))))</f>
        <v/>
      </c>
      <c r="M238" s="6">
        <f>IF(AND(L238="مقبول",I238&lt;&gt;"منفذ",I238&lt;&gt;"ملغي"),IF(AND(ISNUMBER(H238),H238&lt;'الإعدادات'!$B$6),"متأخر","غير منفذ"),"")</f>
        <v/>
      </c>
      <c r="N238" s="19">
        <f>IF(M238="","",IF(ISNUMBER(H238),H238,99999))</f>
        <v/>
      </c>
      <c r="O238" s="19">
        <f>IF(N238="","",COUNTIF($N$6:$N$505,"&lt;"&amp;N238)+COUNTIF($N$6:N238,N238))</f>
        <v/>
      </c>
    </row>
    <row r="239">
      <c r="A239" s="5" t="n"/>
      <c r="B239" s="5" t="n"/>
      <c r="C239" s="5" t="n"/>
      <c r="D239" s="17" t="n"/>
      <c r="E239" s="17" t="n"/>
      <c r="F239" s="17" t="n"/>
      <c r="G239" s="5" t="n"/>
      <c r="H239" s="14" t="n"/>
      <c r="I239" s="5" t="n"/>
      <c r="J239" s="6">
        <f>IF(C239&amp;""="","",IFERROR(INDEX('الاجتماعات'!$I$6:$I$205,MATCH(B239&amp;"",'الاجتماعات'!$A$6:$A$205,0)),"اجتماع غير موجود"))</f>
        <v/>
      </c>
      <c r="K239" s="18">
        <f>IF(N(D239)+N(E239)+N(F239)=0,"",N(D239)/(N(D239)+N(E239)+N(F239)))</f>
        <v/>
      </c>
      <c r="L239" s="6">
        <f>IF(C239&amp;""="","",IF(J239&lt;&gt;"مكتمل","لا يُعتد به",IF(K239="","لم يُصوَّت",IF(K239&gt;='الإعدادات'!$B$5,"مقبول","مرفوض"))))</f>
        <v/>
      </c>
      <c r="M239" s="6">
        <f>IF(AND(L239="مقبول",I239&lt;&gt;"منفذ",I239&lt;&gt;"ملغي"),IF(AND(ISNUMBER(H239),H239&lt;'الإعدادات'!$B$6),"متأخر","غير منفذ"),"")</f>
        <v/>
      </c>
      <c r="N239" s="19">
        <f>IF(M239="","",IF(ISNUMBER(H239),H239,99999))</f>
        <v/>
      </c>
      <c r="O239" s="19">
        <f>IF(N239="","",COUNTIF($N$6:$N$505,"&lt;"&amp;N239)+COUNTIF($N$6:N239,N239))</f>
        <v/>
      </c>
    </row>
    <row r="240">
      <c r="A240" s="5" t="n"/>
      <c r="B240" s="5" t="n"/>
      <c r="C240" s="5" t="n"/>
      <c r="D240" s="17" t="n"/>
      <c r="E240" s="17" t="n"/>
      <c r="F240" s="17" t="n"/>
      <c r="G240" s="5" t="n"/>
      <c r="H240" s="14" t="n"/>
      <c r="I240" s="5" t="n"/>
      <c r="J240" s="6">
        <f>IF(C240&amp;""="","",IFERROR(INDEX('الاجتماعات'!$I$6:$I$205,MATCH(B240&amp;"",'الاجتماعات'!$A$6:$A$205,0)),"اجتماع غير موجود"))</f>
        <v/>
      </c>
      <c r="K240" s="18">
        <f>IF(N(D240)+N(E240)+N(F240)=0,"",N(D240)/(N(D240)+N(E240)+N(F240)))</f>
        <v/>
      </c>
      <c r="L240" s="6">
        <f>IF(C240&amp;""="","",IF(J240&lt;&gt;"مكتمل","لا يُعتد به",IF(K240="","لم يُصوَّت",IF(K240&gt;='الإعدادات'!$B$5,"مقبول","مرفوض"))))</f>
        <v/>
      </c>
      <c r="M240" s="6">
        <f>IF(AND(L240="مقبول",I240&lt;&gt;"منفذ",I240&lt;&gt;"ملغي"),IF(AND(ISNUMBER(H240),H240&lt;'الإعدادات'!$B$6),"متأخر","غير منفذ"),"")</f>
        <v/>
      </c>
      <c r="N240" s="19">
        <f>IF(M240="","",IF(ISNUMBER(H240),H240,99999))</f>
        <v/>
      </c>
      <c r="O240" s="19">
        <f>IF(N240="","",COUNTIF($N$6:$N$505,"&lt;"&amp;N240)+COUNTIF($N$6:N240,N240))</f>
        <v/>
      </c>
    </row>
    <row r="241">
      <c r="A241" s="5" t="n"/>
      <c r="B241" s="5" t="n"/>
      <c r="C241" s="5" t="n"/>
      <c r="D241" s="17" t="n"/>
      <c r="E241" s="17" t="n"/>
      <c r="F241" s="17" t="n"/>
      <c r="G241" s="5" t="n"/>
      <c r="H241" s="14" t="n"/>
      <c r="I241" s="5" t="n"/>
      <c r="J241" s="6">
        <f>IF(C241&amp;""="","",IFERROR(INDEX('الاجتماعات'!$I$6:$I$205,MATCH(B241&amp;"",'الاجتماعات'!$A$6:$A$205,0)),"اجتماع غير موجود"))</f>
        <v/>
      </c>
      <c r="K241" s="18">
        <f>IF(N(D241)+N(E241)+N(F241)=0,"",N(D241)/(N(D241)+N(E241)+N(F241)))</f>
        <v/>
      </c>
      <c r="L241" s="6">
        <f>IF(C241&amp;""="","",IF(J241&lt;&gt;"مكتمل","لا يُعتد به",IF(K241="","لم يُصوَّت",IF(K241&gt;='الإعدادات'!$B$5,"مقبول","مرفوض"))))</f>
        <v/>
      </c>
      <c r="M241" s="6">
        <f>IF(AND(L241="مقبول",I241&lt;&gt;"منفذ",I241&lt;&gt;"ملغي"),IF(AND(ISNUMBER(H241),H241&lt;'الإعدادات'!$B$6),"متأخر","غير منفذ"),"")</f>
        <v/>
      </c>
      <c r="N241" s="19">
        <f>IF(M241="","",IF(ISNUMBER(H241),H241,99999))</f>
        <v/>
      </c>
      <c r="O241" s="19">
        <f>IF(N241="","",COUNTIF($N$6:$N$505,"&lt;"&amp;N241)+COUNTIF($N$6:N241,N241))</f>
        <v/>
      </c>
    </row>
    <row r="242">
      <c r="A242" s="5" t="n"/>
      <c r="B242" s="5" t="n"/>
      <c r="C242" s="5" t="n"/>
      <c r="D242" s="17" t="n"/>
      <c r="E242" s="17" t="n"/>
      <c r="F242" s="17" t="n"/>
      <c r="G242" s="5" t="n"/>
      <c r="H242" s="14" t="n"/>
      <c r="I242" s="5" t="n"/>
      <c r="J242" s="6">
        <f>IF(C242&amp;""="","",IFERROR(INDEX('الاجتماعات'!$I$6:$I$205,MATCH(B242&amp;"",'الاجتماعات'!$A$6:$A$205,0)),"اجتماع غير موجود"))</f>
        <v/>
      </c>
      <c r="K242" s="18">
        <f>IF(N(D242)+N(E242)+N(F242)=0,"",N(D242)/(N(D242)+N(E242)+N(F242)))</f>
        <v/>
      </c>
      <c r="L242" s="6">
        <f>IF(C242&amp;""="","",IF(J242&lt;&gt;"مكتمل","لا يُعتد به",IF(K242="","لم يُصوَّت",IF(K242&gt;='الإعدادات'!$B$5,"مقبول","مرفوض"))))</f>
        <v/>
      </c>
      <c r="M242" s="6">
        <f>IF(AND(L242="مقبول",I242&lt;&gt;"منفذ",I242&lt;&gt;"ملغي"),IF(AND(ISNUMBER(H242),H242&lt;'الإعدادات'!$B$6),"متأخر","غير منفذ"),"")</f>
        <v/>
      </c>
      <c r="N242" s="19">
        <f>IF(M242="","",IF(ISNUMBER(H242),H242,99999))</f>
        <v/>
      </c>
      <c r="O242" s="19">
        <f>IF(N242="","",COUNTIF($N$6:$N$505,"&lt;"&amp;N242)+COUNTIF($N$6:N242,N242))</f>
        <v/>
      </c>
    </row>
    <row r="243">
      <c r="A243" s="5" t="n"/>
      <c r="B243" s="5" t="n"/>
      <c r="C243" s="5" t="n"/>
      <c r="D243" s="17" t="n"/>
      <c r="E243" s="17" t="n"/>
      <c r="F243" s="17" t="n"/>
      <c r="G243" s="5" t="n"/>
      <c r="H243" s="14" t="n"/>
      <c r="I243" s="5" t="n"/>
      <c r="J243" s="6">
        <f>IF(C243&amp;""="","",IFERROR(INDEX('الاجتماعات'!$I$6:$I$205,MATCH(B243&amp;"",'الاجتماعات'!$A$6:$A$205,0)),"اجتماع غير موجود"))</f>
        <v/>
      </c>
      <c r="K243" s="18">
        <f>IF(N(D243)+N(E243)+N(F243)=0,"",N(D243)/(N(D243)+N(E243)+N(F243)))</f>
        <v/>
      </c>
      <c r="L243" s="6">
        <f>IF(C243&amp;""="","",IF(J243&lt;&gt;"مكتمل","لا يُعتد به",IF(K243="","لم يُصوَّت",IF(K243&gt;='الإعدادات'!$B$5,"مقبول","مرفوض"))))</f>
        <v/>
      </c>
      <c r="M243" s="6">
        <f>IF(AND(L243="مقبول",I243&lt;&gt;"منفذ",I243&lt;&gt;"ملغي"),IF(AND(ISNUMBER(H243),H243&lt;'الإعدادات'!$B$6),"متأخر","غير منفذ"),"")</f>
        <v/>
      </c>
      <c r="N243" s="19">
        <f>IF(M243="","",IF(ISNUMBER(H243),H243,99999))</f>
        <v/>
      </c>
      <c r="O243" s="19">
        <f>IF(N243="","",COUNTIF($N$6:$N$505,"&lt;"&amp;N243)+COUNTIF($N$6:N243,N243))</f>
        <v/>
      </c>
    </row>
    <row r="244">
      <c r="A244" s="5" t="n"/>
      <c r="B244" s="5" t="n"/>
      <c r="C244" s="5" t="n"/>
      <c r="D244" s="17" t="n"/>
      <c r="E244" s="17" t="n"/>
      <c r="F244" s="17" t="n"/>
      <c r="G244" s="5" t="n"/>
      <c r="H244" s="14" t="n"/>
      <c r="I244" s="5" t="n"/>
      <c r="J244" s="6">
        <f>IF(C244&amp;""="","",IFERROR(INDEX('الاجتماعات'!$I$6:$I$205,MATCH(B244&amp;"",'الاجتماعات'!$A$6:$A$205,0)),"اجتماع غير موجود"))</f>
        <v/>
      </c>
      <c r="K244" s="18">
        <f>IF(N(D244)+N(E244)+N(F244)=0,"",N(D244)/(N(D244)+N(E244)+N(F244)))</f>
        <v/>
      </c>
      <c r="L244" s="6">
        <f>IF(C244&amp;""="","",IF(J244&lt;&gt;"مكتمل","لا يُعتد به",IF(K244="","لم يُصوَّت",IF(K244&gt;='الإعدادات'!$B$5,"مقبول","مرفوض"))))</f>
        <v/>
      </c>
      <c r="M244" s="6">
        <f>IF(AND(L244="مقبول",I244&lt;&gt;"منفذ",I244&lt;&gt;"ملغي"),IF(AND(ISNUMBER(H244),H244&lt;'الإعدادات'!$B$6),"متأخر","غير منفذ"),"")</f>
        <v/>
      </c>
      <c r="N244" s="19">
        <f>IF(M244="","",IF(ISNUMBER(H244),H244,99999))</f>
        <v/>
      </c>
      <c r="O244" s="19">
        <f>IF(N244="","",COUNTIF($N$6:$N$505,"&lt;"&amp;N244)+COUNTIF($N$6:N244,N244))</f>
        <v/>
      </c>
    </row>
    <row r="245">
      <c r="A245" s="5" t="n"/>
      <c r="B245" s="5" t="n"/>
      <c r="C245" s="5" t="n"/>
      <c r="D245" s="17" t="n"/>
      <c r="E245" s="17" t="n"/>
      <c r="F245" s="17" t="n"/>
      <c r="G245" s="5" t="n"/>
      <c r="H245" s="14" t="n"/>
      <c r="I245" s="5" t="n"/>
      <c r="J245" s="6">
        <f>IF(C245&amp;""="","",IFERROR(INDEX('الاجتماعات'!$I$6:$I$205,MATCH(B245&amp;"",'الاجتماعات'!$A$6:$A$205,0)),"اجتماع غير موجود"))</f>
        <v/>
      </c>
      <c r="K245" s="18">
        <f>IF(N(D245)+N(E245)+N(F245)=0,"",N(D245)/(N(D245)+N(E245)+N(F245)))</f>
        <v/>
      </c>
      <c r="L245" s="6">
        <f>IF(C245&amp;""="","",IF(J245&lt;&gt;"مكتمل","لا يُعتد به",IF(K245="","لم يُصوَّت",IF(K245&gt;='الإعدادات'!$B$5,"مقبول","مرفوض"))))</f>
        <v/>
      </c>
      <c r="M245" s="6">
        <f>IF(AND(L245="مقبول",I245&lt;&gt;"منفذ",I245&lt;&gt;"ملغي"),IF(AND(ISNUMBER(H245),H245&lt;'الإعدادات'!$B$6),"متأخر","غير منفذ"),"")</f>
        <v/>
      </c>
      <c r="N245" s="19">
        <f>IF(M245="","",IF(ISNUMBER(H245),H245,99999))</f>
        <v/>
      </c>
      <c r="O245" s="19">
        <f>IF(N245="","",COUNTIF($N$6:$N$505,"&lt;"&amp;N245)+COUNTIF($N$6:N245,N245))</f>
        <v/>
      </c>
    </row>
    <row r="246">
      <c r="A246" s="5" t="n"/>
      <c r="B246" s="5" t="n"/>
      <c r="C246" s="5" t="n"/>
      <c r="D246" s="17" t="n"/>
      <c r="E246" s="17" t="n"/>
      <c r="F246" s="17" t="n"/>
      <c r="G246" s="5" t="n"/>
      <c r="H246" s="14" t="n"/>
      <c r="I246" s="5" t="n"/>
      <c r="J246" s="6">
        <f>IF(C246&amp;""="","",IFERROR(INDEX('الاجتماعات'!$I$6:$I$205,MATCH(B246&amp;"",'الاجتماعات'!$A$6:$A$205,0)),"اجتماع غير موجود"))</f>
        <v/>
      </c>
      <c r="K246" s="18">
        <f>IF(N(D246)+N(E246)+N(F246)=0,"",N(D246)/(N(D246)+N(E246)+N(F246)))</f>
        <v/>
      </c>
      <c r="L246" s="6">
        <f>IF(C246&amp;""="","",IF(J246&lt;&gt;"مكتمل","لا يُعتد به",IF(K246="","لم يُصوَّت",IF(K246&gt;='الإعدادات'!$B$5,"مقبول","مرفوض"))))</f>
        <v/>
      </c>
      <c r="M246" s="6">
        <f>IF(AND(L246="مقبول",I246&lt;&gt;"منفذ",I246&lt;&gt;"ملغي"),IF(AND(ISNUMBER(H246),H246&lt;'الإعدادات'!$B$6),"متأخر","غير منفذ"),"")</f>
        <v/>
      </c>
      <c r="N246" s="19">
        <f>IF(M246="","",IF(ISNUMBER(H246),H246,99999))</f>
        <v/>
      </c>
      <c r="O246" s="19">
        <f>IF(N246="","",COUNTIF($N$6:$N$505,"&lt;"&amp;N246)+COUNTIF($N$6:N246,N246))</f>
        <v/>
      </c>
    </row>
    <row r="247">
      <c r="A247" s="5" t="n"/>
      <c r="B247" s="5" t="n"/>
      <c r="C247" s="5" t="n"/>
      <c r="D247" s="17" t="n"/>
      <c r="E247" s="17" t="n"/>
      <c r="F247" s="17" t="n"/>
      <c r="G247" s="5" t="n"/>
      <c r="H247" s="14" t="n"/>
      <c r="I247" s="5" t="n"/>
      <c r="J247" s="6">
        <f>IF(C247&amp;""="","",IFERROR(INDEX('الاجتماعات'!$I$6:$I$205,MATCH(B247&amp;"",'الاجتماعات'!$A$6:$A$205,0)),"اجتماع غير موجود"))</f>
        <v/>
      </c>
      <c r="K247" s="18">
        <f>IF(N(D247)+N(E247)+N(F247)=0,"",N(D247)/(N(D247)+N(E247)+N(F247)))</f>
        <v/>
      </c>
      <c r="L247" s="6">
        <f>IF(C247&amp;""="","",IF(J247&lt;&gt;"مكتمل","لا يُعتد به",IF(K247="","لم يُصوَّت",IF(K247&gt;='الإعدادات'!$B$5,"مقبول","مرفوض"))))</f>
        <v/>
      </c>
      <c r="M247" s="6">
        <f>IF(AND(L247="مقبول",I247&lt;&gt;"منفذ",I247&lt;&gt;"ملغي"),IF(AND(ISNUMBER(H247),H247&lt;'الإعدادات'!$B$6),"متأخر","غير منفذ"),"")</f>
        <v/>
      </c>
      <c r="N247" s="19">
        <f>IF(M247="","",IF(ISNUMBER(H247),H247,99999))</f>
        <v/>
      </c>
      <c r="O247" s="19">
        <f>IF(N247="","",COUNTIF($N$6:$N$505,"&lt;"&amp;N247)+COUNTIF($N$6:N247,N247))</f>
        <v/>
      </c>
    </row>
    <row r="248">
      <c r="A248" s="5" t="n"/>
      <c r="B248" s="5" t="n"/>
      <c r="C248" s="5" t="n"/>
      <c r="D248" s="17" t="n"/>
      <c r="E248" s="17" t="n"/>
      <c r="F248" s="17" t="n"/>
      <c r="G248" s="5" t="n"/>
      <c r="H248" s="14" t="n"/>
      <c r="I248" s="5" t="n"/>
      <c r="J248" s="6">
        <f>IF(C248&amp;""="","",IFERROR(INDEX('الاجتماعات'!$I$6:$I$205,MATCH(B248&amp;"",'الاجتماعات'!$A$6:$A$205,0)),"اجتماع غير موجود"))</f>
        <v/>
      </c>
      <c r="K248" s="18">
        <f>IF(N(D248)+N(E248)+N(F248)=0,"",N(D248)/(N(D248)+N(E248)+N(F248)))</f>
        <v/>
      </c>
      <c r="L248" s="6">
        <f>IF(C248&amp;""="","",IF(J248&lt;&gt;"مكتمل","لا يُعتد به",IF(K248="","لم يُصوَّت",IF(K248&gt;='الإعدادات'!$B$5,"مقبول","مرفوض"))))</f>
        <v/>
      </c>
      <c r="M248" s="6">
        <f>IF(AND(L248="مقبول",I248&lt;&gt;"منفذ",I248&lt;&gt;"ملغي"),IF(AND(ISNUMBER(H248),H248&lt;'الإعدادات'!$B$6),"متأخر","غير منفذ"),"")</f>
        <v/>
      </c>
      <c r="N248" s="19">
        <f>IF(M248="","",IF(ISNUMBER(H248),H248,99999))</f>
        <v/>
      </c>
      <c r="O248" s="19">
        <f>IF(N248="","",COUNTIF($N$6:$N$505,"&lt;"&amp;N248)+COUNTIF($N$6:N248,N248))</f>
        <v/>
      </c>
    </row>
    <row r="249">
      <c r="A249" s="5" t="n"/>
      <c r="B249" s="5" t="n"/>
      <c r="C249" s="5" t="n"/>
      <c r="D249" s="17" t="n"/>
      <c r="E249" s="17" t="n"/>
      <c r="F249" s="17" t="n"/>
      <c r="G249" s="5" t="n"/>
      <c r="H249" s="14" t="n"/>
      <c r="I249" s="5" t="n"/>
      <c r="J249" s="6">
        <f>IF(C249&amp;""="","",IFERROR(INDEX('الاجتماعات'!$I$6:$I$205,MATCH(B249&amp;"",'الاجتماعات'!$A$6:$A$205,0)),"اجتماع غير موجود"))</f>
        <v/>
      </c>
      <c r="K249" s="18">
        <f>IF(N(D249)+N(E249)+N(F249)=0,"",N(D249)/(N(D249)+N(E249)+N(F249)))</f>
        <v/>
      </c>
      <c r="L249" s="6">
        <f>IF(C249&amp;""="","",IF(J249&lt;&gt;"مكتمل","لا يُعتد به",IF(K249="","لم يُصوَّت",IF(K249&gt;='الإعدادات'!$B$5,"مقبول","مرفوض"))))</f>
        <v/>
      </c>
      <c r="M249" s="6">
        <f>IF(AND(L249="مقبول",I249&lt;&gt;"منفذ",I249&lt;&gt;"ملغي"),IF(AND(ISNUMBER(H249),H249&lt;'الإعدادات'!$B$6),"متأخر","غير منفذ"),"")</f>
        <v/>
      </c>
      <c r="N249" s="19">
        <f>IF(M249="","",IF(ISNUMBER(H249),H249,99999))</f>
        <v/>
      </c>
      <c r="O249" s="19">
        <f>IF(N249="","",COUNTIF($N$6:$N$505,"&lt;"&amp;N249)+COUNTIF($N$6:N249,N249))</f>
        <v/>
      </c>
    </row>
    <row r="250">
      <c r="A250" s="5" t="n"/>
      <c r="B250" s="5" t="n"/>
      <c r="C250" s="5" t="n"/>
      <c r="D250" s="17" t="n"/>
      <c r="E250" s="17" t="n"/>
      <c r="F250" s="17" t="n"/>
      <c r="G250" s="5" t="n"/>
      <c r="H250" s="14" t="n"/>
      <c r="I250" s="5" t="n"/>
      <c r="J250" s="6">
        <f>IF(C250&amp;""="","",IFERROR(INDEX('الاجتماعات'!$I$6:$I$205,MATCH(B250&amp;"",'الاجتماعات'!$A$6:$A$205,0)),"اجتماع غير موجود"))</f>
        <v/>
      </c>
      <c r="K250" s="18">
        <f>IF(N(D250)+N(E250)+N(F250)=0,"",N(D250)/(N(D250)+N(E250)+N(F250)))</f>
        <v/>
      </c>
      <c r="L250" s="6">
        <f>IF(C250&amp;""="","",IF(J250&lt;&gt;"مكتمل","لا يُعتد به",IF(K250="","لم يُصوَّت",IF(K250&gt;='الإعدادات'!$B$5,"مقبول","مرفوض"))))</f>
        <v/>
      </c>
      <c r="M250" s="6">
        <f>IF(AND(L250="مقبول",I250&lt;&gt;"منفذ",I250&lt;&gt;"ملغي"),IF(AND(ISNUMBER(H250),H250&lt;'الإعدادات'!$B$6),"متأخر","غير منفذ"),"")</f>
        <v/>
      </c>
      <c r="N250" s="19">
        <f>IF(M250="","",IF(ISNUMBER(H250),H250,99999))</f>
        <v/>
      </c>
      <c r="O250" s="19">
        <f>IF(N250="","",COUNTIF($N$6:$N$505,"&lt;"&amp;N250)+COUNTIF($N$6:N250,N250))</f>
        <v/>
      </c>
    </row>
    <row r="251">
      <c r="A251" s="5" t="n"/>
      <c r="B251" s="5" t="n"/>
      <c r="C251" s="5" t="n"/>
      <c r="D251" s="17" t="n"/>
      <c r="E251" s="17" t="n"/>
      <c r="F251" s="17" t="n"/>
      <c r="G251" s="5" t="n"/>
      <c r="H251" s="14" t="n"/>
      <c r="I251" s="5" t="n"/>
      <c r="J251" s="6">
        <f>IF(C251&amp;""="","",IFERROR(INDEX('الاجتماعات'!$I$6:$I$205,MATCH(B251&amp;"",'الاجتماعات'!$A$6:$A$205,0)),"اجتماع غير موجود"))</f>
        <v/>
      </c>
      <c r="K251" s="18">
        <f>IF(N(D251)+N(E251)+N(F251)=0,"",N(D251)/(N(D251)+N(E251)+N(F251)))</f>
        <v/>
      </c>
      <c r="L251" s="6">
        <f>IF(C251&amp;""="","",IF(J251&lt;&gt;"مكتمل","لا يُعتد به",IF(K251="","لم يُصوَّت",IF(K251&gt;='الإعدادات'!$B$5,"مقبول","مرفوض"))))</f>
        <v/>
      </c>
      <c r="M251" s="6">
        <f>IF(AND(L251="مقبول",I251&lt;&gt;"منفذ",I251&lt;&gt;"ملغي"),IF(AND(ISNUMBER(H251),H251&lt;'الإعدادات'!$B$6),"متأخر","غير منفذ"),"")</f>
        <v/>
      </c>
      <c r="N251" s="19">
        <f>IF(M251="","",IF(ISNUMBER(H251),H251,99999))</f>
        <v/>
      </c>
      <c r="O251" s="19">
        <f>IF(N251="","",COUNTIF($N$6:$N$505,"&lt;"&amp;N251)+COUNTIF($N$6:N251,N251))</f>
        <v/>
      </c>
    </row>
    <row r="252">
      <c r="A252" s="5" t="n"/>
      <c r="B252" s="5" t="n"/>
      <c r="C252" s="5" t="n"/>
      <c r="D252" s="17" t="n"/>
      <c r="E252" s="17" t="n"/>
      <c r="F252" s="17" t="n"/>
      <c r="G252" s="5" t="n"/>
      <c r="H252" s="14" t="n"/>
      <c r="I252" s="5" t="n"/>
      <c r="J252" s="6">
        <f>IF(C252&amp;""="","",IFERROR(INDEX('الاجتماعات'!$I$6:$I$205,MATCH(B252&amp;"",'الاجتماعات'!$A$6:$A$205,0)),"اجتماع غير موجود"))</f>
        <v/>
      </c>
      <c r="K252" s="18">
        <f>IF(N(D252)+N(E252)+N(F252)=0,"",N(D252)/(N(D252)+N(E252)+N(F252)))</f>
        <v/>
      </c>
      <c r="L252" s="6">
        <f>IF(C252&amp;""="","",IF(J252&lt;&gt;"مكتمل","لا يُعتد به",IF(K252="","لم يُصوَّت",IF(K252&gt;='الإعدادات'!$B$5,"مقبول","مرفوض"))))</f>
        <v/>
      </c>
      <c r="M252" s="6">
        <f>IF(AND(L252="مقبول",I252&lt;&gt;"منفذ",I252&lt;&gt;"ملغي"),IF(AND(ISNUMBER(H252),H252&lt;'الإعدادات'!$B$6),"متأخر","غير منفذ"),"")</f>
        <v/>
      </c>
      <c r="N252" s="19">
        <f>IF(M252="","",IF(ISNUMBER(H252),H252,99999))</f>
        <v/>
      </c>
      <c r="O252" s="19">
        <f>IF(N252="","",COUNTIF($N$6:$N$505,"&lt;"&amp;N252)+COUNTIF($N$6:N252,N252))</f>
        <v/>
      </c>
    </row>
    <row r="253">
      <c r="A253" s="5" t="n"/>
      <c r="B253" s="5" t="n"/>
      <c r="C253" s="5" t="n"/>
      <c r="D253" s="17" t="n"/>
      <c r="E253" s="17" t="n"/>
      <c r="F253" s="17" t="n"/>
      <c r="G253" s="5" t="n"/>
      <c r="H253" s="14" t="n"/>
      <c r="I253" s="5" t="n"/>
      <c r="J253" s="6">
        <f>IF(C253&amp;""="","",IFERROR(INDEX('الاجتماعات'!$I$6:$I$205,MATCH(B253&amp;"",'الاجتماعات'!$A$6:$A$205,0)),"اجتماع غير موجود"))</f>
        <v/>
      </c>
      <c r="K253" s="18">
        <f>IF(N(D253)+N(E253)+N(F253)=0,"",N(D253)/(N(D253)+N(E253)+N(F253)))</f>
        <v/>
      </c>
      <c r="L253" s="6">
        <f>IF(C253&amp;""="","",IF(J253&lt;&gt;"مكتمل","لا يُعتد به",IF(K253="","لم يُصوَّت",IF(K253&gt;='الإعدادات'!$B$5,"مقبول","مرفوض"))))</f>
        <v/>
      </c>
      <c r="M253" s="6">
        <f>IF(AND(L253="مقبول",I253&lt;&gt;"منفذ",I253&lt;&gt;"ملغي"),IF(AND(ISNUMBER(H253),H253&lt;'الإعدادات'!$B$6),"متأخر","غير منفذ"),"")</f>
        <v/>
      </c>
      <c r="N253" s="19">
        <f>IF(M253="","",IF(ISNUMBER(H253),H253,99999))</f>
        <v/>
      </c>
      <c r="O253" s="19">
        <f>IF(N253="","",COUNTIF($N$6:$N$505,"&lt;"&amp;N253)+COUNTIF($N$6:N253,N253))</f>
        <v/>
      </c>
    </row>
    <row r="254">
      <c r="A254" s="5" t="n"/>
      <c r="B254" s="5" t="n"/>
      <c r="C254" s="5" t="n"/>
      <c r="D254" s="17" t="n"/>
      <c r="E254" s="17" t="n"/>
      <c r="F254" s="17" t="n"/>
      <c r="G254" s="5" t="n"/>
      <c r="H254" s="14" t="n"/>
      <c r="I254" s="5" t="n"/>
      <c r="J254" s="6">
        <f>IF(C254&amp;""="","",IFERROR(INDEX('الاجتماعات'!$I$6:$I$205,MATCH(B254&amp;"",'الاجتماعات'!$A$6:$A$205,0)),"اجتماع غير موجود"))</f>
        <v/>
      </c>
      <c r="K254" s="18">
        <f>IF(N(D254)+N(E254)+N(F254)=0,"",N(D254)/(N(D254)+N(E254)+N(F254)))</f>
        <v/>
      </c>
      <c r="L254" s="6">
        <f>IF(C254&amp;""="","",IF(J254&lt;&gt;"مكتمل","لا يُعتد به",IF(K254="","لم يُصوَّت",IF(K254&gt;='الإعدادات'!$B$5,"مقبول","مرفوض"))))</f>
        <v/>
      </c>
      <c r="M254" s="6">
        <f>IF(AND(L254="مقبول",I254&lt;&gt;"منفذ",I254&lt;&gt;"ملغي"),IF(AND(ISNUMBER(H254),H254&lt;'الإعدادات'!$B$6),"متأخر","غير منفذ"),"")</f>
        <v/>
      </c>
      <c r="N254" s="19">
        <f>IF(M254="","",IF(ISNUMBER(H254),H254,99999))</f>
        <v/>
      </c>
      <c r="O254" s="19">
        <f>IF(N254="","",COUNTIF($N$6:$N$505,"&lt;"&amp;N254)+COUNTIF($N$6:N254,N254))</f>
        <v/>
      </c>
    </row>
    <row r="255">
      <c r="A255" s="5" t="n"/>
      <c r="B255" s="5" t="n"/>
      <c r="C255" s="5" t="n"/>
      <c r="D255" s="17" t="n"/>
      <c r="E255" s="17" t="n"/>
      <c r="F255" s="17" t="n"/>
      <c r="G255" s="5" t="n"/>
      <c r="H255" s="14" t="n"/>
      <c r="I255" s="5" t="n"/>
      <c r="J255" s="6">
        <f>IF(C255&amp;""="","",IFERROR(INDEX('الاجتماعات'!$I$6:$I$205,MATCH(B255&amp;"",'الاجتماعات'!$A$6:$A$205,0)),"اجتماع غير موجود"))</f>
        <v/>
      </c>
      <c r="K255" s="18">
        <f>IF(N(D255)+N(E255)+N(F255)=0,"",N(D255)/(N(D255)+N(E255)+N(F255)))</f>
        <v/>
      </c>
      <c r="L255" s="6">
        <f>IF(C255&amp;""="","",IF(J255&lt;&gt;"مكتمل","لا يُعتد به",IF(K255="","لم يُصوَّت",IF(K255&gt;='الإعدادات'!$B$5,"مقبول","مرفوض"))))</f>
        <v/>
      </c>
      <c r="M255" s="6">
        <f>IF(AND(L255="مقبول",I255&lt;&gt;"منفذ",I255&lt;&gt;"ملغي"),IF(AND(ISNUMBER(H255),H255&lt;'الإعدادات'!$B$6),"متأخر","غير منفذ"),"")</f>
        <v/>
      </c>
      <c r="N255" s="19">
        <f>IF(M255="","",IF(ISNUMBER(H255),H255,99999))</f>
        <v/>
      </c>
      <c r="O255" s="19">
        <f>IF(N255="","",COUNTIF($N$6:$N$505,"&lt;"&amp;N255)+COUNTIF($N$6:N255,N255))</f>
        <v/>
      </c>
    </row>
    <row r="256">
      <c r="A256" s="5" t="n"/>
      <c r="B256" s="5" t="n"/>
      <c r="C256" s="5" t="n"/>
      <c r="D256" s="17" t="n"/>
      <c r="E256" s="17" t="n"/>
      <c r="F256" s="17" t="n"/>
      <c r="G256" s="5" t="n"/>
      <c r="H256" s="14" t="n"/>
      <c r="I256" s="5" t="n"/>
      <c r="J256" s="6">
        <f>IF(C256&amp;""="","",IFERROR(INDEX('الاجتماعات'!$I$6:$I$205,MATCH(B256&amp;"",'الاجتماعات'!$A$6:$A$205,0)),"اجتماع غير موجود"))</f>
        <v/>
      </c>
      <c r="K256" s="18">
        <f>IF(N(D256)+N(E256)+N(F256)=0,"",N(D256)/(N(D256)+N(E256)+N(F256)))</f>
        <v/>
      </c>
      <c r="L256" s="6">
        <f>IF(C256&amp;""="","",IF(J256&lt;&gt;"مكتمل","لا يُعتد به",IF(K256="","لم يُصوَّت",IF(K256&gt;='الإعدادات'!$B$5,"مقبول","مرفوض"))))</f>
        <v/>
      </c>
      <c r="M256" s="6">
        <f>IF(AND(L256="مقبول",I256&lt;&gt;"منفذ",I256&lt;&gt;"ملغي"),IF(AND(ISNUMBER(H256),H256&lt;'الإعدادات'!$B$6),"متأخر","غير منفذ"),"")</f>
        <v/>
      </c>
      <c r="N256" s="19">
        <f>IF(M256="","",IF(ISNUMBER(H256),H256,99999))</f>
        <v/>
      </c>
      <c r="O256" s="19">
        <f>IF(N256="","",COUNTIF($N$6:$N$505,"&lt;"&amp;N256)+COUNTIF($N$6:N256,N256))</f>
        <v/>
      </c>
    </row>
    <row r="257">
      <c r="A257" s="5" t="n"/>
      <c r="B257" s="5" t="n"/>
      <c r="C257" s="5" t="n"/>
      <c r="D257" s="17" t="n"/>
      <c r="E257" s="17" t="n"/>
      <c r="F257" s="17" t="n"/>
      <c r="G257" s="5" t="n"/>
      <c r="H257" s="14" t="n"/>
      <c r="I257" s="5" t="n"/>
      <c r="J257" s="6">
        <f>IF(C257&amp;""="","",IFERROR(INDEX('الاجتماعات'!$I$6:$I$205,MATCH(B257&amp;"",'الاجتماعات'!$A$6:$A$205,0)),"اجتماع غير موجود"))</f>
        <v/>
      </c>
      <c r="K257" s="18">
        <f>IF(N(D257)+N(E257)+N(F257)=0,"",N(D257)/(N(D257)+N(E257)+N(F257)))</f>
        <v/>
      </c>
      <c r="L257" s="6">
        <f>IF(C257&amp;""="","",IF(J257&lt;&gt;"مكتمل","لا يُعتد به",IF(K257="","لم يُصوَّت",IF(K257&gt;='الإعدادات'!$B$5,"مقبول","مرفوض"))))</f>
        <v/>
      </c>
      <c r="M257" s="6">
        <f>IF(AND(L257="مقبول",I257&lt;&gt;"منفذ",I257&lt;&gt;"ملغي"),IF(AND(ISNUMBER(H257),H257&lt;'الإعدادات'!$B$6),"متأخر","غير منفذ"),"")</f>
        <v/>
      </c>
      <c r="N257" s="19">
        <f>IF(M257="","",IF(ISNUMBER(H257),H257,99999))</f>
        <v/>
      </c>
      <c r="O257" s="19">
        <f>IF(N257="","",COUNTIF($N$6:$N$505,"&lt;"&amp;N257)+COUNTIF($N$6:N257,N257))</f>
        <v/>
      </c>
    </row>
    <row r="258">
      <c r="A258" s="5" t="n"/>
      <c r="B258" s="5" t="n"/>
      <c r="C258" s="5" t="n"/>
      <c r="D258" s="17" t="n"/>
      <c r="E258" s="17" t="n"/>
      <c r="F258" s="17" t="n"/>
      <c r="G258" s="5" t="n"/>
      <c r="H258" s="14" t="n"/>
      <c r="I258" s="5" t="n"/>
      <c r="J258" s="6">
        <f>IF(C258&amp;""="","",IFERROR(INDEX('الاجتماعات'!$I$6:$I$205,MATCH(B258&amp;"",'الاجتماعات'!$A$6:$A$205,0)),"اجتماع غير موجود"))</f>
        <v/>
      </c>
      <c r="K258" s="18">
        <f>IF(N(D258)+N(E258)+N(F258)=0,"",N(D258)/(N(D258)+N(E258)+N(F258)))</f>
        <v/>
      </c>
      <c r="L258" s="6">
        <f>IF(C258&amp;""="","",IF(J258&lt;&gt;"مكتمل","لا يُعتد به",IF(K258="","لم يُصوَّت",IF(K258&gt;='الإعدادات'!$B$5,"مقبول","مرفوض"))))</f>
        <v/>
      </c>
      <c r="M258" s="6">
        <f>IF(AND(L258="مقبول",I258&lt;&gt;"منفذ",I258&lt;&gt;"ملغي"),IF(AND(ISNUMBER(H258),H258&lt;'الإعدادات'!$B$6),"متأخر","غير منفذ"),"")</f>
        <v/>
      </c>
      <c r="N258" s="19">
        <f>IF(M258="","",IF(ISNUMBER(H258),H258,99999))</f>
        <v/>
      </c>
      <c r="O258" s="19">
        <f>IF(N258="","",COUNTIF($N$6:$N$505,"&lt;"&amp;N258)+COUNTIF($N$6:N258,N258))</f>
        <v/>
      </c>
    </row>
    <row r="259">
      <c r="A259" s="5" t="n"/>
      <c r="B259" s="5" t="n"/>
      <c r="C259" s="5" t="n"/>
      <c r="D259" s="17" t="n"/>
      <c r="E259" s="17" t="n"/>
      <c r="F259" s="17" t="n"/>
      <c r="G259" s="5" t="n"/>
      <c r="H259" s="14" t="n"/>
      <c r="I259" s="5" t="n"/>
      <c r="J259" s="6">
        <f>IF(C259&amp;""="","",IFERROR(INDEX('الاجتماعات'!$I$6:$I$205,MATCH(B259&amp;"",'الاجتماعات'!$A$6:$A$205,0)),"اجتماع غير موجود"))</f>
        <v/>
      </c>
      <c r="K259" s="18">
        <f>IF(N(D259)+N(E259)+N(F259)=0,"",N(D259)/(N(D259)+N(E259)+N(F259)))</f>
        <v/>
      </c>
      <c r="L259" s="6">
        <f>IF(C259&amp;""="","",IF(J259&lt;&gt;"مكتمل","لا يُعتد به",IF(K259="","لم يُصوَّت",IF(K259&gt;='الإعدادات'!$B$5,"مقبول","مرفوض"))))</f>
        <v/>
      </c>
      <c r="M259" s="6">
        <f>IF(AND(L259="مقبول",I259&lt;&gt;"منفذ",I259&lt;&gt;"ملغي"),IF(AND(ISNUMBER(H259),H259&lt;'الإعدادات'!$B$6),"متأخر","غير منفذ"),"")</f>
        <v/>
      </c>
      <c r="N259" s="19">
        <f>IF(M259="","",IF(ISNUMBER(H259),H259,99999))</f>
        <v/>
      </c>
      <c r="O259" s="19">
        <f>IF(N259="","",COUNTIF($N$6:$N$505,"&lt;"&amp;N259)+COUNTIF($N$6:N259,N259))</f>
        <v/>
      </c>
    </row>
    <row r="260">
      <c r="A260" s="5" t="n"/>
      <c r="B260" s="5" t="n"/>
      <c r="C260" s="5" t="n"/>
      <c r="D260" s="17" t="n"/>
      <c r="E260" s="17" t="n"/>
      <c r="F260" s="17" t="n"/>
      <c r="G260" s="5" t="n"/>
      <c r="H260" s="14" t="n"/>
      <c r="I260" s="5" t="n"/>
      <c r="J260" s="6">
        <f>IF(C260&amp;""="","",IFERROR(INDEX('الاجتماعات'!$I$6:$I$205,MATCH(B260&amp;"",'الاجتماعات'!$A$6:$A$205,0)),"اجتماع غير موجود"))</f>
        <v/>
      </c>
      <c r="K260" s="18">
        <f>IF(N(D260)+N(E260)+N(F260)=0,"",N(D260)/(N(D260)+N(E260)+N(F260)))</f>
        <v/>
      </c>
      <c r="L260" s="6">
        <f>IF(C260&amp;""="","",IF(J260&lt;&gt;"مكتمل","لا يُعتد به",IF(K260="","لم يُصوَّت",IF(K260&gt;='الإعدادات'!$B$5,"مقبول","مرفوض"))))</f>
        <v/>
      </c>
      <c r="M260" s="6">
        <f>IF(AND(L260="مقبول",I260&lt;&gt;"منفذ",I260&lt;&gt;"ملغي"),IF(AND(ISNUMBER(H260),H260&lt;'الإعدادات'!$B$6),"متأخر","غير منفذ"),"")</f>
        <v/>
      </c>
      <c r="N260" s="19">
        <f>IF(M260="","",IF(ISNUMBER(H260),H260,99999))</f>
        <v/>
      </c>
      <c r="O260" s="19">
        <f>IF(N260="","",COUNTIF($N$6:$N$505,"&lt;"&amp;N260)+COUNTIF($N$6:N260,N260))</f>
        <v/>
      </c>
    </row>
    <row r="261">
      <c r="A261" s="5" t="n"/>
      <c r="B261" s="5" t="n"/>
      <c r="C261" s="5" t="n"/>
      <c r="D261" s="17" t="n"/>
      <c r="E261" s="17" t="n"/>
      <c r="F261" s="17" t="n"/>
      <c r="G261" s="5" t="n"/>
      <c r="H261" s="14" t="n"/>
      <c r="I261" s="5" t="n"/>
      <c r="J261" s="6">
        <f>IF(C261&amp;""="","",IFERROR(INDEX('الاجتماعات'!$I$6:$I$205,MATCH(B261&amp;"",'الاجتماعات'!$A$6:$A$205,0)),"اجتماع غير موجود"))</f>
        <v/>
      </c>
      <c r="K261" s="18">
        <f>IF(N(D261)+N(E261)+N(F261)=0,"",N(D261)/(N(D261)+N(E261)+N(F261)))</f>
        <v/>
      </c>
      <c r="L261" s="6">
        <f>IF(C261&amp;""="","",IF(J261&lt;&gt;"مكتمل","لا يُعتد به",IF(K261="","لم يُصوَّت",IF(K261&gt;='الإعدادات'!$B$5,"مقبول","مرفوض"))))</f>
        <v/>
      </c>
      <c r="M261" s="6">
        <f>IF(AND(L261="مقبول",I261&lt;&gt;"منفذ",I261&lt;&gt;"ملغي"),IF(AND(ISNUMBER(H261),H261&lt;'الإعدادات'!$B$6),"متأخر","غير منفذ"),"")</f>
        <v/>
      </c>
      <c r="N261" s="19">
        <f>IF(M261="","",IF(ISNUMBER(H261),H261,99999))</f>
        <v/>
      </c>
      <c r="O261" s="19">
        <f>IF(N261="","",COUNTIF($N$6:$N$505,"&lt;"&amp;N261)+COUNTIF($N$6:N261,N261))</f>
        <v/>
      </c>
    </row>
    <row r="262">
      <c r="A262" s="5" t="n"/>
      <c r="B262" s="5" t="n"/>
      <c r="C262" s="5" t="n"/>
      <c r="D262" s="17" t="n"/>
      <c r="E262" s="17" t="n"/>
      <c r="F262" s="17" t="n"/>
      <c r="G262" s="5" t="n"/>
      <c r="H262" s="14" t="n"/>
      <c r="I262" s="5" t="n"/>
      <c r="J262" s="6">
        <f>IF(C262&amp;""="","",IFERROR(INDEX('الاجتماعات'!$I$6:$I$205,MATCH(B262&amp;"",'الاجتماعات'!$A$6:$A$205,0)),"اجتماع غير موجود"))</f>
        <v/>
      </c>
      <c r="K262" s="18">
        <f>IF(N(D262)+N(E262)+N(F262)=0,"",N(D262)/(N(D262)+N(E262)+N(F262)))</f>
        <v/>
      </c>
      <c r="L262" s="6">
        <f>IF(C262&amp;""="","",IF(J262&lt;&gt;"مكتمل","لا يُعتد به",IF(K262="","لم يُصوَّت",IF(K262&gt;='الإعدادات'!$B$5,"مقبول","مرفوض"))))</f>
        <v/>
      </c>
      <c r="M262" s="6">
        <f>IF(AND(L262="مقبول",I262&lt;&gt;"منفذ",I262&lt;&gt;"ملغي"),IF(AND(ISNUMBER(H262),H262&lt;'الإعدادات'!$B$6),"متأخر","غير منفذ"),"")</f>
        <v/>
      </c>
      <c r="N262" s="19">
        <f>IF(M262="","",IF(ISNUMBER(H262),H262,99999))</f>
        <v/>
      </c>
      <c r="O262" s="19">
        <f>IF(N262="","",COUNTIF($N$6:$N$505,"&lt;"&amp;N262)+COUNTIF($N$6:N262,N262))</f>
        <v/>
      </c>
    </row>
    <row r="263">
      <c r="A263" s="5" t="n"/>
      <c r="B263" s="5" t="n"/>
      <c r="C263" s="5" t="n"/>
      <c r="D263" s="17" t="n"/>
      <c r="E263" s="17" t="n"/>
      <c r="F263" s="17" t="n"/>
      <c r="G263" s="5" t="n"/>
      <c r="H263" s="14" t="n"/>
      <c r="I263" s="5" t="n"/>
      <c r="J263" s="6">
        <f>IF(C263&amp;""="","",IFERROR(INDEX('الاجتماعات'!$I$6:$I$205,MATCH(B263&amp;"",'الاجتماعات'!$A$6:$A$205,0)),"اجتماع غير موجود"))</f>
        <v/>
      </c>
      <c r="K263" s="18">
        <f>IF(N(D263)+N(E263)+N(F263)=0,"",N(D263)/(N(D263)+N(E263)+N(F263)))</f>
        <v/>
      </c>
      <c r="L263" s="6">
        <f>IF(C263&amp;""="","",IF(J263&lt;&gt;"مكتمل","لا يُعتد به",IF(K263="","لم يُصوَّت",IF(K263&gt;='الإعدادات'!$B$5,"مقبول","مرفوض"))))</f>
        <v/>
      </c>
      <c r="M263" s="6">
        <f>IF(AND(L263="مقبول",I263&lt;&gt;"منفذ",I263&lt;&gt;"ملغي"),IF(AND(ISNUMBER(H263),H263&lt;'الإعدادات'!$B$6),"متأخر","غير منفذ"),"")</f>
        <v/>
      </c>
      <c r="N263" s="19">
        <f>IF(M263="","",IF(ISNUMBER(H263),H263,99999))</f>
        <v/>
      </c>
      <c r="O263" s="19">
        <f>IF(N263="","",COUNTIF($N$6:$N$505,"&lt;"&amp;N263)+COUNTIF($N$6:N263,N263))</f>
        <v/>
      </c>
    </row>
    <row r="264">
      <c r="A264" s="5" t="n"/>
      <c r="B264" s="5" t="n"/>
      <c r="C264" s="5" t="n"/>
      <c r="D264" s="17" t="n"/>
      <c r="E264" s="17" t="n"/>
      <c r="F264" s="17" t="n"/>
      <c r="G264" s="5" t="n"/>
      <c r="H264" s="14" t="n"/>
      <c r="I264" s="5" t="n"/>
      <c r="J264" s="6">
        <f>IF(C264&amp;""="","",IFERROR(INDEX('الاجتماعات'!$I$6:$I$205,MATCH(B264&amp;"",'الاجتماعات'!$A$6:$A$205,0)),"اجتماع غير موجود"))</f>
        <v/>
      </c>
      <c r="K264" s="18">
        <f>IF(N(D264)+N(E264)+N(F264)=0,"",N(D264)/(N(D264)+N(E264)+N(F264)))</f>
        <v/>
      </c>
      <c r="L264" s="6">
        <f>IF(C264&amp;""="","",IF(J264&lt;&gt;"مكتمل","لا يُعتد به",IF(K264="","لم يُصوَّت",IF(K264&gt;='الإعدادات'!$B$5,"مقبول","مرفوض"))))</f>
        <v/>
      </c>
      <c r="M264" s="6">
        <f>IF(AND(L264="مقبول",I264&lt;&gt;"منفذ",I264&lt;&gt;"ملغي"),IF(AND(ISNUMBER(H264),H264&lt;'الإعدادات'!$B$6),"متأخر","غير منفذ"),"")</f>
        <v/>
      </c>
      <c r="N264" s="19">
        <f>IF(M264="","",IF(ISNUMBER(H264),H264,99999))</f>
        <v/>
      </c>
      <c r="O264" s="19">
        <f>IF(N264="","",COUNTIF($N$6:$N$505,"&lt;"&amp;N264)+COUNTIF($N$6:N264,N264))</f>
        <v/>
      </c>
    </row>
    <row r="265">
      <c r="A265" s="5" t="n"/>
      <c r="B265" s="5" t="n"/>
      <c r="C265" s="5" t="n"/>
      <c r="D265" s="17" t="n"/>
      <c r="E265" s="17" t="n"/>
      <c r="F265" s="17" t="n"/>
      <c r="G265" s="5" t="n"/>
      <c r="H265" s="14" t="n"/>
      <c r="I265" s="5" t="n"/>
      <c r="J265" s="6">
        <f>IF(C265&amp;""="","",IFERROR(INDEX('الاجتماعات'!$I$6:$I$205,MATCH(B265&amp;"",'الاجتماعات'!$A$6:$A$205,0)),"اجتماع غير موجود"))</f>
        <v/>
      </c>
      <c r="K265" s="18">
        <f>IF(N(D265)+N(E265)+N(F265)=0,"",N(D265)/(N(D265)+N(E265)+N(F265)))</f>
        <v/>
      </c>
      <c r="L265" s="6">
        <f>IF(C265&amp;""="","",IF(J265&lt;&gt;"مكتمل","لا يُعتد به",IF(K265="","لم يُصوَّت",IF(K265&gt;='الإعدادات'!$B$5,"مقبول","مرفوض"))))</f>
        <v/>
      </c>
      <c r="M265" s="6">
        <f>IF(AND(L265="مقبول",I265&lt;&gt;"منفذ",I265&lt;&gt;"ملغي"),IF(AND(ISNUMBER(H265),H265&lt;'الإعدادات'!$B$6),"متأخر","غير منفذ"),"")</f>
        <v/>
      </c>
      <c r="N265" s="19">
        <f>IF(M265="","",IF(ISNUMBER(H265),H265,99999))</f>
        <v/>
      </c>
      <c r="O265" s="19">
        <f>IF(N265="","",COUNTIF($N$6:$N$505,"&lt;"&amp;N265)+COUNTIF($N$6:N265,N265))</f>
        <v/>
      </c>
    </row>
    <row r="266">
      <c r="A266" s="5" t="n"/>
      <c r="B266" s="5" t="n"/>
      <c r="C266" s="5" t="n"/>
      <c r="D266" s="17" t="n"/>
      <c r="E266" s="17" t="n"/>
      <c r="F266" s="17" t="n"/>
      <c r="G266" s="5" t="n"/>
      <c r="H266" s="14" t="n"/>
      <c r="I266" s="5" t="n"/>
      <c r="J266" s="6">
        <f>IF(C266&amp;""="","",IFERROR(INDEX('الاجتماعات'!$I$6:$I$205,MATCH(B266&amp;"",'الاجتماعات'!$A$6:$A$205,0)),"اجتماع غير موجود"))</f>
        <v/>
      </c>
      <c r="K266" s="18">
        <f>IF(N(D266)+N(E266)+N(F266)=0,"",N(D266)/(N(D266)+N(E266)+N(F266)))</f>
        <v/>
      </c>
      <c r="L266" s="6">
        <f>IF(C266&amp;""="","",IF(J266&lt;&gt;"مكتمل","لا يُعتد به",IF(K266="","لم يُصوَّت",IF(K266&gt;='الإعدادات'!$B$5,"مقبول","مرفوض"))))</f>
        <v/>
      </c>
      <c r="M266" s="6">
        <f>IF(AND(L266="مقبول",I266&lt;&gt;"منفذ",I266&lt;&gt;"ملغي"),IF(AND(ISNUMBER(H266),H266&lt;'الإعدادات'!$B$6),"متأخر","غير منفذ"),"")</f>
        <v/>
      </c>
      <c r="N266" s="19">
        <f>IF(M266="","",IF(ISNUMBER(H266),H266,99999))</f>
        <v/>
      </c>
      <c r="O266" s="19">
        <f>IF(N266="","",COUNTIF($N$6:$N$505,"&lt;"&amp;N266)+COUNTIF($N$6:N266,N266))</f>
        <v/>
      </c>
    </row>
    <row r="267">
      <c r="A267" s="5" t="n"/>
      <c r="B267" s="5" t="n"/>
      <c r="C267" s="5" t="n"/>
      <c r="D267" s="17" t="n"/>
      <c r="E267" s="17" t="n"/>
      <c r="F267" s="17" t="n"/>
      <c r="G267" s="5" t="n"/>
      <c r="H267" s="14" t="n"/>
      <c r="I267" s="5" t="n"/>
      <c r="J267" s="6">
        <f>IF(C267&amp;""="","",IFERROR(INDEX('الاجتماعات'!$I$6:$I$205,MATCH(B267&amp;"",'الاجتماعات'!$A$6:$A$205,0)),"اجتماع غير موجود"))</f>
        <v/>
      </c>
      <c r="K267" s="18">
        <f>IF(N(D267)+N(E267)+N(F267)=0,"",N(D267)/(N(D267)+N(E267)+N(F267)))</f>
        <v/>
      </c>
      <c r="L267" s="6">
        <f>IF(C267&amp;""="","",IF(J267&lt;&gt;"مكتمل","لا يُعتد به",IF(K267="","لم يُصوَّت",IF(K267&gt;='الإعدادات'!$B$5,"مقبول","مرفوض"))))</f>
        <v/>
      </c>
      <c r="M267" s="6">
        <f>IF(AND(L267="مقبول",I267&lt;&gt;"منفذ",I267&lt;&gt;"ملغي"),IF(AND(ISNUMBER(H267),H267&lt;'الإعدادات'!$B$6),"متأخر","غير منفذ"),"")</f>
        <v/>
      </c>
      <c r="N267" s="19">
        <f>IF(M267="","",IF(ISNUMBER(H267),H267,99999))</f>
        <v/>
      </c>
      <c r="O267" s="19">
        <f>IF(N267="","",COUNTIF($N$6:$N$505,"&lt;"&amp;N267)+COUNTIF($N$6:N267,N267))</f>
        <v/>
      </c>
    </row>
    <row r="268">
      <c r="A268" s="5" t="n"/>
      <c r="B268" s="5" t="n"/>
      <c r="C268" s="5" t="n"/>
      <c r="D268" s="17" t="n"/>
      <c r="E268" s="17" t="n"/>
      <c r="F268" s="17" t="n"/>
      <c r="G268" s="5" t="n"/>
      <c r="H268" s="14" t="n"/>
      <c r="I268" s="5" t="n"/>
      <c r="J268" s="6">
        <f>IF(C268&amp;""="","",IFERROR(INDEX('الاجتماعات'!$I$6:$I$205,MATCH(B268&amp;"",'الاجتماعات'!$A$6:$A$205,0)),"اجتماع غير موجود"))</f>
        <v/>
      </c>
      <c r="K268" s="18">
        <f>IF(N(D268)+N(E268)+N(F268)=0,"",N(D268)/(N(D268)+N(E268)+N(F268)))</f>
        <v/>
      </c>
      <c r="L268" s="6">
        <f>IF(C268&amp;""="","",IF(J268&lt;&gt;"مكتمل","لا يُعتد به",IF(K268="","لم يُصوَّت",IF(K268&gt;='الإعدادات'!$B$5,"مقبول","مرفوض"))))</f>
        <v/>
      </c>
      <c r="M268" s="6">
        <f>IF(AND(L268="مقبول",I268&lt;&gt;"منفذ",I268&lt;&gt;"ملغي"),IF(AND(ISNUMBER(H268),H268&lt;'الإعدادات'!$B$6),"متأخر","غير منفذ"),"")</f>
        <v/>
      </c>
      <c r="N268" s="19">
        <f>IF(M268="","",IF(ISNUMBER(H268),H268,99999))</f>
        <v/>
      </c>
      <c r="O268" s="19">
        <f>IF(N268="","",COUNTIF($N$6:$N$505,"&lt;"&amp;N268)+COUNTIF($N$6:N268,N268))</f>
        <v/>
      </c>
    </row>
    <row r="269">
      <c r="A269" s="5" t="n"/>
      <c r="B269" s="5" t="n"/>
      <c r="C269" s="5" t="n"/>
      <c r="D269" s="17" t="n"/>
      <c r="E269" s="17" t="n"/>
      <c r="F269" s="17" t="n"/>
      <c r="G269" s="5" t="n"/>
      <c r="H269" s="14" t="n"/>
      <c r="I269" s="5" t="n"/>
      <c r="J269" s="6">
        <f>IF(C269&amp;""="","",IFERROR(INDEX('الاجتماعات'!$I$6:$I$205,MATCH(B269&amp;"",'الاجتماعات'!$A$6:$A$205,0)),"اجتماع غير موجود"))</f>
        <v/>
      </c>
      <c r="K269" s="18">
        <f>IF(N(D269)+N(E269)+N(F269)=0,"",N(D269)/(N(D269)+N(E269)+N(F269)))</f>
        <v/>
      </c>
      <c r="L269" s="6">
        <f>IF(C269&amp;""="","",IF(J269&lt;&gt;"مكتمل","لا يُعتد به",IF(K269="","لم يُصوَّت",IF(K269&gt;='الإعدادات'!$B$5,"مقبول","مرفوض"))))</f>
        <v/>
      </c>
      <c r="M269" s="6">
        <f>IF(AND(L269="مقبول",I269&lt;&gt;"منفذ",I269&lt;&gt;"ملغي"),IF(AND(ISNUMBER(H269),H269&lt;'الإعدادات'!$B$6),"متأخر","غير منفذ"),"")</f>
        <v/>
      </c>
      <c r="N269" s="19">
        <f>IF(M269="","",IF(ISNUMBER(H269),H269,99999))</f>
        <v/>
      </c>
      <c r="O269" s="19">
        <f>IF(N269="","",COUNTIF($N$6:$N$505,"&lt;"&amp;N269)+COUNTIF($N$6:N269,N269))</f>
        <v/>
      </c>
    </row>
    <row r="270">
      <c r="A270" s="5" t="n"/>
      <c r="B270" s="5" t="n"/>
      <c r="C270" s="5" t="n"/>
      <c r="D270" s="17" t="n"/>
      <c r="E270" s="17" t="n"/>
      <c r="F270" s="17" t="n"/>
      <c r="G270" s="5" t="n"/>
      <c r="H270" s="14" t="n"/>
      <c r="I270" s="5" t="n"/>
      <c r="J270" s="6">
        <f>IF(C270&amp;""="","",IFERROR(INDEX('الاجتماعات'!$I$6:$I$205,MATCH(B270&amp;"",'الاجتماعات'!$A$6:$A$205,0)),"اجتماع غير موجود"))</f>
        <v/>
      </c>
      <c r="K270" s="18">
        <f>IF(N(D270)+N(E270)+N(F270)=0,"",N(D270)/(N(D270)+N(E270)+N(F270)))</f>
        <v/>
      </c>
      <c r="L270" s="6">
        <f>IF(C270&amp;""="","",IF(J270&lt;&gt;"مكتمل","لا يُعتد به",IF(K270="","لم يُصوَّت",IF(K270&gt;='الإعدادات'!$B$5,"مقبول","مرفوض"))))</f>
        <v/>
      </c>
      <c r="M270" s="6">
        <f>IF(AND(L270="مقبول",I270&lt;&gt;"منفذ",I270&lt;&gt;"ملغي"),IF(AND(ISNUMBER(H270),H270&lt;'الإعدادات'!$B$6),"متأخر","غير منفذ"),"")</f>
        <v/>
      </c>
      <c r="N270" s="19">
        <f>IF(M270="","",IF(ISNUMBER(H270),H270,99999))</f>
        <v/>
      </c>
      <c r="O270" s="19">
        <f>IF(N270="","",COUNTIF($N$6:$N$505,"&lt;"&amp;N270)+COUNTIF($N$6:N270,N270))</f>
        <v/>
      </c>
    </row>
    <row r="271">
      <c r="A271" s="5" t="n"/>
      <c r="B271" s="5" t="n"/>
      <c r="C271" s="5" t="n"/>
      <c r="D271" s="17" t="n"/>
      <c r="E271" s="17" t="n"/>
      <c r="F271" s="17" t="n"/>
      <c r="G271" s="5" t="n"/>
      <c r="H271" s="14" t="n"/>
      <c r="I271" s="5" t="n"/>
      <c r="J271" s="6">
        <f>IF(C271&amp;""="","",IFERROR(INDEX('الاجتماعات'!$I$6:$I$205,MATCH(B271&amp;"",'الاجتماعات'!$A$6:$A$205,0)),"اجتماع غير موجود"))</f>
        <v/>
      </c>
      <c r="K271" s="18">
        <f>IF(N(D271)+N(E271)+N(F271)=0,"",N(D271)/(N(D271)+N(E271)+N(F271)))</f>
        <v/>
      </c>
      <c r="L271" s="6">
        <f>IF(C271&amp;""="","",IF(J271&lt;&gt;"مكتمل","لا يُعتد به",IF(K271="","لم يُصوَّت",IF(K271&gt;='الإعدادات'!$B$5,"مقبول","مرفوض"))))</f>
        <v/>
      </c>
      <c r="M271" s="6">
        <f>IF(AND(L271="مقبول",I271&lt;&gt;"منفذ",I271&lt;&gt;"ملغي"),IF(AND(ISNUMBER(H271),H271&lt;'الإعدادات'!$B$6),"متأخر","غير منفذ"),"")</f>
        <v/>
      </c>
      <c r="N271" s="19">
        <f>IF(M271="","",IF(ISNUMBER(H271),H271,99999))</f>
        <v/>
      </c>
      <c r="O271" s="19">
        <f>IF(N271="","",COUNTIF($N$6:$N$505,"&lt;"&amp;N271)+COUNTIF($N$6:N271,N271))</f>
        <v/>
      </c>
    </row>
    <row r="272">
      <c r="A272" s="5" t="n"/>
      <c r="B272" s="5" t="n"/>
      <c r="C272" s="5" t="n"/>
      <c r="D272" s="17" t="n"/>
      <c r="E272" s="17" t="n"/>
      <c r="F272" s="17" t="n"/>
      <c r="G272" s="5" t="n"/>
      <c r="H272" s="14" t="n"/>
      <c r="I272" s="5" t="n"/>
      <c r="J272" s="6">
        <f>IF(C272&amp;""="","",IFERROR(INDEX('الاجتماعات'!$I$6:$I$205,MATCH(B272&amp;"",'الاجتماعات'!$A$6:$A$205,0)),"اجتماع غير موجود"))</f>
        <v/>
      </c>
      <c r="K272" s="18">
        <f>IF(N(D272)+N(E272)+N(F272)=0,"",N(D272)/(N(D272)+N(E272)+N(F272)))</f>
        <v/>
      </c>
      <c r="L272" s="6">
        <f>IF(C272&amp;""="","",IF(J272&lt;&gt;"مكتمل","لا يُعتد به",IF(K272="","لم يُصوَّت",IF(K272&gt;='الإعدادات'!$B$5,"مقبول","مرفوض"))))</f>
        <v/>
      </c>
      <c r="M272" s="6">
        <f>IF(AND(L272="مقبول",I272&lt;&gt;"منفذ",I272&lt;&gt;"ملغي"),IF(AND(ISNUMBER(H272),H272&lt;'الإعدادات'!$B$6),"متأخر","غير منفذ"),"")</f>
        <v/>
      </c>
      <c r="N272" s="19">
        <f>IF(M272="","",IF(ISNUMBER(H272),H272,99999))</f>
        <v/>
      </c>
      <c r="O272" s="19">
        <f>IF(N272="","",COUNTIF($N$6:$N$505,"&lt;"&amp;N272)+COUNTIF($N$6:N272,N272))</f>
        <v/>
      </c>
    </row>
    <row r="273">
      <c r="A273" s="5" t="n"/>
      <c r="B273" s="5" t="n"/>
      <c r="C273" s="5" t="n"/>
      <c r="D273" s="17" t="n"/>
      <c r="E273" s="17" t="n"/>
      <c r="F273" s="17" t="n"/>
      <c r="G273" s="5" t="n"/>
      <c r="H273" s="14" t="n"/>
      <c r="I273" s="5" t="n"/>
      <c r="J273" s="6">
        <f>IF(C273&amp;""="","",IFERROR(INDEX('الاجتماعات'!$I$6:$I$205,MATCH(B273&amp;"",'الاجتماعات'!$A$6:$A$205,0)),"اجتماع غير موجود"))</f>
        <v/>
      </c>
      <c r="K273" s="18">
        <f>IF(N(D273)+N(E273)+N(F273)=0,"",N(D273)/(N(D273)+N(E273)+N(F273)))</f>
        <v/>
      </c>
      <c r="L273" s="6">
        <f>IF(C273&amp;""="","",IF(J273&lt;&gt;"مكتمل","لا يُعتد به",IF(K273="","لم يُصوَّت",IF(K273&gt;='الإعدادات'!$B$5,"مقبول","مرفوض"))))</f>
        <v/>
      </c>
      <c r="M273" s="6">
        <f>IF(AND(L273="مقبول",I273&lt;&gt;"منفذ",I273&lt;&gt;"ملغي"),IF(AND(ISNUMBER(H273),H273&lt;'الإعدادات'!$B$6),"متأخر","غير منفذ"),"")</f>
        <v/>
      </c>
      <c r="N273" s="19">
        <f>IF(M273="","",IF(ISNUMBER(H273),H273,99999))</f>
        <v/>
      </c>
      <c r="O273" s="19">
        <f>IF(N273="","",COUNTIF($N$6:$N$505,"&lt;"&amp;N273)+COUNTIF($N$6:N273,N273))</f>
        <v/>
      </c>
    </row>
    <row r="274">
      <c r="A274" s="5" t="n"/>
      <c r="B274" s="5" t="n"/>
      <c r="C274" s="5" t="n"/>
      <c r="D274" s="17" t="n"/>
      <c r="E274" s="17" t="n"/>
      <c r="F274" s="17" t="n"/>
      <c r="G274" s="5" t="n"/>
      <c r="H274" s="14" t="n"/>
      <c r="I274" s="5" t="n"/>
      <c r="J274" s="6">
        <f>IF(C274&amp;""="","",IFERROR(INDEX('الاجتماعات'!$I$6:$I$205,MATCH(B274&amp;"",'الاجتماعات'!$A$6:$A$205,0)),"اجتماع غير موجود"))</f>
        <v/>
      </c>
      <c r="K274" s="18">
        <f>IF(N(D274)+N(E274)+N(F274)=0,"",N(D274)/(N(D274)+N(E274)+N(F274)))</f>
        <v/>
      </c>
      <c r="L274" s="6">
        <f>IF(C274&amp;""="","",IF(J274&lt;&gt;"مكتمل","لا يُعتد به",IF(K274="","لم يُصوَّت",IF(K274&gt;='الإعدادات'!$B$5,"مقبول","مرفوض"))))</f>
        <v/>
      </c>
      <c r="M274" s="6">
        <f>IF(AND(L274="مقبول",I274&lt;&gt;"منفذ",I274&lt;&gt;"ملغي"),IF(AND(ISNUMBER(H274),H274&lt;'الإعدادات'!$B$6),"متأخر","غير منفذ"),"")</f>
        <v/>
      </c>
      <c r="N274" s="19">
        <f>IF(M274="","",IF(ISNUMBER(H274),H274,99999))</f>
        <v/>
      </c>
      <c r="O274" s="19">
        <f>IF(N274="","",COUNTIF($N$6:$N$505,"&lt;"&amp;N274)+COUNTIF($N$6:N274,N274))</f>
        <v/>
      </c>
    </row>
    <row r="275">
      <c r="A275" s="5" t="n"/>
      <c r="B275" s="5" t="n"/>
      <c r="C275" s="5" t="n"/>
      <c r="D275" s="17" t="n"/>
      <c r="E275" s="17" t="n"/>
      <c r="F275" s="17" t="n"/>
      <c r="G275" s="5" t="n"/>
      <c r="H275" s="14" t="n"/>
      <c r="I275" s="5" t="n"/>
      <c r="J275" s="6">
        <f>IF(C275&amp;""="","",IFERROR(INDEX('الاجتماعات'!$I$6:$I$205,MATCH(B275&amp;"",'الاجتماعات'!$A$6:$A$205,0)),"اجتماع غير موجود"))</f>
        <v/>
      </c>
      <c r="K275" s="18">
        <f>IF(N(D275)+N(E275)+N(F275)=0,"",N(D275)/(N(D275)+N(E275)+N(F275)))</f>
        <v/>
      </c>
      <c r="L275" s="6">
        <f>IF(C275&amp;""="","",IF(J275&lt;&gt;"مكتمل","لا يُعتد به",IF(K275="","لم يُصوَّت",IF(K275&gt;='الإعدادات'!$B$5,"مقبول","مرفوض"))))</f>
        <v/>
      </c>
      <c r="M275" s="6">
        <f>IF(AND(L275="مقبول",I275&lt;&gt;"منفذ",I275&lt;&gt;"ملغي"),IF(AND(ISNUMBER(H275),H275&lt;'الإعدادات'!$B$6),"متأخر","غير منفذ"),"")</f>
        <v/>
      </c>
      <c r="N275" s="19">
        <f>IF(M275="","",IF(ISNUMBER(H275),H275,99999))</f>
        <v/>
      </c>
      <c r="O275" s="19">
        <f>IF(N275="","",COUNTIF($N$6:$N$505,"&lt;"&amp;N275)+COUNTIF($N$6:N275,N275))</f>
        <v/>
      </c>
    </row>
    <row r="276">
      <c r="A276" s="5" t="n"/>
      <c r="B276" s="5" t="n"/>
      <c r="C276" s="5" t="n"/>
      <c r="D276" s="17" t="n"/>
      <c r="E276" s="17" t="n"/>
      <c r="F276" s="17" t="n"/>
      <c r="G276" s="5" t="n"/>
      <c r="H276" s="14" t="n"/>
      <c r="I276" s="5" t="n"/>
      <c r="J276" s="6">
        <f>IF(C276&amp;""="","",IFERROR(INDEX('الاجتماعات'!$I$6:$I$205,MATCH(B276&amp;"",'الاجتماعات'!$A$6:$A$205,0)),"اجتماع غير موجود"))</f>
        <v/>
      </c>
      <c r="K276" s="18">
        <f>IF(N(D276)+N(E276)+N(F276)=0,"",N(D276)/(N(D276)+N(E276)+N(F276)))</f>
        <v/>
      </c>
      <c r="L276" s="6">
        <f>IF(C276&amp;""="","",IF(J276&lt;&gt;"مكتمل","لا يُعتد به",IF(K276="","لم يُصوَّت",IF(K276&gt;='الإعدادات'!$B$5,"مقبول","مرفوض"))))</f>
        <v/>
      </c>
      <c r="M276" s="6">
        <f>IF(AND(L276="مقبول",I276&lt;&gt;"منفذ",I276&lt;&gt;"ملغي"),IF(AND(ISNUMBER(H276),H276&lt;'الإعدادات'!$B$6),"متأخر","غير منفذ"),"")</f>
        <v/>
      </c>
      <c r="N276" s="19">
        <f>IF(M276="","",IF(ISNUMBER(H276),H276,99999))</f>
        <v/>
      </c>
      <c r="O276" s="19">
        <f>IF(N276="","",COUNTIF($N$6:$N$505,"&lt;"&amp;N276)+COUNTIF($N$6:N276,N276))</f>
        <v/>
      </c>
    </row>
    <row r="277">
      <c r="A277" s="5" t="n"/>
      <c r="B277" s="5" t="n"/>
      <c r="C277" s="5" t="n"/>
      <c r="D277" s="17" t="n"/>
      <c r="E277" s="17" t="n"/>
      <c r="F277" s="17" t="n"/>
      <c r="G277" s="5" t="n"/>
      <c r="H277" s="14" t="n"/>
      <c r="I277" s="5" t="n"/>
      <c r="J277" s="6">
        <f>IF(C277&amp;""="","",IFERROR(INDEX('الاجتماعات'!$I$6:$I$205,MATCH(B277&amp;"",'الاجتماعات'!$A$6:$A$205,0)),"اجتماع غير موجود"))</f>
        <v/>
      </c>
      <c r="K277" s="18">
        <f>IF(N(D277)+N(E277)+N(F277)=0,"",N(D277)/(N(D277)+N(E277)+N(F277)))</f>
        <v/>
      </c>
      <c r="L277" s="6">
        <f>IF(C277&amp;""="","",IF(J277&lt;&gt;"مكتمل","لا يُعتد به",IF(K277="","لم يُصوَّت",IF(K277&gt;='الإعدادات'!$B$5,"مقبول","مرفوض"))))</f>
        <v/>
      </c>
      <c r="M277" s="6">
        <f>IF(AND(L277="مقبول",I277&lt;&gt;"منفذ",I277&lt;&gt;"ملغي"),IF(AND(ISNUMBER(H277),H277&lt;'الإعدادات'!$B$6),"متأخر","غير منفذ"),"")</f>
        <v/>
      </c>
      <c r="N277" s="19">
        <f>IF(M277="","",IF(ISNUMBER(H277),H277,99999))</f>
        <v/>
      </c>
      <c r="O277" s="19">
        <f>IF(N277="","",COUNTIF($N$6:$N$505,"&lt;"&amp;N277)+COUNTIF($N$6:N277,N277))</f>
        <v/>
      </c>
    </row>
    <row r="278">
      <c r="A278" s="5" t="n"/>
      <c r="B278" s="5" t="n"/>
      <c r="C278" s="5" t="n"/>
      <c r="D278" s="17" t="n"/>
      <c r="E278" s="17" t="n"/>
      <c r="F278" s="17" t="n"/>
      <c r="G278" s="5" t="n"/>
      <c r="H278" s="14" t="n"/>
      <c r="I278" s="5" t="n"/>
      <c r="J278" s="6">
        <f>IF(C278&amp;""="","",IFERROR(INDEX('الاجتماعات'!$I$6:$I$205,MATCH(B278&amp;"",'الاجتماعات'!$A$6:$A$205,0)),"اجتماع غير موجود"))</f>
        <v/>
      </c>
      <c r="K278" s="18">
        <f>IF(N(D278)+N(E278)+N(F278)=0,"",N(D278)/(N(D278)+N(E278)+N(F278)))</f>
        <v/>
      </c>
      <c r="L278" s="6">
        <f>IF(C278&amp;""="","",IF(J278&lt;&gt;"مكتمل","لا يُعتد به",IF(K278="","لم يُصوَّت",IF(K278&gt;='الإعدادات'!$B$5,"مقبول","مرفوض"))))</f>
        <v/>
      </c>
      <c r="M278" s="6">
        <f>IF(AND(L278="مقبول",I278&lt;&gt;"منفذ",I278&lt;&gt;"ملغي"),IF(AND(ISNUMBER(H278),H278&lt;'الإعدادات'!$B$6),"متأخر","غير منفذ"),"")</f>
        <v/>
      </c>
      <c r="N278" s="19">
        <f>IF(M278="","",IF(ISNUMBER(H278),H278,99999))</f>
        <v/>
      </c>
      <c r="O278" s="19">
        <f>IF(N278="","",COUNTIF($N$6:$N$505,"&lt;"&amp;N278)+COUNTIF($N$6:N278,N278))</f>
        <v/>
      </c>
    </row>
    <row r="279">
      <c r="A279" s="5" t="n"/>
      <c r="B279" s="5" t="n"/>
      <c r="C279" s="5" t="n"/>
      <c r="D279" s="17" t="n"/>
      <c r="E279" s="17" t="n"/>
      <c r="F279" s="17" t="n"/>
      <c r="G279" s="5" t="n"/>
      <c r="H279" s="14" t="n"/>
      <c r="I279" s="5" t="n"/>
      <c r="J279" s="6">
        <f>IF(C279&amp;""="","",IFERROR(INDEX('الاجتماعات'!$I$6:$I$205,MATCH(B279&amp;"",'الاجتماعات'!$A$6:$A$205,0)),"اجتماع غير موجود"))</f>
        <v/>
      </c>
      <c r="K279" s="18">
        <f>IF(N(D279)+N(E279)+N(F279)=0,"",N(D279)/(N(D279)+N(E279)+N(F279)))</f>
        <v/>
      </c>
      <c r="L279" s="6">
        <f>IF(C279&amp;""="","",IF(J279&lt;&gt;"مكتمل","لا يُعتد به",IF(K279="","لم يُصوَّت",IF(K279&gt;='الإعدادات'!$B$5,"مقبول","مرفوض"))))</f>
        <v/>
      </c>
      <c r="M279" s="6">
        <f>IF(AND(L279="مقبول",I279&lt;&gt;"منفذ",I279&lt;&gt;"ملغي"),IF(AND(ISNUMBER(H279),H279&lt;'الإعدادات'!$B$6),"متأخر","غير منفذ"),"")</f>
        <v/>
      </c>
      <c r="N279" s="19">
        <f>IF(M279="","",IF(ISNUMBER(H279),H279,99999))</f>
        <v/>
      </c>
      <c r="O279" s="19">
        <f>IF(N279="","",COUNTIF($N$6:$N$505,"&lt;"&amp;N279)+COUNTIF($N$6:N279,N279))</f>
        <v/>
      </c>
    </row>
    <row r="280">
      <c r="A280" s="5" t="n"/>
      <c r="B280" s="5" t="n"/>
      <c r="C280" s="5" t="n"/>
      <c r="D280" s="17" t="n"/>
      <c r="E280" s="17" t="n"/>
      <c r="F280" s="17" t="n"/>
      <c r="G280" s="5" t="n"/>
      <c r="H280" s="14" t="n"/>
      <c r="I280" s="5" t="n"/>
      <c r="J280" s="6">
        <f>IF(C280&amp;""="","",IFERROR(INDEX('الاجتماعات'!$I$6:$I$205,MATCH(B280&amp;"",'الاجتماعات'!$A$6:$A$205,0)),"اجتماع غير موجود"))</f>
        <v/>
      </c>
      <c r="K280" s="18">
        <f>IF(N(D280)+N(E280)+N(F280)=0,"",N(D280)/(N(D280)+N(E280)+N(F280)))</f>
        <v/>
      </c>
      <c r="L280" s="6">
        <f>IF(C280&amp;""="","",IF(J280&lt;&gt;"مكتمل","لا يُعتد به",IF(K280="","لم يُصوَّت",IF(K280&gt;='الإعدادات'!$B$5,"مقبول","مرفوض"))))</f>
        <v/>
      </c>
      <c r="M280" s="6">
        <f>IF(AND(L280="مقبول",I280&lt;&gt;"منفذ",I280&lt;&gt;"ملغي"),IF(AND(ISNUMBER(H280),H280&lt;'الإعدادات'!$B$6),"متأخر","غير منفذ"),"")</f>
        <v/>
      </c>
      <c r="N280" s="19">
        <f>IF(M280="","",IF(ISNUMBER(H280),H280,99999))</f>
        <v/>
      </c>
      <c r="O280" s="19">
        <f>IF(N280="","",COUNTIF($N$6:$N$505,"&lt;"&amp;N280)+COUNTIF($N$6:N280,N280))</f>
        <v/>
      </c>
    </row>
    <row r="281">
      <c r="A281" s="5" t="n"/>
      <c r="B281" s="5" t="n"/>
      <c r="C281" s="5" t="n"/>
      <c r="D281" s="17" t="n"/>
      <c r="E281" s="17" t="n"/>
      <c r="F281" s="17" t="n"/>
      <c r="G281" s="5" t="n"/>
      <c r="H281" s="14" t="n"/>
      <c r="I281" s="5" t="n"/>
      <c r="J281" s="6">
        <f>IF(C281&amp;""="","",IFERROR(INDEX('الاجتماعات'!$I$6:$I$205,MATCH(B281&amp;"",'الاجتماعات'!$A$6:$A$205,0)),"اجتماع غير موجود"))</f>
        <v/>
      </c>
      <c r="K281" s="18">
        <f>IF(N(D281)+N(E281)+N(F281)=0,"",N(D281)/(N(D281)+N(E281)+N(F281)))</f>
        <v/>
      </c>
      <c r="L281" s="6">
        <f>IF(C281&amp;""="","",IF(J281&lt;&gt;"مكتمل","لا يُعتد به",IF(K281="","لم يُصوَّت",IF(K281&gt;='الإعدادات'!$B$5,"مقبول","مرفوض"))))</f>
        <v/>
      </c>
      <c r="M281" s="6">
        <f>IF(AND(L281="مقبول",I281&lt;&gt;"منفذ",I281&lt;&gt;"ملغي"),IF(AND(ISNUMBER(H281),H281&lt;'الإعدادات'!$B$6),"متأخر","غير منفذ"),"")</f>
        <v/>
      </c>
      <c r="N281" s="19">
        <f>IF(M281="","",IF(ISNUMBER(H281),H281,99999))</f>
        <v/>
      </c>
      <c r="O281" s="19">
        <f>IF(N281="","",COUNTIF($N$6:$N$505,"&lt;"&amp;N281)+COUNTIF($N$6:N281,N281))</f>
        <v/>
      </c>
    </row>
    <row r="282">
      <c r="A282" s="5" t="n"/>
      <c r="B282" s="5" t="n"/>
      <c r="C282" s="5" t="n"/>
      <c r="D282" s="17" t="n"/>
      <c r="E282" s="17" t="n"/>
      <c r="F282" s="17" t="n"/>
      <c r="G282" s="5" t="n"/>
      <c r="H282" s="14" t="n"/>
      <c r="I282" s="5" t="n"/>
      <c r="J282" s="6">
        <f>IF(C282&amp;""="","",IFERROR(INDEX('الاجتماعات'!$I$6:$I$205,MATCH(B282&amp;"",'الاجتماعات'!$A$6:$A$205,0)),"اجتماع غير موجود"))</f>
        <v/>
      </c>
      <c r="K282" s="18">
        <f>IF(N(D282)+N(E282)+N(F282)=0,"",N(D282)/(N(D282)+N(E282)+N(F282)))</f>
        <v/>
      </c>
      <c r="L282" s="6">
        <f>IF(C282&amp;""="","",IF(J282&lt;&gt;"مكتمل","لا يُعتد به",IF(K282="","لم يُصوَّت",IF(K282&gt;='الإعدادات'!$B$5,"مقبول","مرفوض"))))</f>
        <v/>
      </c>
      <c r="M282" s="6">
        <f>IF(AND(L282="مقبول",I282&lt;&gt;"منفذ",I282&lt;&gt;"ملغي"),IF(AND(ISNUMBER(H282),H282&lt;'الإعدادات'!$B$6),"متأخر","غير منفذ"),"")</f>
        <v/>
      </c>
      <c r="N282" s="19">
        <f>IF(M282="","",IF(ISNUMBER(H282),H282,99999))</f>
        <v/>
      </c>
      <c r="O282" s="19">
        <f>IF(N282="","",COUNTIF($N$6:$N$505,"&lt;"&amp;N282)+COUNTIF($N$6:N282,N282))</f>
        <v/>
      </c>
    </row>
    <row r="283">
      <c r="A283" s="5" t="n"/>
      <c r="B283" s="5" t="n"/>
      <c r="C283" s="5" t="n"/>
      <c r="D283" s="17" t="n"/>
      <c r="E283" s="17" t="n"/>
      <c r="F283" s="17" t="n"/>
      <c r="G283" s="5" t="n"/>
      <c r="H283" s="14" t="n"/>
      <c r="I283" s="5" t="n"/>
      <c r="J283" s="6">
        <f>IF(C283&amp;""="","",IFERROR(INDEX('الاجتماعات'!$I$6:$I$205,MATCH(B283&amp;"",'الاجتماعات'!$A$6:$A$205,0)),"اجتماع غير موجود"))</f>
        <v/>
      </c>
      <c r="K283" s="18">
        <f>IF(N(D283)+N(E283)+N(F283)=0,"",N(D283)/(N(D283)+N(E283)+N(F283)))</f>
        <v/>
      </c>
      <c r="L283" s="6">
        <f>IF(C283&amp;""="","",IF(J283&lt;&gt;"مكتمل","لا يُعتد به",IF(K283="","لم يُصوَّت",IF(K283&gt;='الإعدادات'!$B$5,"مقبول","مرفوض"))))</f>
        <v/>
      </c>
      <c r="M283" s="6">
        <f>IF(AND(L283="مقبول",I283&lt;&gt;"منفذ",I283&lt;&gt;"ملغي"),IF(AND(ISNUMBER(H283),H283&lt;'الإعدادات'!$B$6),"متأخر","غير منفذ"),"")</f>
        <v/>
      </c>
      <c r="N283" s="19">
        <f>IF(M283="","",IF(ISNUMBER(H283),H283,99999))</f>
        <v/>
      </c>
      <c r="O283" s="19">
        <f>IF(N283="","",COUNTIF($N$6:$N$505,"&lt;"&amp;N283)+COUNTIF($N$6:N283,N283))</f>
        <v/>
      </c>
    </row>
    <row r="284">
      <c r="A284" s="5" t="n"/>
      <c r="B284" s="5" t="n"/>
      <c r="C284" s="5" t="n"/>
      <c r="D284" s="17" t="n"/>
      <c r="E284" s="17" t="n"/>
      <c r="F284" s="17" t="n"/>
      <c r="G284" s="5" t="n"/>
      <c r="H284" s="14" t="n"/>
      <c r="I284" s="5" t="n"/>
      <c r="J284" s="6">
        <f>IF(C284&amp;""="","",IFERROR(INDEX('الاجتماعات'!$I$6:$I$205,MATCH(B284&amp;"",'الاجتماعات'!$A$6:$A$205,0)),"اجتماع غير موجود"))</f>
        <v/>
      </c>
      <c r="K284" s="18">
        <f>IF(N(D284)+N(E284)+N(F284)=0,"",N(D284)/(N(D284)+N(E284)+N(F284)))</f>
        <v/>
      </c>
      <c r="L284" s="6">
        <f>IF(C284&amp;""="","",IF(J284&lt;&gt;"مكتمل","لا يُعتد به",IF(K284="","لم يُصوَّت",IF(K284&gt;='الإعدادات'!$B$5,"مقبول","مرفوض"))))</f>
        <v/>
      </c>
      <c r="M284" s="6">
        <f>IF(AND(L284="مقبول",I284&lt;&gt;"منفذ",I284&lt;&gt;"ملغي"),IF(AND(ISNUMBER(H284),H284&lt;'الإعدادات'!$B$6),"متأخر","غير منفذ"),"")</f>
        <v/>
      </c>
      <c r="N284" s="19">
        <f>IF(M284="","",IF(ISNUMBER(H284),H284,99999))</f>
        <v/>
      </c>
      <c r="O284" s="19">
        <f>IF(N284="","",COUNTIF($N$6:$N$505,"&lt;"&amp;N284)+COUNTIF($N$6:N284,N284))</f>
        <v/>
      </c>
    </row>
    <row r="285">
      <c r="A285" s="5" t="n"/>
      <c r="B285" s="5" t="n"/>
      <c r="C285" s="5" t="n"/>
      <c r="D285" s="17" t="n"/>
      <c r="E285" s="17" t="n"/>
      <c r="F285" s="17" t="n"/>
      <c r="G285" s="5" t="n"/>
      <c r="H285" s="14" t="n"/>
      <c r="I285" s="5" t="n"/>
      <c r="J285" s="6">
        <f>IF(C285&amp;""="","",IFERROR(INDEX('الاجتماعات'!$I$6:$I$205,MATCH(B285&amp;"",'الاجتماعات'!$A$6:$A$205,0)),"اجتماع غير موجود"))</f>
        <v/>
      </c>
      <c r="K285" s="18">
        <f>IF(N(D285)+N(E285)+N(F285)=0,"",N(D285)/(N(D285)+N(E285)+N(F285)))</f>
        <v/>
      </c>
      <c r="L285" s="6">
        <f>IF(C285&amp;""="","",IF(J285&lt;&gt;"مكتمل","لا يُعتد به",IF(K285="","لم يُصوَّت",IF(K285&gt;='الإعدادات'!$B$5,"مقبول","مرفوض"))))</f>
        <v/>
      </c>
      <c r="M285" s="6">
        <f>IF(AND(L285="مقبول",I285&lt;&gt;"منفذ",I285&lt;&gt;"ملغي"),IF(AND(ISNUMBER(H285),H285&lt;'الإعدادات'!$B$6),"متأخر","غير منفذ"),"")</f>
        <v/>
      </c>
      <c r="N285" s="19">
        <f>IF(M285="","",IF(ISNUMBER(H285),H285,99999))</f>
        <v/>
      </c>
      <c r="O285" s="19">
        <f>IF(N285="","",COUNTIF($N$6:$N$505,"&lt;"&amp;N285)+COUNTIF($N$6:N285,N285))</f>
        <v/>
      </c>
    </row>
    <row r="286">
      <c r="A286" s="5" t="n"/>
      <c r="B286" s="5" t="n"/>
      <c r="C286" s="5" t="n"/>
      <c r="D286" s="17" t="n"/>
      <c r="E286" s="17" t="n"/>
      <c r="F286" s="17" t="n"/>
      <c r="G286" s="5" t="n"/>
      <c r="H286" s="14" t="n"/>
      <c r="I286" s="5" t="n"/>
      <c r="J286" s="6">
        <f>IF(C286&amp;""="","",IFERROR(INDEX('الاجتماعات'!$I$6:$I$205,MATCH(B286&amp;"",'الاجتماعات'!$A$6:$A$205,0)),"اجتماع غير موجود"))</f>
        <v/>
      </c>
      <c r="K286" s="18">
        <f>IF(N(D286)+N(E286)+N(F286)=0,"",N(D286)/(N(D286)+N(E286)+N(F286)))</f>
        <v/>
      </c>
      <c r="L286" s="6">
        <f>IF(C286&amp;""="","",IF(J286&lt;&gt;"مكتمل","لا يُعتد به",IF(K286="","لم يُصوَّت",IF(K286&gt;='الإعدادات'!$B$5,"مقبول","مرفوض"))))</f>
        <v/>
      </c>
      <c r="M286" s="6">
        <f>IF(AND(L286="مقبول",I286&lt;&gt;"منفذ",I286&lt;&gt;"ملغي"),IF(AND(ISNUMBER(H286),H286&lt;'الإعدادات'!$B$6),"متأخر","غير منفذ"),"")</f>
        <v/>
      </c>
      <c r="N286" s="19">
        <f>IF(M286="","",IF(ISNUMBER(H286),H286,99999))</f>
        <v/>
      </c>
      <c r="O286" s="19">
        <f>IF(N286="","",COUNTIF($N$6:$N$505,"&lt;"&amp;N286)+COUNTIF($N$6:N286,N286))</f>
        <v/>
      </c>
    </row>
    <row r="287">
      <c r="A287" s="5" t="n"/>
      <c r="B287" s="5" t="n"/>
      <c r="C287" s="5" t="n"/>
      <c r="D287" s="17" t="n"/>
      <c r="E287" s="17" t="n"/>
      <c r="F287" s="17" t="n"/>
      <c r="G287" s="5" t="n"/>
      <c r="H287" s="14" t="n"/>
      <c r="I287" s="5" t="n"/>
      <c r="J287" s="6">
        <f>IF(C287&amp;""="","",IFERROR(INDEX('الاجتماعات'!$I$6:$I$205,MATCH(B287&amp;"",'الاجتماعات'!$A$6:$A$205,0)),"اجتماع غير موجود"))</f>
        <v/>
      </c>
      <c r="K287" s="18">
        <f>IF(N(D287)+N(E287)+N(F287)=0,"",N(D287)/(N(D287)+N(E287)+N(F287)))</f>
        <v/>
      </c>
      <c r="L287" s="6">
        <f>IF(C287&amp;""="","",IF(J287&lt;&gt;"مكتمل","لا يُعتد به",IF(K287="","لم يُصوَّت",IF(K287&gt;='الإعدادات'!$B$5,"مقبول","مرفوض"))))</f>
        <v/>
      </c>
      <c r="M287" s="6">
        <f>IF(AND(L287="مقبول",I287&lt;&gt;"منفذ",I287&lt;&gt;"ملغي"),IF(AND(ISNUMBER(H287),H287&lt;'الإعدادات'!$B$6),"متأخر","غير منفذ"),"")</f>
        <v/>
      </c>
      <c r="N287" s="19">
        <f>IF(M287="","",IF(ISNUMBER(H287),H287,99999))</f>
        <v/>
      </c>
      <c r="O287" s="19">
        <f>IF(N287="","",COUNTIF($N$6:$N$505,"&lt;"&amp;N287)+COUNTIF($N$6:N287,N287))</f>
        <v/>
      </c>
    </row>
    <row r="288">
      <c r="A288" s="5" t="n"/>
      <c r="B288" s="5" t="n"/>
      <c r="C288" s="5" t="n"/>
      <c r="D288" s="17" t="n"/>
      <c r="E288" s="17" t="n"/>
      <c r="F288" s="17" t="n"/>
      <c r="G288" s="5" t="n"/>
      <c r="H288" s="14" t="n"/>
      <c r="I288" s="5" t="n"/>
      <c r="J288" s="6">
        <f>IF(C288&amp;""="","",IFERROR(INDEX('الاجتماعات'!$I$6:$I$205,MATCH(B288&amp;"",'الاجتماعات'!$A$6:$A$205,0)),"اجتماع غير موجود"))</f>
        <v/>
      </c>
      <c r="K288" s="18">
        <f>IF(N(D288)+N(E288)+N(F288)=0,"",N(D288)/(N(D288)+N(E288)+N(F288)))</f>
        <v/>
      </c>
      <c r="L288" s="6">
        <f>IF(C288&amp;""="","",IF(J288&lt;&gt;"مكتمل","لا يُعتد به",IF(K288="","لم يُصوَّت",IF(K288&gt;='الإعدادات'!$B$5,"مقبول","مرفوض"))))</f>
        <v/>
      </c>
      <c r="M288" s="6">
        <f>IF(AND(L288="مقبول",I288&lt;&gt;"منفذ",I288&lt;&gt;"ملغي"),IF(AND(ISNUMBER(H288),H288&lt;'الإعدادات'!$B$6),"متأخر","غير منفذ"),"")</f>
        <v/>
      </c>
      <c r="N288" s="19">
        <f>IF(M288="","",IF(ISNUMBER(H288),H288,99999))</f>
        <v/>
      </c>
      <c r="O288" s="19">
        <f>IF(N288="","",COUNTIF($N$6:$N$505,"&lt;"&amp;N288)+COUNTIF($N$6:N288,N288))</f>
        <v/>
      </c>
    </row>
    <row r="289">
      <c r="A289" s="5" t="n"/>
      <c r="B289" s="5" t="n"/>
      <c r="C289" s="5" t="n"/>
      <c r="D289" s="17" t="n"/>
      <c r="E289" s="17" t="n"/>
      <c r="F289" s="17" t="n"/>
      <c r="G289" s="5" t="n"/>
      <c r="H289" s="14" t="n"/>
      <c r="I289" s="5" t="n"/>
      <c r="J289" s="6">
        <f>IF(C289&amp;""="","",IFERROR(INDEX('الاجتماعات'!$I$6:$I$205,MATCH(B289&amp;"",'الاجتماعات'!$A$6:$A$205,0)),"اجتماع غير موجود"))</f>
        <v/>
      </c>
      <c r="K289" s="18">
        <f>IF(N(D289)+N(E289)+N(F289)=0,"",N(D289)/(N(D289)+N(E289)+N(F289)))</f>
        <v/>
      </c>
      <c r="L289" s="6">
        <f>IF(C289&amp;""="","",IF(J289&lt;&gt;"مكتمل","لا يُعتد به",IF(K289="","لم يُصوَّت",IF(K289&gt;='الإعدادات'!$B$5,"مقبول","مرفوض"))))</f>
        <v/>
      </c>
      <c r="M289" s="6">
        <f>IF(AND(L289="مقبول",I289&lt;&gt;"منفذ",I289&lt;&gt;"ملغي"),IF(AND(ISNUMBER(H289),H289&lt;'الإعدادات'!$B$6),"متأخر","غير منفذ"),"")</f>
        <v/>
      </c>
      <c r="N289" s="19">
        <f>IF(M289="","",IF(ISNUMBER(H289),H289,99999))</f>
        <v/>
      </c>
      <c r="O289" s="19">
        <f>IF(N289="","",COUNTIF($N$6:$N$505,"&lt;"&amp;N289)+COUNTIF($N$6:N289,N289))</f>
        <v/>
      </c>
    </row>
    <row r="290">
      <c r="A290" s="5" t="n"/>
      <c r="B290" s="5" t="n"/>
      <c r="C290" s="5" t="n"/>
      <c r="D290" s="17" t="n"/>
      <c r="E290" s="17" t="n"/>
      <c r="F290" s="17" t="n"/>
      <c r="G290" s="5" t="n"/>
      <c r="H290" s="14" t="n"/>
      <c r="I290" s="5" t="n"/>
      <c r="J290" s="6">
        <f>IF(C290&amp;""="","",IFERROR(INDEX('الاجتماعات'!$I$6:$I$205,MATCH(B290&amp;"",'الاجتماعات'!$A$6:$A$205,0)),"اجتماع غير موجود"))</f>
        <v/>
      </c>
      <c r="K290" s="18">
        <f>IF(N(D290)+N(E290)+N(F290)=0,"",N(D290)/(N(D290)+N(E290)+N(F290)))</f>
        <v/>
      </c>
      <c r="L290" s="6">
        <f>IF(C290&amp;""="","",IF(J290&lt;&gt;"مكتمل","لا يُعتد به",IF(K290="","لم يُصوَّت",IF(K290&gt;='الإعدادات'!$B$5,"مقبول","مرفوض"))))</f>
        <v/>
      </c>
      <c r="M290" s="6">
        <f>IF(AND(L290="مقبول",I290&lt;&gt;"منفذ",I290&lt;&gt;"ملغي"),IF(AND(ISNUMBER(H290),H290&lt;'الإعدادات'!$B$6),"متأخر","غير منفذ"),"")</f>
        <v/>
      </c>
      <c r="N290" s="19">
        <f>IF(M290="","",IF(ISNUMBER(H290),H290,99999))</f>
        <v/>
      </c>
      <c r="O290" s="19">
        <f>IF(N290="","",COUNTIF($N$6:$N$505,"&lt;"&amp;N290)+COUNTIF($N$6:N290,N290))</f>
        <v/>
      </c>
    </row>
    <row r="291">
      <c r="A291" s="5" t="n"/>
      <c r="B291" s="5" t="n"/>
      <c r="C291" s="5" t="n"/>
      <c r="D291" s="17" t="n"/>
      <c r="E291" s="17" t="n"/>
      <c r="F291" s="17" t="n"/>
      <c r="G291" s="5" t="n"/>
      <c r="H291" s="14" t="n"/>
      <c r="I291" s="5" t="n"/>
      <c r="J291" s="6">
        <f>IF(C291&amp;""="","",IFERROR(INDEX('الاجتماعات'!$I$6:$I$205,MATCH(B291&amp;"",'الاجتماعات'!$A$6:$A$205,0)),"اجتماع غير موجود"))</f>
        <v/>
      </c>
      <c r="K291" s="18">
        <f>IF(N(D291)+N(E291)+N(F291)=0,"",N(D291)/(N(D291)+N(E291)+N(F291)))</f>
        <v/>
      </c>
      <c r="L291" s="6">
        <f>IF(C291&amp;""="","",IF(J291&lt;&gt;"مكتمل","لا يُعتد به",IF(K291="","لم يُصوَّت",IF(K291&gt;='الإعدادات'!$B$5,"مقبول","مرفوض"))))</f>
        <v/>
      </c>
      <c r="M291" s="6">
        <f>IF(AND(L291="مقبول",I291&lt;&gt;"منفذ",I291&lt;&gt;"ملغي"),IF(AND(ISNUMBER(H291),H291&lt;'الإعدادات'!$B$6),"متأخر","غير منفذ"),"")</f>
        <v/>
      </c>
      <c r="N291" s="19">
        <f>IF(M291="","",IF(ISNUMBER(H291),H291,99999))</f>
        <v/>
      </c>
      <c r="O291" s="19">
        <f>IF(N291="","",COUNTIF($N$6:$N$505,"&lt;"&amp;N291)+COUNTIF($N$6:N291,N291))</f>
        <v/>
      </c>
    </row>
    <row r="292">
      <c r="A292" s="5" t="n"/>
      <c r="B292" s="5" t="n"/>
      <c r="C292" s="5" t="n"/>
      <c r="D292" s="17" t="n"/>
      <c r="E292" s="17" t="n"/>
      <c r="F292" s="17" t="n"/>
      <c r="G292" s="5" t="n"/>
      <c r="H292" s="14" t="n"/>
      <c r="I292" s="5" t="n"/>
      <c r="J292" s="6">
        <f>IF(C292&amp;""="","",IFERROR(INDEX('الاجتماعات'!$I$6:$I$205,MATCH(B292&amp;"",'الاجتماعات'!$A$6:$A$205,0)),"اجتماع غير موجود"))</f>
        <v/>
      </c>
      <c r="K292" s="18">
        <f>IF(N(D292)+N(E292)+N(F292)=0,"",N(D292)/(N(D292)+N(E292)+N(F292)))</f>
        <v/>
      </c>
      <c r="L292" s="6">
        <f>IF(C292&amp;""="","",IF(J292&lt;&gt;"مكتمل","لا يُعتد به",IF(K292="","لم يُصوَّت",IF(K292&gt;='الإعدادات'!$B$5,"مقبول","مرفوض"))))</f>
        <v/>
      </c>
      <c r="M292" s="6">
        <f>IF(AND(L292="مقبول",I292&lt;&gt;"منفذ",I292&lt;&gt;"ملغي"),IF(AND(ISNUMBER(H292),H292&lt;'الإعدادات'!$B$6),"متأخر","غير منفذ"),"")</f>
        <v/>
      </c>
      <c r="N292" s="19">
        <f>IF(M292="","",IF(ISNUMBER(H292),H292,99999))</f>
        <v/>
      </c>
      <c r="O292" s="19">
        <f>IF(N292="","",COUNTIF($N$6:$N$505,"&lt;"&amp;N292)+COUNTIF($N$6:N292,N292))</f>
        <v/>
      </c>
    </row>
    <row r="293">
      <c r="A293" s="5" t="n"/>
      <c r="B293" s="5" t="n"/>
      <c r="C293" s="5" t="n"/>
      <c r="D293" s="17" t="n"/>
      <c r="E293" s="17" t="n"/>
      <c r="F293" s="17" t="n"/>
      <c r="G293" s="5" t="n"/>
      <c r="H293" s="14" t="n"/>
      <c r="I293" s="5" t="n"/>
      <c r="J293" s="6">
        <f>IF(C293&amp;""="","",IFERROR(INDEX('الاجتماعات'!$I$6:$I$205,MATCH(B293&amp;"",'الاجتماعات'!$A$6:$A$205,0)),"اجتماع غير موجود"))</f>
        <v/>
      </c>
      <c r="K293" s="18">
        <f>IF(N(D293)+N(E293)+N(F293)=0,"",N(D293)/(N(D293)+N(E293)+N(F293)))</f>
        <v/>
      </c>
      <c r="L293" s="6">
        <f>IF(C293&amp;""="","",IF(J293&lt;&gt;"مكتمل","لا يُعتد به",IF(K293="","لم يُصوَّت",IF(K293&gt;='الإعدادات'!$B$5,"مقبول","مرفوض"))))</f>
        <v/>
      </c>
      <c r="M293" s="6">
        <f>IF(AND(L293="مقبول",I293&lt;&gt;"منفذ",I293&lt;&gt;"ملغي"),IF(AND(ISNUMBER(H293),H293&lt;'الإعدادات'!$B$6),"متأخر","غير منفذ"),"")</f>
        <v/>
      </c>
      <c r="N293" s="19">
        <f>IF(M293="","",IF(ISNUMBER(H293),H293,99999))</f>
        <v/>
      </c>
      <c r="O293" s="19">
        <f>IF(N293="","",COUNTIF($N$6:$N$505,"&lt;"&amp;N293)+COUNTIF($N$6:N293,N293))</f>
        <v/>
      </c>
    </row>
    <row r="294">
      <c r="A294" s="5" t="n"/>
      <c r="B294" s="5" t="n"/>
      <c r="C294" s="5" t="n"/>
      <c r="D294" s="17" t="n"/>
      <c r="E294" s="17" t="n"/>
      <c r="F294" s="17" t="n"/>
      <c r="G294" s="5" t="n"/>
      <c r="H294" s="14" t="n"/>
      <c r="I294" s="5" t="n"/>
      <c r="J294" s="6">
        <f>IF(C294&amp;""="","",IFERROR(INDEX('الاجتماعات'!$I$6:$I$205,MATCH(B294&amp;"",'الاجتماعات'!$A$6:$A$205,0)),"اجتماع غير موجود"))</f>
        <v/>
      </c>
      <c r="K294" s="18">
        <f>IF(N(D294)+N(E294)+N(F294)=0,"",N(D294)/(N(D294)+N(E294)+N(F294)))</f>
        <v/>
      </c>
      <c r="L294" s="6">
        <f>IF(C294&amp;""="","",IF(J294&lt;&gt;"مكتمل","لا يُعتد به",IF(K294="","لم يُصوَّت",IF(K294&gt;='الإعدادات'!$B$5,"مقبول","مرفوض"))))</f>
        <v/>
      </c>
      <c r="M294" s="6">
        <f>IF(AND(L294="مقبول",I294&lt;&gt;"منفذ",I294&lt;&gt;"ملغي"),IF(AND(ISNUMBER(H294),H294&lt;'الإعدادات'!$B$6),"متأخر","غير منفذ"),"")</f>
        <v/>
      </c>
      <c r="N294" s="19">
        <f>IF(M294="","",IF(ISNUMBER(H294),H294,99999))</f>
        <v/>
      </c>
      <c r="O294" s="19">
        <f>IF(N294="","",COUNTIF($N$6:$N$505,"&lt;"&amp;N294)+COUNTIF($N$6:N294,N294))</f>
        <v/>
      </c>
    </row>
    <row r="295">
      <c r="A295" s="5" t="n"/>
      <c r="B295" s="5" t="n"/>
      <c r="C295" s="5" t="n"/>
      <c r="D295" s="17" t="n"/>
      <c r="E295" s="17" t="n"/>
      <c r="F295" s="17" t="n"/>
      <c r="G295" s="5" t="n"/>
      <c r="H295" s="14" t="n"/>
      <c r="I295" s="5" t="n"/>
      <c r="J295" s="6">
        <f>IF(C295&amp;""="","",IFERROR(INDEX('الاجتماعات'!$I$6:$I$205,MATCH(B295&amp;"",'الاجتماعات'!$A$6:$A$205,0)),"اجتماع غير موجود"))</f>
        <v/>
      </c>
      <c r="K295" s="18">
        <f>IF(N(D295)+N(E295)+N(F295)=0,"",N(D295)/(N(D295)+N(E295)+N(F295)))</f>
        <v/>
      </c>
      <c r="L295" s="6">
        <f>IF(C295&amp;""="","",IF(J295&lt;&gt;"مكتمل","لا يُعتد به",IF(K295="","لم يُصوَّت",IF(K295&gt;='الإعدادات'!$B$5,"مقبول","مرفوض"))))</f>
        <v/>
      </c>
      <c r="M295" s="6">
        <f>IF(AND(L295="مقبول",I295&lt;&gt;"منفذ",I295&lt;&gt;"ملغي"),IF(AND(ISNUMBER(H295),H295&lt;'الإعدادات'!$B$6),"متأخر","غير منفذ"),"")</f>
        <v/>
      </c>
      <c r="N295" s="19">
        <f>IF(M295="","",IF(ISNUMBER(H295),H295,99999))</f>
        <v/>
      </c>
      <c r="O295" s="19">
        <f>IF(N295="","",COUNTIF($N$6:$N$505,"&lt;"&amp;N295)+COUNTIF($N$6:N295,N295))</f>
        <v/>
      </c>
    </row>
    <row r="296">
      <c r="A296" s="5" t="n"/>
      <c r="B296" s="5" t="n"/>
      <c r="C296" s="5" t="n"/>
      <c r="D296" s="17" t="n"/>
      <c r="E296" s="17" t="n"/>
      <c r="F296" s="17" t="n"/>
      <c r="G296" s="5" t="n"/>
      <c r="H296" s="14" t="n"/>
      <c r="I296" s="5" t="n"/>
      <c r="J296" s="6">
        <f>IF(C296&amp;""="","",IFERROR(INDEX('الاجتماعات'!$I$6:$I$205,MATCH(B296&amp;"",'الاجتماعات'!$A$6:$A$205,0)),"اجتماع غير موجود"))</f>
        <v/>
      </c>
      <c r="K296" s="18">
        <f>IF(N(D296)+N(E296)+N(F296)=0,"",N(D296)/(N(D296)+N(E296)+N(F296)))</f>
        <v/>
      </c>
      <c r="L296" s="6">
        <f>IF(C296&amp;""="","",IF(J296&lt;&gt;"مكتمل","لا يُعتد به",IF(K296="","لم يُصوَّت",IF(K296&gt;='الإعدادات'!$B$5,"مقبول","مرفوض"))))</f>
        <v/>
      </c>
      <c r="M296" s="6">
        <f>IF(AND(L296="مقبول",I296&lt;&gt;"منفذ",I296&lt;&gt;"ملغي"),IF(AND(ISNUMBER(H296),H296&lt;'الإعدادات'!$B$6),"متأخر","غير منفذ"),"")</f>
        <v/>
      </c>
      <c r="N296" s="19">
        <f>IF(M296="","",IF(ISNUMBER(H296),H296,99999))</f>
        <v/>
      </c>
      <c r="O296" s="19">
        <f>IF(N296="","",COUNTIF($N$6:$N$505,"&lt;"&amp;N296)+COUNTIF($N$6:N296,N296))</f>
        <v/>
      </c>
    </row>
    <row r="297">
      <c r="A297" s="5" t="n"/>
      <c r="B297" s="5" t="n"/>
      <c r="C297" s="5" t="n"/>
      <c r="D297" s="17" t="n"/>
      <c r="E297" s="17" t="n"/>
      <c r="F297" s="17" t="n"/>
      <c r="G297" s="5" t="n"/>
      <c r="H297" s="14" t="n"/>
      <c r="I297" s="5" t="n"/>
      <c r="J297" s="6">
        <f>IF(C297&amp;""="","",IFERROR(INDEX('الاجتماعات'!$I$6:$I$205,MATCH(B297&amp;"",'الاجتماعات'!$A$6:$A$205,0)),"اجتماع غير موجود"))</f>
        <v/>
      </c>
      <c r="K297" s="18">
        <f>IF(N(D297)+N(E297)+N(F297)=0,"",N(D297)/(N(D297)+N(E297)+N(F297)))</f>
        <v/>
      </c>
      <c r="L297" s="6">
        <f>IF(C297&amp;""="","",IF(J297&lt;&gt;"مكتمل","لا يُعتد به",IF(K297="","لم يُصوَّت",IF(K297&gt;='الإعدادات'!$B$5,"مقبول","مرفوض"))))</f>
        <v/>
      </c>
      <c r="M297" s="6">
        <f>IF(AND(L297="مقبول",I297&lt;&gt;"منفذ",I297&lt;&gt;"ملغي"),IF(AND(ISNUMBER(H297),H297&lt;'الإعدادات'!$B$6),"متأخر","غير منفذ"),"")</f>
        <v/>
      </c>
      <c r="N297" s="19">
        <f>IF(M297="","",IF(ISNUMBER(H297),H297,99999))</f>
        <v/>
      </c>
      <c r="O297" s="19">
        <f>IF(N297="","",COUNTIF($N$6:$N$505,"&lt;"&amp;N297)+COUNTIF($N$6:N297,N297))</f>
        <v/>
      </c>
    </row>
    <row r="298">
      <c r="A298" s="5" t="n"/>
      <c r="B298" s="5" t="n"/>
      <c r="C298" s="5" t="n"/>
      <c r="D298" s="17" t="n"/>
      <c r="E298" s="17" t="n"/>
      <c r="F298" s="17" t="n"/>
      <c r="G298" s="5" t="n"/>
      <c r="H298" s="14" t="n"/>
      <c r="I298" s="5" t="n"/>
      <c r="J298" s="6">
        <f>IF(C298&amp;""="","",IFERROR(INDEX('الاجتماعات'!$I$6:$I$205,MATCH(B298&amp;"",'الاجتماعات'!$A$6:$A$205,0)),"اجتماع غير موجود"))</f>
        <v/>
      </c>
      <c r="K298" s="18">
        <f>IF(N(D298)+N(E298)+N(F298)=0,"",N(D298)/(N(D298)+N(E298)+N(F298)))</f>
        <v/>
      </c>
      <c r="L298" s="6">
        <f>IF(C298&amp;""="","",IF(J298&lt;&gt;"مكتمل","لا يُعتد به",IF(K298="","لم يُصوَّت",IF(K298&gt;='الإعدادات'!$B$5,"مقبول","مرفوض"))))</f>
        <v/>
      </c>
      <c r="M298" s="6">
        <f>IF(AND(L298="مقبول",I298&lt;&gt;"منفذ",I298&lt;&gt;"ملغي"),IF(AND(ISNUMBER(H298),H298&lt;'الإعدادات'!$B$6),"متأخر","غير منفذ"),"")</f>
        <v/>
      </c>
      <c r="N298" s="19">
        <f>IF(M298="","",IF(ISNUMBER(H298),H298,99999))</f>
        <v/>
      </c>
      <c r="O298" s="19">
        <f>IF(N298="","",COUNTIF($N$6:$N$505,"&lt;"&amp;N298)+COUNTIF($N$6:N298,N298))</f>
        <v/>
      </c>
    </row>
    <row r="299">
      <c r="A299" s="5" t="n"/>
      <c r="B299" s="5" t="n"/>
      <c r="C299" s="5" t="n"/>
      <c r="D299" s="17" t="n"/>
      <c r="E299" s="17" t="n"/>
      <c r="F299" s="17" t="n"/>
      <c r="G299" s="5" t="n"/>
      <c r="H299" s="14" t="n"/>
      <c r="I299" s="5" t="n"/>
      <c r="J299" s="6">
        <f>IF(C299&amp;""="","",IFERROR(INDEX('الاجتماعات'!$I$6:$I$205,MATCH(B299&amp;"",'الاجتماعات'!$A$6:$A$205,0)),"اجتماع غير موجود"))</f>
        <v/>
      </c>
      <c r="K299" s="18">
        <f>IF(N(D299)+N(E299)+N(F299)=0,"",N(D299)/(N(D299)+N(E299)+N(F299)))</f>
        <v/>
      </c>
      <c r="L299" s="6">
        <f>IF(C299&amp;""="","",IF(J299&lt;&gt;"مكتمل","لا يُعتد به",IF(K299="","لم يُصوَّت",IF(K299&gt;='الإعدادات'!$B$5,"مقبول","مرفوض"))))</f>
        <v/>
      </c>
      <c r="M299" s="6">
        <f>IF(AND(L299="مقبول",I299&lt;&gt;"منفذ",I299&lt;&gt;"ملغي"),IF(AND(ISNUMBER(H299),H299&lt;'الإعدادات'!$B$6),"متأخر","غير منفذ"),"")</f>
        <v/>
      </c>
      <c r="N299" s="19">
        <f>IF(M299="","",IF(ISNUMBER(H299),H299,99999))</f>
        <v/>
      </c>
      <c r="O299" s="19">
        <f>IF(N299="","",COUNTIF($N$6:$N$505,"&lt;"&amp;N299)+COUNTIF($N$6:N299,N299))</f>
        <v/>
      </c>
    </row>
    <row r="300">
      <c r="A300" s="5" t="n"/>
      <c r="B300" s="5" t="n"/>
      <c r="C300" s="5" t="n"/>
      <c r="D300" s="17" t="n"/>
      <c r="E300" s="17" t="n"/>
      <c r="F300" s="17" t="n"/>
      <c r="G300" s="5" t="n"/>
      <c r="H300" s="14" t="n"/>
      <c r="I300" s="5" t="n"/>
      <c r="J300" s="6">
        <f>IF(C300&amp;""="","",IFERROR(INDEX('الاجتماعات'!$I$6:$I$205,MATCH(B300&amp;"",'الاجتماعات'!$A$6:$A$205,0)),"اجتماع غير موجود"))</f>
        <v/>
      </c>
      <c r="K300" s="18">
        <f>IF(N(D300)+N(E300)+N(F300)=0,"",N(D300)/(N(D300)+N(E300)+N(F300)))</f>
        <v/>
      </c>
      <c r="L300" s="6">
        <f>IF(C300&amp;""="","",IF(J300&lt;&gt;"مكتمل","لا يُعتد به",IF(K300="","لم يُصوَّت",IF(K300&gt;='الإعدادات'!$B$5,"مقبول","مرفوض"))))</f>
        <v/>
      </c>
      <c r="M300" s="6">
        <f>IF(AND(L300="مقبول",I300&lt;&gt;"منفذ",I300&lt;&gt;"ملغي"),IF(AND(ISNUMBER(H300),H300&lt;'الإعدادات'!$B$6),"متأخر","غير منفذ"),"")</f>
        <v/>
      </c>
      <c r="N300" s="19">
        <f>IF(M300="","",IF(ISNUMBER(H300),H300,99999))</f>
        <v/>
      </c>
      <c r="O300" s="19">
        <f>IF(N300="","",COUNTIF($N$6:$N$505,"&lt;"&amp;N300)+COUNTIF($N$6:N300,N300))</f>
        <v/>
      </c>
    </row>
    <row r="301">
      <c r="A301" s="5" t="n"/>
      <c r="B301" s="5" t="n"/>
      <c r="C301" s="5" t="n"/>
      <c r="D301" s="17" t="n"/>
      <c r="E301" s="17" t="n"/>
      <c r="F301" s="17" t="n"/>
      <c r="G301" s="5" t="n"/>
      <c r="H301" s="14" t="n"/>
      <c r="I301" s="5" t="n"/>
      <c r="J301" s="6">
        <f>IF(C301&amp;""="","",IFERROR(INDEX('الاجتماعات'!$I$6:$I$205,MATCH(B301&amp;"",'الاجتماعات'!$A$6:$A$205,0)),"اجتماع غير موجود"))</f>
        <v/>
      </c>
      <c r="K301" s="18">
        <f>IF(N(D301)+N(E301)+N(F301)=0,"",N(D301)/(N(D301)+N(E301)+N(F301)))</f>
        <v/>
      </c>
      <c r="L301" s="6">
        <f>IF(C301&amp;""="","",IF(J301&lt;&gt;"مكتمل","لا يُعتد به",IF(K301="","لم يُصوَّت",IF(K301&gt;='الإعدادات'!$B$5,"مقبول","مرفوض"))))</f>
        <v/>
      </c>
      <c r="M301" s="6">
        <f>IF(AND(L301="مقبول",I301&lt;&gt;"منفذ",I301&lt;&gt;"ملغي"),IF(AND(ISNUMBER(H301),H301&lt;'الإعدادات'!$B$6),"متأخر","غير منفذ"),"")</f>
        <v/>
      </c>
      <c r="N301" s="19">
        <f>IF(M301="","",IF(ISNUMBER(H301),H301,99999))</f>
        <v/>
      </c>
      <c r="O301" s="19">
        <f>IF(N301="","",COUNTIF($N$6:$N$505,"&lt;"&amp;N301)+COUNTIF($N$6:N301,N301))</f>
        <v/>
      </c>
    </row>
    <row r="302">
      <c r="A302" s="5" t="n"/>
      <c r="B302" s="5" t="n"/>
      <c r="C302" s="5" t="n"/>
      <c r="D302" s="17" t="n"/>
      <c r="E302" s="17" t="n"/>
      <c r="F302" s="17" t="n"/>
      <c r="G302" s="5" t="n"/>
      <c r="H302" s="14" t="n"/>
      <c r="I302" s="5" t="n"/>
      <c r="J302" s="6">
        <f>IF(C302&amp;""="","",IFERROR(INDEX('الاجتماعات'!$I$6:$I$205,MATCH(B302&amp;"",'الاجتماعات'!$A$6:$A$205,0)),"اجتماع غير موجود"))</f>
        <v/>
      </c>
      <c r="K302" s="18">
        <f>IF(N(D302)+N(E302)+N(F302)=0,"",N(D302)/(N(D302)+N(E302)+N(F302)))</f>
        <v/>
      </c>
      <c r="L302" s="6">
        <f>IF(C302&amp;""="","",IF(J302&lt;&gt;"مكتمل","لا يُعتد به",IF(K302="","لم يُصوَّت",IF(K302&gt;='الإعدادات'!$B$5,"مقبول","مرفوض"))))</f>
        <v/>
      </c>
      <c r="M302" s="6">
        <f>IF(AND(L302="مقبول",I302&lt;&gt;"منفذ",I302&lt;&gt;"ملغي"),IF(AND(ISNUMBER(H302),H302&lt;'الإعدادات'!$B$6),"متأخر","غير منفذ"),"")</f>
        <v/>
      </c>
      <c r="N302" s="19">
        <f>IF(M302="","",IF(ISNUMBER(H302),H302,99999))</f>
        <v/>
      </c>
      <c r="O302" s="19">
        <f>IF(N302="","",COUNTIF($N$6:$N$505,"&lt;"&amp;N302)+COUNTIF($N$6:N302,N302))</f>
        <v/>
      </c>
    </row>
    <row r="303">
      <c r="A303" s="5" t="n"/>
      <c r="B303" s="5" t="n"/>
      <c r="C303" s="5" t="n"/>
      <c r="D303" s="17" t="n"/>
      <c r="E303" s="17" t="n"/>
      <c r="F303" s="17" t="n"/>
      <c r="G303" s="5" t="n"/>
      <c r="H303" s="14" t="n"/>
      <c r="I303" s="5" t="n"/>
      <c r="J303" s="6">
        <f>IF(C303&amp;""="","",IFERROR(INDEX('الاجتماعات'!$I$6:$I$205,MATCH(B303&amp;"",'الاجتماعات'!$A$6:$A$205,0)),"اجتماع غير موجود"))</f>
        <v/>
      </c>
      <c r="K303" s="18">
        <f>IF(N(D303)+N(E303)+N(F303)=0,"",N(D303)/(N(D303)+N(E303)+N(F303)))</f>
        <v/>
      </c>
      <c r="L303" s="6">
        <f>IF(C303&amp;""="","",IF(J303&lt;&gt;"مكتمل","لا يُعتد به",IF(K303="","لم يُصوَّت",IF(K303&gt;='الإعدادات'!$B$5,"مقبول","مرفوض"))))</f>
        <v/>
      </c>
      <c r="M303" s="6">
        <f>IF(AND(L303="مقبول",I303&lt;&gt;"منفذ",I303&lt;&gt;"ملغي"),IF(AND(ISNUMBER(H303),H303&lt;'الإعدادات'!$B$6),"متأخر","غير منفذ"),"")</f>
        <v/>
      </c>
      <c r="N303" s="19">
        <f>IF(M303="","",IF(ISNUMBER(H303),H303,99999))</f>
        <v/>
      </c>
      <c r="O303" s="19">
        <f>IF(N303="","",COUNTIF($N$6:$N$505,"&lt;"&amp;N303)+COUNTIF($N$6:N303,N303))</f>
        <v/>
      </c>
    </row>
    <row r="304">
      <c r="A304" s="5" t="n"/>
      <c r="B304" s="5" t="n"/>
      <c r="C304" s="5" t="n"/>
      <c r="D304" s="17" t="n"/>
      <c r="E304" s="17" t="n"/>
      <c r="F304" s="17" t="n"/>
      <c r="G304" s="5" t="n"/>
      <c r="H304" s="14" t="n"/>
      <c r="I304" s="5" t="n"/>
      <c r="J304" s="6">
        <f>IF(C304&amp;""="","",IFERROR(INDEX('الاجتماعات'!$I$6:$I$205,MATCH(B304&amp;"",'الاجتماعات'!$A$6:$A$205,0)),"اجتماع غير موجود"))</f>
        <v/>
      </c>
      <c r="K304" s="18">
        <f>IF(N(D304)+N(E304)+N(F304)=0,"",N(D304)/(N(D304)+N(E304)+N(F304)))</f>
        <v/>
      </c>
      <c r="L304" s="6">
        <f>IF(C304&amp;""="","",IF(J304&lt;&gt;"مكتمل","لا يُعتد به",IF(K304="","لم يُصوَّت",IF(K304&gt;='الإعدادات'!$B$5,"مقبول","مرفوض"))))</f>
        <v/>
      </c>
      <c r="M304" s="6">
        <f>IF(AND(L304="مقبول",I304&lt;&gt;"منفذ",I304&lt;&gt;"ملغي"),IF(AND(ISNUMBER(H304),H304&lt;'الإعدادات'!$B$6),"متأخر","غير منفذ"),"")</f>
        <v/>
      </c>
      <c r="N304" s="19">
        <f>IF(M304="","",IF(ISNUMBER(H304),H304,99999))</f>
        <v/>
      </c>
      <c r="O304" s="19">
        <f>IF(N304="","",COUNTIF($N$6:$N$505,"&lt;"&amp;N304)+COUNTIF($N$6:N304,N304))</f>
        <v/>
      </c>
    </row>
    <row r="305">
      <c r="A305" s="5" t="n"/>
      <c r="B305" s="5" t="n"/>
      <c r="C305" s="5" t="n"/>
      <c r="D305" s="17" t="n"/>
      <c r="E305" s="17" t="n"/>
      <c r="F305" s="17" t="n"/>
      <c r="G305" s="5" t="n"/>
      <c r="H305" s="14" t="n"/>
      <c r="I305" s="5" t="n"/>
      <c r="J305" s="6">
        <f>IF(C305&amp;""="","",IFERROR(INDEX('الاجتماعات'!$I$6:$I$205,MATCH(B305&amp;"",'الاجتماعات'!$A$6:$A$205,0)),"اجتماع غير موجود"))</f>
        <v/>
      </c>
      <c r="K305" s="18">
        <f>IF(N(D305)+N(E305)+N(F305)=0,"",N(D305)/(N(D305)+N(E305)+N(F305)))</f>
        <v/>
      </c>
      <c r="L305" s="6">
        <f>IF(C305&amp;""="","",IF(J305&lt;&gt;"مكتمل","لا يُعتد به",IF(K305="","لم يُصوَّت",IF(K305&gt;='الإعدادات'!$B$5,"مقبول","مرفوض"))))</f>
        <v/>
      </c>
      <c r="M305" s="6">
        <f>IF(AND(L305="مقبول",I305&lt;&gt;"منفذ",I305&lt;&gt;"ملغي"),IF(AND(ISNUMBER(H305),H305&lt;'الإعدادات'!$B$6),"متأخر","غير منفذ"),"")</f>
        <v/>
      </c>
      <c r="N305" s="19">
        <f>IF(M305="","",IF(ISNUMBER(H305),H305,99999))</f>
        <v/>
      </c>
      <c r="O305" s="19">
        <f>IF(N305="","",COUNTIF($N$6:$N$505,"&lt;"&amp;N305)+COUNTIF($N$6:N305,N305))</f>
        <v/>
      </c>
    </row>
    <row r="306">
      <c r="A306" s="5" t="n"/>
      <c r="B306" s="5" t="n"/>
      <c r="C306" s="5" t="n"/>
      <c r="D306" s="17" t="n"/>
      <c r="E306" s="17" t="n"/>
      <c r="F306" s="17" t="n"/>
      <c r="G306" s="5" t="n"/>
      <c r="H306" s="14" t="n"/>
      <c r="I306" s="5" t="n"/>
      <c r="J306" s="6">
        <f>IF(C306&amp;""="","",IFERROR(INDEX('الاجتماعات'!$I$6:$I$205,MATCH(B306&amp;"",'الاجتماعات'!$A$6:$A$205,0)),"اجتماع غير موجود"))</f>
        <v/>
      </c>
      <c r="K306" s="18">
        <f>IF(N(D306)+N(E306)+N(F306)=0,"",N(D306)/(N(D306)+N(E306)+N(F306)))</f>
        <v/>
      </c>
      <c r="L306" s="6">
        <f>IF(C306&amp;""="","",IF(J306&lt;&gt;"مكتمل","لا يُعتد به",IF(K306="","لم يُصوَّت",IF(K306&gt;='الإعدادات'!$B$5,"مقبول","مرفوض"))))</f>
        <v/>
      </c>
      <c r="M306" s="6">
        <f>IF(AND(L306="مقبول",I306&lt;&gt;"منفذ",I306&lt;&gt;"ملغي"),IF(AND(ISNUMBER(H306),H306&lt;'الإعدادات'!$B$6),"متأخر","غير منفذ"),"")</f>
        <v/>
      </c>
      <c r="N306" s="19">
        <f>IF(M306="","",IF(ISNUMBER(H306),H306,99999))</f>
        <v/>
      </c>
      <c r="O306" s="19">
        <f>IF(N306="","",COUNTIF($N$6:$N$505,"&lt;"&amp;N306)+COUNTIF($N$6:N306,N306))</f>
        <v/>
      </c>
    </row>
    <row r="307">
      <c r="A307" s="5" t="n"/>
      <c r="B307" s="5" t="n"/>
      <c r="C307" s="5" t="n"/>
      <c r="D307" s="17" t="n"/>
      <c r="E307" s="17" t="n"/>
      <c r="F307" s="17" t="n"/>
      <c r="G307" s="5" t="n"/>
      <c r="H307" s="14" t="n"/>
      <c r="I307" s="5" t="n"/>
      <c r="J307" s="6">
        <f>IF(C307&amp;""="","",IFERROR(INDEX('الاجتماعات'!$I$6:$I$205,MATCH(B307&amp;"",'الاجتماعات'!$A$6:$A$205,0)),"اجتماع غير موجود"))</f>
        <v/>
      </c>
      <c r="K307" s="18">
        <f>IF(N(D307)+N(E307)+N(F307)=0,"",N(D307)/(N(D307)+N(E307)+N(F307)))</f>
        <v/>
      </c>
      <c r="L307" s="6">
        <f>IF(C307&amp;""="","",IF(J307&lt;&gt;"مكتمل","لا يُعتد به",IF(K307="","لم يُصوَّت",IF(K307&gt;='الإعدادات'!$B$5,"مقبول","مرفوض"))))</f>
        <v/>
      </c>
      <c r="M307" s="6">
        <f>IF(AND(L307="مقبول",I307&lt;&gt;"منفذ",I307&lt;&gt;"ملغي"),IF(AND(ISNUMBER(H307),H307&lt;'الإعدادات'!$B$6),"متأخر","غير منفذ"),"")</f>
        <v/>
      </c>
      <c r="N307" s="19">
        <f>IF(M307="","",IF(ISNUMBER(H307),H307,99999))</f>
        <v/>
      </c>
      <c r="O307" s="19">
        <f>IF(N307="","",COUNTIF($N$6:$N$505,"&lt;"&amp;N307)+COUNTIF($N$6:N307,N307))</f>
        <v/>
      </c>
    </row>
    <row r="308">
      <c r="A308" s="5" t="n"/>
      <c r="B308" s="5" t="n"/>
      <c r="C308" s="5" t="n"/>
      <c r="D308" s="17" t="n"/>
      <c r="E308" s="17" t="n"/>
      <c r="F308" s="17" t="n"/>
      <c r="G308" s="5" t="n"/>
      <c r="H308" s="14" t="n"/>
      <c r="I308" s="5" t="n"/>
      <c r="J308" s="6">
        <f>IF(C308&amp;""="","",IFERROR(INDEX('الاجتماعات'!$I$6:$I$205,MATCH(B308&amp;"",'الاجتماعات'!$A$6:$A$205,0)),"اجتماع غير موجود"))</f>
        <v/>
      </c>
      <c r="K308" s="18">
        <f>IF(N(D308)+N(E308)+N(F308)=0,"",N(D308)/(N(D308)+N(E308)+N(F308)))</f>
        <v/>
      </c>
      <c r="L308" s="6">
        <f>IF(C308&amp;""="","",IF(J308&lt;&gt;"مكتمل","لا يُعتد به",IF(K308="","لم يُصوَّت",IF(K308&gt;='الإعدادات'!$B$5,"مقبول","مرفوض"))))</f>
        <v/>
      </c>
      <c r="M308" s="6">
        <f>IF(AND(L308="مقبول",I308&lt;&gt;"منفذ",I308&lt;&gt;"ملغي"),IF(AND(ISNUMBER(H308),H308&lt;'الإعدادات'!$B$6),"متأخر","غير منفذ"),"")</f>
        <v/>
      </c>
      <c r="N308" s="19">
        <f>IF(M308="","",IF(ISNUMBER(H308),H308,99999))</f>
        <v/>
      </c>
      <c r="O308" s="19">
        <f>IF(N308="","",COUNTIF($N$6:$N$505,"&lt;"&amp;N308)+COUNTIF($N$6:N308,N308))</f>
        <v/>
      </c>
    </row>
    <row r="309">
      <c r="A309" s="5" t="n"/>
      <c r="B309" s="5" t="n"/>
      <c r="C309" s="5" t="n"/>
      <c r="D309" s="17" t="n"/>
      <c r="E309" s="17" t="n"/>
      <c r="F309" s="17" t="n"/>
      <c r="G309" s="5" t="n"/>
      <c r="H309" s="14" t="n"/>
      <c r="I309" s="5" t="n"/>
      <c r="J309" s="6">
        <f>IF(C309&amp;""="","",IFERROR(INDEX('الاجتماعات'!$I$6:$I$205,MATCH(B309&amp;"",'الاجتماعات'!$A$6:$A$205,0)),"اجتماع غير موجود"))</f>
        <v/>
      </c>
      <c r="K309" s="18">
        <f>IF(N(D309)+N(E309)+N(F309)=0,"",N(D309)/(N(D309)+N(E309)+N(F309)))</f>
        <v/>
      </c>
      <c r="L309" s="6">
        <f>IF(C309&amp;""="","",IF(J309&lt;&gt;"مكتمل","لا يُعتد به",IF(K309="","لم يُصوَّت",IF(K309&gt;='الإعدادات'!$B$5,"مقبول","مرفوض"))))</f>
        <v/>
      </c>
      <c r="M309" s="6">
        <f>IF(AND(L309="مقبول",I309&lt;&gt;"منفذ",I309&lt;&gt;"ملغي"),IF(AND(ISNUMBER(H309),H309&lt;'الإعدادات'!$B$6),"متأخر","غير منفذ"),"")</f>
        <v/>
      </c>
      <c r="N309" s="19">
        <f>IF(M309="","",IF(ISNUMBER(H309),H309,99999))</f>
        <v/>
      </c>
      <c r="O309" s="19">
        <f>IF(N309="","",COUNTIF($N$6:$N$505,"&lt;"&amp;N309)+COUNTIF($N$6:N309,N309))</f>
        <v/>
      </c>
    </row>
    <row r="310">
      <c r="A310" s="5" t="n"/>
      <c r="B310" s="5" t="n"/>
      <c r="C310" s="5" t="n"/>
      <c r="D310" s="17" t="n"/>
      <c r="E310" s="17" t="n"/>
      <c r="F310" s="17" t="n"/>
      <c r="G310" s="5" t="n"/>
      <c r="H310" s="14" t="n"/>
      <c r="I310" s="5" t="n"/>
      <c r="J310" s="6">
        <f>IF(C310&amp;""="","",IFERROR(INDEX('الاجتماعات'!$I$6:$I$205,MATCH(B310&amp;"",'الاجتماعات'!$A$6:$A$205,0)),"اجتماع غير موجود"))</f>
        <v/>
      </c>
      <c r="K310" s="18">
        <f>IF(N(D310)+N(E310)+N(F310)=0,"",N(D310)/(N(D310)+N(E310)+N(F310)))</f>
        <v/>
      </c>
      <c r="L310" s="6">
        <f>IF(C310&amp;""="","",IF(J310&lt;&gt;"مكتمل","لا يُعتد به",IF(K310="","لم يُصوَّت",IF(K310&gt;='الإعدادات'!$B$5,"مقبول","مرفوض"))))</f>
        <v/>
      </c>
      <c r="M310" s="6">
        <f>IF(AND(L310="مقبول",I310&lt;&gt;"منفذ",I310&lt;&gt;"ملغي"),IF(AND(ISNUMBER(H310),H310&lt;'الإعدادات'!$B$6),"متأخر","غير منفذ"),"")</f>
        <v/>
      </c>
      <c r="N310" s="19">
        <f>IF(M310="","",IF(ISNUMBER(H310),H310,99999))</f>
        <v/>
      </c>
      <c r="O310" s="19">
        <f>IF(N310="","",COUNTIF($N$6:$N$505,"&lt;"&amp;N310)+COUNTIF($N$6:N310,N310))</f>
        <v/>
      </c>
    </row>
    <row r="311">
      <c r="A311" s="5" t="n"/>
      <c r="B311" s="5" t="n"/>
      <c r="C311" s="5" t="n"/>
      <c r="D311" s="17" t="n"/>
      <c r="E311" s="17" t="n"/>
      <c r="F311" s="17" t="n"/>
      <c r="G311" s="5" t="n"/>
      <c r="H311" s="14" t="n"/>
      <c r="I311" s="5" t="n"/>
      <c r="J311" s="6">
        <f>IF(C311&amp;""="","",IFERROR(INDEX('الاجتماعات'!$I$6:$I$205,MATCH(B311&amp;"",'الاجتماعات'!$A$6:$A$205,0)),"اجتماع غير موجود"))</f>
        <v/>
      </c>
      <c r="K311" s="18">
        <f>IF(N(D311)+N(E311)+N(F311)=0,"",N(D311)/(N(D311)+N(E311)+N(F311)))</f>
        <v/>
      </c>
      <c r="L311" s="6">
        <f>IF(C311&amp;""="","",IF(J311&lt;&gt;"مكتمل","لا يُعتد به",IF(K311="","لم يُصوَّت",IF(K311&gt;='الإعدادات'!$B$5,"مقبول","مرفوض"))))</f>
        <v/>
      </c>
      <c r="M311" s="6">
        <f>IF(AND(L311="مقبول",I311&lt;&gt;"منفذ",I311&lt;&gt;"ملغي"),IF(AND(ISNUMBER(H311),H311&lt;'الإعدادات'!$B$6),"متأخر","غير منفذ"),"")</f>
        <v/>
      </c>
      <c r="N311" s="19">
        <f>IF(M311="","",IF(ISNUMBER(H311),H311,99999))</f>
        <v/>
      </c>
      <c r="O311" s="19">
        <f>IF(N311="","",COUNTIF($N$6:$N$505,"&lt;"&amp;N311)+COUNTIF($N$6:N311,N311))</f>
        <v/>
      </c>
    </row>
    <row r="312">
      <c r="A312" s="5" t="n"/>
      <c r="B312" s="5" t="n"/>
      <c r="C312" s="5" t="n"/>
      <c r="D312" s="17" t="n"/>
      <c r="E312" s="17" t="n"/>
      <c r="F312" s="17" t="n"/>
      <c r="G312" s="5" t="n"/>
      <c r="H312" s="14" t="n"/>
      <c r="I312" s="5" t="n"/>
      <c r="J312" s="6">
        <f>IF(C312&amp;""="","",IFERROR(INDEX('الاجتماعات'!$I$6:$I$205,MATCH(B312&amp;"",'الاجتماعات'!$A$6:$A$205,0)),"اجتماع غير موجود"))</f>
        <v/>
      </c>
      <c r="K312" s="18">
        <f>IF(N(D312)+N(E312)+N(F312)=0,"",N(D312)/(N(D312)+N(E312)+N(F312)))</f>
        <v/>
      </c>
      <c r="L312" s="6">
        <f>IF(C312&amp;""="","",IF(J312&lt;&gt;"مكتمل","لا يُعتد به",IF(K312="","لم يُصوَّت",IF(K312&gt;='الإعدادات'!$B$5,"مقبول","مرفوض"))))</f>
        <v/>
      </c>
      <c r="M312" s="6">
        <f>IF(AND(L312="مقبول",I312&lt;&gt;"منفذ",I312&lt;&gt;"ملغي"),IF(AND(ISNUMBER(H312),H312&lt;'الإعدادات'!$B$6),"متأخر","غير منفذ"),"")</f>
        <v/>
      </c>
      <c r="N312" s="19">
        <f>IF(M312="","",IF(ISNUMBER(H312),H312,99999))</f>
        <v/>
      </c>
      <c r="O312" s="19">
        <f>IF(N312="","",COUNTIF($N$6:$N$505,"&lt;"&amp;N312)+COUNTIF($N$6:N312,N312))</f>
        <v/>
      </c>
    </row>
    <row r="313">
      <c r="A313" s="5" t="n"/>
      <c r="B313" s="5" t="n"/>
      <c r="C313" s="5" t="n"/>
      <c r="D313" s="17" t="n"/>
      <c r="E313" s="17" t="n"/>
      <c r="F313" s="17" t="n"/>
      <c r="G313" s="5" t="n"/>
      <c r="H313" s="14" t="n"/>
      <c r="I313" s="5" t="n"/>
      <c r="J313" s="6">
        <f>IF(C313&amp;""="","",IFERROR(INDEX('الاجتماعات'!$I$6:$I$205,MATCH(B313&amp;"",'الاجتماعات'!$A$6:$A$205,0)),"اجتماع غير موجود"))</f>
        <v/>
      </c>
      <c r="K313" s="18">
        <f>IF(N(D313)+N(E313)+N(F313)=0,"",N(D313)/(N(D313)+N(E313)+N(F313)))</f>
        <v/>
      </c>
      <c r="L313" s="6">
        <f>IF(C313&amp;""="","",IF(J313&lt;&gt;"مكتمل","لا يُعتد به",IF(K313="","لم يُصوَّت",IF(K313&gt;='الإعدادات'!$B$5,"مقبول","مرفوض"))))</f>
        <v/>
      </c>
      <c r="M313" s="6">
        <f>IF(AND(L313="مقبول",I313&lt;&gt;"منفذ",I313&lt;&gt;"ملغي"),IF(AND(ISNUMBER(H313),H313&lt;'الإعدادات'!$B$6),"متأخر","غير منفذ"),"")</f>
        <v/>
      </c>
      <c r="N313" s="19">
        <f>IF(M313="","",IF(ISNUMBER(H313),H313,99999))</f>
        <v/>
      </c>
      <c r="O313" s="19">
        <f>IF(N313="","",COUNTIF($N$6:$N$505,"&lt;"&amp;N313)+COUNTIF($N$6:N313,N313))</f>
        <v/>
      </c>
    </row>
    <row r="314">
      <c r="A314" s="5" t="n"/>
      <c r="B314" s="5" t="n"/>
      <c r="C314" s="5" t="n"/>
      <c r="D314" s="17" t="n"/>
      <c r="E314" s="17" t="n"/>
      <c r="F314" s="17" t="n"/>
      <c r="G314" s="5" t="n"/>
      <c r="H314" s="14" t="n"/>
      <c r="I314" s="5" t="n"/>
      <c r="J314" s="6">
        <f>IF(C314&amp;""="","",IFERROR(INDEX('الاجتماعات'!$I$6:$I$205,MATCH(B314&amp;"",'الاجتماعات'!$A$6:$A$205,0)),"اجتماع غير موجود"))</f>
        <v/>
      </c>
      <c r="K314" s="18">
        <f>IF(N(D314)+N(E314)+N(F314)=0,"",N(D314)/(N(D314)+N(E314)+N(F314)))</f>
        <v/>
      </c>
      <c r="L314" s="6">
        <f>IF(C314&amp;""="","",IF(J314&lt;&gt;"مكتمل","لا يُعتد به",IF(K314="","لم يُصوَّت",IF(K314&gt;='الإعدادات'!$B$5,"مقبول","مرفوض"))))</f>
        <v/>
      </c>
      <c r="M314" s="6">
        <f>IF(AND(L314="مقبول",I314&lt;&gt;"منفذ",I314&lt;&gt;"ملغي"),IF(AND(ISNUMBER(H314),H314&lt;'الإعدادات'!$B$6),"متأخر","غير منفذ"),"")</f>
        <v/>
      </c>
      <c r="N314" s="19">
        <f>IF(M314="","",IF(ISNUMBER(H314),H314,99999))</f>
        <v/>
      </c>
      <c r="O314" s="19">
        <f>IF(N314="","",COUNTIF($N$6:$N$505,"&lt;"&amp;N314)+COUNTIF($N$6:N314,N314))</f>
        <v/>
      </c>
    </row>
    <row r="315">
      <c r="A315" s="5" t="n"/>
      <c r="B315" s="5" t="n"/>
      <c r="C315" s="5" t="n"/>
      <c r="D315" s="17" t="n"/>
      <c r="E315" s="17" t="n"/>
      <c r="F315" s="17" t="n"/>
      <c r="G315" s="5" t="n"/>
      <c r="H315" s="14" t="n"/>
      <c r="I315" s="5" t="n"/>
      <c r="J315" s="6">
        <f>IF(C315&amp;""="","",IFERROR(INDEX('الاجتماعات'!$I$6:$I$205,MATCH(B315&amp;"",'الاجتماعات'!$A$6:$A$205,0)),"اجتماع غير موجود"))</f>
        <v/>
      </c>
      <c r="K315" s="18">
        <f>IF(N(D315)+N(E315)+N(F315)=0,"",N(D315)/(N(D315)+N(E315)+N(F315)))</f>
        <v/>
      </c>
      <c r="L315" s="6">
        <f>IF(C315&amp;""="","",IF(J315&lt;&gt;"مكتمل","لا يُعتد به",IF(K315="","لم يُصوَّت",IF(K315&gt;='الإعدادات'!$B$5,"مقبول","مرفوض"))))</f>
        <v/>
      </c>
      <c r="M315" s="6">
        <f>IF(AND(L315="مقبول",I315&lt;&gt;"منفذ",I315&lt;&gt;"ملغي"),IF(AND(ISNUMBER(H315),H315&lt;'الإعدادات'!$B$6),"متأخر","غير منفذ"),"")</f>
        <v/>
      </c>
      <c r="N315" s="19">
        <f>IF(M315="","",IF(ISNUMBER(H315),H315,99999))</f>
        <v/>
      </c>
      <c r="O315" s="19">
        <f>IF(N315="","",COUNTIF($N$6:$N$505,"&lt;"&amp;N315)+COUNTIF($N$6:N315,N315))</f>
        <v/>
      </c>
    </row>
    <row r="316">
      <c r="A316" s="5" t="n"/>
      <c r="B316" s="5" t="n"/>
      <c r="C316" s="5" t="n"/>
      <c r="D316" s="17" t="n"/>
      <c r="E316" s="17" t="n"/>
      <c r="F316" s="17" t="n"/>
      <c r="G316" s="5" t="n"/>
      <c r="H316" s="14" t="n"/>
      <c r="I316" s="5" t="n"/>
      <c r="J316" s="6">
        <f>IF(C316&amp;""="","",IFERROR(INDEX('الاجتماعات'!$I$6:$I$205,MATCH(B316&amp;"",'الاجتماعات'!$A$6:$A$205,0)),"اجتماع غير موجود"))</f>
        <v/>
      </c>
      <c r="K316" s="18">
        <f>IF(N(D316)+N(E316)+N(F316)=0,"",N(D316)/(N(D316)+N(E316)+N(F316)))</f>
        <v/>
      </c>
      <c r="L316" s="6">
        <f>IF(C316&amp;""="","",IF(J316&lt;&gt;"مكتمل","لا يُعتد به",IF(K316="","لم يُصوَّت",IF(K316&gt;='الإعدادات'!$B$5,"مقبول","مرفوض"))))</f>
        <v/>
      </c>
      <c r="M316" s="6">
        <f>IF(AND(L316="مقبول",I316&lt;&gt;"منفذ",I316&lt;&gt;"ملغي"),IF(AND(ISNUMBER(H316),H316&lt;'الإعدادات'!$B$6),"متأخر","غير منفذ"),"")</f>
        <v/>
      </c>
      <c r="N316" s="19">
        <f>IF(M316="","",IF(ISNUMBER(H316),H316,99999))</f>
        <v/>
      </c>
      <c r="O316" s="19">
        <f>IF(N316="","",COUNTIF($N$6:$N$505,"&lt;"&amp;N316)+COUNTIF($N$6:N316,N316))</f>
        <v/>
      </c>
    </row>
    <row r="317">
      <c r="A317" s="5" t="n"/>
      <c r="B317" s="5" t="n"/>
      <c r="C317" s="5" t="n"/>
      <c r="D317" s="17" t="n"/>
      <c r="E317" s="17" t="n"/>
      <c r="F317" s="17" t="n"/>
      <c r="G317" s="5" t="n"/>
      <c r="H317" s="14" t="n"/>
      <c r="I317" s="5" t="n"/>
      <c r="J317" s="6">
        <f>IF(C317&amp;""="","",IFERROR(INDEX('الاجتماعات'!$I$6:$I$205,MATCH(B317&amp;"",'الاجتماعات'!$A$6:$A$205,0)),"اجتماع غير موجود"))</f>
        <v/>
      </c>
      <c r="K317" s="18">
        <f>IF(N(D317)+N(E317)+N(F317)=0,"",N(D317)/(N(D317)+N(E317)+N(F317)))</f>
        <v/>
      </c>
      <c r="L317" s="6">
        <f>IF(C317&amp;""="","",IF(J317&lt;&gt;"مكتمل","لا يُعتد به",IF(K317="","لم يُصوَّت",IF(K317&gt;='الإعدادات'!$B$5,"مقبول","مرفوض"))))</f>
        <v/>
      </c>
      <c r="M317" s="6">
        <f>IF(AND(L317="مقبول",I317&lt;&gt;"منفذ",I317&lt;&gt;"ملغي"),IF(AND(ISNUMBER(H317),H317&lt;'الإعدادات'!$B$6),"متأخر","غير منفذ"),"")</f>
        <v/>
      </c>
      <c r="N317" s="19">
        <f>IF(M317="","",IF(ISNUMBER(H317),H317,99999))</f>
        <v/>
      </c>
      <c r="O317" s="19">
        <f>IF(N317="","",COUNTIF($N$6:$N$505,"&lt;"&amp;N317)+COUNTIF($N$6:N317,N317))</f>
        <v/>
      </c>
    </row>
    <row r="318">
      <c r="A318" s="5" t="n"/>
      <c r="B318" s="5" t="n"/>
      <c r="C318" s="5" t="n"/>
      <c r="D318" s="17" t="n"/>
      <c r="E318" s="17" t="n"/>
      <c r="F318" s="17" t="n"/>
      <c r="G318" s="5" t="n"/>
      <c r="H318" s="14" t="n"/>
      <c r="I318" s="5" t="n"/>
      <c r="J318" s="6">
        <f>IF(C318&amp;""="","",IFERROR(INDEX('الاجتماعات'!$I$6:$I$205,MATCH(B318&amp;"",'الاجتماعات'!$A$6:$A$205,0)),"اجتماع غير موجود"))</f>
        <v/>
      </c>
      <c r="K318" s="18">
        <f>IF(N(D318)+N(E318)+N(F318)=0,"",N(D318)/(N(D318)+N(E318)+N(F318)))</f>
        <v/>
      </c>
      <c r="L318" s="6">
        <f>IF(C318&amp;""="","",IF(J318&lt;&gt;"مكتمل","لا يُعتد به",IF(K318="","لم يُصوَّت",IF(K318&gt;='الإعدادات'!$B$5,"مقبول","مرفوض"))))</f>
        <v/>
      </c>
      <c r="M318" s="6">
        <f>IF(AND(L318="مقبول",I318&lt;&gt;"منفذ",I318&lt;&gt;"ملغي"),IF(AND(ISNUMBER(H318),H318&lt;'الإعدادات'!$B$6),"متأخر","غير منفذ"),"")</f>
        <v/>
      </c>
      <c r="N318" s="19">
        <f>IF(M318="","",IF(ISNUMBER(H318),H318,99999))</f>
        <v/>
      </c>
      <c r="O318" s="19">
        <f>IF(N318="","",COUNTIF($N$6:$N$505,"&lt;"&amp;N318)+COUNTIF($N$6:N318,N318))</f>
        <v/>
      </c>
    </row>
    <row r="319">
      <c r="A319" s="5" t="n"/>
      <c r="B319" s="5" t="n"/>
      <c r="C319" s="5" t="n"/>
      <c r="D319" s="17" t="n"/>
      <c r="E319" s="17" t="n"/>
      <c r="F319" s="17" t="n"/>
      <c r="G319" s="5" t="n"/>
      <c r="H319" s="14" t="n"/>
      <c r="I319" s="5" t="n"/>
      <c r="J319" s="6">
        <f>IF(C319&amp;""="","",IFERROR(INDEX('الاجتماعات'!$I$6:$I$205,MATCH(B319&amp;"",'الاجتماعات'!$A$6:$A$205,0)),"اجتماع غير موجود"))</f>
        <v/>
      </c>
      <c r="K319" s="18">
        <f>IF(N(D319)+N(E319)+N(F319)=0,"",N(D319)/(N(D319)+N(E319)+N(F319)))</f>
        <v/>
      </c>
      <c r="L319" s="6">
        <f>IF(C319&amp;""="","",IF(J319&lt;&gt;"مكتمل","لا يُعتد به",IF(K319="","لم يُصوَّت",IF(K319&gt;='الإعدادات'!$B$5,"مقبول","مرفوض"))))</f>
        <v/>
      </c>
      <c r="M319" s="6">
        <f>IF(AND(L319="مقبول",I319&lt;&gt;"منفذ",I319&lt;&gt;"ملغي"),IF(AND(ISNUMBER(H319),H319&lt;'الإعدادات'!$B$6),"متأخر","غير منفذ"),"")</f>
        <v/>
      </c>
      <c r="N319" s="19">
        <f>IF(M319="","",IF(ISNUMBER(H319),H319,99999))</f>
        <v/>
      </c>
      <c r="O319" s="19">
        <f>IF(N319="","",COUNTIF($N$6:$N$505,"&lt;"&amp;N319)+COUNTIF($N$6:N319,N319))</f>
        <v/>
      </c>
    </row>
    <row r="320">
      <c r="A320" s="5" t="n"/>
      <c r="B320" s="5" t="n"/>
      <c r="C320" s="5" t="n"/>
      <c r="D320" s="17" t="n"/>
      <c r="E320" s="17" t="n"/>
      <c r="F320" s="17" t="n"/>
      <c r="G320" s="5" t="n"/>
      <c r="H320" s="14" t="n"/>
      <c r="I320" s="5" t="n"/>
      <c r="J320" s="6">
        <f>IF(C320&amp;""="","",IFERROR(INDEX('الاجتماعات'!$I$6:$I$205,MATCH(B320&amp;"",'الاجتماعات'!$A$6:$A$205,0)),"اجتماع غير موجود"))</f>
        <v/>
      </c>
      <c r="K320" s="18">
        <f>IF(N(D320)+N(E320)+N(F320)=0,"",N(D320)/(N(D320)+N(E320)+N(F320)))</f>
        <v/>
      </c>
      <c r="L320" s="6">
        <f>IF(C320&amp;""="","",IF(J320&lt;&gt;"مكتمل","لا يُعتد به",IF(K320="","لم يُصوَّت",IF(K320&gt;='الإعدادات'!$B$5,"مقبول","مرفوض"))))</f>
        <v/>
      </c>
      <c r="M320" s="6">
        <f>IF(AND(L320="مقبول",I320&lt;&gt;"منفذ",I320&lt;&gt;"ملغي"),IF(AND(ISNUMBER(H320),H320&lt;'الإعدادات'!$B$6),"متأخر","غير منفذ"),"")</f>
        <v/>
      </c>
      <c r="N320" s="19">
        <f>IF(M320="","",IF(ISNUMBER(H320),H320,99999))</f>
        <v/>
      </c>
      <c r="O320" s="19">
        <f>IF(N320="","",COUNTIF($N$6:$N$505,"&lt;"&amp;N320)+COUNTIF($N$6:N320,N320))</f>
        <v/>
      </c>
    </row>
    <row r="321">
      <c r="A321" s="5" t="n"/>
      <c r="B321" s="5" t="n"/>
      <c r="C321" s="5" t="n"/>
      <c r="D321" s="17" t="n"/>
      <c r="E321" s="17" t="n"/>
      <c r="F321" s="17" t="n"/>
      <c r="G321" s="5" t="n"/>
      <c r="H321" s="14" t="n"/>
      <c r="I321" s="5" t="n"/>
      <c r="J321" s="6">
        <f>IF(C321&amp;""="","",IFERROR(INDEX('الاجتماعات'!$I$6:$I$205,MATCH(B321&amp;"",'الاجتماعات'!$A$6:$A$205,0)),"اجتماع غير موجود"))</f>
        <v/>
      </c>
      <c r="K321" s="18">
        <f>IF(N(D321)+N(E321)+N(F321)=0,"",N(D321)/(N(D321)+N(E321)+N(F321)))</f>
        <v/>
      </c>
      <c r="L321" s="6">
        <f>IF(C321&amp;""="","",IF(J321&lt;&gt;"مكتمل","لا يُعتد به",IF(K321="","لم يُصوَّت",IF(K321&gt;='الإعدادات'!$B$5,"مقبول","مرفوض"))))</f>
        <v/>
      </c>
      <c r="M321" s="6">
        <f>IF(AND(L321="مقبول",I321&lt;&gt;"منفذ",I321&lt;&gt;"ملغي"),IF(AND(ISNUMBER(H321),H321&lt;'الإعدادات'!$B$6),"متأخر","غير منفذ"),"")</f>
        <v/>
      </c>
      <c r="N321" s="19">
        <f>IF(M321="","",IF(ISNUMBER(H321),H321,99999))</f>
        <v/>
      </c>
      <c r="O321" s="19">
        <f>IF(N321="","",COUNTIF($N$6:$N$505,"&lt;"&amp;N321)+COUNTIF($N$6:N321,N321))</f>
        <v/>
      </c>
    </row>
    <row r="322">
      <c r="A322" s="5" t="n"/>
      <c r="B322" s="5" t="n"/>
      <c r="C322" s="5" t="n"/>
      <c r="D322" s="17" t="n"/>
      <c r="E322" s="17" t="n"/>
      <c r="F322" s="17" t="n"/>
      <c r="G322" s="5" t="n"/>
      <c r="H322" s="14" t="n"/>
      <c r="I322" s="5" t="n"/>
      <c r="J322" s="6">
        <f>IF(C322&amp;""="","",IFERROR(INDEX('الاجتماعات'!$I$6:$I$205,MATCH(B322&amp;"",'الاجتماعات'!$A$6:$A$205,0)),"اجتماع غير موجود"))</f>
        <v/>
      </c>
      <c r="K322" s="18">
        <f>IF(N(D322)+N(E322)+N(F322)=0,"",N(D322)/(N(D322)+N(E322)+N(F322)))</f>
        <v/>
      </c>
      <c r="L322" s="6">
        <f>IF(C322&amp;""="","",IF(J322&lt;&gt;"مكتمل","لا يُعتد به",IF(K322="","لم يُصوَّت",IF(K322&gt;='الإعدادات'!$B$5,"مقبول","مرفوض"))))</f>
        <v/>
      </c>
      <c r="M322" s="6">
        <f>IF(AND(L322="مقبول",I322&lt;&gt;"منفذ",I322&lt;&gt;"ملغي"),IF(AND(ISNUMBER(H322),H322&lt;'الإعدادات'!$B$6),"متأخر","غير منفذ"),"")</f>
        <v/>
      </c>
      <c r="N322" s="19">
        <f>IF(M322="","",IF(ISNUMBER(H322),H322,99999))</f>
        <v/>
      </c>
      <c r="O322" s="19">
        <f>IF(N322="","",COUNTIF($N$6:$N$505,"&lt;"&amp;N322)+COUNTIF($N$6:N322,N322))</f>
        <v/>
      </c>
    </row>
    <row r="323">
      <c r="A323" s="5" t="n"/>
      <c r="B323" s="5" t="n"/>
      <c r="C323" s="5" t="n"/>
      <c r="D323" s="17" t="n"/>
      <c r="E323" s="17" t="n"/>
      <c r="F323" s="17" t="n"/>
      <c r="G323" s="5" t="n"/>
      <c r="H323" s="14" t="n"/>
      <c r="I323" s="5" t="n"/>
      <c r="J323" s="6">
        <f>IF(C323&amp;""="","",IFERROR(INDEX('الاجتماعات'!$I$6:$I$205,MATCH(B323&amp;"",'الاجتماعات'!$A$6:$A$205,0)),"اجتماع غير موجود"))</f>
        <v/>
      </c>
      <c r="K323" s="18">
        <f>IF(N(D323)+N(E323)+N(F323)=0,"",N(D323)/(N(D323)+N(E323)+N(F323)))</f>
        <v/>
      </c>
      <c r="L323" s="6">
        <f>IF(C323&amp;""="","",IF(J323&lt;&gt;"مكتمل","لا يُعتد به",IF(K323="","لم يُصوَّت",IF(K323&gt;='الإعدادات'!$B$5,"مقبول","مرفوض"))))</f>
        <v/>
      </c>
      <c r="M323" s="6">
        <f>IF(AND(L323="مقبول",I323&lt;&gt;"منفذ",I323&lt;&gt;"ملغي"),IF(AND(ISNUMBER(H323),H323&lt;'الإعدادات'!$B$6),"متأخر","غير منفذ"),"")</f>
        <v/>
      </c>
      <c r="N323" s="19">
        <f>IF(M323="","",IF(ISNUMBER(H323),H323,99999))</f>
        <v/>
      </c>
      <c r="O323" s="19">
        <f>IF(N323="","",COUNTIF($N$6:$N$505,"&lt;"&amp;N323)+COUNTIF($N$6:N323,N323))</f>
        <v/>
      </c>
    </row>
    <row r="324">
      <c r="A324" s="5" t="n"/>
      <c r="B324" s="5" t="n"/>
      <c r="C324" s="5" t="n"/>
      <c r="D324" s="17" t="n"/>
      <c r="E324" s="17" t="n"/>
      <c r="F324" s="17" t="n"/>
      <c r="G324" s="5" t="n"/>
      <c r="H324" s="14" t="n"/>
      <c r="I324" s="5" t="n"/>
      <c r="J324" s="6">
        <f>IF(C324&amp;""="","",IFERROR(INDEX('الاجتماعات'!$I$6:$I$205,MATCH(B324&amp;"",'الاجتماعات'!$A$6:$A$205,0)),"اجتماع غير موجود"))</f>
        <v/>
      </c>
      <c r="K324" s="18">
        <f>IF(N(D324)+N(E324)+N(F324)=0,"",N(D324)/(N(D324)+N(E324)+N(F324)))</f>
        <v/>
      </c>
      <c r="L324" s="6">
        <f>IF(C324&amp;""="","",IF(J324&lt;&gt;"مكتمل","لا يُعتد به",IF(K324="","لم يُصوَّت",IF(K324&gt;='الإعدادات'!$B$5,"مقبول","مرفوض"))))</f>
        <v/>
      </c>
      <c r="M324" s="6">
        <f>IF(AND(L324="مقبول",I324&lt;&gt;"منفذ",I324&lt;&gt;"ملغي"),IF(AND(ISNUMBER(H324),H324&lt;'الإعدادات'!$B$6),"متأخر","غير منفذ"),"")</f>
        <v/>
      </c>
      <c r="N324" s="19">
        <f>IF(M324="","",IF(ISNUMBER(H324),H324,99999))</f>
        <v/>
      </c>
      <c r="O324" s="19">
        <f>IF(N324="","",COUNTIF($N$6:$N$505,"&lt;"&amp;N324)+COUNTIF($N$6:N324,N324))</f>
        <v/>
      </c>
    </row>
    <row r="325">
      <c r="A325" s="5" t="n"/>
      <c r="B325" s="5" t="n"/>
      <c r="C325" s="5" t="n"/>
      <c r="D325" s="17" t="n"/>
      <c r="E325" s="17" t="n"/>
      <c r="F325" s="17" t="n"/>
      <c r="G325" s="5" t="n"/>
      <c r="H325" s="14" t="n"/>
      <c r="I325" s="5" t="n"/>
      <c r="J325" s="6">
        <f>IF(C325&amp;""="","",IFERROR(INDEX('الاجتماعات'!$I$6:$I$205,MATCH(B325&amp;"",'الاجتماعات'!$A$6:$A$205,0)),"اجتماع غير موجود"))</f>
        <v/>
      </c>
      <c r="K325" s="18">
        <f>IF(N(D325)+N(E325)+N(F325)=0,"",N(D325)/(N(D325)+N(E325)+N(F325)))</f>
        <v/>
      </c>
      <c r="L325" s="6">
        <f>IF(C325&amp;""="","",IF(J325&lt;&gt;"مكتمل","لا يُعتد به",IF(K325="","لم يُصوَّت",IF(K325&gt;='الإعدادات'!$B$5,"مقبول","مرفوض"))))</f>
        <v/>
      </c>
      <c r="M325" s="6">
        <f>IF(AND(L325="مقبول",I325&lt;&gt;"منفذ",I325&lt;&gt;"ملغي"),IF(AND(ISNUMBER(H325),H325&lt;'الإعدادات'!$B$6),"متأخر","غير منفذ"),"")</f>
        <v/>
      </c>
      <c r="N325" s="19">
        <f>IF(M325="","",IF(ISNUMBER(H325),H325,99999))</f>
        <v/>
      </c>
      <c r="O325" s="19">
        <f>IF(N325="","",COUNTIF($N$6:$N$505,"&lt;"&amp;N325)+COUNTIF($N$6:N325,N325))</f>
        <v/>
      </c>
    </row>
    <row r="326">
      <c r="A326" s="5" t="n"/>
      <c r="B326" s="5" t="n"/>
      <c r="C326" s="5" t="n"/>
      <c r="D326" s="17" t="n"/>
      <c r="E326" s="17" t="n"/>
      <c r="F326" s="17" t="n"/>
      <c r="G326" s="5" t="n"/>
      <c r="H326" s="14" t="n"/>
      <c r="I326" s="5" t="n"/>
      <c r="J326" s="6">
        <f>IF(C326&amp;""="","",IFERROR(INDEX('الاجتماعات'!$I$6:$I$205,MATCH(B326&amp;"",'الاجتماعات'!$A$6:$A$205,0)),"اجتماع غير موجود"))</f>
        <v/>
      </c>
      <c r="K326" s="18">
        <f>IF(N(D326)+N(E326)+N(F326)=0,"",N(D326)/(N(D326)+N(E326)+N(F326)))</f>
        <v/>
      </c>
      <c r="L326" s="6">
        <f>IF(C326&amp;""="","",IF(J326&lt;&gt;"مكتمل","لا يُعتد به",IF(K326="","لم يُصوَّت",IF(K326&gt;='الإعدادات'!$B$5,"مقبول","مرفوض"))))</f>
        <v/>
      </c>
      <c r="M326" s="6">
        <f>IF(AND(L326="مقبول",I326&lt;&gt;"منفذ",I326&lt;&gt;"ملغي"),IF(AND(ISNUMBER(H326),H326&lt;'الإعدادات'!$B$6),"متأخر","غير منفذ"),"")</f>
        <v/>
      </c>
      <c r="N326" s="19">
        <f>IF(M326="","",IF(ISNUMBER(H326),H326,99999))</f>
        <v/>
      </c>
      <c r="O326" s="19">
        <f>IF(N326="","",COUNTIF($N$6:$N$505,"&lt;"&amp;N326)+COUNTIF($N$6:N326,N326))</f>
        <v/>
      </c>
    </row>
    <row r="327">
      <c r="A327" s="5" t="n"/>
      <c r="B327" s="5" t="n"/>
      <c r="C327" s="5" t="n"/>
      <c r="D327" s="17" t="n"/>
      <c r="E327" s="17" t="n"/>
      <c r="F327" s="17" t="n"/>
      <c r="G327" s="5" t="n"/>
      <c r="H327" s="14" t="n"/>
      <c r="I327" s="5" t="n"/>
      <c r="J327" s="6">
        <f>IF(C327&amp;""="","",IFERROR(INDEX('الاجتماعات'!$I$6:$I$205,MATCH(B327&amp;"",'الاجتماعات'!$A$6:$A$205,0)),"اجتماع غير موجود"))</f>
        <v/>
      </c>
      <c r="K327" s="18">
        <f>IF(N(D327)+N(E327)+N(F327)=0,"",N(D327)/(N(D327)+N(E327)+N(F327)))</f>
        <v/>
      </c>
      <c r="L327" s="6">
        <f>IF(C327&amp;""="","",IF(J327&lt;&gt;"مكتمل","لا يُعتد به",IF(K327="","لم يُصوَّت",IF(K327&gt;='الإعدادات'!$B$5,"مقبول","مرفوض"))))</f>
        <v/>
      </c>
      <c r="M327" s="6">
        <f>IF(AND(L327="مقبول",I327&lt;&gt;"منفذ",I327&lt;&gt;"ملغي"),IF(AND(ISNUMBER(H327),H327&lt;'الإعدادات'!$B$6),"متأخر","غير منفذ"),"")</f>
        <v/>
      </c>
      <c r="N327" s="19">
        <f>IF(M327="","",IF(ISNUMBER(H327),H327,99999))</f>
        <v/>
      </c>
      <c r="O327" s="19">
        <f>IF(N327="","",COUNTIF($N$6:$N$505,"&lt;"&amp;N327)+COUNTIF($N$6:N327,N327))</f>
        <v/>
      </c>
    </row>
    <row r="328">
      <c r="A328" s="5" t="n"/>
      <c r="B328" s="5" t="n"/>
      <c r="C328" s="5" t="n"/>
      <c r="D328" s="17" t="n"/>
      <c r="E328" s="17" t="n"/>
      <c r="F328" s="17" t="n"/>
      <c r="G328" s="5" t="n"/>
      <c r="H328" s="14" t="n"/>
      <c r="I328" s="5" t="n"/>
      <c r="J328" s="6">
        <f>IF(C328&amp;""="","",IFERROR(INDEX('الاجتماعات'!$I$6:$I$205,MATCH(B328&amp;"",'الاجتماعات'!$A$6:$A$205,0)),"اجتماع غير موجود"))</f>
        <v/>
      </c>
      <c r="K328" s="18">
        <f>IF(N(D328)+N(E328)+N(F328)=0,"",N(D328)/(N(D328)+N(E328)+N(F328)))</f>
        <v/>
      </c>
      <c r="L328" s="6">
        <f>IF(C328&amp;""="","",IF(J328&lt;&gt;"مكتمل","لا يُعتد به",IF(K328="","لم يُصوَّت",IF(K328&gt;='الإعدادات'!$B$5,"مقبول","مرفوض"))))</f>
        <v/>
      </c>
      <c r="M328" s="6">
        <f>IF(AND(L328="مقبول",I328&lt;&gt;"منفذ",I328&lt;&gt;"ملغي"),IF(AND(ISNUMBER(H328),H328&lt;'الإعدادات'!$B$6),"متأخر","غير منفذ"),"")</f>
        <v/>
      </c>
      <c r="N328" s="19">
        <f>IF(M328="","",IF(ISNUMBER(H328),H328,99999))</f>
        <v/>
      </c>
      <c r="O328" s="19">
        <f>IF(N328="","",COUNTIF($N$6:$N$505,"&lt;"&amp;N328)+COUNTIF($N$6:N328,N328))</f>
        <v/>
      </c>
    </row>
    <row r="329">
      <c r="A329" s="5" t="n"/>
      <c r="B329" s="5" t="n"/>
      <c r="C329" s="5" t="n"/>
      <c r="D329" s="17" t="n"/>
      <c r="E329" s="17" t="n"/>
      <c r="F329" s="17" t="n"/>
      <c r="G329" s="5" t="n"/>
      <c r="H329" s="14" t="n"/>
      <c r="I329" s="5" t="n"/>
      <c r="J329" s="6">
        <f>IF(C329&amp;""="","",IFERROR(INDEX('الاجتماعات'!$I$6:$I$205,MATCH(B329&amp;"",'الاجتماعات'!$A$6:$A$205,0)),"اجتماع غير موجود"))</f>
        <v/>
      </c>
      <c r="K329" s="18">
        <f>IF(N(D329)+N(E329)+N(F329)=0,"",N(D329)/(N(D329)+N(E329)+N(F329)))</f>
        <v/>
      </c>
      <c r="L329" s="6">
        <f>IF(C329&amp;""="","",IF(J329&lt;&gt;"مكتمل","لا يُعتد به",IF(K329="","لم يُصوَّت",IF(K329&gt;='الإعدادات'!$B$5,"مقبول","مرفوض"))))</f>
        <v/>
      </c>
      <c r="M329" s="6">
        <f>IF(AND(L329="مقبول",I329&lt;&gt;"منفذ",I329&lt;&gt;"ملغي"),IF(AND(ISNUMBER(H329),H329&lt;'الإعدادات'!$B$6),"متأخر","غير منفذ"),"")</f>
        <v/>
      </c>
      <c r="N329" s="19">
        <f>IF(M329="","",IF(ISNUMBER(H329),H329,99999))</f>
        <v/>
      </c>
      <c r="O329" s="19">
        <f>IF(N329="","",COUNTIF($N$6:$N$505,"&lt;"&amp;N329)+COUNTIF($N$6:N329,N329))</f>
        <v/>
      </c>
    </row>
    <row r="330">
      <c r="A330" s="5" t="n"/>
      <c r="B330" s="5" t="n"/>
      <c r="C330" s="5" t="n"/>
      <c r="D330" s="17" t="n"/>
      <c r="E330" s="17" t="n"/>
      <c r="F330" s="17" t="n"/>
      <c r="G330" s="5" t="n"/>
      <c r="H330" s="14" t="n"/>
      <c r="I330" s="5" t="n"/>
      <c r="J330" s="6">
        <f>IF(C330&amp;""="","",IFERROR(INDEX('الاجتماعات'!$I$6:$I$205,MATCH(B330&amp;"",'الاجتماعات'!$A$6:$A$205,0)),"اجتماع غير موجود"))</f>
        <v/>
      </c>
      <c r="K330" s="18">
        <f>IF(N(D330)+N(E330)+N(F330)=0,"",N(D330)/(N(D330)+N(E330)+N(F330)))</f>
        <v/>
      </c>
      <c r="L330" s="6">
        <f>IF(C330&amp;""="","",IF(J330&lt;&gt;"مكتمل","لا يُعتد به",IF(K330="","لم يُصوَّت",IF(K330&gt;='الإعدادات'!$B$5,"مقبول","مرفوض"))))</f>
        <v/>
      </c>
      <c r="M330" s="6">
        <f>IF(AND(L330="مقبول",I330&lt;&gt;"منفذ",I330&lt;&gt;"ملغي"),IF(AND(ISNUMBER(H330),H330&lt;'الإعدادات'!$B$6),"متأخر","غير منفذ"),"")</f>
        <v/>
      </c>
      <c r="N330" s="19">
        <f>IF(M330="","",IF(ISNUMBER(H330),H330,99999))</f>
        <v/>
      </c>
      <c r="O330" s="19">
        <f>IF(N330="","",COUNTIF($N$6:$N$505,"&lt;"&amp;N330)+COUNTIF($N$6:N330,N330))</f>
        <v/>
      </c>
    </row>
    <row r="331">
      <c r="A331" s="5" t="n"/>
      <c r="B331" s="5" t="n"/>
      <c r="C331" s="5" t="n"/>
      <c r="D331" s="17" t="n"/>
      <c r="E331" s="17" t="n"/>
      <c r="F331" s="17" t="n"/>
      <c r="G331" s="5" t="n"/>
      <c r="H331" s="14" t="n"/>
      <c r="I331" s="5" t="n"/>
      <c r="J331" s="6">
        <f>IF(C331&amp;""="","",IFERROR(INDEX('الاجتماعات'!$I$6:$I$205,MATCH(B331&amp;"",'الاجتماعات'!$A$6:$A$205,0)),"اجتماع غير موجود"))</f>
        <v/>
      </c>
      <c r="K331" s="18">
        <f>IF(N(D331)+N(E331)+N(F331)=0,"",N(D331)/(N(D331)+N(E331)+N(F331)))</f>
        <v/>
      </c>
      <c r="L331" s="6">
        <f>IF(C331&amp;""="","",IF(J331&lt;&gt;"مكتمل","لا يُعتد به",IF(K331="","لم يُصوَّت",IF(K331&gt;='الإعدادات'!$B$5,"مقبول","مرفوض"))))</f>
        <v/>
      </c>
      <c r="M331" s="6">
        <f>IF(AND(L331="مقبول",I331&lt;&gt;"منفذ",I331&lt;&gt;"ملغي"),IF(AND(ISNUMBER(H331),H331&lt;'الإعدادات'!$B$6),"متأخر","غير منفذ"),"")</f>
        <v/>
      </c>
      <c r="N331" s="19">
        <f>IF(M331="","",IF(ISNUMBER(H331),H331,99999))</f>
        <v/>
      </c>
      <c r="O331" s="19">
        <f>IF(N331="","",COUNTIF($N$6:$N$505,"&lt;"&amp;N331)+COUNTIF($N$6:N331,N331))</f>
        <v/>
      </c>
    </row>
    <row r="332">
      <c r="A332" s="5" t="n"/>
      <c r="B332" s="5" t="n"/>
      <c r="C332" s="5" t="n"/>
      <c r="D332" s="17" t="n"/>
      <c r="E332" s="17" t="n"/>
      <c r="F332" s="17" t="n"/>
      <c r="G332" s="5" t="n"/>
      <c r="H332" s="14" t="n"/>
      <c r="I332" s="5" t="n"/>
      <c r="J332" s="6">
        <f>IF(C332&amp;""="","",IFERROR(INDEX('الاجتماعات'!$I$6:$I$205,MATCH(B332&amp;"",'الاجتماعات'!$A$6:$A$205,0)),"اجتماع غير موجود"))</f>
        <v/>
      </c>
      <c r="K332" s="18">
        <f>IF(N(D332)+N(E332)+N(F332)=0,"",N(D332)/(N(D332)+N(E332)+N(F332)))</f>
        <v/>
      </c>
      <c r="L332" s="6">
        <f>IF(C332&amp;""="","",IF(J332&lt;&gt;"مكتمل","لا يُعتد به",IF(K332="","لم يُصوَّت",IF(K332&gt;='الإعدادات'!$B$5,"مقبول","مرفوض"))))</f>
        <v/>
      </c>
      <c r="M332" s="6">
        <f>IF(AND(L332="مقبول",I332&lt;&gt;"منفذ",I332&lt;&gt;"ملغي"),IF(AND(ISNUMBER(H332),H332&lt;'الإعدادات'!$B$6),"متأخر","غير منفذ"),"")</f>
        <v/>
      </c>
      <c r="N332" s="19">
        <f>IF(M332="","",IF(ISNUMBER(H332),H332,99999))</f>
        <v/>
      </c>
      <c r="O332" s="19">
        <f>IF(N332="","",COUNTIF($N$6:$N$505,"&lt;"&amp;N332)+COUNTIF($N$6:N332,N332))</f>
        <v/>
      </c>
    </row>
    <row r="333">
      <c r="A333" s="5" t="n"/>
      <c r="B333" s="5" t="n"/>
      <c r="C333" s="5" t="n"/>
      <c r="D333" s="17" t="n"/>
      <c r="E333" s="17" t="n"/>
      <c r="F333" s="17" t="n"/>
      <c r="G333" s="5" t="n"/>
      <c r="H333" s="14" t="n"/>
      <c r="I333" s="5" t="n"/>
      <c r="J333" s="6">
        <f>IF(C333&amp;""="","",IFERROR(INDEX('الاجتماعات'!$I$6:$I$205,MATCH(B333&amp;"",'الاجتماعات'!$A$6:$A$205,0)),"اجتماع غير موجود"))</f>
        <v/>
      </c>
      <c r="K333" s="18">
        <f>IF(N(D333)+N(E333)+N(F333)=0,"",N(D333)/(N(D333)+N(E333)+N(F333)))</f>
        <v/>
      </c>
      <c r="L333" s="6">
        <f>IF(C333&amp;""="","",IF(J333&lt;&gt;"مكتمل","لا يُعتد به",IF(K333="","لم يُصوَّت",IF(K333&gt;='الإعدادات'!$B$5,"مقبول","مرفوض"))))</f>
        <v/>
      </c>
      <c r="M333" s="6">
        <f>IF(AND(L333="مقبول",I333&lt;&gt;"منفذ",I333&lt;&gt;"ملغي"),IF(AND(ISNUMBER(H333),H333&lt;'الإعدادات'!$B$6),"متأخر","غير منفذ"),"")</f>
        <v/>
      </c>
      <c r="N333" s="19">
        <f>IF(M333="","",IF(ISNUMBER(H333),H333,99999))</f>
        <v/>
      </c>
      <c r="O333" s="19">
        <f>IF(N333="","",COUNTIF($N$6:$N$505,"&lt;"&amp;N333)+COUNTIF($N$6:N333,N333))</f>
        <v/>
      </c>
    </row>
    <row r="334">
      <c r="A334" s="5" t="n"/>
      <c r="B334" s="5" t="n"/>
      <c r="C334" s="5" t="n"/>
      <c r="D334" s="17" t="n"/>
      <c r="E334" s="17" t="n"/>
      <c r="F334" s="17" t="n"/>
      <c r="G334" s="5" t="n"/>
      <c r="H334" s="14" t="n"/>
      <c r="I334" s="5" t="n"/>
      <c r="J334" s="6">
        <f>IF(C334&amp;""="","",IFERROR(INDEX('الاجتماعات'!$I$6:$I$205,MATCH(B334&amp;"",'الاجتماعات'!$A$6:$A$205,0)),"اجتماع غير موجود"))</f>
        <v/>
      </c>
      <c r="K334" s="18">
        <f>IF(N(D334)+N(E334)+N(F334)=0,"",N(D334)/(N(D334)+N(E334)+N(F334)))</f>
        <v/>
      </c>
      <c r="L334" s="6">
        <f>IF(C334&amp;""="","",IF(J334&lt;&gt;"مكتمل","لا يُعتد به",IF(K334="","لم يُصوَّت",IF(K334&gt;='الإعدادات'!$B$5,"مقبول","مرفوض"))))</f>
        <v/>
      </c>
      <c r="M334" s="6">
        <f>IF(AND(L334="مقبول",I334&lt;&gt;"منفذ",I334&lt;&gt;"ملغي"),IF(AND(ISNUMBER(H334),H334&lt;'الإعدادات'!$B$6),"متأخر","غير منفذ"),"")</f>
        <v/>
      </c>
      <c r="N334" s="19">
        <f>IF(M334="","",IF(ISNUMBER(H334),H334,99999))</f>
        <v/>
      </c>
      <c r="O334" s="19">
        <f>IF(N334="","",COUNTIF($N$6:$N$505,"&lt;"&amp;N334)+COUNTIF($N$6:N334,N334))</f>
        <v/>
      </c>
    </row>
    <row r="335">
      <c r="A335" s="5" t="n"/>
      <c r="B335" s="5" t="n"/>
      <c r="C335" s="5" t="n"/>
      <c r="D335" s="17" t="n"/>
      <c r="E335" s="17" t="n"/>
      <c r="F335" s="17" t="n"/>
      <c r="G335" s="5" t="n"/>
      <c r="H335" s="14" t="n"/>
      <c r="I335" s="5" t="n"/>
      <c r="J335" s="6">
        <f>IF(C335&amp;""="","",IFERROR(INDEX('الاجتماعات'!$I$6:$I$205,MATCH(B335&amp;"",'الاجتماعات'!$A$6:$A$205,0)),"اجتماع غير موجود"))</f>
        <v/>
      </c>
      <c r="K335" s="18">
        <f>IF(N(D335)+N(E335)+N(F335)=0,"",N(D335)/(N(D335)+N(E335)+N(F335)))</f>
        <v/>
      </c>
      <c r="L335" s="6">
        <f>IF(C335&amp;""="","",IF(J335&lt;&gt;"مكتمل","لا يُعتد به",IF(K335="","لم يُصوَّت",IF(K335&gt;='الإعدادات'!$B$5,"مقبول","مرفوض"))))</f>
        <v/>
      </c>
      <c r="M335" s="6">
        <f>IF(AND(L335="مقبول",I335&lt;&gt;"منفذ",I335&lt;&gt;"ملغي"),IF(AND(ISNUMBER(H335),H335&lt;'الإعدادات'!$B$6),"متأخر","غير منفذ"),"")</f>
        <v/>
      </c>
      <c r="N335" s="19">
        <f>IF(M335="","",IF(ISNUMBER(H335),H335,99999))</f>
        <v/>
      </c>
      <c r="O335" s="19">
        <f>IF(N335="","",COUNTIF($N$6:$N$505,"&lt;"&amp;N335)+COUNTIF($N$6:N335,N335))</f>
        <v/>
      </c>
    </row>
    <row r="336">
      <c r="A336" s="5" t="n"/>
      <c r="B336" s="5" t="n"/>
      <c r="C336" s="5" t="n"/>
      <c r="D336" s="17" t="n"/>
      <c r="E336" s="17" t="n"/>
      <c r="F336" s="17" t="n"/>
      <c r="G336" s="5" t="n"/>
      <c r="H336" s="14" t="n"/>
      <c r="I336" s="5" t="n"/>
      <c r="J336" s="6">
        <f>IF(C336&amp;""="","",IFERROR(INDEX('الاجتماعات'!$I$6:$I$205,MATCH(B336&amp;"",'الاجتماعات'!$A$6:$A$205,0)),"اجتماع غير موجود"))</f>
        <v/>
      </c>
      <c r="K336" s="18">
        <f>IF(N(D336)+N(E336)+N(F336)=0,"",N(D336)/(N(D336)+N(E336)+N(F336)))</f>
        <v/>
      </c>
      <c r="L336" s="6">
        <f>IF(C336&amp;""="","",IF(J336&lt;&gt;"مكتمل","لا يُعتد به",IF(K336="","لم يُصوَّت",IF(K336&gt;='الإعدادات'!$B$5,"مقبول","مرفوض"))))</f>
        <v/>
      </c>
      <c r="M336" s="6">
        <f>IF(AND(L336="مقبول",I336&lt;&gt;"منفذ",I336&lt;&gt;"ملغي"),IF(AND(ISNUMBER(H336),H336&lt;'الإعدادات'!$B$6),"متأخر","غير منفذ"),"")</f>
        <v/>
      </c>
      <c r="N336" s="19">
        <f>IF(M336="","",IF(ISNUMBER(H336),H336,99999))</f>
        <v/>
      </c>
      <c r="O336" s="19">
        <f>IF(N336="","",COUNTIF($N$6:$N$505,"&lt;"&amp;N336)+COUNTIF($N$6:N336,N336))</f>
        <v/>
      </c>
    </row>
    <row r="337">
      <c r="A337" s="5" t="n"/>
      <c r="B337" s="5" t="n"/>
      <c r="C337" s="5" t="n"/>
      <c r="D337" s="17" t="n"/>
      <c r="E337" s="17" t="n"/>
      <c r="F337" s="17" t="n"/>
      <c r="G337" s="5" t="n"/>
      <c r="H337" s="14" t="n"/>
      <c r="I337" s="5" t="n"/>
      <c r="J337" s="6">
        <f>IF(C337&amp;""="","",IFERROR(INDEX('الاجتماعات'!$I$6:$I$205,MATCH(B337&amp;"",'الاجتماعات'!$A$6:$A$205,0)),"اجتماع غير موجود"))</f>
        <v/>
      </c>
      <c r="K337" s="18">
        <f>IF(N(D337)+N(E337)+N(F337)=0,"",N(D337)/(N(D337)+N(E337)+N(F337)))</f>
        <v/>
      </c>
      <c r="L337" s="6">
        <f>IF(C337&amp;""="","",IF(J337&lt;&gt;"مكتمل","لا يُعتد به",IF(K337="","لم يُصوَّت",IF(K337&gt;='الإعدادات'!$B$5,"مقبول","مرفوض"))))</f>
        <v/>
      </c>
      <c r="M337" s="6">
        <f>IF(AND(L337="مقبول",I337&lt;&gt;"منفذ",I337&lt;&gt;"ملغي"),IF(AND(ISNUMBER(H337),H337&lt;'الإعدادات'!$B$6),"متأخر","غير منفذ"),"")</f>
        <v/>
      </c>
      <c r="N337" s="19">
        <f>IF(M337="","",IF(ISNUMBER(H337),H337,99999))</f>
        <v/>
      </c>
      <c r="O337" s="19">
        <f>IF(N337="","",COUNTIF($N$6:$N$505,"&lt;"&amp;N337)+COUNTIF($N$6:N337,N337))</f>
        <v/>
      </c>
    </row>
    <row r="338">
      <c r="A338" s="5" t="n"/>
      <c r="B338" s="5" t="n"/>
      <c r="C338" s="5" t="n"/>
      <c r="D338" s="17" t="n"/>
      <c r="E338" s="17" t="n"/>
      <c r="F338" s="17" t="n"/>
      <c r="G338" s="5" t="n"/>
      <c r="H338" s="14" t="n"/>
      <c r="I338" s="5" t="n"/>
      <c r="J338" s="6">
        <f>IF(C338&amp;""="","",IFERROR(INDEX('الاجتماعات'!$I$6:$I$205,MATCH(B338&amp;"",'الاجتماعات'!$A$6:$A$205,0)),"اجتماع غير موجود"))</f>
        <v/>
      </c>
      <c r="K338" s="18">
        <f>IF(N(D338)+N(E338)+N(F338)=0,"",N(D338)/(N(D338)+N(E338)+N(F338)))</f>
        <v/>
      </c>
      <c r="L338" s="6">
        <f>IF(C338&amp;""="","",IF(J338&lt;&gt;"مكتمل","لا يُعتد به",IF(K338="","لم يُصوَّت",IF(K338&gt;='الإعدادات'!$B$5,"مقبول","مرفوض"))))</f>
        <v/>
      </c>
      <c r="M338" s="6">
        <f>IF(AND(L338="مقبول",I338&lt;&gt;"منفذ",I338&lt;&gt;"ملغي"),IF(AND(ISNUMBER(H338),H338&lt;'الإعدادات'!$B$6),"متأخر","غير منفذ"),"")</f>
        <v/>
      </c>
      <c r="N338" s="19">
        <f>IF(M338="","",IF(ISNUMBER(H338),H338,99999))</f>
        <v/>
      </c>
      <c r="O338" s="19">
        <f>IF(N338="","",COUNTIF($N$6:$N$505,"&lt;"&amp;N338)+COUNTIF($N$6:N338,N338))</f>
        <v/>
      </c>
    </row>
    <row r="339">
      <c r="A339" s="5" t="n"/>
      <c r="B339" s="5" t="n"/>
      <c r="C339" s="5" t="n"/>
      <c r="D339" s="17" t="n"/>
      <c r="E339" s="17" t="n"/>
      <c r="F339" s="17" t="n"/>
      <c r="G339" s="5" t="n"/>
      <c r="H339" s="14" t="n"/>
      <c r="I339" s="5" t="n"/>
      <c r="J339" s="6">
        <f>IF(C339&amp;""="","",IFERROR(INDEX('الاجتماعات'!$I$6:$I$205,MATCH(B339&amp;"",'الاجتماعات'!$A$6:$A$205,0)),"اجتماع غير موجود"))</f>
        <v/>
      </c>
      <c r="K339" s="18">
        <f>IF(N(D339)+N(E339)+N(F339)=0,"",N(D339)/(N(D339)+N(E339)+N(F339)))</f>
        <v/>
      </c>
      <c r="L339" s="6">
        <f>IF(C339&amp;""="","",IF(J339&lt;&gt;"مكتمل","لا يُعتد به",IF(K339="","لم يُصوَّت",IF(K339&gt;='الإعدادات'!$B$5,"مقبول","مرفوض"))))</f>
        <v/>
      </c>
      <c r="M339" s="6">
        <f>IF(AND(L339="مقبول",I339&lt;&gt;"منفذ",I339&lt;&gt;"ملغي"),IF(AND(ISNUMBER(H339),H339&lt;'الإعدادات'!$B$6),"متأخر","غير منفذ"),"")</f>
        <v/>
      </c>
      <c r="N339" s="19">
        <f>IF(M339="","",IF(ISNUMBER(H339),H339,99999))</f>
        <v/>
      </c>
      <c r="O339" s="19">
        <f>IF(N339="","",COUNTIF($N$6:$N$505,"&lt;"&amp;N339)+COUNTIF($N$6:N339,N339))</f>
        <v/>
      </c>
    </row>
    <row r="340">
      <c r="A340" s="5" t="n"/>
      <c r="B340" s="5" t="n"/>
      <c r="C340" s="5" t="n"/>
      <c r="D340" s="17" t="n"/>
      <c r="E340" s="17" t="n"/>
      <c r="F340" s="17" t="n"/>
      <c r="G340" s="5" t="n"/>
      <c r="H340" s="14" t="n"/>
      <c r="I340" s="5" t="n"/>
      <c r="J340" s="6">
        <f>IF(C340&amp;""="","",IFERROR(INDEX('الاجتماعات'!$I$6:$I$205,MATCH(B340&amp;"",'الاجتماعات'!$A$6:$A$205,0)),"اجتماع غير موجود"))</f>
        <v/>
      </c>
      <c r="K340" s="18">
        <f>IF(N(D340)+N(E340)+N(F340)=0,"",N(D340)/(N(D340)+N(E340)+N(F340)))</f>
        <v/>
      </c>
      <c r="L340" s="6">
        <f>IF(C340&amp;""="","",IF(J340&lt;&gt;"مكتمل","لا يُعتد به",IF(K340="","لم يُصوَّت",IF(K340&gt;='الإعدادات'!$B$5,"مقبول","مرفوض"))))</f>
        <v/>
      </c>
      <c r="M340" s="6">
        <f>IF(AND(L340="مقبول",I340&lt;&gt;"منفذ",I340&lt;&gt;"ملغي"),IF(AND(ISNUMBER(H340),H340&lt;'الإعدادات'!$B$6),"متأخر","غير منفذ"),"")</f>
        <v/>
      </c>
      <c r="N340" s="19">
        <f>IF(M340="","",IF(ISNUMBER(H340),H340,99999))</f>
        <v/>
      </c>
      <c r="O340" s="19">
        <f>IF(N340="","",COUNTIF($N$6:$N$505,"&lt;"&amp;N340)+COUNTIF($N$6:N340,N340))</f>
        <v/>
      </c>
    </row>
    <row r="341">
      <c r="A341" s="5" t="n"/>
      <c r="B341" s="5" t="n"/>
      <c r="C341" s="5" t="n"/>
      <c r="D341" s="17" t="n"/>
      <c r="E341" s="17" t="n"/>
      <c r="F341" s="17" t="n"/>
      <c r="G341" s="5" t="n"/>
      <c r="H341" s="14" t="n"/>
      <c r="I341" s="5" t="n"/>
      <c r="J341" s="6">
        <f>IF(C341&amp;""="","",IFERROR(INDEX('الاجتماعات'!$I$6:$I$205,MATCH(B341&amp;"",'الاجتماعات'!$A$6:$A$205,0)),"اجتماع غير موجود"))</f>
        <v/>
      </c>
      <c r="K341" s="18">
        <f>IF(N(D341)+N(E341)+N(F341)=0,"",N(D341)/(N(D341)+N(E341)+N(F341)))</f>
        <v/>
      </c>
      <c r="L341" s="6">
        <f>IF(C341&amp;""="","",IF(J341&lt;&gt;"مكتمل","لا يُعتد به",IF(K341="","لم يُصوَّت",IF(K341&gt;='الإعدادات'!$B$5,"مقبول","مرفوض"))))</f>
        <v/>
      </c>
      <c r="M341" s="6">
        <f>IF(AND(L341="مقبول",I341&lt;&gt;"منفذ",I341&lt;&gt;"ملغي"),IF(AND(ISNUMBER(H341),H341&lt;'الإعدادات'!$B$6),"متأخر","غير منفذ"),"")</f>
        <v/>
      </c>
      <c r="N341" s="19">
        <f>IF(M341="","",IF(ISNUMBER(H341),H341,99999))</f>
        <v/>
      </c>
      <c r="O341" s="19">
        <f>IF(N341="","",COUNTIF($N$6:$N$505,"&lt;"&amp;N341)+COUNTIF($N$6:N341,N341))</f>
        <v/>
      </c>
    </row>
    <row r="342">
      <c r="A342" s="5" t="n"/>
      <c r="B342" s="5" t="n"/>
      <c r="C342" s="5" t="n"/>
      <c r="D342" s="17" t="n"/>
      <c r="E342" s="17" t="n"/>
      <c r="F342" s="17" t="n"/>
      <c r="G342" s="5" t="n"/>
      <c r="H342" s="14" t="n"/>
      <c r="I342" s="5" t="n"/>
      <c r="J342" s="6">
        <f>IF(C342&amp;""="","",IFERROR(INDEX('الاجتماعات'!$I$6:$I$205,MATCH(B342&amp;"",'الاجتماعات'!$A$6:$A$205,0)),"اجتماع غير موجود"))</f>
        <v/>
      </c>
      <c r="K342" s="18">
        <f>IF(N(D342)+N(E342)+N(F342)=0,"",N(D342)/(N(D342)+N(E342)+N(F342)))</f>
        <v/>
      </c>
      <c r="L342" s="6">
        <f>IF(C342&amp;""="","",IF(J342&lt;&gt;"مكتمل","لا يُعتد به",IF(K342="","لم يُصوَّت",IF(K342&gt;='الإعدادات'!$B$5,"مقبول","مرفوض"))))</f>
        <v/>
      </c>
      <c r="M342" s="6">
        <f>IF(AND(L342="مقبول",I342&lt;&gt;"منفذ",I342&lt;&gt;"ملغي"),IF(AND(ISNUMBER(H342),H342&lt;'الإعدادات'!$B$6),"متأخر","غير منفذ"),"")</f>
        <v/>
      </c>
      <c r="N342" s="19">
        <f>IF(M342="","",IF(ISNUMBER(H342),H342,99999))</f>
        <v/>
      </c>
      <c r="O342" s="19">
        <f>IF(N342="","",COUNTIF($N$6:$N$505,"&lt;"&amp;N342)+COUNTIF($N$6:N342,N342))</f>
        <v/>
      </c>
    </row>
    <row r="343">
      <c r="A343" s="5" t="n"/>
      <c r="B343" s="5" t="n"/>
      <c r="C343" s="5" t="n"/>
      <c r="D343" s="17" t="n"/>
      <c r="E343" s="17" t="n"/>
      <c r="F343" s="17" t="n"/>
      <c r="G343" s="5" t="n"/>
      <c r="H343" s="14" t="n"/>
      <c r="I343" s="5" t="n"/>
      <c r="J343" s="6">
        <f>IF(C343&amp;""="","",IFERROR(INDEX('الاجتماعات'!$I$6:$I$205,MATCH(B343&amp;"",'الاجتماعات'!$A$6:$A$205,0)),"اجتماع غير موجود"))</f>
        <v/>
      </c>
      <c r="K343" s="18">
        <f>IF(N(D343)+N(E343)+N(F343)=0,"",N(D343)/(N(D343)+N(E343)+N(F343)))</f>
        <v/>
      </c>
      <c r="L343" s="6">
        <f>IF(C343&amp;""="","",IF(J343&lt;&gt;"مكتمل","لا يُعتد به",IF(K343="","لم يُصوَّت",IF(K343&gt;='الإعدادات'!$B$5,"مقبول","مرفوض"))))</f>
        <v/>
      </c>
      <c r="M343" s="6">
        <f>IF(AND(L343="مقبول",I343&lt;&gt;"منفذ",I343&lt;&gt;"ملغي"),IF(AND(ISNUMBER(H343),H343&lt;'الإعدادات'!$B$6),"متأخر","غير منفذ"),"")</f>
        <v/>
      </c>
      <c r="N343" s="19">
        <f>IF(M343="","",IF(ISNUMBER(H343),H343,99999))</f>
        <v/>
      </c>
      <c r="O343" s="19">
        <f>IF(N343="","",COUNTIF($N$6:$N$505,"&lt;"&amp;N343)+COUNTIF($N$6:N343,N343))</f>
        <v/>
      </c>
    </row>
    <row r="344">
      <c r="A344" s="5" t="n"/>
      <c r="B344" s="5" t="n"/>
      <c r="C344" s="5" t="n"/>
      <c r="D344" s="17" t="n"/>
      <c r="E344" s="17" t="n"/>
      <c r="F344" s="17" t="n"/>
      <c r="G344" s="5" t="n"/>
      <c r="H344" s="14" t="n"/>
      <c r="I344" s="5" t="n"/>
      <c r="J344" s="6">
        <f>IF(C344&amp;""="","",IFERROR(INDEX('الاجتماعات'!$I$6:$I$205,MATCH(B344&amp;"",'الاجتماعات'!$A$6:$A$205,0)),"اجتماع غير موجود"))</f>
        <v/>
      </c>
      <c r="K344" s="18">
        <f>IF(N(D344)+N(E344)+N(F344)=0,"",N(D344)/(N(D344)+N(E344)+N(F344)))</f>
        <v/>
      </c>
      <c r="L344" s="6">
        <f>IF(C344&amp;""="","",IF(J344&lt;&gt;"مكتمل","لا يُعتد به",IF(K344="","لم يُصوَّت",IF(K344&gt;='الإعدادات'!$B$5,"مقبول","مرفوض"))))</f>
        <v/>
      </c>
      <c r="M344" s="6">
        <f>IF(AND(L344="مقبول",I344&lt;&gt;"منفذ",I344&lt;&gt;"ملغي"),IF(AND(ISNUMBER(H344),H344&lt;'الإعدادات'!$B$6),"متأخر","غير منفذ"),"")</f>
        <v/>
      </c>
      <c r="N344" s="19">
        <f>IF(M344="","",IF(ISNUMBER(H344),H344,99999))</f>
        <v/>
      </c>
      <c r="O344" s="19">
        <f>IF(N344="","",COUNTIF($N$6:$N$505,"&lt;"&amp;N344)+COUNTIF($N$6:N344,N344))</f>
        <v/>
      </c>
    </row>
    <row r="345">
      <c r="A345" s="5" t="n"/>
      <c r="B345" s="5" t="n"/>
      <c r="C345" s="5" t="n"/>
      <c r="D345" s="17" t="n"/>
      <c r="E345" s="17" t="n"/>
      <c r="F345" s="17" t="n"/>
      <c r="G345" s="5" t="n"/>
      <c r="H345" s="14" t="n"/>
      <c r="I345" s="5" t="n"/>
      <c r="J345" s="6">
        <f>IF(C345&amp;""="","",IFERROR(INDEX('الاجتماعات'!$I$6:$I$205,MATCH(B345&amp;"",'الاجتماعات'!$A$6:$A$205,0)),"اجتماع غير موجود"))</f>
        <v/>
      </c>
      <c r="K345" s="18">
        <f>IF(N(D345)+N(E345)+N(F345)=0,"",N(D345)/(N(D345)+N(E345)+N(F345)))</f>
        <v/>
      </c>
      <c r="L345" s="6">
        <f>IF(C345&amp;""="","",IF(J345&lt;&gt;"مكتمل","لا يُعتد به",IF(K345="","لم يُصوَّت",IF(K345&gt;='الإعدادات'!$B$5,"مقبول","مرفوض"))))</f>
        <v/>
      </c>
      <c r="M345" s="6">
        <f>IF(AND(L345="مقبول",I345&lt;&gt;"منفذ",I345&lt;&gt;"ملغي"),IF(AND(ISNUMBER(H345),H345&lt;'الإعدادات'!$B$6),"متأخر","غير منفذ"),"")</f>
        <v/>
      </c>
      <c r="N345" s="19">
        <f>IF(M345="","",IF(ISNUMBER(H345),H345,99999))</f>
        <v/>
      </c>
      <c r="O345" s="19">
        <f>IF(N345="","",COUNTIF($N$6:$N$505,"&lt;"&amp;N345)+COUNTIF($N$6:N345,N345))</f>
        <v/>
      </c>
    </row>
    <row r="346">
      <c r="A346" s="5" t="n"/>
      <c r="B346" s="5" t="n"/>
      <c r="C346" s="5" t="n"/>
      <c r="D346" s="17" t="n"/>
      <c r="E346" s="17" t="n"/>
      <c r="F346" s="17" t="n"/>
      <c r="G346" s="5" t="n"/>
      <c r="H346" s="14" t="n"/>
      <c r="I346" s="5" t="n"/>
      <c r="J346" s="6">
        <f>IF(C346&amp;""="","",IFERROR(INDEX('الاجتماعات'!$I$6:$I$205,MATCH(B346&amp;"",'الاجتماعات'!$A$6:$A$205,0)),"اجتماع غير موجود"))</f>
        <v/>
      </c>
      <c r="K346" s="18">
        <f>IF(N(D346)+N(E346)+N(F346)=0,"",N(D346)/(N(D346)+N(E346)+N(F346)))</f>
        <v/>
      </c>
      <c r="L346" s="6">
        <f>IF(C346&amp;""="","",IF(J346&lt;&gt;"مكتمل","لا يُعتد به",IF(K346="","لم يُصوَّت",IF(K346&gt;='الإعدادات'!$B$5,"مقبول","مرفوض"))))</f>
        <v/>
      </c>
      <c r="M346" s="6">
        <f>IF(AND(L346="مقبول",I346&lt;&gt;"منفذ",I346&lt;&gt;"ملغي"),IF(AND(ISNUMBER(H346),H346&lt;'الإعدادات'!$B$6),"متأخر","غير منفذ"),"")</f>
        <v/>
      </c>
      <c r="N346" s="19">
        <f>IF(M346="","",IF(ISNUMBER(H346),H346,99999))</f>
        <v/>
      </c>
      <c r="O346" s="19">
        <f>IF(N346="","",COUNTIF($N$6:$N$505,"&lt;"&amp;N346)+COUNTIF($N$6:N346,N346))</f>
        <v/>
      </c>
    </row>
    <row r="347">
      <c r="A347" s="5" t="n"/>
      <c r="B347" s="5" t="n"/>
      <c r="C347" s="5" t="n"/>
      <c r="D347" s="17" t="n"/>
      <c r="E347" s="17" t="n"/>
      <c r="F347" s="17" t="n"/>
      <c r="G347" s="5" t="n"/>
      <c r="H347" s="14" t="n"/>
      <c r="I347" s="5" t="n"/>
      <c r="J347" s="6">
        <f>IF(C347&amp;""="","",IFERROR(INDEX('الاجتماعات'!$I$6:$I$205,MATCH(B347&amp;"",'الاجتماعات'!$A$6:$A$205,0)),"اجتماع غير موجود"))</f>
        <v/>
      </c>
      <c r="K347" s="18">
        <f>IF(N(D347)+N(E347)+N(F347)=0,"",N(D347)/(N(D347)+N(E347)+N(F347)))</f>
        <v/>
      </c>
      <c r="L347" s="6">
        <f>IF(C347&amp;""="","",IF(J347&lt;&gt;"مكتمل","لا يُعتد به",IF(K347="","لم يُصوَّت",IF(K347&gt;='الإعدادات'!$B$5,"مقبول","مرفوض"))))</f>
        <v/>
      </c>
      <c r="M347" s="6">
        <f>IF(AND(L347="مقبول",I347&lt;&gt;"منفذ",I347&lt;&gt;"ملغي"),IF(AND(ISNUMBER(H347),H347&lt;'الإعدادات'!$B$6),"متأخر","غير منفذ"),"")</f>
        <v/>
      </c>
      <c r="N347" s="19">
        <f>IF(M347="","",IF(ISNUMBER(H347),H347,99999))</f>
        <v/>
      </c>
      <c r="O347" s="19">
        <f>IF(N347="","",COUNTIF($N$6:$N$505,"&lt;"&amp;N347)+COUNTIF($N$6:N347,N347))</f>
        <v/>
      </c>
    </row>
    <row r="348">
      <c r="A348" s="5" t="n"/>
      <c r="B348" s="5" t="n"/>
      <c r="C348" s="5" t="n"/>
      <c r="D348" s="17" t="n"/>
      <c r="E348" s="17" t="n"/>
      <c r="F348" s="17" t="n"/>
      <c r="G348" s="5" t="n"/>
      <c r="H348" s="14" t="n"/>
      <c r="I348" s="5" t="n"/>
      <c r="J348" s="6">
        <f>IF(C348&amp;""="","",IFERROR(INDEX('الاجتماعات'!$I$6:$I$205,MATCH(B348&amp;"",'الاجتماعات'!$A$6:$A$205,0)),"اجتماع غير موجود"))</f>
        <v/>
      </c>
      <c r="K348" s="18">
        <f>IF(N(D348)+N(E348)+N(F348)=0,"",N(D348)/(N(D348)+N(E348)+N(F348)))</f>
        <v/>
      </c>
      <c r="L348" s="6">
        <f>IF(C348&amp;""="","",IF(J348&lt;&gt;"مكتمل","لا يُعتد به",IF(K348="","لم يُصوَّت",IF(K348&gt;='الإعدادات'!$B$5,"مقبول","مرفوض"))))</f>
        <v/>
      </c>
      <c r="M348" s="6">
        <f>IF(AND(L348="مقبول",I348&lt;&gt;"منفذ",I348&lt;&gt;"ملغي"),IF(AND(ISNUMBER(H348),H348&lt;'الإعدادات'!$B$6),"متأخر","غير منفذ"),"")</f>
        <v/>
      </c>
      <c r="N348" s="19">
        <f>IF(M348="","",IF(ISNUMBER(H348),H348,99999))</f>
        <v/>
      </c>
      <c r="O348" s="19">
        <f>IF(N348="","",COUNTIF($N$6:$N$505,"&lt;"&amp;N348)+COUNTIF($N$6:N348,N348))</f>
        <v/>
      </c>
    </row>
    <row r="349">
      <c r="A349" s="5" t="n"/>
      <c r="B349" s="5" t="n"/>
      <c r="C349" s="5" t="n"/>
      <c r="D349" s="17" t="n"/>
      <c r="E349" s="17" t="n"/>
      <c r="F349" s="17" t="n"/>
      <c r="G349" s="5" t="n"/>
      <c r="H349" s="14" t="n"/>
      <c r="I349" s="5" t="n"/>
      <c r="J349" s="6">
        <f>IF(C349&amp;""="","",IFERROR(INDEX('الاجتماعات'!$I$6:$I$205,MATCH(B349&amp;"",'الاجتماعات'!$A$6:$A$205,0)),"اجتماع غير موجود"))</f>
        <v/>
      </c>
      <c r="K349" s="18">
        <f>IF(N(D349)+N(E349)+N(F349)=0,"",N(D349)/(N(D349)+N(E349)+N(F349)))</f>
        <v/>
      </c>
      <c r="L349" s="6">
        <f>IF(C349&amp;""="","",IF(J349&lt;&gt;"مكتمل","لا يُعتد به",IF(K349="","لم يُصوَّت",IF(K349&gt;='الإعدادات'!$B$5,"مقبول","مرفوض"))))</f>
        <v/>
      </c>
      <c r="M349" s="6">
        <f>IF(AND(L349="مقبول",I349&lt;&gt;"منفذ",I349&lt;&gt;"ملغي"),IF(AND(ISNUMBER(H349),H349&lt;'الإعدادات'!$B$6),"متأخر","غير منفذ"),"")</f>
        <v/>
      </c>
      <c r="N349" s="19">
        <f>IF(M349="","",IF(ISNUMBER(H349),H349,99999))</f>
        <v/>
      </c>
      <c r="O349" s="19">
        <f>IF(N349="","",COUNTIF($N$6:$N$505,"&lt;"&amp;N349)+COUNTIF($N$6:N349,N349))</f>
        <v/>
      </c>
    </row>
    <row r="350">
      <c r="A350" s="5" t="n"/>
      <c r="B350" s="5" t="n"/>
      <c r="C350" s="5" t="n"/>
      <c r="D350" s="17" t="n"/>
      <c r="E350" s="17" t="n"/>
      <c r="F350" s="17" t="n"/>
      <c r="G350" s="5" t="n"/>
      <c r="H350" s="14" t="n"/>
      <c r="I350" s="5" t="n"/>
      <c r="J350" s="6">
        <f>IF(C350&amp;""="","",IFERROR(INDEX('الاجتماعات'!$I$6:$I$205,MATCH(B350&amp;"",'الاجتماعات'!$A$6:$A$205,0)),"اجتماع غير موجود"))</f>
        <v/>
      </c>
      <c r="K350" s="18">
        <f>IF(N(D350)+N(E350)+N(F350)=0,"",N(D350)/(N(D350)+N(E350)+N(F350)))</f>
        <v/>
      </c>
      <c r="L350" s="6">
        <f>IF(C350&amp;""="","",IF(J350&lt;&gt;"مكتمل","لا يُعتد به",IF(K350="","لم يُصوَّت",IF(K350&gt;='الإعدادات'!$B$5,"مقبول","مرفوض"))))</f>
        <v/>
      </c>
      <c r="M350" s="6">
        <f>IF(AND(L350="مقبول",I350&lt;&gt;"منفذ",I350&lt;&gt;"ملغي"),IF(AND(ISNUMBER(H350),H350&lt;'الإعدادات'!$B$6),"متأخر","غير منفذ"),"")</f>
        <v/>
      </c>
      <c r="N350" s="19">
        <f>IF(M350="","",IF(ISNUMBER(H350),H350,99999))</f>
        <v/>
      </c>
      <c r="O350" s="19">
        <f>IF(N350="","",COUNTIF($N$6:$N$505,"&lt;"&amp;N350)+COUNTIF($N$6:N350,N350))</f>
        <v/>
      </c>
    </row>
    <row r="351">
      <c r="A351" s="5" t="n"/>
      <c r="B351" s="5" t="n"/>
      <c r="C351" s="5" t="n"/>
      <c r="D351" s="17" t="n"/>
      <c r="E351" s="17" t="n"/>
      <c r="F351" s="17" t="n"/>
      <c r="G351" s="5" t="n"/>
      <c r="H351" s="14" t="n"/>
      <c r="I351" s="5" t="n"/>
      <c r="J351" s="6">
        <f>IF(C351&amp;""="","",IFERROR(INDEX('الاجتماعات'!$I$6:$I$205,MATCH(B351&amp;"",'الاجتماعات'!$A$6:$A$205,0)),"اجتماع غير موجود"))</f>
        <v/>
      </c>
      <c r="K351" s="18">
        <f>IF(N(D351)+N(E351)+N(F351)=0,"",N(D351)/(N(D351)+N(E351)+N(F351)))</f>
        <v/>
      </c>
      <c r="L351" s="6">
        <f>IF(C351&amp;""="","",IF(J351&lt;&gt;"مكتمل","لا يُعتد به",IF(K351="","لم يُصوَّت",IF(K351&gt;='الإعدادات'!$B$5,"مقبول","مرفوض"))))</f>
        <v/>
      </c>
      <c r="M351" s="6">
        <f>IF(AND(L351="مقبول",I351&lt;&gt;"منفذ",I351&lt;&gt;"ملغي"),IF(AND(ISNUMBER(H351),H351&lt;'الإعدادات'!$B$6),"متأخر","غير منفذ"),"")</f>
        <v/>
      </c>
      <c r="N351" s="19">
        <f>IF(M351="","",IF(ISNUMBER(H351),H351,99999))</f>
        <v/>
      </c>
      <c r="O351" s="19">
        <f>IF(N351="","",COUNTIF($N$6:$N$505,"&lt;"&amp;N351)+COUNTIF($N$6:N351,N351))</f>
        <v/>
      </c>
    </row>
    <row r="352">
      <c r="A352" s="5" t="n"/>
      <c r="B352" s="5" t="n"/>
      <c r="C352" s="5" t="n"/>
      <c r="D352" s="17" t="n"/>
      <c r="E352" s="17" t="n"/>
      <c r="F352" s="17" t="n"/>
      <c r="G352" s="5" t="n"/>
      <c r="H352" s="14" t="n"/>
      <c r="I352" s="5" t="n"/>
      <c r="J352" s="6">
        <f>IF(C352&amp;""="","",IFERROR(INDEX('الاجتماعات'!$I$6:$I$205,MATCH(B352&amp;"",'الاجتماعات'!$A$6:$A$205,0)),"اجتماع غير موجود"))</f>
        <v/>
      </c>
      <c r="K352" s="18">
        <f>IF(N(D352)+N(E352)+N(F352)=0,"",N(D352)/(N(D352)+N(E352)+N(F352)))</f>
        <v/>
      </c>
      <c r="L352" s="6">
        <f>IF(C352&amp;""="","",IF(J352&lt;&gt;"مكتمل","لا يُعتد به",IF(K352="","لم يُصوَّت",IF(K352&gt;='الإعدادات'!$B$5,"مقبول","مرفوض"))))</f>
        <v/>
      </c>
      <c r="M352" s="6">
        <f>IF(AND(L352="مقبول",I352&lt;&gt;"منفذ",I352&lt;&gt;"ملغي"),IF(AND(ISNUMBER(H352),H352&lt;'الإعدادات'!$B$6),"متأخر","غير منفذ"),"")</f>
        <v/>
      </c>
      <c r="N352" s="19">
        <f>IF(M352="","",IF(ISNUMBER(H352),H352,99999))</f>
        <v/>
      </c>
      <c r="O352" s="19">
        <f>IF(N352="","",COUNTIF($N$6:$N$505,"&lt;"&amp;N352)+COUNTIF($N$6:N352,N352))</f>
        <v/>
      </c>
    </row>
    <row r="353">
      <c r="A353" s="5" t="n"/>
      <c r="B353" s="5" t="n"/>
      <c r="C353" s="5" t="n"/>
      <c r="D353" s="17" t="n"/>
      <c r="E353" s="17" t="n"/>
      <c r="F353" s="17" t="n"/>
      <c r="G353" s="5" t="n"/>
      <c r="H353" s="14" t="n"/>
      <c r="I353" s="5" t="n"/>
      <c r="J353" s="6">
        <f>IF(C353&amp;""="","",IFERROR(INDEX('الاجتماعات'!$I$6:$I$205,MATCH(B353&amp;"",'الاجتماعات'!$A$6:$A$205,0)),"اجتماع غير موجود"))</f>
        <v/>
      </c>
      <c r="K353" s="18">
        <f>IF(N(D353)+N(E353)+N(F353)=0,"",N(D353)/(N(D353)+N(E353)+N(F353)))</f>
        <v/>
      </c>
      <c r="L353" s="6">
        <f>IF(C353&amp;""="","",IF(J353&lt;&gt;"مكتمل","لا يُعتد به",IF(K353="","لم يُصوَّت",IF(K353&gt;='الإعدادات'!$B$5,"مقبول","مرفوض"))))</f>
        <v/>
      </c>
      <c r="M353" s="6">
        <f>IF(AND(L353="مقبول",I353&lt;&gt;"منفذ",I353&lt;&gt;"ملغي"),IF(AND(ISNUMBER(H353),H353&lt;'الإعدادات'!$B$6),"متأخر","غير منفذ"),"")</f>
        <v/>
      </c>
      <c r="N353" s="19">
        <f>IF(M353="","",IF(ISNUMBER(H353),H353,99999))</f>
        <v/>
      </c>
      <c r="O353" s="19">
        <f>IF(N353="","",COUNTIF($N$6:$N$505,"&lt;"&amp;N353)+COUNTIF($N$6:N353,N353))</f>
        <v/>
      </c>
    </row>
    <row r="354">
      <c r="A354" s="5" t="n"/>
      <c r="B354" s="5" t="n"/>
      <c r="C354" s="5" t="n"/>
      <c r="D354" s="17" t="n"/>
      <c r="E354" s="17" t="n"/>
      <c r="F354" s="17" t="n"/>
      <c r="G354" s="5" t="n"/>
      <c r="H354" s="14" t="n"/>
      <c r="I354" s="5" t="n"/>
      <c r="J354" s="6">
        <f>IF(C354&amp;""="","",IFERROR(INDEX('الاجتماعات'!$I$6:$I$205,MATCH(B354&amp;"",'الاجتماعات'!$A$6:$A$205,0)),"اجتماع غير موجود"))</f>
        <v/>
      </c>
      <c r="K354" s="18">
        <f>IF(N(D354)+N(E354)+N(F354)=0,"",N(D354)/(N(D354)+N(E354)+N(F354)))</f>
        <v/>
      </c>
      <c r="L354" s="6">
        <f>IF(C354&amp;""="","",IF(J354&lt;&gt;"مكتمل","لا يُعتد به",IF(K354="","لم يُصوَّت",IF(K354&gt;='الإعدادات'!$B$5,"مقبول","مرفوض"))))</f>
        <v/>
      </c>
      <c r="M354" s="6">
        <f>IF(AND(L354="مقبول",I354&lt;&gt;"منفذ",I354&lt;&gt;"ملغي"),IF(AND(ISNUMBER(H354),H354&lt;'الإعدادات'!$B$6),"متأخر","غير منفذ"),"")</f>
        <v/>
      </c>
      <c r="N354" s="19">
        <f>IF(M354="","",IF(ISNUMBER(H354),H354,99999))</f>
        <v/>
      </c>
      <c r="O354" s="19">
        <f>IF(N354="","",COUNTIF($N$6:$N$505,"&lt;"&amp;N354)+COUNTIF($N$6:N354,N354))</f>
        <v/>
      </c>
    </row>
    <row r="355">
      <c r="A355" s="5" t="n"/>
      <c r="B355" s="5" t="n"/>
      <c r="C355" s="5" t="n"/>
      <c r="D355" s="17" t="n"/>
      <c r="E355" s="17" t="n"/>
      <c r="F355" s="17" t="n"/>
      <c r="G355" s="5" t="n"/>
      <c r="H355" s="14" t="n"/>
      <c r="I355" s="5" t="n"/>
      <c r="J355" s="6">
        <f>IF(C355&amp;""="","",IFERROR(INDEX('الاجتماعات'!$I$6:$I$205,MATCH(B355&amp;"",'الاجتماعات'!$A$6:$A$205,0)),"اجتماع غير موجود"))</f>
        <v/>
      </c>
      <c r="K355" s="18">
        <f>IF(N(D355)+N(E355)+N(F355)=0,"",N(D355)/(N(D355)+N(E355)+N(F355)))</f>
        <v/>
      </c>
      <c r="L355" s="6">
        <f>IF(C355&amp;""="","",IF(J355&lt;&gt;"مكتمل","لا يُعتد به",IF(K355="","لم يُصوَّت",IF(K355&gt;='الإعدادات'!$B$5,"مقبول","مرفوض"))))</f>
        <v/>
      </c>
      <c r="M355" s="6">
        <f>IF(AND(L355="مقبول",I355&lt;&gt;"منفذ",I355&lt;&gt;"ملغي"),IF(AND(ISNUMBER(H355),H355&lt;'الإعدادات'!$B$6),"متأخر","غير منفذ"),"")</f>
        <v/>
      </c>
      <c r="N355" s="19">
        <f>IF(M355="","",IF(ISNUMBER(H355),H355,99999))</f>
        <v/>
      </c>
      <c r="O355" s="19">
        <f>IF(N355="","",COUNTIF($N$6:$N$505,"&lt;"&amp;N355)+COUNTIF($N$6:N355,N355))</f>
        <v/>
      </c>
    </row>
    <row r="356">
      <c r="A356" s="5" t="n"/>
      <c r="B356" s="5" t="n"/>
      <c r="C356" s="5" t="n"/>
      <c r="D356" s="17" t="n"/>
      <c r="E356" s="17" t="n"/>
      <c r="F356" s="17" t="n"/>
      <c r="G356" s="5" t="n"/>
      <c r="H356" s="14" t="n"/>
      <c r="I356" s="5" t="n"/>
      <c r="J356" s="6">
        <f>IF(C356&amp;""="","",IFERROR(INDEX('الاجتماعات'!$I$6:$I$205,MATCH(B356&amp;"",'الاجتماعات'!$A$6:$A$205,0)),"اجتماع غير موجود"))</f>
        <v/>
      </c>
      <c r="K356" s="18">
        <f>IF(N(D356)+N(E356)+N(F356)=0,"",N(D356)/(N(D356)+N(E356)+N(F356)))</f>
        <v/>
      </c>
      <c r="L356" s="6">
        <f>IF(C356&amp;""="","",IF(J356&lt;&gt;"مكتمل","لا يُعتد به",IF(K356="","لم يُصوَّت",IF(K356&gt;='الإعدادات'!$B$5,"مقبول","مرفوض"))))</f>
        <v/>
      </c>
      <c r="M356" s="6">
        <f>IF(AND(L356="مقبول",I356&lt;&gt;"منفذ",I356&lt;&gt;"ملغي"),IF(AND(ISNUMBER(H356),H356&lt;'الإعدادات'!$B$6),"متأخر","غير منفذ"),"")</f>
        <v/>
      </c>
      <c r="N356" s="19">
        <f>IF(M356="","",IF(ISNUMBER(H356),H356,99999))</f>
        <v/>
      </c>
      <c r="O356" s="19">
        <f>IF(N356="","",COUNTIF($N$6:$N$505,"&lt;"&amp;N356)+COUNTIF($N$6:N356,N356))</f>
        <v/>
      </c>
    </row>
    <row r="357">
      <c r="A357" s="5" t="n"/>
      <c r="B357" s="5" t="n"/>
      <c r="C357" s="5" t="n"/>
      <c r="D357" s="17" t="n"/>
      <c r="E357" s="17" t="n"/>
      <c r="F357" s="17" t="n"/>
      <c r="G357" s="5" t="n"/>
      <c r="H357" s="14" t="n"/>
      <c r="I357" s="5" t="n"/>
      <c r="J357" s="6">
        <f>IF(C357&amp;""="","",IFERROR(INDEX('الاجتماعات'!$I$6:$I$205,MATCH(B357&amp;"",'الاجتماعات'!$A$6:$A$205,0)),"اجتماع غير موجود"))</f>
        <v/>
      </c>
      <c r="K357" s="18">
        <f>IF(N(D357)+N(E357)+N(F357)=0,"",N(D357)/(N(D357)+N(E357)+N(F357)))</f>
        <v/>
      </c>
      <c r="L357" s="6">
        <f>IF(C357&amp;""="","",IF(J357&lt;&gt;"مكتمل","لا يُعتد به",IF(K357="","لم يُصوَّت",IF(K357&gt;='الإعدادات'!$B$5,"مقبول","مرفوض"))))</f>
        <v/>
      </c>
      <c r="M357" s="6">
        <f>IF(AND(L357="مقبول",I357&lt;&gt;"منفذ",I357&lt;&gt;"ملغي"),IF(AND(ISNUMBER(H357),H357&lt;'الإعدادات'!$B$6),"متأخر","غير منفذ"),"")</f>
        <v/>
      </c>
      <c r="N357" s="19">
        <f>IF(M357="","",IF(ISNUMBER(H357),H357,99999))</f>
        <v/>
      </c>
      <c r="O357" s="19">
        <f>IF(N357="","",COUNTIF($N$6:$N$505,"&lt;"&amp;N357)+COUNTIF($N$6:N357,N357))</f>
        <v/>
      </c>
    </row>
    <row r="358">
      <c r="A358" s="5" t="n"/>
      <c r="B358" s="5" t="n"/>
      <c r="C358" s="5" t="n"/>
      <c r="D358" s="17" t="n"/>
      <c r="E358" s="17" t="n"/>
      <c r="F358" s="17" t="n"/>
      <c r="G358" s="5" t="n"/>
      <c r="H358" s="14" t="n"/>
      <c r="I358" s="5" t="n"/>
      <c r="J358" s="6">
        <f>IF(C358&amp;""="","",IFERROR(INDEX('الاجتماعات'!$I$6:$I$205,MATCH(B358&amp;"",'الاجتماعات'!$A$6:$A$205,0)),"اجتماع غير موجود"))</f>
        <v/>
      </c>
      <c r="K358" s="18">
        <f>IF(N(D358)+N(E358)+N(F358)=0,"",N(D358)/(N(D358)+N(E358)+N(F358)))</f>
        <v/>
      </c>
      <c r="L358" s="6">
        <f>IF(C358&amp;""="","",IF(J358&lt;&gt;"مكتمل","لا يُعتد به",IF(K358="","لم يُصوَّت",IF(K358&gt;='الإعدادات'!$B$5,"مقبول","مرفوض"))))</f>
        <v/>
      </c>
      <c r="M358" s="6">
        <f>IF(AND(L358="مقبول",I358&lt;&gt;"منفذ",I358&lt;&gt;"ملغي"),IF(AND(ISNUMBER(H358),H358&lt;'الإعدادات'!$B$6),"متأخر","غير منفذ"),"")</f>
        <v/>
      </c>
      <c r="N358" s="19">
        <f>IF(M358="","",IF(ISNUMBER(H358),H358,99999))</f>
        <v/>
      </c>
      <c r="O358" s="19">
        <f>IF(N358="","",COUNTIF($N$6:$N$505,"&lt;"&amp;N358)+COUNTIF($N$6:N358,N358))</f>
        <v/>
      </c>
    </row>
    <row r="359">
      <c r="A359" s="5" t="n"/>
      <c r="B359" s="5" t="n"/>
      <c r="C359" s="5" t="n"/>
      <c r="D359" s="17" t="n"/>
      <c r="E359" s="17" t="n"/>
      <c r="F359" s="17" t="n"/>
      <c r="G359" s="5" t="n"/>
      <c r="H359" s="14" t="n"/>
      <c r="I359" s="5" t="n"/>
      <c r="J359" s="6">
        <f>IF(C359&amp;""="","",IFERROR(INDEX('الاجتماعات'!$I$6:$I$205,MATCH(B359&amp;"",'الاجتماعات'!$A$6:$A$205,0)),"اجتماع غير موجود"))</f>
        <v/>
      </c>
      <c r="K359" s="18">
        <f>IF(N(D359)+N(E359)+N(F359)=0,"",N(D359)/(N(D359)+N(E359)+N(F359)))</f>
        <v/>
      </c>
      <c r="L359" s="6">
        <f>IF(C359&amp;""="","",IF(J359&lt;&gt;"مكتمل","لا يُعتد به",IF(K359="","لم يُصوَّت",IF(K359&gt;='الإعدادات'!$B$5,"مقبول","مرفوض"))))</f>
        <v/>
      </c>
      <c r="M359" s="6">
        <f>IF(AND(L359="مقبول",I359&lt;&gt;"منفذ",I359&lt;&gt;"ملغي"),IF(AND(ISNUMBER(H359),H359&lt;'الإعدادات'!$B$6),"متأخر","غير منفذ"),"")</f>
        <v/>
      </c>
      <c r="N359" s="19">
        <f>IF(M359="","",IF(ISNUMBER(H359),H359,99999))</f>
        <v/>
      </c>
      <c r="O359" s="19">
        <f>IF(N359="","",COUNTIF($N$6:$N$505,"&lt;"&amp;N359)+COUNTIF($N$6:N359,N359))</f>
        <v/>
      </c>
    </row>
    <row r="360">
      <c r="A360" s="5" t="n"/>
      <c r="B360" s="5" t="n"/>
      <c r="C360" s="5" t="n"/>
      <c r="D360" s="17" t="n"/>
      <c r="E360" s="17" t="n"/>
      <c r="F360" s="17" t="n"/>
      <c r="G360" s="5" t="n"/>
      <c r="H360" s="14" t="n"/>
      <c r="I360" s="5" t="n"/>
      <c r="J360" s="6">
        <f>IF(C360&amp;""="","",IFERROR(INDEX('الاجتماعات'!$I$6:$I$205,MATCH(B360&amp;"",'الاجتماعات'!$A$6:$A$205,0)),"اجتماع غير موجود"))</f>
        <v/>
      </c>
      <c r="K360" s="18">
        <f>IF(N(D360)+N(E360)+N(F360)=0,"",N(D360)/(N(D360)+N(E360)+N(F360)))</f>
        <v/>
      </c>
      <c r="L360" s="6">
        <f>IF(C360&amp;""="","",IF(J360&lt;&gt;"مكتمل","لا يُعتد به",IF(K360="","لم يُصوَّت",IF(K360&gt;='الإعدادات'!$B$5,"مقبول","مرفوض"))))</f>
        <v/>
      </c>
      <c r="M360" s="6">
        <f>IF(AND(L360="مقبول",I360&lt;&gt;"منفذ",I360&lt;&gt;"ملغي"),IF(AND(ISNUMBER(H360),H360&lt;'الإعدادات'!$B$6),"متأخر","غير منفذ"),"")</f>
        <v/>
      </c>
      <c r="N360" s="19">
        <f>IF(M360="","",IF(ISNUMBER(H360),H360,99999))</f>
        <v/>
      </c>
      <c r="O360" s="19">
        <f>IF(N360="","",COUNTIF($N$6:$N$505,"&lt;"&amp;N360)+COUNTIF($N$6:N360,N360))</f>
        <v/>
      </c>
    </row>
    <row r="361">
      <c r="A361" s="5" t="n"/>
      <c r="B361" s="5" t="n"/>
      <c r="C361" s="5" t="n"/>
      <c r="D361" s="17" t="n"/>
      <c r="E361" s="17" t="n"/>
      <c r="F361" s="17" t="n"/>
      <c r="G361" s="5" t="n"/>
      <c r="H361" s="14" t="n"/>
      <c r="I361" s="5" t="n"/>
      <c r="J361" s="6">
        <f>IF(C361&amp;""="","",IFERROR(INDEX('الاجتماعات'!$I$6:$I$205,MATCH(B361&amp;"",'الاجتماعات'!$A$6:$A$205,0)),"اجتماع غير موجود"))</f>
        <v/>
      </c>
      <c r="K361" s="18">
        <f>IF(N(D361)+N(E361)+N(F361)=0,"",N(D361)/(N(D361)+N(E361)+N(F361)))</f>
        <v/>
      </c>
      <c r="L361" s="6">
        <f>IF(C361&amp;""="","",IF(J361&lt;&gt;"مكتمل","لا يُعتد به",IF(K361="","لم يُصوَّت",IF(K361&gt;='الإعدادات'!$B$5,"مقبول","مرفوض"))))</f>
        <v/>
      </c>
      <c r="M361" s="6">
        <f>IF(AND(L361="مقبول",I361&lt;&gt;"منفذ",I361&lt;&gt;"ملغي"),IF(AND(ISNUMBER(H361),H361&lt;'الإعدادات'!$B$6),"متأخر","غير منفذ"),"")</f>
        <v/>
      </c>
      <c r="N361" s="19">
        <f>IF(M361="","",IF(ISNUMBER(H361),H361,99999))</f>
        <v/>
      </c>
      <c r="O361" s="19">
        <f>IF(N361="","",COUNTIF($N$6:$N$505,"&lt;"&amp;N361)+COUNTIF($N$6:N361,N361))</f>
        <v/>
      </c>
    </row>
    <row r="362">
      <c r="A362" s="5" t="n"/>
      <c r="B362" s="5" t="n"/>
      <c r="C362" s="5" t="n"/>
      <c r="D362" s="17" t="n"/>
      <c r="E362" s="17" t="n"/>
      <c r="F362" s="17" t="n"/>
      <c r="G362" s="5" t="n"/>
      <c r="H362" s="14" t="n"/>
      <c r="I362" s="5" t="n"/>
      <c r="J362" s="6">
        <f>IF(C362&amp;""="","",IFERROR(INDEX('الاجتماعات'!$I$6:$I$205,MATCH(B362&amp;"",'الاجتماعات'!$A$6:$A$205,0)),"اجتماع غير موجود"))</f>
        <v/>
      </c>
      <c r="K362" s="18">
        <f>IF(N(D362)+N(E362)+N(F362)=0,"",N(D362)/(N(D362)+N(E362)+N(F362)))</f>
        <v/>
      </c>
      <c r="L362" s="6">
        <f>IF(C362&amp;""="","",IF(J362&lt;&gt;"مكتمل","لا يُعتد به",IF(K362="","لم يُصوَّت",IF(K362&gt;='الإعدادات'!$B$5,"مقبول","مرفوض"))))</f>
        <v/>
      </c>
      <c r="M362" s="6">
        <f>IF(AND(L362="مقبول",I362&lt;&gt;"منفذ",I362&lt;&gt;"ملغي"),IF(AND(ISNUMBER(H362),H362&lt;'الإعدادات'!$B$6),"متأخر","غير منفذ"),"")</f>
        <v/>
      </c>
      <c r="N362" s="19">
        <f>IF(M362="","",IF(ISNUMBER(H362),H362,99999))</f>
        <v/>
      </c>
      <c r="O362" s="19">
        <f>IF(N362="","",COUNTIF($N$6:$N$505,"&lt;"&amp;N362)+COUNTIF($N$6:N362,N362))</f>
        <v/>
      </c>
    </row>
    <row r="363">
      <c r="A363" s="5" t="n"/>
      <c r="B363" s="5" t="n"/>
      <c r="C363" s="5" t="n"/>
      <c r="D363" s="17" t="n"/>
      <c r="E363" s="17" t="n"/>
      <c r="F363" s="17" t="n"/>
      <c r="G363" s="5" t="n"/>
      <c r="H363" s="14" t="n"/>
      <c r="I363" s="5" t="n"/>
      <c r="J363" s="6">
        <f>IF(C363&amp;""="","",IFERROR(INDEX('الاجتماعات'!$I$6:$I$205,MATCH(B363&amp;"",'الاجتماعات'!$A$6:$A$205,0)),"اجتماع غير موجود"))</f>
        <v/>
      </c>
      <c r="K363" s="18">
        <f>IF(N(D363)+N(E363)+N(F363)=0,"",N(D363)/(N(D363)+N(E363)+N(F363)))</f>
        <v/>
      </c>
      <c r="L363" s="6">
        <f>IF(C363&amp;""="","",IF(J363&lt;&gt;"مكتمل","لا يُعتد به",IF(K363="","لم يُصوَّت",IF(K363&gt;='الإعدادات'!$B$5,"مقبول","مرفوض"))))</f>
        <v/>
      </c>
      <c r="M363" s="6">
        <f>IF(AND(L363="مقبول",I363&lt;&gt;"منفذ",I363&lt;&gt;"ملغي"),IF(AND(ISNUMBER(H363),H363&lt;'الإعدادات'!$B$6),"متأخر","غير منفذ"),"")</f>
        <v/>
      </c>
      <c r="N363" s="19">
        <f>IF(M363="","",IF(ISNUMBER(H363),H363,99999))</f>
        <v/>
      </c>
      <c r="O363" s="19">
        <f>IF(N363="","",COUNTIF($N$6:$N$505,"&lt;"&amp;N363)+COUNTIF($N$6:N363,N363))</f>
        <v/>
      </c>
    </row>
    <row r="364">
      <c r="A364" s="5" t="n"/>
      <c r="B364" s="5" t="n"/>
      <c r="C364" s="5" t="n"/>
      <c r="D364" s="17" t="n"/>
      <c r="E364" s="17" t="n"/>
      <c r="F364" s="17" t="n"/>
      <c r="G364" s="5" t="n"/>
      <c r="H364" s="14" t="n"/>
      <c r="I364" s="5" t="n"/>
      <c r="J364" s="6">
        <f>IF(C364&amp;""="","",IFERROR(INDEX('الاجتماعات'!$I$6:$I$205,MATCH(B364&amp;"",'الاجتماعات'!$A$6:$A$205,0)),"اجتماع غير موجود"))</f>
        <v/>
      </c>
      <c r="K364" s="18">
        <f>IF(N(D364)+N(E364)+N(F364)=0,"",N(D364)/(N(D364)+N(E364)+N(F364)))</f>
        <v/>
      </c>
      <c r="L364" s="6">
        <f>IF(C364&amp;""="","",IF(J364&lt;&gt;"مكتمل","لا يُعتد به",IF(K364="","لم يُصوَّت",IF(K364&gt;='الإعدادات'!$B$5,"مقبول","مرفوض"))))</f>
        <v/>
      </c>
      <c r="M364" s="6">
        <f>IF(AND(L364="مقبول",I364&lt;&gt;"منفذ",I364&lt;&gt;"ملغي"),IF(AND(ISNUMBER(H364),H364&lt;'الإعدادات'!$B$6),"متأخر","غير منفذ"),"")</f>
        <v/>
      </c>
      <c r="N364" s="19">
        <f>IF(M364="","",IF(ISNUMBER(H364),H364,99999))</f>
        <v/>
      </c>
      <c r="O364" s="19">
        <f>IF(N364="","",COUNTIF($N$6:$N$505,"&lt;"&amp;N364)+COUNTIF($N$6:N364,N364))</f>
        <v/>
      </c>
    </row>
    <row r="365">
      <c r="A365" s="5" t="n"/>
      <c r="B365" s="5" t="n"/>
      <c r="C365" s="5" t="n"/>
      <c r="D365" s="17" t="n"/>
      <c r="E365" s="17" t="n"/>
      <c r="F365" s="17" t="n"/>
      <c r="G365" s="5" t="n"/>
      <c r="H365" s="14" t="n"/>
      <c r="I365" s="5" t="n"/>
      <c r="J365" s="6">
        <f>IF(C365&amp;""="","",IFERROR(INDEX('الاجتماعات'!$I$6:$I$205,MATCH(B365&amp;"",'الاجتماعات'!$A$6:$A$205,0)),"اجتماع غير موجود"))</f>
        <v/>
      </c>
      <c r="K365" s="18">
        <f>IF(N(D365)+N(E365)+N(F365)=0,"",N(D365)/(N(D365)+N(E365)+N(F365)))</f>
        <v/>
      </c>
      <c r="L365" s="6">
        <f>IF(C365&amp;""="","",IF(J365&lt;&gt;"مكتمل","لا يُعتد به",IF(K365="","لم يُصوَّت",IF(K365&gt;='الإعدادات'!$B$5,"مقبول","مرفوض"))))</f>
        <v/>
      </c>
      <c r="M365" s="6">
        <f>IF(AND(L365="مقبول",I365&lt;&gt;"منفذ",I365&lt;&gt;"ملغي"),IF(AND(ISNUMBER(H365),H365&lt;'الإعدادات'!$B$6),"متأخر","غير منفذ"),"")</f>
        <v/>
      </c>
      <c r="N365" s="19">
        <f>IF(M365="","",IF(ISNUMBER(H365),H365,99999))</f>
        <v/>
      </c>
      <c r="O365" s="19">
        <f>IF(N365="","",COUNTIF($N$6:$N$505,"&lt;"&amp;N365)+COUNTIF($N$6:N365,N365))</f>
        <v/>
      </c>
    </row>
    <row r="366">
      <c r="A366" s="5" t="n"/>
      <c r="B366" s="5" t="n"/>
      <c r="C366" s="5" t="n"/>
      <c r="D366" s="17" t="n"/>
      <c r="E366" s="17" t="n"/>
      <c r="F366" s="17" t="n"/>
      <c r="G366" s="5" t="n"/>
      <c r="H366" s="14" t="n"/>
      <c r="I366" s="5" t="n"/>
      <c r="J366" s="6">
        <f>IF(C366&amp;""="","",IFERROR(INDEX('الاجتماعات'!$I$6:$I$205,MATCH(B366&amp;"",'الاجتماعات'!$A$6:$A$205,0)),"اجتماع غير موجود"))</f>
        <v/>
      </c>
      <c r="K366" s="18">
        <f>IF(N(D366)+N(E366)+N(F366)=0,"",N(D366)/(N(D366)+N(E366)+N(F366)))</f>
        <v/>
      </c>
      <c r="L366" s="6">
        <f>IF(C366&amp;""="","",IF(J366&lt;&gt;"مكتمل","لا يُعتد به",IF(K366="","لم يُصوَّت",IF(K366&gt;='الإعدادات'!$B$5,"مقبول","مرفوض"))))</f>
        <v/>
      </c>
      <c r="M366" s="6">
        <f>IF(AND(L366="مقبول",I366&lt;&gt;"منفذ",I366&lt;&gt;"ملغي"),IF(AND(ISNUMBER(H366),H366&lt;'الإعدادات'!$B$6),"متأخر","غير منفذ"),"")</f>
        <v/>
      </c>
      <c r="N366" s="19">
        <f>IF(M366="","",IF(ISNUMBER(H366),H366,99999))</f>
        <v/>
      </c>
      <c r="O366" s="19">
        <f>IF(N366="","",COUNTIF($N$6:$N$505,"&lt;"&amp;N366)+COUNTIF($N$6:N366,N366))</f>
        <v/>
      </c>
    </row>
    <row r="367">
      <c r="A367" s="5" t="n"/>
      <c r="B367" s="5" t="n"/>
      <c r="C367" s="5" t="n"/>
      <c r="D367" s="17" t="n"/>
      <c r="E367" s="17" t="n"/>
      <c r="F367" s="17" t="n"/>
      <c r="G367" s="5" t="n"/>
      <c r="H367" s="14" t="n"/>
      <c r="I367" s="5" t="n"/>
      <c r="J367" s="6">
        <f>IF(C367&amp;""="","",IFERROR(INDEX('الاجتماعات'!$I$6:$I$205,MATCH(B367&amp;"",'الاجتماعات'!$A$6:$A$205,0)),"اجتماع غير موجود"))</f>
        <v/>
      </c>
      <c r="K367" s="18">
        <f>IF(N(D367)+N(E367)+N(F367)=0,"",N(D367)/(N(D367)+N(E367)+N(F367)))</f>
        <v/>
      </c>
      <c r="L367" s="6">
        <f>IF(C367&amp;""="","",IF(J367&lt;&gt;"مكتمل","لا يُعتد به",IF(K367="","لم يُصوَّت",IF(K367&gt;='الإعدادات'!$B$5,"مقبول","مرفوض"))))</f>
        <v/>
      </c>
      <c r="M367" s="6">
        <f>IF(AND(L367="مقبول",I367&lt;&gt;"منفذ",I367&lt;&gt;"ملغي"),IF(AND(ISNUMBER(H367),H367&lt;'الإعدادات'!$B$6),"متأخر","غير منفذ"),"")</f>
        <v/>
      </c>
      <c r="N367" s="19">
        <f>IF(M367="","",IF(ISNUMBER(H367),H367,99999))</f>
        <v/>
      </c>
      <c r="O367" s="19">
        <f>IF(N367="","",COUNTIF($N$6:$N$505,"&lt;"&amp;N367)+COUNTIF($N$6:N367,N367))</f>
        <v/>
      </c>
    </row>
    <row r="368">
      <c r="A368" s="5" t="n"/>
      <c r="B368" s="5" t="n"/>
      <c r="C368" s="5" t="n"/>
      <c r="D368" s="17" t="n"/>
      <c r="E368" s="17" t="n"/>
      <c r="F368" s="17" t="n"/>
      <c r="G368" s="5" t="n"/>
      <c r="H368" s="14" t="n"/>
      <c r="I368" s="5" t="n"/>
      <c r="J368" s="6">
        <f>IF(C368&amp;""="","",IFERROR(INDEX('الاجتماعات'!$I$6:$I$205,MATCH(B368&amp;"",'الاجتماعات'!$A$6:$A$205,0)),"اجتماع غير موجود"))</f>
        <v/>
      </c>
      <c r="K368" s="18">
        <f>IF(N(D368)+N(E368)+N(F368)=0,"",N(D368)/(N(D368)+N(E368)+N(F368)))</f>
        <v/>
      </c>
      <c r="L368" s="6">
        <f>IF(C368&amp;""="","",IF(J368&lt;&gt;"مكتمل","لا يُعتد به",IF(K368="","لم يُصوَّت",IF(K368&gt;='الإعدادات'!$B$5,"مقبول","مرفوض"))))</f>
        <v/>
      </c>
      <c r="M368" s="6">
        <f>IF(AND(L368="مقبول",I368&lt;&gt;"منفذ",I368&lt;&gt;"ملغي"),IF(AND(ISNUMBER(H368),H368&lt;'الإعدادات'!$B$6),"متأخر","غير منفذ"),"")</f>
        <v/>
      </c>
      <c r="N368" s="19">
        <f>IF(M368="","",IF(ISNUMBER(H368),H368,99999))</f>
        <v/>
      </c>
      <c r="O368" s="19">
        <f>IF(N368="","",COUNTIF($N$6:$N$505,"&lt;"&amp;N368)+COUNTIF($N$6:N368,N368))</f>
        <v/>
      </c>
    </row>
    <row r="369">
      <c r="A369" s="5" t="n"/>
      <c r="B369" s="5" t="n"/>
      <c r="C369" s="5" t="n"/>
      <c r="D369" s="17" t="n"/>
      <c r="E369" s="17" t="n"/>
      <c r="F369" s="17" t="n"/>
      <c r="G369" s="5" t="n"/>
      <c r="H369" s="14" t="n"/>
      <c r="I369" s="5" t="n"/>
      <c r="J369" s="6">
        <f>IF(C369&amp;""="","",IFERROR(INDEX('الاجتماعات'!$I$6:$I$205,MATCH(B369&amp;"",'الاجتماعات'!$A$6:$A$205,0)),"اجتماع غير موجود"))</f>
        <v/>
      </c>
      <c r="K369" s="18">
        <f>IF(N(D369)+N(E369)+N(F369)=0,"",N(D369)/(N(D369)+N(E369)+N(F369)))</f>
        <v/>
      </c>
      <c r="L369" s="6">
        <f>IF(C369&amp;""="","",IF(J369&lt;&gt;"مكتمل","لا يُعتد به",IF(K369="","لم يُصوَّت",IF(K369&gt;='الإعدادات'!$B$5,"مقبول","مرفوض"))))</f>
        <v/>
      </c>
      <c r="M369" s="6">
        <f>IF(AND(L369="مقبول",I369&lt;&gt;"منفذ",I369&lt;&gt;"ملغي"),IF(AND(ISNUMBER(H369),H369&lt;'الإعدادات'!$B$6),"متأخر","غير منفذ"),"")</f>
        <v/>
      </c>
      <c r="N369" s="19">
        <f>IF(M369="","",IF(ISNUMBER(H369),H369,99999))</f>
        <v/>
      </c>
      <c r="O369" s="19">
        <f>IF(N369="","",COUNTIF($N$6:$N$505,"&lt;"&amp;N369)+COUNTIF($N$6:N369,N369))</f>
        <v/>
      </c>
    </row>
    <row r="370">
      <c r="A370" s="5" t="n"/>
      <c r="B370" s="5" t="n"/>
      <c r="C370" s="5" t="n"/>
      <c r="D370" s="17" t="n"/>
      <c r="E370" s="17" t="n"/>
      <c r="F370" s="17" t="n"/>
      <c r="G370" s="5" t="n"/>
      <c r="H370" s="14" t="n"/>
      <c r="I370" s="5" t="n"/>
      <c r="J370" s="6">
        <f>IF(C370&amp;""="","",IFERROR(INDEX('الاجتماعات'!$I$6:$I$205,MATCH(B370&amp;"",'الاجتماعات'!$A$6:$A$205,0)),"اجتماع غير موجود"))</f>
        <v/>
      </c>
      <c r="K370" s="18">
        <f>IF(N(D370)+N(E370)+N(F370)=0,"",N(D370)/(N(D370)+N(E370)+N(F370)))</f>
        <v/>
      </c>
      <c r="L370" s="6">
        <f>IF(C370&amp;""="","",IF(J370&lt;&gt;"مكتمل","لا يُعتد به",IF(K370="","لم يُصوَّت",IF(K370&gt;='الإعدادات'!$B$5,"مقبول","مرفوض"))))</f>
        <v/>
      </c>
      <c r="M370" s="6">
        <f>IF(AND(L370="مقبول",I370&lt;&gt;"منفذ",I370&lt;&gt;"ملغي"),IF(AND(ISNUMBER(H370),H370&lt;'الإعدادات'!$B$6),"متأخر","غير منفذ"),"")</f>
        <v/>
      </c>
      <c r="N370" s="19">
        <f>IF(M370="","",IF(ISNUMBER(H370),H370,99999))</f>
        <v/>
      </c>
      <c r="O370" s="19">
        <f>IF(N370="","",COUNTIF($N$6:$N$505,"&lt;"&amp;N370)+COUNTIF($N$6:N370,N370))</f>
        <v/>
      </c>
    </row>
    <row r="371">
      <c r="A371" s="5" t="n"/>
      <c r="B371" s="5" t="n"/>
      <c r="C371" s="5" t="n"/>
      <c r="D371" s="17" t="n"/>
      <c r="E371" s="17" t="n"/>
      <c r="F371" s="17" t="n"/>
      <c r="G371" s="5" t="n"/>
      <c r="H371" s="14" t="n"/>
      <c r="I371" s="5" t="n"/>
      <c r="J371" s="6">
        <f>IF(C371&amp;""="","",IFERROR(INDEX('الاجتماعات'!$I$6:$I$205,MATCH(B371&amp;"",'الاجتماعات'!$A$6:$A$205,0)),"اجتماع غير موجود"))</f>
        <v/>
      </c>
      <c r="K371" s="18">
        <f>IF(N(D371)+N(E371)+N(F371)=0,"",N(D371)/(N(D371)+N(E371)+N(F371)))</f>
        <v/>
      </c>
      <c r="L371" s="6">
        <f>IF(C371&amp;""="","",IF(J371&lt;&gt;"مكتمل","لا يُعتد به",IF(K371="","لم يُصوَّت",IF(K371&gt;='الإعدادات'!$B$5,"مقبول","مرفوض"))))</f>
        <v/>
      </c>
      <c r="M371" s="6">
        <f>IF(AND(L371="مقبول",I371&lt;&gt;"منفذ",I371&lt;&gt;"ملغي"),IF(AND(ISNUMBER(H371),H371&lt;'الإعدادات'!$B$6),"متأخر","غير منفذ"),"")</f>
        <v/>
      </c>
      <c r="N371" s="19">
        <f>IF(M371="","",IF(ISNUMBER(H371),H371,99999))</f>
        <v/>
      </c>
      <c r="O371" s="19">
        <f>IF(N371="","",COUNTIF($N$6:$N$505,"&lt;"&amp;N371)+COUNTIF($N$6:N371,N371))</f>
        <v/>
      </c>
    </row>
    <row r="372">
      <c r="A372" s="5" t="n"/>
      <c r="B372" s="5" t="n"/>
      <c r="C372" s="5" t="n"/>
      <c r="D372" s="17" t="n"/>
      <c r="E372" s="17" t="n"/>
      <c r="F372" s="17" t="n"/>
      <c r="G372" s="5" t="n"/>
      <c r="H372" s="14" t="n"/>
      <c r="I372" s="5" t="n"/>
      <c r="J372" s="6">
        <f>IF(C372&amp;""="","",IFERROR(INDEX('الاجتماعات'!$I$6:$I$205,MATCH(B372&amp;"",'الاجتماعات'!$A$6:$A$205,0)),"اجتماع غير موجود"))</f>
        <v/>
      </c>
      <c r="K372" s="18">
        <f>IF(N(D372)+N(E372)+N(F372)=0,"",N(D372)/(N(D372)+N(E372)+N(F372)))</f>
        <v/>
      </c>
      <c r="L372" s="6">
        <f>IF(C372&amp;""="","",IF(J372&lt;&gt;"مكتمل","لا يُعتد به",IF(K372="","لم يُصوَّت",IF(K372&gt;='الإعدادات'!$B$5,"مقبول","مرفوض"))))</f>
        <v/>
      </c>
      <c r="M372" s="6">
        <f>IF(AND(L372="مقبول",I372&lt;&gt;"منفذ",I372&lt;&gt;"ملغي"),IF(AND(ISNUMBER(H372),H372&lt;'الإعدادات'!$B$6),"متأخر","غير منفذ"),"")</f>
        <v/>
      </c>
      <c r="N372" s="19">
        <f>IF(M372="","",IF(ISNUMBER(H372),H372,99999))</f>
        <v/>
      </c>
      <c r="O372" s="19">
        <f>IF(N372="","",COUNTIF($N$6:$N$505,"&lt;"&amp;N372)+COUNTIF($N$6:N372,N372))</f>
        <v/>
      </c>
    </row>
    <row r="373">
      <c r="A373" s="5" t="n"/>
      <c r="B373" s="5" t="n"/>
      <c r="C373" s="5" t="n"/>
      <c r="D373" s="17" t="n"/>
      <c r="E373" s="17" t="n"/>
      <c r="F373" s="17" t="n"/>
      <c r="G373" s="5" t="n"/>
      <c r="H373" s="14" t="n"/>
      <c r="I373" s="5" t="n"/>
      <c r="J373" s="6">
        <f>IF(C373&amp;""="","",IFERROR(INDEX('الاجتماعات'!$I$6:$I$205,MATCH(B373&amp;"",'الاجتماعات'!$A$6:$A$205,0)),"اجتماع غير موجود"))</f>
        <v/>
      </c>
      <c r="K373" s="18">
        <f>IF(N(D373)+N(E373)+N(F373)=0,"",N(D373)/(N(D373)+N(E373)+N(F373)))</f>
        <v/>
      </c>
      <c r="L373" s="6">
        <f>IF(C373&amp;""="","",IF(J373&lt;&gt;"مكتمل","لا يُعتد به",IF(K373="","لم يُصوَّت",IF(K373&gt;='الإعدادات'!$B$5,"مقبول","مرفوض"))))</f>
        <v/>
      </c>
      <c r="M373" s="6">
        <f>IF(AND(L373="مقبول",I373&lt;&gt;"منفذ",I373&lt;&gt;"ملغي"),IF(AND(ISNUMBER(H373),H373&lt;'الإعدادات'!$B$6),"متأخر","غير منفذ"),"")</f>
        <v/>
      </c>
      <c r="N373" s="19">
        <f>IF(M373="","",IF(ISNUMBER(H373),H373,99999))</f>
        <v/>
      </c>
      <c r="O373" s="19">
        <f>IF(N373="","",COUNTIF($N$6:$N$505,"&lt;"&amp;N373)+COUNTIF($N$6:N373,N373))</f>
        <v/>
      </c>
    </row>
    <row r="374">
      <c r="A374" s="5" t="n"/>
      <c r="B374" s="5" t="n"/>
      <c r="C374" s="5" t="n"/>
      <c r="D374" s="17" t="n"/>
      <c r="E374" s="17" t="n"/>
      <c r="F374" s="17" t="n"/>
      <c r="G374" s="5" t="n"/>
      <c r="H374" s="14" t="n"/>
      <c r="I374" s="5" t="n"/>
      <c r="J374" s="6">
        <f>IF(C374&amp;""="","",IFERROR(INDEX('الاجتماعات'!$I$6:$I$205,MATCH(B374&amp;"",'الاجتماعات'!$A$6:$A$205,0)),"اجتماع غير موجود"))</f>
        <v/>
      </c>
      <c r="K374" s="18">
        <f>IF(N(D374)+N(E374)+N(F374)=0,"",N(D374)/(N(D374)+N(E374)+N(F374)))</f>
        <v/>
      </c>
      <c r="L374" s="6">
        <f>IF(C374&amp;""="","",IF(J374&lt;&gt;"مكتمل","لا يُعتد به",IF(K374="","لم يُصوَّت",IF(K374&gt;='الإعدادات'!$B$5,"مقبول","مرفوض"))))</f>
        <v/>
      </c>
      <c r="M374" s="6">
        <f>IF(AND(L374="مقبول",I374&lt;&gt;"منفذ",I374&lt;&gt;"ملغي"),IF(AND(ISNUMBER(H374),H374&lt;'الإعدادات'!$B$6),"متأخر","غير منفذ"),"")</f>
        <v/>
      </c>
      <c r="N374" s="19">
        <f>IF(M374="","",IF(ISNUMBER(H374),H374,99999))</f>
        <v/>
      </c>
      <c r="O374" s="19">
        <f>IF(N374="","",COUNTIF($N$6:$N$505,"&lt;"&amp;N374)+COUNTIF($N$6:N374,N374))</f>
        <v/>
      </c>
    </row>
    <row r="375">
      <c r="A375" s="5" t="n"/>
      <c r="B375" s="5" t="n"/>
      <c r="C375" s="5" t="n"/>
      <c r="D375" s="17" t="n"/>
      <c r="E375" s="17" t="n"/>
      <c r="F375" s="17" t="n"/>
      <c r="G375" s="5" t="n"/>
      <c r="H375" s="14" t="n"/>
      <c r="I375" s="5" t="n"/>
      <c r="J375" s="6">
        <f>IF(C375&amp;""="","",IFERROR(INDEX('الاجتماعات'!$I$6:$I$205,MATCH(B375&amp;"",'الاجتماعات'!$A$6:$A$205,0)),"اجتماع غير موجود"))</f>
        <v/>
      </c>
      <c r="K375" s="18">
        <f>IF(N(D375)+N(E375)+N(F375)=0,"",N(D375)/(N(D375)+N(E375)+N(F375)))</f>
        <v/>
      </c>
      <c r="L375" s="6">
        <f>IF(C375&amp;""="","",IF(J375&lt;&gt;"مكتمل","لا يُعتد به",IF(K375="","لم يُصوَّت",IF(K375&gt;='الإعدادات'!$B$5,"مقبول","مرفوض"))))</f>
        <v/>
      </c>
      <c r="M375" s="6">
        <f>IF(AND(L375="مقبول",I375&lt;&gt;"منفذ",I375&lt;&gt;"ملغي"),IF(AND(ISNUMBER(H375),H375&lt;'الإعدادات'!$B$6),"متأخر","غير منفذ"),"")</f>
        <v/>
      </c>
      <c r="N375" s="19">
        <f>IF(M375="","",IF(ISNUMBER(H375),H375,99999))</f>
        <v/>
      </c>
      <c r="O375" s="19">
        <f>IF(N375="","",COUNTIF($N$6:$N$505,"&lt;"&amp;N375)+COUNTIF($N$6:N375,N375))</f>
        <v/>
      </c>
    </row>
    <row r="376">
      <c r="A376" s="5" t="n"/>
      <c r="B376" s="5" t="n"/>
      <c r="C376" s="5" t="n"/>
      <c r="D376" s="17" t="n"/>
      <c r="E376" s="17" t="n"/>
      <c r="F376" s="17" t="n"/>
      <c r="G376" s="5" t="n"/>
      <c r="H376" s="14" t="n"/>
      <c r="I376" s="5" t="n"/>
      <c r="J376" s="6">
        <f>IF(C376&amp;""="","",IFERROR(INDEX('الاجتماعات'!$I$6:$I$205,MATCH(B376&amp;"",'الاجتماعات'!$A$6:$A$205,0)),"اجتماع غير موجود"))</f>
        <v/>
      </c>
      <c r="K376" s="18">
        <f>IF(N(D376)+N(E376)+N(F376)=0,"",N(D376)/(N(D376)+N(E376)+N(F376)))</f>
        <v/>
      </c>
      <c r="L376" s="6">
        <f>IF(C376&amp;""="","",IF(J376&lt;&gt;"مكتمل","لا يُعتد به",IF(K376="","لم يُصوَّت",IF(K376&gt;='الإعدادات'!$B$5,"مقبول","مرفوض"))))</f>
        <v/>
      </c>
      <c r="M376" s="6">
        <f>IF(AND(L376="مقبول",I376&lt;&gt;"منفذ",I376&lt;&gt;"ملغي"),IF(AND(ISNUMBER(H376),H376&lt;'الإعدادات'!$B$6),"متأخر","غير منفذ"),"")</f>
        <v/>
      </c>
      <c r="N376" s="19">
        <f>IF(M376="","",IF(ISNUMBER(H376),H376,99999))</f>
        <v/>
      </c>
      <c r="O376" s="19">
        <f>IF(N376="","",COUNTIF($N$6:$N$505,"&lt;"&amp;N376)+COUNTIF($N$6:N376,N376))</f>
        <v/>
      </c>
    </row>
    <row r="377">
      <c r="A377" s="5" t="n"/>
      <c r="B377" s="5" t="n"/>
      <c r="C377" s="5" t="n"/>
      <c r="D377" s="17" t="n"/>
      <c r="E377" s="17" t="n"/>
      <c r="F377" s="17" t="n"/>
      <c r="G377" s="5" t="n"/>
      <c r="H377" s="14" t="n"/>
      <c r="I377" s="5" t="n"/>
      <c r="J377" s="6">
        <f>IF(C377&amp;""="","",IFERROR(INDEX('الاجتماعات'!$I$6:$I$205,MATCH(B377&amp;"",'الاجتماعات'!$A$6:$A$205,0)),"اجتماع غير موجود"))</f>
        <v/>
      </c>
      <c r="K377" s="18">
        <f>IF(N(D377)+N(E377)+N(F377)=0,"",N(D377)/(N(D377)+N(E377)+N(F377)))</f>
        <v/>
      </c>
      <c r="L377" s="6">
        <f>IF(C377&amp;""="","",IF(J377&lt;&gt;"مكتمل","لا يُعتد به",IF(K377="","لم يُصوَّت",IF(K377&gt;='الإعدادات'!$B$5,"مقبول","مرفوض"))))</f>
        <v/>
      </c>
      <c r="M377" s="6">
        <f>IF(AND(L377="مقبول",I377&lt;&gt;"منفذ",I377&lt;&gt;"ملغي"),IF(AND(ISNUMBER(H377),H377&lt;'الإعدادات'!$B$6),"متأخر","غير منفذ"),"")</f>
        <v/>
      </c>
      <c r="N377" s="19">
        <f>IF(M377="","",IF(ISNUMBER(H377),H377,99999))</f>
        <v/>
      </c>
      <c r="O377" s="19">
        <f>IF(N377="","",COUNTIF($N$6:$N$505,"&lt;"&amp;N377)+COUNTIF($N$6:N377,N377))</f>
        <v/>
      </c>
    </row>
    <row r="378">
      <c r="A378" s="5" t="n"/>
      <c r="B378" s="5" t="n"/>
      <c r="C378" s="5" t="n"/>
      <c r="D378" s="17" t="n"/>
      <c r="E378" s="17" t="n"/>
      <c r="F378" s="17" t="n"/>
      <c r="G378" s="5" t="n"/>
      <c r="H378" s="14" t="n"/>
      <c r="I378" s="5" t="n"/>
      <c r="J378" s="6">
        <f>IF(C378&amp;""="","",IFERROR(INDEX('الاجتماعات'!$I$6:$I$205,MATCH(B378&amp;"",'الاجتماعات'!$A$6:$A$205,0)),"اجتماع غير موجود"))</f>
        <v/>
      </c>
      <c r="K378" s="18">
        <f>IF(N(D378)+N(E378)+N(F378)=0,"",N(D378)/(N(D378)+N(E378)+N(F378)))</f>
        <v/>
      </c>
      <c r="L378" s="6">
        <f>IF(C378&amp;""="","",IF(J378&lt;&gt;"مكتمل","لا يُعتد به",IF(K378="","لم يُصوَّت",IF(K378&gt;='الإعدادات'!$B$5,"مقبول","مرفوض"))))</f>
        <v/>
      </c>
      <c r="M378" s="6">
        <f>IF(AND(L378="مقبول",I378&lt;&gt;"منفذ",I378&lt;&gt;"ملغي"),IF(AND(ISNUMBER(H378),H378&lt;'الإعدادات'!$B$6),"متأخر","غير منفذ"),"")</f>
        <v/>
      </c>
      <c r="N378" s="19">
        <f>IF(M378="","",IF(ISNUMBER(H378),H378,99999))</f>
        <v/>
      </c>
      <c r="O378" s="19">
        <f>IF(N378="","",COUNTIF($N$6:$N$505,"&lt;"&amp;N378)+COUNTIF($N$6:N378,N378))</f>
        <v/>
      </c>
    </row>
    <row r="379">
      <c r="A379" s="5" t="n"/>
      <c r="B379" s="5" t="n"/>
      <c r="C379" s="5" t="n"/>
      <c r="D379" s="17" t="n"/>
      <c r="E379" s="17" t="n"/>
      <c r="F379" s="17" t="n"/>
      <c r="G379" s="5" t="n"/>
      <c r="H379" s="14" t="n"/>
      <c r="I379" s="5" t="n"/>
      <c r="J379" s="6">
        <f>IF(C379&amp;""="","",IFERROR(INDEX('الاجتماعات'!$I$6:$I$205,MATCH(B379&amp;"",'الاجتماعات'!$A$6:$A$205,0)),"اجتماع غير موجود"))</f>
        <v/>
      </c>
      <c r="K379" s="18">
        <f>IF(N(D379)+N(E379)+N(F379)=0,"",N(D379)/(N(D379)+N(E379)+N(F379)))</f>
        <v/>
      </c>
      <c r="L379" s="6">
        <f>IF(C379&amp;""="","",IF(J379&lt;&gt;"مكتمل","لا يُعتد به",IF(K379="","لم يُصوَّت",IF(K379&gt;='الإعدادات'!$B$5,"مقبول","مرفوض"))))</f>
        <v/>
      </c>
      <c r="M379" s="6">
        <f>IF(AND(L379="مقبول",I379&lt;&gt;"منفذ",I379&lt;&gt;"ملغي"),IF(AND(ISNUMBER(H379),H379&lt;'الإعدادات'!$B$6),"متأخر","غير منفذ"),"")</f>
        <v/>
      </c>
      <c r="N379" s="19">
        <f>IF(M379="","",IF(ISNUMBER(H379),H379,99999))</f>
        <v/>
      </c>
      <c r="O379" s="19">
        <f>IF(N379="","",COUNTIF($N$6:$N$505,"&lt;"&amp;N379)+COUNTIF($N$6:N379,N379))</f>
        <v/>
      </c>
    </row>
    <row r="380">
      <c r="A380" s="5" t="n"/>
      <c r="B380" s="5" t="n"/>
      <c r="C380" s="5" t="n"/>
      <c r="D380" s="17" t="n"/>
      <c r="E380" s="17" t="n"/>
      <c r="F380" s="17" t="n"/>
      <c r="G380" s="5" t="n"/>
      <c r="H380" s="14" t="n"/>
      <c r="I380" s="5" t="n"/>
      <c r="J380" s="6">
        <f>IF(C380&amp;""="","",IFERROR(INDEX('الاجتماعات'!$I$6:$I$205,MATCH(B380&amp;"",'الاجتماعات'!$A$6:$A$205,0)),"اجتماع غير موجود"))</f>
        <v/>
      </c>
      <c r="K380" s="18">
        <f>IF(N(D380)+N(E380)+N(F380)=0,"",N(D380)/(N(D380)+N(E380)+N(F380)))</f>
        <v/>
      </c>
      <c r="L380" s="6">
        <f>IF(C380&amp;""="","",IF(J380&lt;&gt;"مكتمل","لا يُعتد به",IF(K380="","لم يُصوَّت",IF(K380&gt;='الإعدادات'!$B$5,"مقبول","مرفوض"))))</f>
        <v/>
      </c>
      <c r="M380" s="6">
        <f>IF(AND(L380="مقبول",I380&lt;&gt;"منفذ",I380&lt;&gt;"ملغي"),IF(AND(ISNUMBER(H380),H380&lt;'الإعدادات'!$B$6),"متأخر","غير منفذ"),"")</f>
        <v/>
      </c>
      <c r="N380" s="19">
        <f>IF(M380="","",IF(ISNUMBER(H380),H380,99999))</f>
        <v/>
      </c>
      <c r="O380" s="19">
        <f>IF(N380="","",COUNTIF($N$6:$N$505,"&lt;"&amp;N380)+COUNTIF($N$6:N380,N380))</f>
        <v/>
      </c>
    </row>
    <row r="381">
      <c r="A381" s="5" t="n"/>
      <c r="B381" s="5" t="n"/>
      <c r="C381" s="5" t="n"/>
      <c r="D381" s="17" t="n"/>
      <c r="E381" s="17" t="n"/>
      <c r="F381" s="17" t="n"/>
      <c r="G381" s="5" t="n"/>
      <c r="H381" s="14" t="n"/>
      <c r="I381" s="5" t="n"/>
      <c r="J381" s="6">
        <f>IF(C381&amp;""="","",IFERROR(INDEX('الاجتماعات'!$I$6:$I$205,MATCH(B381&amp;"",'الاجتماعات'!$A$6:$A$205,0)),"اجتماع غير موجود"))</f>
        <v/>
      </c>
      <c r="K381" s="18">
        <f>IF(N(D381)+N(E381)+N(F381)=0,"",N(D381)/(N(D381)+N(E381)+N(F381)))</f>
        <v/>
      </c>
      <c r="L381" s="6">
        <f>IF(C381&amp;""="","",IF(J381&lt;&gt;"مكتمل","لا يُعتد به",IF(K381="","لم يُصوَّت",IF(K381&gt;='الإعدادات'!$B$5,"مقبول","مرفوض"))))</f>
        <v/>
      </c>
      <c r="M381" s="6">
        <f>IF(AND(L381="مقبول",I381&lt;&gt;"منفذ",I381&lt;&gt;"ملغي"),IF(AND(ISNUMBER(H381),H381&lt;'الإعدادات'!$B$6),"متأخر","غير منفذ"),"")</f>
        <v/>
      </c>
      <c r="N381" s="19">
        <f>IF(M381="","",IF(ISNUMBER(H381),H381,99999))</f>
        <v/>
      </c>
      <c r="O381" s="19">
        <f>IF(N381="","",COUNTIF($N$6:$N$505,"&lt;"&amp;N381)+COUNTIF($N$6:N381,N381))</f>
        <v/>
      </c>
    </row>
    <row r="382">
      <c r="A382" s="5" t="n"/>
      <c r="B382" s="5" t="n"/>
      <c r="C382" s="5" t="n"/>
      <c r="D382" s="17" t="n"/>
      <c r="E382" s="17" t="n"/>
      <c r="F382" s="17" t="n"/>
      <c r="G382" s="5" t="n"/>
      <c r="H382" s="14" t="n"/>
      <c r="I382" s="5" t="n"/>
      <c r="J382" s="6">
        <f>IF(C382&amp;""="","",IFERROR(INDEX('الاجتماعات'!$I$6:$I$205,MATCH(B382&amp;"",'الاجتماعات'!$A$6:$A$205,0)),"اجتماع غير موجود"))</f>
        <v/>
      </c>
      <c r="K382" s="18">
        <f>IF(N(D382)+N(E382)+N(F382)=0,"",N(D382)/(N(D382)+N(E382)+N(F382)))</f>
        <v/>
      </c>
      <c r="L382" s="6">
        <f>IF(C382&amp;""="","",IF(J382&lt;&gt;"مكتمل","لا يُعتد به",IF(K382="","لم يُصوَّت",IF(K382&gt;='الإعدادات'!$B$5,"مقبول","مرفوض"))))</f>
        <v/>
      </c>
      <c r="M382" s="6">
        <f>IF(AND(L382="مقبول",I382&lt;&gt;"منفذ",I382&lt;&gt;"ملغي"),IF(AND(ISNUMBER(H382),H382&lt;'الإعدادات'!$B$6),"متأخر","غير منفذ"),"")</f>
        <v/>
      </c>
      <c r="N382" s="19">
        <f>IF(M382="","",IF(ISNUMBER(H382),H382,99999))</f>
        <v/>
      </c>
      <c r="O382" s="19">
        <f>IF(N382="","",COUNTIF($N$6:$N$505,"&lt;"&amp;N382)+COUNTIF($N$6:N382,N382))</f>
        <v/>
      </c>
    </row>
    <row r="383">
      <c r="A383" s="5" t="n"/>
      <c r="B383" s="5" t="n"/>
      <c r="C383" s="5" t="n"/>
      <c r="D383" s="17" t="n"/>
      <c r="E383" s="17" t="n"/>
      <c r="F383" s="17" t="n"/>
      <c r="G383" s="5" t="n"/>
      <c r="H383" s="14" t="n"/>
      <c r="I383" s="5" t="n"/>
      <c r="J383" s="6">
        <f>IF(C383&amp;""="","",IFERROR(INDEX('الاجتماعات'!$I$6:$I$205,MATCH(B383&amp;"",'الاجتماعات'!$A$6:$A$205,0)),"اجتماع غير موجود"))</f>
        <v/>
      </c>
      <c r="K383" s="18">
        <f>IF(N(D383)+N(E383)+N(F383)=0,"",N(D383)/(N(D383)+N(E383)+N(F383)))</f>
        <v/>
      </c>
      <c r="L383" s="6">
        <f>IF(C383&amp;""="","",IF(J383&lt;&gt;"مكتمل","لا يُعتد به",IF(K383="","لم يُصوَّت",IF(K383&gt;='الإعدادات'!$B$5,"مقبول","مرفوض"))))</f>
        <v/>
      </c>
      <c r="M383" s="6">
        <f>IF(AND(L383="مقبول",I383&lt;&gt;"منفذ",I383&lt;&gt;"ملغي"),IF(AND(ISNUMBER(H383),H383&lt;'الإعدادات'!$B$6),"متأخر","غير منفذ"),"")</f>
        <v/>
      </c>
      <c r="N383" s="19">
        <f>IF(M383="","",IF(ISNUMBER(H383),H383,99999))</f>
        <v/>
      </c>
      <c r="O383" s="19">
        <f>IF(N383="","",COUNTIF($N$6:$N$505,"&lt;"&amp;N383)+COUNTIF($N$6:N383,N383))</f>
        <v/>
      </c>
    </row>
    <row r="384">
      <c r="A384" s="5" t="n"/>
      <c r="B384" s="5" t="n"/>
      <c r="C384" s="5" t="n"/>
      <c r="D384" s="17" t="n"/>
      <c r="E384" s="17" t="n"/>
      <c r="F384" s="17" t="n"/>
      <c r="G384" s="5" t="n"/>
      <c r="H384" s="14" t="n"/>
      <c r="I384" s="5" t="n"/>
      <c r="J384" s="6">
        <f>IF(C384&amp;""="","",IFERROR(INDEX('الاجتماعات'!$I$6:$I$205,MATCH(B384&amp;"",'الاجتماعات'!$A$6:$A$205,0)),"اجتماع غير موجود"))</f>
        <v/>
      </c>
      <c r="K384" s="18">
        <f>IF(N(D384)+N(E384)+N(F384)=0,"",N(D384)/(N(D384)+N(E384)+N(F384)))</f>
        <v/>
      </c>
      <c r="L384" s="6">
        <f>IF(C384&amp;""="","",IF(J384&lt;&gt;"مكتمل","لا يُعتد به",IF(K384="","لم يُصوَّت",IF(K384&gt;='الإعدادات'!$B$5,"مقبول","مرفوض"))))</f>
        <v/>
      </c>
      <c r="M384" s="6">
        <f>IF(AND(L384="مقبول",I384&lt;&gt;"منفذ",I384&lt;&gt;"ملغي"),IF(AND(ISNUMBER(H384),H384&lt;'الإعدادات'!$B$6),"متأخر","غير منفذ"),"")</f>
        <v/>
      </c>
      <c r="N384" s="19">
        <f>IF(M384="","",IF(ISNUMBER(H384),H384,99999))</f>
        <v/>
      </c>
      <c r="O384" s="19">
        <f>IF(N384="","",COUNTIF($N$6:$N$505,"&lt;"&amp;N384)+COUNTIF($N$6:N384,N384))</f>
        <v/>
      </c>
    </row>
    <row r="385">
      <c r="A385" s="5" t="n"/>
      <c r="B385" s="5" t="n"/>
      <c r="C385" s="5" t="n"/>
      <c r="D385" s="17" t="n"/>
      <c r="E385" s="17" t="n"/>
      <c r="F385" s="17" t="n"/>
      <c r="G385" s="5" t="n"/>
      <c r="H385" s="14" t="n"/>
      <c r="I385" s="5" t="n"/>
      <c r="J385" s="6">
        <f>IF(C385&amp;""="","",IFERROR(INDEX('الاجتماعات'!$I$6:$I$205,MATCH(B385&amp;"",'الاجتماعات'!$A$6:$A$205,0)),"اجتماع غير موجود"))</f>
        <v/>
      </c>
      <c r="K385" s="18">
        <f>IF(N(D385)+N(E385)+N(F385)=0,"",N(D385)/(N(D385)+N(E385)+N(F385)))</f>
        <v/>
      </c>
      <c r="L385" s="6">
        <f>IF(C385&amp;""="","",IF(J385&lt;&gt;"مكتمل","لا يُعتد به",IF(K385="","لم يُصوَّت",IF(K385&gt;='الإعدادات'!$B$5,"مقبول","مرفوض"))))</f>
        <v/>
      </c>
      <c r="M385" s="6">
        <f>IF(AND(L385="مقبول",I385&lt;&gt;"منفذ",I385&lt;&gt;"ملغي"),IF(AND(ISNUMBER(H385),H385&lt;'الإعدادات'!$B$6),"متأخر","غير منفذ"),"")</f>
        <v/>
      </c>
      <c r="N385" s="19">
        <f>IF(M385="","",IF(ISNUMBER(H385),H385,99999))</f>
        <v/>
      </c>
      <c r="O385" s="19">
        <f>IF(N385="","",COUNTIF($N$6:$N$505,"&lt;"&amp;N385)+COUNTIF($N$6:N385,N385))</f>
        <v/>
      </c>
    </row>
    <row r="386">
      <c r="A386" s="5" t="n"/>
      <c r="B386" s="5" t="n"/>
      <c r="C386" s="5" t="n"/>
      <c r="D386" s="17" t="n"/>
      <c r="E386" s="17" t="n"/>
      <c r="F386" s="17" t="n"/>
      <c r="G386" s="5" t="n"/>
      <c r="H386" s="14" t="n"/>
      <c r="I386" s="5" t="n"/>
      <c r="J386" s="6">
        <f>IF(C386&amp;""="","",IFERROR(INDEX('الاجتماعات'!$I$6:$I$205,MATCH(B386&amp;"",'الاجتماعات'!$A$6:$A$205,0)),"اجتماع غير موجود"))</f>
        <v/>
      </c>
      <c r="K386" s="18">
        <f>IF(N(D386)+N(E386)+N(F386)=0,"",N(D386)/(N(D386)+N(E386)+N(F386)))</f>
        <v/>
      </c>
      <c r="L386" s="6">
        <f>IF(C386&amp;""="","",IF(J386&lt;&gt;"مكتمل","لا يُعتد به",IF(K386="","لم يُصوَّت",IF(K386&gt;='الإعدادات'!$B$5,"مقبول","مرفوض"))))</f>
        <v/>
      </c>
      <c r="M386" s="6">
        <f>IF(AND(L386="مقبول",I386&lt;&gt;"منفذ",I386&lt;&gt;"ملغي"),IF(AND(ISNUMBER(H386),H386&lt;'الإعدادات'!$B$6),"متأخر","غير منفذ"),"")</f>
        <v/>
      </c>
      <c r="N386" s="19">
        <f>IF(M386="","",IF(ISNUMBER(H386),H386,99999))</f>
        <v/>
      </c>
      <c r="O386" s="19">
        <f>IF(N386="","",COUNTIF($N$6:$N$505,"&lt;"&amp;N386)+COUNTIF($N$6:N386,N386))</f>
        <v/>
      </c>
    </row>
    <row r="387">
      <c r="A387" s="5" t="n"/>
      <c r="B387" s="5" t="n"/>
      <c r="C387" s="5" t="n"/>
      <c r="D387" s="17" t="n"/>
      <c r="E387" s="17" t="n"/>
      <c r="F387" s="17" t="n"/>
      <c r="G387" s="5" t="n"/>
      <c r="H387" s="14" t="n"/>
      <c r="I387" s="5" t="n"/>
      <c r="J387" s="6">
        <f>IF(C387&amp;""="","",IFERROR(INDEX('الاجتماعات'!$I$6:$I$205,MATCH(B387&amp;"",'الاجتماعات'!$A$6:$A$205,0)),"اجتماع غير موجود"))</f>
        <v/>
      </c>
      <c r="K387" s="18">
        <f>IF(N(D387)+N(E387)+N(F387)=0,"",N(D387)/(N(D387)+N(E387)+N(F387)))</f>
        <v/>
      </c>
      <c r="L387" s="6">
        <f>IF(C387&amp;""="","",IF(J387&lt;&gt;"مكتمل","لا يُعتد به",IF(K387="","لم يُصوَّت",IF(K387&gt;='الإعدادات'!$B$5,"مقبول","مرفوض"))))</f>
        <v/>
      </c>
      <c r="M387" s="6">
        <f>IF(AND(L387="مقبول",I387&lt;&gt;"منفذ",I387&lt;&gt;"ملغي"),IF(AND(ISNUMBER(H387),H387&lt;'الإعدادات'!$B$6),"متأخر","غير منفذ"),"")</f>
        <v/>
      </c>
      <c r="N387" s="19">
        <f>IF(M387="","",IF(ISNUMBER(H387),H387,99999))</f>
        <v/>
      </c>
      <c r="O387" s="19">
        <f>IF(N387="","",COUNTIF($N$6:$N$505,"&lt;"&amp;N387)+COUNTIF($N$6:N387,N387))</f>
        <v/>
      </c>
    </row>
    <row r="388">
      <c r="A388" s="5" t="n"/>
      <c r="B388" s="5" t="n"/>
      <c r="C388" s="5" t="n"/>
      <c r="D388" s="17" t="n"/>
      <c r="E388" s="17" t="n"/>
      <c r="F388" s="17" t="n"/>
      <c r="G388" s="5" t="n"/>
      <c r="H388" s="14" t="n"/>
      <c r="I388" s="5" t="n"/>
      <c r="J388" s="6">
        <f>IF(C388&amp;""="","",IFERROR(INDEX('الاجتماعات'!$I$6:$I$205,MATCH(B388&amp;"",'الاجتماعات'!$A$6:$A$205,0)),"اجتماع غير موجود"))</f>
        <v/>
      </c>
      <c r="K388" s="18">
        <f>IF(N(D388)+N(E388)+N(F388)=0,"",N(D388)/(N(D388)+N(E388)+N(F388)))</f>
        <v/>
      </c>
      <c r="L388" s="6">
        <f>IF(C388&amp;""="","",IF(J388&lt;&gt;"مكتمل","لا يُعتد به",IF(K388="","لم يُصوَّت",IF(K388&gt;='الإعدادات'!$B$5,"مقبول","مرفوض"))))</f>
        <v/>
      </c>
      <c r="M388" s="6">
        <f>IF(AND(L388="مقبول",I388&lt;&gt;"منفذ",I388&lt;&gt;"ملغي"),IF(AND(ISNUMBER(H388),H388&lt;'الإعدادات'!$B$6),"متأخر","غير منفذ"),"")</f>
        <v/>
      </c>
      <c r="N388" s="19">
        <f>IF(M388="","",IF(ISNUMBER(H388),H388,99999))</f>
        <v/>
      </c>
      <c r="O388" s="19">
        <f>IF(N388="","",COUNTIF($N$6:$N$505,"&lt;"&amp;N388)+COUNTIF($N$6:N388,N388))</f>
        <v/>
      </c>
    </row>
    <row r="389">
      <c r="A389" s="5" t="n"/>
      <c r="B389" s="5" t="n"/>
      <c r="C389" s="5" t="n"/>
      <c r="D389" s="17" t="n"/>
      <c r="E389" s="17" t="n"/>
      <c r="F389" s="17" t="n"/>
      <c r="G389" s="5" t="n"/>
      <c r="H389" s="14" t="n"/>
      <c r="I389" s="5" t="n"/>
      <c r="J389" s="6">
        <f>IF(C389&amp;""="","",IFERROR(INDEX('الاجتماعات'!$I$6:$I$205,MATCH(B389&amp;"",'الاجتماعات'!$A$6:$A$205,0)),"اجتماع غير موجود"))</f>
        <v/>
      </c>
      <c r="K389" s="18">
        <f>IF(N(D389)+N(E389)+N(F389)=0,"",N(D389)/(N(D389)+N(E389)+N(F389)))</f>
        <v/>
      </c>
      <c r="L389" s="6">
        <f>IF(C389&amp;""="","",IF(J389&lt;&gt;"مكتمل","لا يُعتد به",IF(K389="","لم يُصوَّت",IF(K389&gt;='الإعدادات'!$B$5,"مقبول","مرفوض"))))</f>
        <v/>
      </c>
      <c r="M389" s="6">
        <f>IF(AND(L389="مقبول",I389&lt;&gt;"منفذ",I389&lt;&gt;"ملغي"),IF(AND(ISNUMBER(H389),H389&lt;'الإعدادات'!$B$6),"متأخر","غير منفذ"),"")</f>
        <v/>
      </c>
      <c r="N389" s="19">
        <f>IF(M389="","",IF(ISNUMBER(H389),H389,99999))</f>
        <v/>
      </c>
      <c r="O389" s="19">
        <f>IF(N389="","",COUNTIF($N$6:$N$505,"&lt;"&amp;N389)+COUNTIF($N$6:N389,N389))</f>
        <v/>
      </c>
    </row>
    <row r="390">
      <c r="A390" s="5" t="n"/>
      <c r="B390" s="5" t="n"/>
      <c r="C390" s="5" t="n"/>
      <c r="D390" s="17" t="n"/>
      <c r="E390" s="17" t="n"/>
      <c r="F390" s="17" t="n"/>
      <c r="G390" s="5" t="n"/>
      <c r="H390" s="14" t="n"/>
      <c r="I390" s="5" t="n"/>
      <c r="J390" s="6">
        <f>IF(C390&amp;""="","",IFERROR(INDEX('الاجتماعات'!$I$6:$I$205,MATCH(B390&amp;"",'الاجتماعات'!$A$6:$A$205,0)),"اجتماع غير موجود"))</f>
        <v/>
      </c>
      <c r="K390" s="18">
        <f>IF(N(D390)+N(E390)+N(F390)=0,"",N(D390)/(N(D390)+N(E390)+N(F390)))</f>
        <v/>
      </c>
      <c r="L390" s="6">
        <f>IF(C390&amp;""="","",IF(J390&lt;&gt;"مكتمل","لا يُعتد به",IF(K390="","لم يُصوَّت",IF(K390&gt;='الإعدادات'!$B$5,"مقبول","مرفوض"))))</f>
        <v/>
      </c>
      <c r="M390" s="6">
        <f>IF(AND(L390="مقبول",I390&lt;&gt;"منفذ",I390&lt;&gt;"ملغي"),IF(AND(ISNUMBER(H390),H390&lt;'الإعدادات'!$B$6),"متأخر","غير منفذ"),"")</f>
        <v/>
      </c>
      <c r="N390" s="19">
        <f>IF(M390="","",IF(ISNUMBER(H390),H390,99999))</f>
        <v/>
      </c>
      <c r="O390" s="19">
        <f>IF(N390="","",COUNTIF($N$6:$N$505,"&lt;"&amp;N390)+COUNTIF($N$6:N390,N390))</f>
        <v/>
      </c>
    </row>
    <row r="391">
      <c r="A391" s="5" t="n"/>
      <c r="B391" s="5" t="n"/>
      <c r="C391" s="5" t="n"/>
      <c r="D391" s="17" t="n"/>
      <c r="E391" s="17" t="n"/>
      <c r="F391" s="17" t="n"/>
      <c r="G391" s="5" t="n"/>
      <c r="H391" s="14" t="n"/>
      <c r="I391" s="5" t="n"/>
      <c r="J391" s="6">
        <f>IF(C391&amp;""="","",IFERROR(INDEX('الاجتماعات'!$I$6:$I$205,MATCH(B391&amp;"",'الاجتماعات'!$A$6:$A$205,0)),"اجتماع غير موجود"))</f>
        <v/>
      </c>
      <c r="K391" s="18">
        <f>IF(N(D391)+N(E391)+N(F391)=0,"",N(D391)/(N(D391)+N(E391)+N(F391)))</f>
        <v/>
      </c>
      <c r="L391" s="6">
        <f>IF(C391&amp;""="","",IF(J391&lt;&gt;"مكتمل","لا يُعتد به",IF(K391="","لم يُصوَّت",IF(K391&gt;='الإعدادات'!$B$5,"مقبول","مرفوض"))))</f>
        <v/>
      </c>
      <c r="M391" s="6">
        <f>IF(AND(L391="مقبول",I391&lt;&gt;"منفذ",I391&lt;&gt;"ملغي"),IF(AND(ISNUMBER(H391),H391&lt;'الإعدادات'!$B$6),"متأخر","غير منفذ"),"")</f>
        <v/>
      </c>
      <c r="N391" s="19">
        <f>IF(M391="","",IF(ISNUMBER(H391),H391,99999))</f>
        <v/>
      </c>
      <c r="O391" s="19">
        <f>IF(N391="","",COUNTIF($N$6:$N$505,"&lt;"&amp;N391)+COUNTIF($N$6:N391,N391))</f>
        <v/>
      </c>
    </row>
    <row r="392">
      <c r="A392" s="5" t="n"/>
      <c r="B392" s="5" t="n"/>
      <c r="C392" s="5" t="n"/>
      <c r="D392" s="17" t="n"/>
      <c r="E392" s="17" t="n"/>
      <c r="F392" s="17" t="n"/>
      <c r="G392" s="5" t="n"/>
      <c r="H392" s="14" t="n"/>
      <c r="I392" s="5" t="n"/>
      <c r="J392" s="6">
        <f>IF(C392&amp;""="","",IFERROR(INDEX('الاجتماعات'!$I$6:$I$205,MATCH(B392&amp;"",'الاجتماعات'!$A$6:$A$205,0)),"اجتماع غير موجود"))</f>
        <v/>
      </c>
      <c r="K392" s="18">
        <f>IF(N(D392)+N(E392)+N(F392)=0,"",N(D392)/(N(D392)+N(E392)+N(F392)))</f>
        <v/>
      </c>
      <c r="L392" s="6">
        <f>IF(C392&amp;""="","",IF(J392&lt;&gt;"مكتمل","لا يُعتد به",IF(K392="","لم يُصوَّت",IF(K392&gt;='الإعدادات'!$B$5,"مقبول","مرفوض"))))</f>
        <v/>
      </c>
      <c r="M392" s="6">
        <f>IF(AND(L392="مقبول",I392&lt;&gt;"منفذ",I392&lt;&gt;"ملغي"),IF(AND(ISNUMBER(H392),H392&lt;'الإعدادات'!$B$6),"متأخر","غير منفذ"),"")</f>
        <v/>
      </c>
      <c r="N392" s="19">
        <f>IF(M392="","",IF(ISNUMBER(H392),H392,99999))</f>
        <v/>
      </c>
      <c r="O392" s="19">
        <f>IF(N392="","",COUNTIF($N$6:$N$505,"&lt;"&amp;N392)+COUNTIF($N$6:N392,N392))</f>
        <v/>
      </c>
    </row>
    <row r="393">
      <c r="A393" s="5" t="n"/>
      <c r="B393" s="5" t="n"/>
      <c r="C393" s="5" t="n"/>
      <c r="D393" s="17" t="n"/>
      <c r="E393" s="17" t="n"/>
      <c r="F393" s="17" t="n"/>
      <c r="G393" s="5" t="n"/>
      <c r="H393" s="14" t="n"/>
      <c r="I393" s="5" t="n"/>
      <c r="J393" s="6">
        <f>IF(C393&amp;""="","",IFERROR(INDEX('الاجتماعات'!$I$6:$I$205,MATCH(B393&amp;"",'الاجتماعات'!$A$6:$A$205,0)),"اجتماع غير موجود"))</f>
        <v/>
      </c>
      <c r="K393" s="18">
        <f>IF(N(D393)+N(E393)+N(F393)=0,"",N(D393)/(N(D393)+N(E393)+N(F393)))</f>
        <v/>
      </c>
      <c r="L393" s="6">
        <f>IF(C393&amp;""="","",IF(J393&lt;&gt;"مكتمل","لا يُعتد به",IF(K393="","لم يُصوَّت",IF(K393&gt;='الإعدادات'!$B$5,"مقبول","مرفوض"))))</f>
        <v/>
      </c>
      <c r="M393" s="6">
        <f>IF(AND(L393="مقبول",I393&lt;&gt;"منفذ",I393&lt;&gt;"ملغي"),IF(AND(ISNUMBER(H393),H393&lt;'الإعدادات'!$B$6),"متأخر","غير منفذ"),"")</f>
        <v/>
      </c>
      <c r="N393" s="19">
        <f>IF(M393="","",IF(ISNUMBER(H393),H393,99999))</f>
        <v/>
      </c>
      <c r="O393" s="19">
        <f>IF(N393="","",COUNTIF($N$6:$N$505,"&lt;"&amp;N393)+COUNTIF($N$6:N393,N393))</f>
        <v/>
      </c>
    </row>
    <row r="394">
      <c r="A394" s="5" t="n"/>
      <c r="B394" s="5" t="n"/>
      <c r="C394" s="5" t="n"/>
      <c r="D394" s="17" t="n"/>
      <c r="E394" s="17" t="n"/>
      <c r="F394" s="17" t="n"/>
      <c r="G394" s="5" t="n"/>
      <c r="H394" s="14" t="n"/>
      <c r="I394" s="5" t="n"/>
      <c r="J394" s="6">
        <f>IF(C394&amp;""="","",IFERROR(INDEX('الاجتماعات'!$I$6:$I$205,MATCH(B394&amp;"",'الاجتماعات'!$A$6:$A$205,0)),"اجتماع غير موجود"))</f>
        <v/>
      </c>
      <c r="K394" s="18">
        <f>IF(N(D394)+N(E394)+N(F394)=0,"",N(D394)/(N(D394)+N(E394)+N(F394)))</f>
        <v/>
      </c>
      <c r="L394" s="6">
        <f>IF(C394&amp;""="","",IF(J394&lt;&gt;"مكتمل","لا يُعتد به",IF(K394="","لم يُصوَّت",IF(K394&gt;='الإعدادات'!$B$5,"مقبول","مرفوض"))))</f>
        <v/>
      </c>
      <c r="M394" s="6">
        <f>IF(AND(L394="مقبول",I394&lt;&gt;"منفذ",I394&lt;&gt;"ملغي"),IF(AND(ISNUMBER(H394),H394&lt;'الإعدادات'!$B$6),"متأخر","غير منفذ"),"")</f>
        <v/>
      </c>
      <c r="N394" s="19">
        <f>IF(M394="","",IF(ISNUMBER(H394),H394,99999))</f>
        <v/>
      </c>
      <c r="O394" s="19">
        <f>IF(N394="","",COUNTIF($N$6:$N$505,"&lt;"&amp;N394)+COUNTIF($N$6:N394,N394))</f>
        <v/>
      </c>
    </row>
    <row r="395">
      <c r="A395" s="5" t="n"/>
      <c r="B395" s="5" t="n"/>
      <c r="C395" s="5" t="n"/>
      <c r="D395" s="17" t="n"/>
      <c r="E395" s="17" t="n"/>
      <c r="F395" s="17" t="n"/>
      <c r="G395" s="5" t="n"/>
      <c r="H395" s="14" t="n"/>
      <c r="I395" s="5" t="n"/>
      <c r="J395" s="6">
        <f>IF(C395&amp;""="","",IFERROR(INDEX('الاجتماعات'!$I$6:$I$205,MATCH(B395&amp;"",'الاجتماعات'!$A$6:$A$205,0)),"اجتماع غير موجود"))</f>
        <v/>
      </c>
      <c r="K395" s="18">
        <f>IF(N(D395)+N(E395)+N(F395)=0,"",N(D395)/(N(D395)+N(E395)+N(F395)))</f>
        <v/>
      </c>
      <c r="L395" s="6">
        <f>IF(C395&amp;""="","",IF(J395&lt;&gt;"مكتمل","لا يُعتد به",IF(K395="","لم يُصوَّت",IF(K395&gt;='الإعدادات'!$B$5,"مقبول","مرفوض"))))</f>
        <v/>
      </c>
      <c r="M395" s="6">
        <f>IF(AND(L395="مقبول",I395&lt;&gt;"منفذ",I395&lt;&gt;"ملغي"),IF(AND(ISNUMBER(H395),H395&lt;'الإعدادات'!$B$6),"متأخر","غير منفذ"),"")</f>
        <v/>
      </c>
      <c r="N395" s="19">
        <f>IF(M395="","",IF(ISNUMBER(H395),H395,99999))</f>
        <v/>
      </c>
      <c r="O395" s="19">
        <f>IF(N395="","",COUNTIF($N$6:$N$505,"&lt;"&amp;N395)+COUNTIF($N$6:N395,N395))</f>
        <v/>
      </c>
    </row>
    <row r="396">
      <c r="A396" s="5" t="n"/>
      <c r="B396" s="5" t="n"/>
      <c r="C396" s="5" t="n"/>
      <c r="D396" s="17" t="n"/>
      <c r="E396" s="17" t="n"/>
      <c r="F396" s="17" t="n"/>
      <c r="G396" s="5" t="n"/>
      <c r="H396" s="14" t="n"/>
      <c r="I396" s="5" t="n"/>
      <c r="J396" s="6">
        <f>IF(C396&amp;""="","",IFERROR(INDEX('الاجتماعات'!$I$6:$I$205,MATCH(B396&amp;"",'الاجتماعات'!$A$6:$A$205,0)),"اجتماع غير موجود"))</f>
        <v/>
      </c>
      <c r="K396" s="18">
        <f>IF(N(D396)+N(E396)+N(F396)=0,"",N(D396)/(N(D396)+N(E396)+N(F396)))</f>
        <v/>
      </c>
      <c r="L396" s="6">
        <f>IF(C396&amp;""="","",IF(J396&lt;&gt;"مكتمل","لا يُعتد به",IF(K396="","لم يُصوَّت",IF(K396&gt;='الإعدادات'!$B$5,"مقبول","مرفوض"))))</f>
        <v/>
      </c>
      <c r="M396" s="6">
        <f>IF(AND(L396="مقبول",I396&lt;&gt;"منفذ",I396&lt;&gt;"ملغي"),IF(AND(ISNUMBER(H396),H396&lt;'الإعدادات'!$B$6),"متأخر","غير منفذ"),"")</f>
        <v/>
      </c>
      <c r="N396" s="19">
        <f>IF(M396="","",IF(ISNUMBER(H396),H396,99999))</f>
        <v/>
      </c>
      <c r="O396" s="19">
        <f>IF(N396="","",COUNTIF($N$6:$N$505,"&lt;"&amp;N396)+COUNTIF($N$6:N396,N396))</f>
        <v/>
      </c>
    </row>
    <row r="397">
      <c r="A397" s="5" t="n"/>
      <c r="B397" s="5" t="n"/>
      <c r="C397" s="5" t="n"/>
      <c r="D397" s="17" t="n"/>
      <c r="E397" s="17" t="n"/>
      <c r="F397" s="17" t="n"/>
      <c r="G397" s="5" t="n"/>
      <c r="H397" s="14" t="n"/>
      <c r="I397" s="5" t="n"/>
      <c r="J397" s="6">
        <f>IF(C397&amp;""="","",IFERROR(INDEX('الاجتماعات'!$I$6:$I$205,MATCH(B397&amp;"",'الاجتماعات'!$A$6:$A$205,0)),"اجتماع غير موجود"))</f>
        <v/>
      </c>
      <c r="K397" s="18">
        <f>IF(N(D397)+N(E397)+N(F397)=0,"",N(D397)/(N(D397)+N(E397)+N(F397)))</f>
        <v/>
      </c>
      <c r="L397" s="6">
        <f>IF(C397&amp;""="","",IF(J397&lt;&gt;"مكتمل","لا يُعتد به",IF(K397="","لم يُصوَّت",IF(K397&gt;='الإعدادات'!$B$5,"مقبول","مرفوض"))))</f>
        <v/>
      </c>
      <c r="M397" s="6">
        <f>IF(AND(L397="مقبول",I397&lt;&gt;"منفذ",I397&lt;&gt;"ملغي"),IF(AND(ISNUMBER(H397),H397&lt;'الإعدادات'!$B$6),"متأخر","غير منفذ"),"")</f>
        <v/>
      </c>
      <c r="N397" s="19">
        <f>IF(M397="","",IF(ISNUMBER(H397),H397,99999))</f>
        <v/>
      </c>
      <c r="O397" s="19">
        <f>IF(N397="","",COUNTIF($N$6:$N$505,"&lt;"&amp;N397)+COUNTIF($N$6:N397,N397))</f>
        <v/>
      </c>
    </row>
    <row r="398">
      <c r="A398" s="5" t="n"/>
      <c r="B398" s="5" t="n"/>
      <c r="C398" s="5" t="n"/>
      <c r="D398" s="17" t="n"/>
      <c r="E398" s="17" t="n"/>
      <c r="F398" s="17" t="n"/>
      <c r="G398" s="5" t="n"/>
      <c r="H398" s="14" t="n"/>
      <c r="I398" s="5" t="n"/>
      <c r="J398" s="6">
        <f>IF(C398&amp;""="","",IFERROR(INDEX('الاجتماعات'!$I$6:$I$205,MATCH(B398&amp;"",'الاجتماعات'!$A$6:$A$205,0)),"اجتماع غير موجود"))</f>
        <v/>
      </c>
      <c r="K398" s="18">
        <f>IF(N(D398)+N(E398)+N(F398)=0,"",N(D398)/(N(D398)+N(E398)+N(F398)))</f>
        <v/>
      </c>
      <c r="L398" s="6">
        <f>IF(C398&amp;""="","",IF(J398&lt;&gt;"مكتمل","لا يُعتد به",IF(K398="","لم يُصوَّت",IF(K398&gt;='الإعدادات'!$B$5,"مقبول","مرفوض"))))</f>
        <v/>
      </c>
      <c r="M398" s="6">
        <f>IF(AND(L398="مقبول",I398&lt;&gt;"منفذ",I398&lt;&gt;"ملغي"),IF(AND(ISNUMBER(H398),H398&lt;'الإعدادات'!$B$6),"متأخر","غير منفذ"),"")</f>
        <v/>
      </c>
      <c r="N398" s="19">
        <f>IF(M398="","",IF(ISNUMBER(H398),H398,99999))</f>
        <v/>
      </c>
      <c r="O398" s="19">
        <f>IF(N398="","",COUNTIF($N$6:$N$505,"&lt;"&amp;N398)+COUNTIF($N$6:N398,N398))</f>
        <v/>
      </c>
    </row>
    <row r="399">
      <c r="A399" s="5" t="n"/>
      <c r="B399" s="5" t="n"/>
      <c r="C399" s="5" t="n"/>
      <c r="D399" s="17" t="n"/>
      <c r="E399" s="17" t="n"/>
      <c r="F399" s="17" t="n"/>
      <c r="G399" s="5" t="n"/>
      <c r="H399" s="14" t="n"/>
      <c r="I399" s="5" t="n"/>
      <c r="J399" s="6">
        <f>IF(C399&amp;""="","",IFERROR(INDEX('الاجتماعات'!$I$6:$I$205,MATCH(B399&amp;"",'الاجتماعات'!$A$6:$A$205,0)),"اجتماع غير موجود"))</f>
        <v/>
      </c>
      <c r="K399" s="18">
        <f>IF(N(D399)+N(E399)+N(F399)=0,"",N(D399)/(N(D399)+N(E399)+N(F399)))</f>
        <v/>
      </c>
      <c r="L399" s="6">
        <f>IF(C399&amp;""="","",IF(J399&lt;&gt;"مكتمل","لا يُعتد به",IF(K399="","لم يُصوَّت",IF(K399&gt;='الإعدادات'!$B$5,"مقبول","مرفوض"))))</f>
        <v/>
      </c>
      <c r="M399" s="6">
        <f>IF(AND(L399="مقبول",I399&lt;&gt;"منفذ",I399&lt;&gt;"ملغي"),IF(AND(ISNUMBER(H399),H399&lt;'الإعدادات'!$B$6),"متأخر","غير منفذ"),"")</f>
        <v/>
      </c>
      <c r="N399" s="19">
        <f>IF(M399="","",IF(ISNUMBER(H399),H399,99999))</f>
        <v/>
      </c>
      <c r="O399" s="19">
        <f>IF(N399="","",COUNTIF($N$6:$N$505,"&lt;"&amp;N399)+COUNTIF($N$6:N399,N399))</f>
        <v/>
      </c>
    </row>
    <row r="400">
      <c r="A400" s="5" t="n"/>
      <c r="B400" s="5" t="n"/>
      <c r="C400" s="5" t="n"/>
      <c r="D400" s="17" t="n"/>
      <c r="E400" s="17" t="n"/>
      <c r="F400" s="17" t="n"/>
      <c r="G400" s="5" t="n"/>
      <c r="H400" s="14" t="n"/>
      <c r="I400" s="5" t="n"/>
      <c r="J400" s="6">
        <f>IF(C400&amp;""="","",IFERROR(INDEX('الاجتماعات'!$I$6:$I$205,MATCH(B400&amp;"",'الاجتماعات'!$A$6:$A$205,0)),"اجتماع غير موجود"))</f>
        <v/>
      </c>
      <c r="K400" s="18">
        <f>IF(N(D400)+N(E400)+N(F400)=0,"",N(D400)/(N(D400)+N(E400)+N(F400)))</f>
        <v/>
      </c>
      <c r="L400" s="6">
        <f>IF(C400&amp;""="","",IF(J400&lt;&gt;"مكتمل","لا يُعتد به",IF(K400="","لم يُصوَّت",IF(K400&gt;='الإعدادات'!$B$5,"مقبول","مرفوض"))))</f>
        <v/>
      </c>
      <c r="M400" s="6">
        <f>IF(AND(L400="مقبول",I400&lt;&gt;"منفذ",I400&lt;&gt;"ملغي"),IF(AND(ISNUMBER(H400),H400&lt;'الإعدادات'!$B$6),"متأخر","غير منفذ"),"")</f>
        <v/>
      </c>
      <c r="N400" s="19">
        <f>IF(M400="","",IF(ISNUMBER(H400),H400,99999))</f>
        <v/>
      </c>
      <c r="O400" s="19">
        <f>IF(N400="","",COUNTIF($N$6:$N$505,"&lt;"&amp;N400)+COUNTIF($N$6:N400,N400))</f>
        <v/>
      </c>
    </row>
    <row r="401">
      <c r="A401" s="5" t="n"/>
      <c r="B401" s="5" t="n"/>
      <c r="C401" s="5" t="n"/>
      <c r="D401" s="17" t="n"/>
      <c r="E401" s="17" t="n"/>
      <c r="F401" s="17" t="n"/>
      <c r="G401" s="5" t="n"/>
      <c r="H401" s="14" t="n"/>
      <c r="I401" s="5" t="n"/>
      <c r="J401" s="6">
        <f>IF(C401&amp;""="","",IFERROR(INDEX('الاجتماعات'!$I$6:$I$205,MATCH(B401&amp;"",'الاجتماعات'!$A$6:$A$205,0)),"اجتماع غير موجود"))</f>
        <v/>
      </c>
      <c r="K401" s="18">
        <f>IF(N(D401)+N(E401)+N(F401)=0,"",N(D401)/(N(D401)+N(E401)+N(F401)))</f>
        <v/>
      </c>
      <c r="L401" s="6">
        <f>IF(C401&amp;""="","",IF(J401&lt;&gt;"مكتمل","لا يُعتد به",IF(K401="","لم يُصوَّت",IF(K401&gt;='الإعدادات'!$B$5,"مقبول","مرفوض"))))</f>
        <v/>
      </c>
      <c r="M401" s="6">
        <f>IF(AND(L401="مقبول",I401&lt;&gt;"منفذ",I401&lt;&gt;"ملغي"),IF(AND(ISNUMBER(H401),H401&lt;'الإعدادات'!$B$6),"متأخر","غير منفذ"),"")</f>
        <v/>
      </c>
      <c r="N401" s="19">
        <f>IF(M401="","",IF(ISNUMBER(H401),H401,99999))</f>
        <v/>
      </c>
      <c r="O401" s="19">
        <f>IF(N401="","",COUNTIF($N$6:$N$505,"&lt;"&amp;N401)+COUNTIF($N$6:N401,N401))</f>
        <v/>
      </c>
    </row>
    <row r="402">
      <c r="A402" s="5" t="n"/>
      <c r="B402" s="5" t="n"/>
      <c r="C402" s="5" t="n"/>
      <c r="D402" s="17" t="n"/>
      <c r="E402" s="17" t="n"/>
      <c r="F402" s="17" t="n"/>
      <c r="G402" s="5" t="n"/>
      <c r="H402" s="14" t="n"/>
      <c r="I402" s="5" t="n"/>
      <c r="J402" s="6">
        <f>IF(C402&amp;""="","",IFERROR(INDEX('الاجتماعات'!$I$6:$I$205,MATCH(B402&amp;"",'الاجتماعات'!$A$6:$A$205,0)),"اجتماع غير موجود"))</f>
        <v/>
      </c>
      <c r="K402" s="18">
        <f>IF(N(D402)+N(E402)+N(F402)=0,"",N(D402)/(N(D402)+N(E402)+N(F402)))</f>
        <v/>
      </c>
      <c r="L402" s="6">
        <f>IF(C402&amp;""="","",IF(J402&lt;&gt;"مكتمل","لا يُعتد به",IF(K402="","لم يُصوَّت",IF(K402&gt;='الإعدادات'!$B$5,"مقبول","مرفوض"))))</f>
        <v/>
      </c>
      <c r="M402" s="6">
        <f>IF(AND(L402="مقبول",I402&lt;&gt;"منفذ",I402&lt;&gt;"ملغي"),IF(AND(ISNUMBER(H402),H402&lt;'الإعدادات'!$B$6),"متأخر","غير منفذ"),"")</f>
        <v/>
      </c>
      <c r="N402" s="19">
        <f>IF(M402="","",IF(ISNUMBER(H402),H402,99999))</f>
        <v/>
      </c>
      <c r="O402" s="19">
        <f>IF(N402="","",COUNTIF($N$6:$N$505,"&lt;"&amp;N402)+COUNTIF($N$6:N402,N402))</f>
        <v/>
      </c>
    </row>
    <row r="403">
      <c r="A403" s="5" t="n"/>
      <c r="B403" s="5" t="n"/>
      <c r="C403" s="5" t="n"/>
      <c r="D403" s="17" t="n"/>
      <c r="E403" s="17" t="n"/>
      <c r="F403" s="17" t="n"/>
      <c r="G403" s="5" t="n"/>
      <c r="H403" s="14" t="n"/>
      <c r="I403" s="5" t="n"/>
      <c r="J403" s="6">
        <f>IF(C403&amp;""="","",IFERROR(INDEX('الاجتماعات'!$I$6:$I$205,MATCH(B403&amp;"",'الاجتماعات'!$A$6:$A$205,0)),"اجتماع غير موجود"))</f>
        <v/>
      </c>
      <c r="K403" s="18">
        <f>IF(N(D403)+N(E403)+N(F403)=0,"",N(D403)/(N(D403)+N(E403)+N(F403)))</f>
        <v/>
      </c>
      <c r="L403" s="6">
        <f>IF(C403&amp;""="","",IF(J403&lt;&gt;"مكتمل","لا يُعتد به",IF(K403="","لم يُصوَّت",IF(K403&gt;='الإعدادات'!$B$5,"مقبول","مرفوض"))))</f>
        <v/>
      </c>
      <c r="M403" s="6">
        <f>IF(AND(L403="مقبول",I403&lt;&gt;"منفذ",I403&lt;&gt;"ملغي"),IF(AND(ISNUMBER(H403),H403&lt;'الإعدادات'!$B$6),"متأخر","غير منفذ"),"")</f>
        <v/>
      </c>
      <c r="N403" s="19">
        <f>IF(M403="","",IF(ISNUMBER(H403),H403,99999))</f>
        <v/>
      </c>
      <c r="O403" s="19">
        <f>IF(N403="","",COUNTIF($N$6:$N$505,"&lt;"&amp;N403)+COUNTIF($N$6:N403,N403))</f>
        <v/>
      </c>
    </row>
    <row r="404">
      <c r="A404" s="5" t="n"/>
      <c r="B404" s="5" t="n"/>
      <c r="C404" s="5" t="n"/>
      <c r="D404" s="17" t="n"/>
      <c r="E404" s="17" t="n"/>
      <c r="F404" s="17" t="n"/>
      <c r="G404" s="5" t="n"/>
      <c r="H404" s="14" t="n"/>
      <c r="I404" s="5" t="n"/>
      <c r="J404" s="6">
        <f>IF(C404&amp;""="","",IFERROR(INDEX('الاجتماعات'!$I$6:$I$205,MATCH(B404&amp;"",'الاجتماعات'!$A$6:$A$205,0)),"اجتماع غير موجود"))</f>
        <v/>
      </c>
      <c r="K404" s="18">
        <f>IF(N(D404)+N(E404)+N(F404)=0,"",N(D404)/(N(D404)+N(E404)+N(F404)))</f>
        <v/>
      </c>
      <c r="L404" s="6">
        <f>IF(C404&amp;""="","",IF(J404&lt;&gt;"مكتمل","لا يُعتد به",IF(K404="","لم يُصوَّت",IF(K404&gt;='الإعدادات'!$B$5,"مقبول","مرفوض"))))</f>
        <v/>
      </c>
      <c r="M404" s="6">
        <f>IF(AND(L404="مقبول",I404&lt;&gt;"منفذ",I404&lt;&gt;"ملغي"),IF(AND(ISNUMBER(H404),H404&lt;'الإعدادات'!$B$6),"متأخر","غير منفذ"),"")</f>
        <v/>
      </c>
      <c r="N404" s="19">
        <f>IF(M404="","",IF(ISNUMBER(H404),H404,99999))</f>
        <v/>
      </c>
      <c r="O404" s="19">
        <f>IF(N404="","",COUNTIF($N$6:$N$505,"&lt;"&amp;N404)+COUNTIF($N$6:N404,N404))</f>
        <v/>
      </c>
    </row>
    <row r="405">
      <c r="A405" s="5" t="n"/>
      <c r="B405" s="5" t="n"/>
      <c r="C405" s="5" t="n"/>
      <c r="D405" s="17" t="n"/>
      <c r="E405" s="17" t="n"/>
      <c r="F405" s="17" t="n"/>
      <c r="G405" s="5" t="n"/>
      <c r="H405" s="14" t="n"/>
      <c r="I405" s="5" t="n"/>
      <c r="J405" s="6">
        <f>IF(C405&amp;""="","",IFERROR(INDEX('الاجتماعات'!$I$6:$I$205,MATCH(B405&amp;"",'الاجتماعات'!$A$6:$A$205,0)),"اجتماع غير موجود"))</f>
        <v/>
      </c>
      <c r="K405" s="18">
        <f>IF(N(D405)+N(E405)+N(F405)=0,"",N(D405)/(N(D405)+N(E405)+N(F405)))</f>
        <v/>
      </c>
      <c r="L405" s="6">
        <f>IF(C405&amp;""="","",IF(J405&lt;&gt;"مكتمل","لا يُعتد به",IF(K405="","لم يُصوَّت",IF(K405&gt;='الإعدادات'!$B$5,"مقبول","مرفوض"))))</f>
        <v/>
      </c>
      <c r="M405" s="6">
        <f>IF(AND(L405="مقبول",I405&lt;&gt;"منفذ",I405&lt;&gt;"ملغي"),IF(AND(ISNUMBER(H405),H405&lt;'الإعدادات'!$B$6),"متأخر","غير منفذ"),"")</f>
        <v/>
      </c>
      <c r="N405" s="19">
        <f>IF(M405="","",IF(ISNUMBER(H405),H405,99999))</f>
        <v/>
      </c>
      <c r="O405" s="19">
        <f>IF(N405="","",COUNTIF($N$6:$N$505,"&lt;"&amp;N405)+COUNTIF($N$6:N405,N405))</f>
        <v/>
      </c>
    </row>
    <row r="406">
      <c r="A406" s="5" t="n"/>
      <c r="B406" s="5" t="n"/>
      <c r="C406" s="5" t="n"/>
      <c r="D406" s="17" t="n"/>
      <c r="E406" s="17" t="n"/>
      <c r="F406" s="17" t="n"/>
      <c r="G406" s="5" t="n"/>
      <c r="H406" s="14" t="n"/>
      <c r="I406" s="5" t="n"/>
      <c r="J406" s="6">
        <f>IF(C406&amp;""="","",IFERROR(INDEX('الاجتماعات'!$I$6:$I$205,MATCH(B406&amp;"",'الاجتماعات'!$A$6:$A$205,0)),"اجتماع غير موجود"))</f>
        <v/>
      </c>
      <c r="K406" s="18">
        <f>IF(N(D406)+N(E406)+N(F406)=0,"",N(D406)/(N(D406)+N(E406)+N(F406)))</f>
        <v/>
      </c>
      <c r="L406" s="6">
        <f>IF(C406&amp;""="","",IF(J406&lt;&gt;"مكتمل","لا يُعتد به",IF(K406="","لم يُصوَّت",IF(K406&gt;='الإعدادات'!$B$5,"مقبول","مرفوض"))))</f>
        <v/>
      </c>
      <c r="M406" s="6">
        <f>IF(AND(L406="مقبول",I406&lt;&gt;"منفذ",I406&lt;&gt;"ملغي"),IF(AND(ISNUMBER(H406),H406&lt;'الإعدادات'!$B$6),"متأخر","غير منفذ"),"")</f>
        <v/>
      </c>
      <c r="N406" s="19">
        <f>IF(M406="","",IF(ISNUMBER(H406),H406,99999))</f>
        <v/>
      </c>
      <c r="O406" s="19">
        <f>IF(N406="","",COUNTIF($N$6:$N$505,"&lt;"&amp;N406)+COUNTIF($N$6:N406,N406))</f>
        <v/>
      </c>
    </row>
    <row r="407">
      <c r="A407" s="5" t="n"/>
      <c r="B407" s="5" t="n"/>
      <c r="C407" s="5" t="n"/>
      <c r="D407" s="17" t="n"/>
      <c r="E407" s="17" t="n"/>
      <c r="F407" s="17" t="n"/>
      <c r="G407" s="5" t="n"/>
      <c r="H407" s="14" t="n"/>
      <c r="I407" s="5" t="n"/>
      <c r="J407" s="6">
        <f>IF(C407&amp;""="","",IFERROR(INDEX('الاجتماعات'!$I$6:$I$205,MATCH(B407&amp;"",'الاجتماعات'!$A$6:$A$205,0)),"اجتماع غير موجود"))</f>
        <v/>
      </c>
      <c r="K407" s="18">
        <f>IF(N(D407)+N(E407)+N(F407)=0,"",N(D407)/(N(D407)+N(E407)+N(F407)))</f>
        <v/>
      </c>
      <c r="L407" s="6">
        <f>IF(C407&amp;""="","",IF(J407&lt;&gt;"مكتمل","لا يُعتد به",IF(K407="","لم يُصوَّت",IF(K407&gt;='الإعدادات'!$B$5,"مقبول","مرفوض"))))</f>
        <v/>
      </c>
      <c r="M407" s="6">
        <f>IF(AND(L407="مقبول",I407&lt;&gt;"منفذ",I407&lt;&gt;"ملغي"),IF(AND(ISNUMBER(H407),H407&lt;'الإعدادات'!$B$6),"متأخر","غير منفذ"),"")</f>
        <v/>
      </c>
      <c r="N407" s="19">
        <f>IF(M407="","",IF(ISNUMBER(H407),H407,99999))</f>
        <v/>
      </c>
      <c r="O407" s="19">
        <f>IF(N407="","",COUNTIF($N$6:$N$505,"&lt;"&amp;N407)+COUNTIF($N$6:N407,N407))</f>
        <v/>
      </c>
    </row>
    <row r="408">
      <c r="A408" s="5" t="n"/>
      <c r="B408" s="5" t="n"/>
      <c r="C408" s="5" t="n"/>
      <c r="D408" s="17" t="n"/>
      <c r="E408" s="17" t="n"/>
      <c r="F408" s="17" t="n"/>
      <c r="G408" s="5" t="n"/>
      <c r="H408" s="14" t="n"/>
      <c r="I408" s="5" t="n"/>
      <c r="J408" s="6">
        <f>IF(C408&amp;""="","",IFERROR(INDEX('الاجتماعات'!$I$6:$I$205,MATCH(B408&amp;"",'الاجتماعات'!$A$6:$A$205,0)),"اجتماع غير موجود"))</f>
        <v/>
      </c>
      <c r="K408" s="18">
        <f>IF(N(D408)+N(E408)+N(F408)=0,"",N(D408)/(N(D408)+N(E408)+N(F408)))</f>
        <v/>
      </c>
      <c r="L408" s="6">
        <f>IF(C408&amp;""="","",IF(J408&lt;&gt;"مكتمل","لا يُعتد به",IF(K408="","لم يُصوَّت",IF(K408&gt;='الإعدادات'!$B$5,"مقبول","مرفوض"))))</f>
        <v/>
      </c>
      <c r="M408" s="6">
        <f>IF(AND(L408="مقبول",I408&lt;&gt;"منفذ",I408&lt;&gt;"ملغي"),IF(AND(ISNUMBER(H408),H408&lt;'الإعدادات'!$B$6),"متأخر","غير منفذ"),"")</f>
        <v/>
      </c>
      <c r="N408" s="19">
        <f>IF(M408="","",IF(ISNUMBER(H408),H408,99999))</f>
        <v/>
      </c>
      <c r="O408" s="19">
        <f>IF(N408="","",COUNTIF($N$6:$N$505,"&lt;"&amp;N408)+COUNTIF($N$6:N408,N408))</f>
        <v/>
      </c>
    </row>
    <row r="409">
      <c r="A409" s="5" t="n"/>
      <c r="B409" s="5" t="n"/>
      <c r="C409" s="5" t="n"/>
      <c r="D409" s="17" t="n"/>
      <c r="E409" s="17" t="n"/>
      <c r="F409" s="17" t="n"/>
      <c r="G409" s="5" t="n"/>
      <c r="H409" s="14" t="n"/>
      <c r="I409" s="5" t="n"/>
      <c r="J409" s="6">
        <f>IF(C409&amp;""="","",IFERROR(INDEX('الاجتماعات'!$I$6:$I$205,MATCH(B409&amp;"",'الاجتماعات'!$A$6:$A$205,0)),"اجتماع غير موجود"))</f>
        <v/>
      </c>
      <c r="K409" s="18">
        <f>IF(N(D409)+N(E409)+N(F409)=0,"",N(D409)/(N(D409)+N(E409)+N(F409)))</f>
        <v/>
      </c>
      <c r="L409" s="6">
        <f>IF(C409&amp;""="","",IF(J409&lt;&gt;"مكتمل","لا يُعتد به",IF(K409="","لم يُصوَّت",IF(K409&gt;='الإعدادات'!$B$5,"مقبول","مرفوض"))))</f>
        <v/>
      </c>
      <c r="M409" s="6">
        <f>IF(AND(L409="مقبول",I409&lt;&gt;"منفذ",I409&lt;&gt;"ملغي"),IF(AND(ISNUMBER(H409),H409&lt;'الإعدادات'!$B$6),"متأخر","غير منفذ"),"")</f>
        <v/>
      </c>
      <c r="N409" s="19">
        <f>IF(M409="","",IF(ISNUMBER(H409),H409,99999))</f>
        <v/>
      </c>
      <c r="O409" s="19">
        <f>IF(N409="","",COUNTIF($N$6:$N$505,"&lt;"&amp;N409)+COUNTIF($N$6:N409,N409))</f>
        <v/>
      </c>
    </row>
    <row r="410">
      <c r="A410" s="5" t="n"/>
      <c r="B410" s="5" t="n"/>
      <c r="C410" s="5" t="n"/>
      <c r="D410" s="17" t="n"/>
      <c r="E410" s="17" t="n"/>
      <c r="F410" s="17" t="n"/>
      <c r="G410" s="5" t="n"/>
      <c r="H410" s="14" t="n"/>
      <c r="I410" s="5" t="n"/>
      <c r="J410" s="6">
        <f>IF(C410&amp;""="","",IFERROR(INDEX('الاجتماعات'!$I$6:$I$205,MATCH(B410&amp;"",'الاجتماعات'!$A$6:$A$205,0)),"اجتماع غير موجود"))</f>
        <v/>
      </c>
      <c r="K410" s="18">
        <f>IF(N(D410)+N(E410)+N(F410)=0,"",N(D410)/(N(D410)+N(E410)+N(F410)))</f>
        <v/>
      </c>
      <c r="L410" s="6">
        <f>IF(C410&amp;""="","",IF(J410&lt;&gt;"مكتمل","لا يُعتد به",IF(K410="","لم يُصوَّت",IF(K410&gt;='الإعدادات'!$B$5,"مقبول","مرفوض"))))</f>
        <v/>
      </c>
      <c r="M410" s="6">
        <f>IF(AND(L410="مقبول",I410&lt;&gt;"منفذ",I410&lt;&gt;"ملغي"),IF(AND(ISNUMBER(H410),H410&lt;'الإعدادات'!$B$6),"متأخر","غير منفذ"),"")</f>
        <v/>
      </c>
      <c r="N410" s="19">
        <f>IF(M410="","",IF(ISNUMBER(H410),H410,99999))</f>
        <v/>
      </c>
      <c r="O410" s="19">
        <f>IF(N410="","",COUNTIF($N$6:$N$505,"&lt;"&amp;N410)+COUNTIF($N$6:N410,N410))</f>
        <v/>
      </c>
    </row>
    <row r="411">
      <c r="A411" s="5" t="n"/>
      <c r="B411" s="5" t="n"/>
      <c r="C411" s="5" t="n"/>
      <c r="D411" s="17" t="n"/>
      <c r="E411" s="17" t="n"/>
      <c r="F411" s="17" t="n"/>
      <c r="G411" s="5" t="n"/>
      <c r="H411" s="14" t="n"/>
      <c r="I411" s="5" t="n"/>
      <c r="J411" s="6">
        <f>IF(C411&amp;""="","",IFERROR(INDEX('الاجتماعات'!$I$6:$I$205,MATCH(B411&amp;"",'الاجتماعات'!$A$6:$A$205,0)),"اجتماع غير موجود"))</f>
        <v/>
      </c>
      <c r="K411" s="18">
        <f>IF(N(D411)+N(E411)+N(F411)=0,"",N(D411)/(N(D411)+N(E411)+N(F411)))</f>
        <v/>
      </c>
      <c r="L411" s="6">
        <f>IF(C411&amp;""="","",IF(J411&lt;&gt;"مكتمل","لا يُعتد به",IF(K411="","لم يُصوَّت",IF(K411&gt;='الإعدادات'!$B$5,"مقبول","مرفوض"))))</f>
        <v/>
      </c>
      <c r="M411" s="6">
        <f>IF(AND(L411="مقبول",I411&lt;&gt;"منفذ",I411&lt;&gt;"ملغي"),IF(AND(ISNUMBER(H411),H411&lt;'الإعدادات'!$B$6),"متأخر","غير منفذ"),"")</f>
        <v/>
      </c>
      <c r="N411" s="19">
        <f>IF(M411="","",IF(ISNUMBER(H411),H411,99999))</f>
        <v/>
      </c>
      <c r="O411" s="19">
        <f>IF(N411="","",COUNTIF($N$6:$N$505,"&lt;"&amp;N411)+COUNTIF($N$6:N411,N411))</f>
        <v/>
      </c>
    </row>
    <row r="412">
      <c r="A412" s="5" t="n"/>
      <c r="B412" s="5" t="n"/>
      <c r="C412" s="5" t="n"/>
      <c r="D412" s="17" t="n"/>
      <c r="E412" s="17" t="n"/>
      <c r="F412" s="17" t="n"/>
      <c r="G412" s="5" t="n"/>
      <c r="H412" s="14" t="n"/>
      <c r="I412" s="5" t="n"/>
      <c r="J412" s="6">
        <f>IF(C412&amp;""="","",IFERROR(INDEX('الاجتماعات'!$I$6:$I$205,MATCH(B412&amp;"",'الاجتماعات'!$A$6:$A$205,0)),"اجتماع غير موجود"))</f>
        <v/>
      </c>
      <c r="K412" s="18">
        <f>IF(N(D412)+N(E412)+N(F412)=0,"",N(D412)/(N(D412)+N(E412)+N(F412)))</f>
        <v/>
      </c>
      <c r="L412" s="6">
        <f>IF(C412&amp;""="","",IF(J412&lt;&gt;"مكتمل","لا يُعتد به",IF(K412="","لم يُصوَّت",IF(K412&gt;='الإعدادات'!$B$5,"مقبول","مرفوض"))))</f>
        <v/>
      </c>
      <c r="M412" s="6">
        <f>IF(AND(L412="مقبول",I412&lt;&gt;"منفذ",I412&lt;&gt;"ملغي"),IF(AND(ISNUMBER(H412),H412&lt;'الإعدادات'!$B$6),"متأخر","غير منفذ"),"")</f>
        <v/>
      </c>
      <c r="N412" s="19">
        <f>IF(M412="","",IF(ISNUMBER(H412),H412,99999))</f>
        <v/>
      </c>
      <c r="O412" s="19">
        <f>IF(N412="","",COUNTIF($N$6:$N$505,"&lt;"&amp;N412)+COUNTIF($N$6:N412,N412))</f>
        <v/>
      </c>
    </row>
    <row r="413">
      <c r="A413" s="5" t="n"/>
      <c r="B413" s="5" t="n"/>
      <c r="C413" s="5" t="n"/>
      <c r="D413" s="17" t="n"/>
      <c r="E413" s="17" t="n"/>
      <c r="F413" s="17" t="n"/>
      <c r="G413" s="5" t="n"/>
      <c r="H413" s="14" t="n"/>
      <c r="I413" s="5" t="n"/>
      <c r="J413" s="6">
        <f>IF(C413&amp;""="","",IFERROR(INDEX('الاجتماعات'!$I$6:$I$205,MATCH(B413&amp;"",'الاجتماعات'!$A$6:$A$205,0)),"اجتماع غير موجود"))</f>
        <v/>
      </c>
      <c r="K413" s="18">
        <f>IF(N(D413)+N(E413)+N(F413)=0,"",N(D413)/(N(D413)+N(E413)+N(F413)))</f>
        <v/>
      </c>
      <c r="L413" s="6">
        <f>IF(C413&amp;""="","",IF(J413&lt;&gt;"مكتمل","لا يُعتد به",IF(K413="","لم يُصوَّت",IF(K413&gt;='الإعدادات'!$B$5,"مقبول","مرفوض"))))</f>
        <v/>
      </c>
      <c r="M413" s="6">
        <f>IF(AND(L413="مقبول",I413&lt;&gt;"منفذ",I413&lt;&gt;"ملغي"),IF(AND(ISNUMBER(H413),H413&lt;'الإعدادات'!$B$6),"متأخر","غير منفذ"),"")</f>
        <v/>
      </c>
      <c r="N413" s="19">
        <f>IF(M413="","",IF(ISNUMBER(H413),H413,99999))</f>
        <v/>
      </c>
      <c r="O413" s="19">
        <f>IF(N413="","",COUNTIF($N$6:$N$505,"&lt;"&amp;N413)+COUNTIF($N$6:N413,N413))</f>
        <v/>
      </c>
    </row>
    <row r="414">
      <c r="A414" s="5" t="n"/>
      <c r="B414" s="5" t="n"/>
      <c r="C414" s="5" t="n"/>
      <c r="D414" s="17" t="n"/>
      <c r="E414" s="17" t="n"/>
      <c r="F414" s="17" t="n"/>
      <c r="G414" s="5" t="n"/>
      <c r="H414" s="14" t="n"/>
      <c r="I414" s="5" t="n"/>
      <c r="J414" s="6">
        <f>IF(C414&amp;""="","",IFERROR(INDEX('الاجتماعات'!$I$6:$I$205,MATCH(B414&amp;"",'الاجتماعات'!$A$6:$A$205,0)),"اجتماع غير موجود"))</f>
        <v/>
      </c>
      <c r="K414" s="18">
        <f>IF(N(D414)+N(E414)+N(F414)=0,"",N(D414)/(N(D414)+N(E414)+N(F414)))</f>
        <v/>
      </c>
      <c r="L414" s="6">
        <f>IF(C414&amp;""="","",IF(J414&lt;&gt;"مكتمل","لا يُعتد به",IF(K414="","لم يُصوَّت",IF(K414&gt;='الإعدادات'!$B$5,"مقبول","مرفوض"))))</f>
        <v/>
      </c>
      <c r="M414" s="6">
        <f>IF(AND(L414="مقبول",I414&lt;&gt;"منفذ",I414&lt;&gt;"ملغي"),IF(AND(ISNUMBER(H414),H414&lt;'الإعدادات'!$B$6),"متأخر","غير منفذ"),"")</f>
        <v/>
      </c>
      <c r="N414" s="19">
        <f>IF(M414="","",IF(ISNUMBER(H414),H414,99999))</f>
        <v/>
      </c>
      <c r="O414" s="19">
        <f>IF(N414="","",COUNTIF($N$6:$N$505,"&lt;"&amp;N414)+COUNTIF($N$6:N414,N414))</f>
        <v/>
      </c>
    </row>
    <row r="415">
      <c r="A415" s="5" t="n"/>
      <c r="B415" s="5" t="n"/>
      <c r="C415" s="5" t="n"/>
      <c r="D415" s="17" t="n"/>
      <c r="E415" s="17" t="n"/>
      <c r="F415" s="17" t="n"/>
      <c r="G415" s="5" t="n"/>
      <c r="H415" s="14" t="n"/>
      <c r="I415" s="5" t="n"/>
      <c r="J415" s="6">
        <f>IF(C415&amp;""="","",IFERROR(INDEX('الاجتماعات'!$I$6:$I$205,MATCH(B415&amp;"",'الاجتماعات'!$A$6:$A$205,0)),"اجتماع غير موجود"))</f>
        <v/>
      </c>
      <c r="K415" s="18">
        <f>IF(N(D415)+N(E415)+N(F415)=0,"",N(D415)/(N(D415)+N(E415)+N(F415)))</f>
        <v/>
      </c>
      <c r="L415" s="6">
        <f>IF(C415&amp;""="","",IF(J415&lt;&gt;"مكتمل","لا يُعتد به",IF(K415="","لم يُصوَّت",IF(K415&gt;='الإعدادات'!$B$5,"مقبول","مرفوض"))))</f>
        <v/>
      </c>
      <c r="M415" s="6">
        <f>IF(AND(L415="مقبول",I415&lt;&gt;"منفذ",I415&lt;&gt;"ملغي"),IF(AND(ISNUMBER(H415),H415&lt;'الإعدادات'!$B$6),"متأخر","غير منفذ"),"")</f>
        <v/>
      </c>
      <c r="N415" s="19">
        <f>IF(M415="","",IF(ISNUMBER(H415),H415,99999))</f>
        <v/>
      </c>
      <c r="O415" s="19">
        <f>IF(N415="","",COUNTIF($N$6:$N$505,"&lt;"&amp;N415)+COUNTIF($N$6:N415,N415))</f>
        <v/>
      </c>
    </row>
    <row r="416">
      <c r="A416" s="5" t="n"/>
      <c r="B416" s="5" t="n"/>
      <c r="C416" s="5" t="n"/>
      <c r="D416" s="17" t="n"/>
      <c r="E416" s="17" t="n"/>
      <c r="F416" s="17" t="n"/>
      <c r="G416" s="5" t="n"/>
      <c r="H416" s="14" t="n"/>
      <c r="I416" s="5" t="n"/>
      <c r="J416" s="6">
        <f>IF(C416&amp;""="","",IFERROR(INDEX('الاجتماعات'!$I$6:$I$205,MATCH(B416&amp;"",'الاجتماعات'!$A$6:$A$205,0)),"اجتماع غير موجود"))</f>
        <v/>
      </c>
      <c r="K416" s="18">
        <f>IF(N(D416)+N(E416)+N(F416)=0,"",N(D416)/(N(D416)+N(E416)+N(F416)))</f>
        <v/>
      </c>
      <c r="L416" s="6">
        <f>IF(C416&amp;""="","",IF(J416&lt;&gt;"مكتمل","لا يُعتد به",IF(K416="","لم يُصوَّت",IF(K416&gt;='الإعدادات'!$B$5,"مقبول","مرفوض"))))</f>
        <v/>
      </c>
      <c r="M416" s="6">
        <f>IF(AND(L416="مقبول",I416&lt;&gt;"منفذ",I416&lt;&gt;"ملغي"),IF(AND(ISNUMBER(H416),H416&lt;'الإعدادات'!$B$6),"متأخر","غير منفذ"),"")</f>
        <v/>
      </c>
      <c r="N416" s="19">
        <f>IF(M416="","",IF(ISNUMBER(H416),H416,99999))</f>
        <v/>
      </c>
      <c r="O416" s="19">
        <f>IF(N416="","",COUNTIF($N$6:$N$505,"&lt;"&amp;N416)+COUNTIF($N$6:N416,N416))</f>
        <v/>
      </c>
    </row>
    <row r="417">
      <c r="A417" s="5" t="n"/>
      <c r="B417" s="5" t="n"/>
      <c r="C417" s="5" t="n"/>
      <c r="D417" s="17" t="n"/>
      <c r="E417" s="17" t="n"/>
      <c r="F417" s="17" t="n"/>
      <c r="G417" s="5" t="n"/>
      <c r="H417" s="14" t="n"/>
      <c r="I417" s="5" t="n"/>
      <c r="J417" s="6">
        <f>IF(C417&amp;""="","",IFERROR(INDEX('الاجتماعات'!$I$6:$I$205,MATCH(B417&amp;"",'الاجتماعات'!$A$6:$A$205,0)),"اجتماع غير موجود"))</f>
        <v/>
      </c>
      <c r="K417" s="18">
        <f>IF(N(D417)+N(E417)+N(F417)=0,"",N(D417)/(N(D417)+N(E417)+N(F417)))</f>
        <v/>
      </c>
      <c r="L417" s="6">
        <f>IF(C417&amp;""="","",IF(J417&lt;&gt;"مكتمل","لا يُعتد به",IF(K417="","لم يُصوَّت",IF(K417&gt;='الإعدادات'!$B$5,"مقبول","مرفوض"))))</f>
        <v/>
      </c>
      <c r="M417" s="6">
        <f>IF(AND(L417="مقبول",I417&lt;&gt;"منفذ",I417&lt;&gt;"ملغي"),IF(AND(ISNUMBER(H417),H417&lt;'الإعدادات'!$B$6),"متأخر","غير منفذ"),"")</f>
        <v/>
      </c>
      <c r="N417" s="19">
        <f>IF(M417="","",IF(ISNUMBER(H417),H417,99999))</f>
        <v/>
      </c>
      <c r="O417" s="19">
        <f>IF(N417="","",COUNTIF($N$6:$N$505,"&lt;"&amp;N417)+COUNTIF($N$6:N417,N417))</f>
        <v/>
      </c>
    </row>
    <row r="418">
      <c r="A418" s="5" t="n"/>
      <c r="B418" s="5" t="n"/>
      <c r="C418" s="5" t="n"/>
      <c r="D418" s="17" t="n"/>
      <c r="E418" s="17" t="n"/>
      <c r="F418" s="17" t="n"/>
      <c r="G418" s="5" t="n"/>
      <c r="H418" s="14" t="n"/>
      <c r="I418" s="5" t="n"/>
      <c r="J418" s="6">
        <f>IF(C418&amp;""="","",IFERROR(INDEX('الاجتماعات'!$I$6:$I$205,MATCH(B418&amp;"",'الاجتماعات'!$A$6:$A$205,0)),"اجتماع غير موجود"))</f>
        <v/>
      </c>
      <c r="K418" s="18">
        <f>IF(N(D418)+N(E418)+N(F418)=0,"",N(D418)/(N(D418)+N(E418)+N(F418)))</f>
        <v/>
      </c>
      <c r="L418" s="6">
        <f>IF(C418&amp;""="","",IF(J418&lt;&gt;"مكتمل","لا يُعتد به",IF(K418="","لم يُصوَّت",IF(K418&gt;='الإعدادات'!$B$5,"مقبول","مرفوض"))))</f>
        <v/>
      </c>
      <c r="M418" s="6">
        <f>IF(AND(L418="مقبول",I418&lt;&gt;"منفذ",I418&lt;&gt;"ملغي"),IF(AND(ISNUMBER(H418),H418&lt;'الإعدادات'!$B$6),"متأخر","غير منفذ"),"")</f>
        <v/>
      </c>
      <c r="N418" s="19">
        <f>IF(M418="","",IF(ISNUMBER(H418),H418,99999))</f>
        <v/>
      </c>
      <c r="O418" s="19">
        <f>IF(N418="","",COUNTIF($N$6:$N$505,"&lt;"&amp;N418)+COUNTIF($N$6:N418,N418))</f>
        <v/>
      </c>
    </row>
    <row r="419">
      <c r="A419" s="5" t="n"/>
      <c r="B419" s="5" t="n"/>
      <c r="C419" s="5" t="n"/>
      <c r="D419" s="17" t="n"/>
      <c r="E419" s="17" t="n"/>
      <c r="F419" s="17" t="n"/>
      <c r="G419" s="5" t="n"/>
      <c r="H419" s="14" t="n"/>
      <c r="I419" s="5" t="n"/>
      <c r="J419" s="6">
        <f>IF(C419&amp;""="","",IFERROR(INDEX('الاجتماعات'!$I$6:$I$205,MATCH(B419&amp;"",'الاجتماعات'!$A$6:$A$205,0)),"اجتماع غير موجود"))</f>
        <v/>
      </c>
      <c r="K419" s="18">
        <f>IF(N(D419)+N(E419)+N(F419)=0,"",N(D419)/(N(D419)+N(E419)+N(F419)))</f>
        <v/>
      </c>
      <c r="L419" s="6">
        <f>IF(C419&amp;""="","",IF(J419&lt;&gt;"مكتمل","لا يُعتد به",IF(K419="","لم يُصوَّت",IF(K419&gt;='الإعدادات'!$B$5,"مقبول","مرفوض"))))</f>
        <v/>
      </c>
      <c r="M419" s="6">
        <f>IF(AND(L419="مقبول",I419&lt;&gt;"منفذ",I419&lt;&gt;"ملغي"),IF(AND(ISNUMBER(H419),H419&lt;'الإعدادات'!$B$6),"متأخر","غير منفذ"),"")</f>
        <v/>
      </c>
      <c r="N419" s="19">
        <f>IF(M419="","",IF(ISNUMBER(H419),H419,99999))</f>
        <v/>
      </c>
      <c r="O419" s="19">
        <f>IF(N419="","",COUNTIF($N$6:$N$505,"&lt;"&amp;N419)+COUNTIF($N$6:N419,N419))</f>
        <v/>
      </c>
    </row>
    <row r="420">
      <c r="A420" s="5" t="n"/>
      <c r="B420" s="5" t="n"/>
      <c r="C420" s="5" t="n"/>
      <c r="D420" s="17" t="n"/>
      <c r="E420" s="17" t="n"/>
      <c r="F420" s="17" t="n"/>
      <c r="G420" s="5" t="n"/>
      <c r="H420" s="14" t="n"/>
      <c r="I420" s="5" t="n"/>
      <c r="J420" s="6">
        <f>IF(C420&amp;""="","",IFERROR(INDEX('الاجتماعات'!$I$6:$I$205,MATCH(B420&amp;"",'الاجتماعات'!$A$6:$A$205,0)),"اجتماع غير موجود"))</f>
        <v/>
      </c>
      <c r="K420" s="18">
        <f>IF(N(D420)+N(E420)+N(F420)=0,"",N(D420)/(N(D420)+N(E420)+N(F420)))</f>
        <v/>
      </c>
      <c r="L420" s="6">
        <f>IF(C420&amp;""="","",IF(J420&lt;&gt;"مكتمل","لا يُعتد به",IF(K420="","لم يُصوَّت",IF(K420&gt;='الإعدادات'!$B$5,"مقبول","مرفوض"))))</f>
        <v/>
      </c>
      <c r="M420" s="6">
        <f>IF(AND(L420="مقبول",I420&lt;&gt;"منفذ",I420&lt;&gt;"ملغي"),IF(AND(ISNUMBER(H420),H420&lt;'الإعدادات'!$B$6),"متأخر","غير منفذ"),"")</f>
        <v/>
      </c>
      <c r="N420" s="19">
        <f>IF(M420="","",IF(ISNUMBER(H420),H420,99999))</f>
        <v/>
      </c>
      <c r="O420" s="19">
        <f>IF(N420="","",COUNTIF($N$6:$N$505,"&lt;"&amp;N420)+COUNTIF($N$6:N420,N420))</f>
        <v/>
      </c>
    </row>
    <row r="421">
      <c r="A421" s="5" t="n"/>
      <c r="B421" s="5" t="n"/>
      <c r="C421" s="5" t="n"/>
      <c r="D421" s="17" t="n"/>
      <c r="E421" s="17" t="n"/>
      <c r="F421" s="17" t="n"/>
      <c r="G421" s="5" t="n"/>
      <c r="H421" s="14" t="n"/>
      <c r="I421" s="5" t="n"/>
      <c r="J421" s="6">
        <f>IF(C421&amp;""="","",IFERROR(INDEX('الاجتماعات'!$I$6:$I$205,MATCH(B421&amp;"",'الاجتماعات'!$A$6:$A$205,0)),"اجتماع غير موجود"))</f>
        <v/>
      </c>
      <c r="K421" s="18">
        <f>IF(N(D421)+N(E421)+N(F421)=0,"",N(D421)/(N(D421)+N(E421)+N(F421)))</f>
        <v/>
      </c>
      <c r="L421" s="6">
        <f>IF(C421&amp;""="","",IF(J421&lt;&gt;"مكتمل","لا يُعتد به",IF(K421="","لم يُصوَّت",IF(K421&gt;='الإعدادات'!$B$5,"مقبول","مرفوض"))))</f>
        <v/>
      </c>
      <c r="M421" s="6">
        <f>IF(AND(L421="مقبول",I421&lt;&gt;"منفذ",I421&lt;&gt;"ملغي"),IF(AND(ISNUMBER(H421),H421&lt;'الإعدادات'!$B$6),"متأخر","غير منفذ"),"")</f>
        <v/>
      </c>
      <c r="N421" s="19">
        <f>IF(M421="","",IF(ISNUMBER(H421),H421,99999))</f>
        <v/>
      </c>
      <c r="O421" s="19">
        <f>IF(N421="","",COUNTIF($N$6:$N$505,"&lt;"&amp;N421)+COUNTIF($N$6:N421,N421))</f>
        <v/>
      </c>
    </row>
    <row r="422">
      <c r="A422" s="5" t="n"/>
      <c r="B422" s="5" t="n"/>
      <c r="C422" s="5" t="n"/>
      <c r="D422" s="17" t="n"/>
      <c r="E422" s="17" t="n"/>
      <c r="F422" s="17" t="n"/>
      <c r="G422" s="5" t="n"/>
      <c r="H422" s="14" t="n"/>
      <c r="I422" s="5" t="n"/>
      <c r="J422" s="6">
        <f>IF(C422&amp;""="","",IFERROR(INDEX('الاجتماعات'!$I$6:$I$205,MATCH(B422&amp;"",'الاجتماعات'!$A$6:$A$205,0)),"اجتماع غير موجود"))</f>
        <v/>
      </c>
      <c r="K422" s="18">
        <f>IF(N(D422)+N(E422)+N(F422)=0,"",N(D422)/(N(D422)+N(E422)+N(F422)))</f>
        <v/>
      </c>
      <c r="L422" s="6">
        <f>IF(C422&amp;""="","",IF(J422&lt;&gt;"مكتمل","لا يُعتد به",IF(K422="","لم يُصوَّت",IF(K422&gt;='الإعدادات'!$B$5,"مقبول","مرفوض"))))</f>
        <v/>
      </c>
      <c r="M422" s="6">
        <f>IF(AND(L422="مقبول",I422&lt;&gt;"منفذ",I422&lt;&gt;"ملغي"),IF(AND(ISNUMBER(H422),H422&lt;'الإعدادات'!$B$6),"متأخر","غير منفذ"),"")</f>
        <v/>
      </c>
      <c r="N422" s="19">
        <f>IF(M422="","",IF(ISNUMBER(H422),H422,99999))</f>
        <v/>
      </c>
      <c r="O422" s="19">
        <f>IF(N422="","",COUNTIF($N$6:$N$505,"&lt;"&amp;N422)+COUNTIF($N$6:N422,N422))</f>
        <v/>
      </c>
    </row>
    <row r="423">
      <c r="A423" s="5" t="n"/>
      <c r="B423" s="5" t="n"/>
      <c r="C423" s="5" t="n"/>
      <c r="D423" s="17" t="n"/>
      <c r="E423" s="17" t="n"/>
      <c r="F423" s="17" t="n"/>
      <c r="G423" s="5" t="n"/>
      <c r="H423" s="14" t="n"/>
      <c r="I423" s="5" t="n"/>
      <c r="J423" s="6">
        <f>IF(C423&amp;""="","",IFERROR(INDEX('الاجتماعات'!$I$6:$I$205,MATCH(B423&amp;"",'الاجتماعات'!$A$6:$A$205,0)),"اجتماع غير موجود"))</f>
        <v/>
      </c>
      <c r="K423" s="18">
        <f>IF(N(D423)+N(E423)+N(F423)=0,"",N(D423)/(N(D423)+N(E423)+N(F423)))</f>
        <v/>
      </c>
      <c r="L423" s="6">
        <f>IF(C423&amp;""="","",IF(J423&lt;&gt;"مكتمل","لا يُعتد به",IF(K423="","لم يُصوَّت",IF(K423&gt;='الإعدادات'!$B$5,"مقبول","مرفوض"))))</f>
        <v/>
      </c>
      <c r="M423" s="6">
        <f>IF(AND(L423="مقبول",I423&lt;&gt;"منفذ",I423&lt;&gt;"ملغي"),IF(AND(ISNUMBER(H423),H423&lt;'الإعدادات'!$B$6),"متأخر","غير منفذ"),"")</f>
        <v/>
      </c>
      <c r="N423" s="19">
        <f>IF(M423="","",IF(ISNUMBER(H423),H423,99999))</f>
        <v/>
      </c>
      <c r="O423" s="19">
        <f>IF(N423="","",COUNTIF($N$6:$N$505,"&lt;"&amp;N423)+COUNTIF($N$6:N423,N423))</f>
        <v/>
      </c>
    </row>
    <row r="424">
      <c r="A424" s="5" t="n"/>
      <c r="B424" s="5" t="n"/>
      <c r="C424" s="5" t="n"/>
      <c r="D424" s="17" t="n"/>
      <c r="E424" s="17" t="n"/>
      <c r="F424" s="17" t="n"/>
      <c r="G424" s="5" t="n"/>
      <c r="H424" s="14" t="n"/>
      <c r="I424" s="5" t="n"/>
      <c r="J424" s="6">
        <f>IF(C424&amp;""="","",IFERROR(INDEX('الاجتماعات'!$I$6:$I$205,MATCH(B424&amp;"",'الاجتماعات'!$A$6:$A$205,0)),"اجتماع غير موجود"))</f>
        <v/>
      </c>
      <c r="K424" s="18">
        <f>IF(N(D424)+N(E424)+N(F424)=0,"",N(D424)/(N(D424)+N(E424)+N(F424)))</f>
        <v/>
      </c>
      <c r="L424" s="6">
        <f>IF(C424&amp;""="","",IF(J424&lt;&gt;"مكتمل","لا يُعتد به",IF(K424="","لم يُصوَّت",IF(K424&gt;='الإعدادات'!$B$5,"مقبول","مرفوض"))))</f>
        <v/>
      </c>
      <c r="M424" s="6">
        <f>IF(AND(L424="مقبول",I424&lt;&gt;"منفذ",I424&lt;&gt;"ملغي"),IF(AND(ISNUMBER(H424),H424&lt;'الإعدادات'!$B$6),"متأخر","غير منفذ"),"")</f>
        <v/>
      </c>
      <c r="N424" s="19">
        <f>IF(M424="","",IF(ISNUMBER(H424),H424,99999))</f>
        <v/>
      </c>
      <c r="O424" s="19">
        <f>IF(N424="","",COUNTIF($N$6:$N$505,"&lt;"&amp;N424)+COUNTIF($N$6:N424,N424))</f>
        <v/>
      </c>
    </row>
    <row r="425">
      <c r="A425" s="5" t="n"/>
      <c r="B425" s="5" t="n"/>
      <c r="C425" s="5" t="n"/>
      <c r="D425" s="17" t="n"/>
      <c r="E425" s="17" t="n"/>
      <c r="F425" s="17" t="n"/>
      <c r="G425" s="5" t="n"/>
      <c r="H425" s="14" t="n"/>
      <c r="I425" s="5" t="n"/>
      <c r="J425" s="6">
        <f>IF(C425&amp;""="","",IFERROR(INDEX('الاجتماعات'!$I$6:$I$205,MATCH(B425&amp;"",'الاجتماعات'!$A$6:$A$205,0)),"اجتماع غير موجود"))</f>
        <v/>
      </c>
      <c r="K425" s="18">
        <f>IF(N(D425)+N(E425)+N(F425)=0,"",N(D425)/(N(D425)+N(E425)+N(F425)))</f>
        <v/>
      </c>
      <c r="L425" s="6">
        <f>IF(C425&amp;""="","",IF(J425&lt;&gt;"مكتمل","لا يُعتد به",IF(K425="","لم يُصوَّت",IF(K425&gt;='الإعدادات'!$B$5,"مقبول","مرفوض"))))</f>
        <v/>
      </c>
      <c r="M425" s="6">
        <f>IF(AND(L425="مقبول",I425&lt;&gt;"منفذ",I425&lt;&gt;"ملغي"),IF(AND(ISNUMBER(H425),H425&lt;'الإعدادات'!$B$6),"متأخر","غير منفذ"),"")</f>
        <v/>
      </c>
      <c r="N425" s="19">
        <f>IF(M425="","",IF(ISNUMBER(H425),H425,99999))</f>
        <v/>
      </c>
      <c r="O425" s="19">
        <f>IF(N425="","",COUNTIF($N$6:$N$505,"&lt;"&amp;N425)+COUNTIF($N$6:N425,N425))</f>
        <v/>
      </c>
    </row>
    <row r="426">
      <c r="A426" s="5" t="n"/>
      <c r="B426" s="5" t="n"/>
      <c r="C426" s="5" t="n"/>
      <c r="D426" s="17" t="n"/>
      <c r="E426" s="17" t="n"/>
      <c r="F426" s="17" t="n"/>
      <c r="G426" s="5" t="n"/>
      <c r="H426" s="14" t="n"/>
      <c r="I426" s="5" t="n"/>
      <c r="J426" s="6">
        <f>IF(C426&amp;""="","",IFERROR(INDEX('الاجتماعات'!$I$6:$I$205,MATCH(B426&amp;"",'الاجتماعات'!$A$6:$A$205,0)),"اجتماع غير موجود"))</f>
        <v/>
      </c>
      <c r="K426" s="18">
        <f>IF(N(D426)+N(E426)+N(F426)=0,"",N(D426)/(N(D426)+N(E426)+N(F426)))</f>
        <v/>
      </c>
      <c r="L426" s="6">
        <f>IF(C426&amp;""="","",IF(J426&lt;&gt;"مكتمل","لا يُعتد به",IF(K426="","لم يُصوَّت",IF(K426&gt;='الإعدادات'!$B$5,"مقبول","مرفوض"))))</f>
        <v/>
      </c>
      <c r="M426" s="6">
        <f>IF(AND(L426="مقبول",I426&lt;&gt;"منفذ",I426&lt;&gt;"ملغي"),IF(AND(ISNUMBER(H426),H426&lt;'الإعدادات'!$B$6),"متأخر","غير منفذ"),"")</f>
        <v/>
      </c>
      <c r="N426" s="19">
        <f>IF(M426="","",IF(ISNUMBER(H426),H426,99999))</f>
        <v/>
      </c>
      <c r="O426" s="19">
        <f>IF(N426="","",COUNTIF($N$6:$N$505,"&lt;"&amp;N426)+COUNTIF($N$6:N426,N426))</f>
        <v/>
      </c>
    </row>
    <row r="427">
      <c r="A427" s="5" t="n"/>
      <c r="B427" s="5" t="n"/>
      <c r="C427" s="5" t="n"/>
      <c r="D427" s="17" t="n"/>
      <c r="E427" s="17" t="n"/>
      <c r="F427" s="17" t="n"/>
      <c r="G427" s="5" t="n"/>
      <c r="H427" s="14" t="n"/>
      <c r="I427" s="5" t="n"/>
      <c r="J427" s="6">
        <f>IF(C427&amp;""="","",IFERROR(INDEX('الاجتماعات'!$I$6:$I$205,MATCH(B427&amp;"",'الاجتماعات'!$A$6:$A$205,0)),"اجتماع غير موجود"))</f>
        <v/>
      </c>
      <c r="K427" s="18">
        <f>IF(N(D427)+N(E427)+N(F427)=0,"",N(D427)/(N(D427)+N(E427)+N(F427)))</f>
        <v/>
      </c>
      <c r="L427" s="6">
        <f>IF(C427&amp;""="","",IF(J427&lt;&gt;"مكتمل","لا يُعتد به",IF(K427="","لم يُصوَّت",IF(K427&gt;='الإعدادات'!$B$5,"مقبول","مرفوض"))))</f>
        <v/>
      </c>
      <c r="M427" s="6">
        <f>IF(AND(L427="مقبول",I427&lt;&gt;"منفذ",I427&lt;&gt;"ملغي"),IF(AND(ISNUMBER(H427),H427&lt;'الإعدادات'!$B$6),"متأخر","غير منفذ"),"")</f>
        <v/>
      </c>
      <c r="N427" s="19">
        <f>IF(M427="","",IF(ISNUMBER(H427),H427,99999))</f>
        <v/>
      </c>
      <c r="O427" s="19">
        <f>IF(N427="","",COUNTIF($N$6:$N$505,"&lt;"&amp;N427)+COUNTIF($N$6:N427,N427))</f>
        <v/>
      </c>
    </row>
    <row r="428">
      <c r="A428" s="5" t="n"/>
      <c r="B428" s="5" t="n"/>
      <c r="C428" s="5" t="n"/>
      <c r="D428" s="17" t="n"/>
      <c r="E428" s="17" t="n"/>
      <c r="F428" s="17" t="n"/>
      <c r="G428" s="5" t="n"/>
      <c r="H428" s="14" t="n"/>
      <c r="I428" s="5" t="n"/>
      <c r="J428" s="6">
        <f>IF(C428&amp;""="","",IFERROR(INDEX('الاجتماعات'!$I$6:$I$205,MATCH(B428&amp;"",'الاجتماعات'!$A$6:$A$205,0)),"اجتماع غير موجود"))</f>
        <v/>
      </c>
      <c r="K428" s="18">
        <f>IF(N(D428)+N(E428)+N(F428)=0,"",N(D428)/(N(D428)+N(E428)+N(F428)))</f>
        <v/>
      </c>
      <c r="L428" s="6">
        <f>IF(C428&amp;""="","",IF(J428&lt;&gt;"مكتمل","لا يُعتد به",IF(K428="","لم يُصوَّت",IF(K428&gt;='الإعدادات'!$B$5,"مقبول","مرفوض"))))</f>
        <v/>
      </c>
      <c r="M428" s="6">
        <f>IF(AND(L428="مقبول",I428&lt;&gt;"منفذ",I428&lt;&gt;"ملغي"),IF(AND(ISNUMBER(H428),H428&lt;'الإعدادات'!$B$6),"متأخر","غير منفذ"),"")</f>
        <v/>
      </c>
      <c r="N428" s="19">
        <f>IF(M428="","",IF(ISNUMBER(H428),H428,99999))</f>
        <v/>
      </c>
      <c r="O428" s="19">
        <f>IF(N428="","",COUNTIF($N$6:$N$505,"&lt;"&amp;N428)+COUNTIF($N$6:N428,N428))</f>
        <v/>
      </c>
    </row>
    <row r="429">
      <c r="A429" s="5" t="n"/>
      <c r="B429" s="5" t="n"/>
      <c r="C429" s="5" t="n"/>
      <c r="D429" s="17" t="n"/>
      <c r="E429" s="17" t="n"/>
      <c r="F429" s="17" t="n"/>
      <c r="G429" s="5" t="n"/>
      <c r="H429" s="14" t="n"/>
      <c r="I429" s="5" t="n"/>
      <c r="J429" s="6">
        <f>IF(C429&amp;""="","",IFERROR(INDEX('الاجتماعات'!$I$6:$I$205,MATCH(B429&amp;"",'الاجتماعات'!$A$6:$A$205,0)),"اجتماع غير موجود"))</f>
        <v/>
      </c>
      <c r="K429" s="18">
        <f>IF(N(D429)+N(E429)+N(F429)=0,"",N(D429)/(N(D429)+N(E429)+N(F429)))</f>
        <v/>
      </c>
      <c r="L429" s="6">
        <f>IF(C429&amp;""="","",IF(J429&lt;&gt;"مكتمل","لا يُعتد به",IF(K429="","لم يُصوَّت",IF(K429&gt;='الإعدادات'!$B$5,"مقبول","مرفوض"))))</f>
        <v/>
      </c>
      <c r="M429" s="6">
        <f>IF(AND(L429="مقبول",I429&lt;&gt;"منفذ",I429&lt;&gt;"ملغي"),IF(AND(ISNUMBER(H429),H429&lt;'الإعدادات'!$B$6),"متأخر","غير منفذ"),"")</f>
        <v/>
      </c>
      <c r="N429" s="19">
        <f>IF(M429="","",IF(ISNUMBER(H429),H429,99999))</f>
        <v/>
      </c>
      <c r="O429" s="19">
        <f>IF(N429="","",COUNTIF($N$6:$N$505,"&lt;"&amp;N429)+COUNTIF($N$6:N429,N429))</f>
        <v/>
      </c>
    </row>
    <row r="430">
      <c r="A430" s="5" t="n"/>
      <c r="B430" s="5" t="n"/>
      <c r="C430" s="5" t="n"/>
      <c r="D430" s="17" t="n"/>
      <c r="E430" s="17" t="n"/>
      <c r="F430" s="17" t="n"/>
      <c r="G430" s="5" t="n"/>
      <c r="H430" s="14" t="n"/>
      <c r="I430" s="5" t="n"/>
      <c r="J430" s="6">
        <f>IF(C430&amp;""="","",IFERROR(INDEX('الاجتماعات'!$I$6:$I$205,MATCH(B430&amp;"",'الاجتماعات'!$A$6:$A$205,0)),"اجتماع غير موجود"))</f>
        <v/>
      </c>
      <c r="K430" s="18">
        <f>IF(N(D430)+N(E430)+N(F430)=0,"",N(D430)/(N(D430)+N(E430)+N(F430)))</f>
        <v/>
      </c>
      <c r="L430" s="6">
        <f>IF(C430&amp;""="","",IF(J430&lt;&gt;"مكتمل","لا يُعتد به",IF(K430="","لم يُصوَّت",IF(K430&gt;='الإعدادات'!$B$5,"مقبول","مرفوض"))))</f>
        <v/>
      </c>
      <c r="M430" s="6">
        <f>IF(AND(L430="مقبول",I430&lt;&gt;"منفذ",I430&lt;&gt;"ملغي"),IF(AND(ISNUMBER(H430),H430&lt;'الإعدادات'!$B$6),"متأخر","غير منفذ"),"")</f>
        <v/>
      </c>
      <c r="N430" s="19">
        <f>IF(M430="","",IF(ISNUMBER(H430),H430,99999))</f>
        <v/>
      </c>
      <c r="O430" s="19">
        <f>IF(N430="","",COUNTIF($N$6:$N$505,"&lt;"&amp;N430)+COUNTIF($N$6:N430,N430))</f>
        <v/>
      </c>
    </row>
    <row r="431">
      <c r="A431" s="5" t="n"/>
      <c r="B431" s="5" t="n"/>
      <c r="C431" s="5" t="n"/>
      <c r="D431" s="17" t="n"/>
      <c r="E431" s="17" t="n"/>
      <c r="F431" s="17" t="n"/>
      <c r="G431" s="5" t="n"/>
      <c r="H431" s="14" t="n"/>
      <c r="I431" s="5" t="n"/>
      <c r="J431" s="6">
        <f>IF(C431&amp;""="","",IFERROR(INDEX('الاجتماعات'!$I$6:$I$205,MATCH(B431&amp;"",'الاجتماعات'!$A$6:$A$205,0)),"اجتماع غير موجود"))</f>
        <v/>
      </c>
      <c r="K431" s="18">
        <f>IF(N(D431)+N(E431)+N(F431)=0,"",N(D431)/(N(D431)+N(E431)+N(F431)))</f>
        <v/>
      </c>
      <c r="L431" s="6">
        <f>IF(C431&amp;""="","",IF(J431&lt;&gt;"مكتمل","لا يُعتد به",IF(K431="","لم يُصوَّت",IF(K431&gt;='الإعدادات'!$B$5,"مقبول","مرفوض"))))</f>
        <v/>
      </c>
      <c r="M431" s="6">
        <f>IF(AND(L431="مقبول",I431&lt;&gt;"منفذ",I431&lt;&gt;"ملغي"),IF(AND(ISNUMBER(H431),H431&lt;'الإعدادات'!$B$6),"متأخر","غير منفذ"),"")</f>
        <v/>
      </c>
      <c r="N431" s="19">
        <f>IF(M431="","",IF(ISNUMBER(H431),H431,99999))</f>
        <v/>
      </c>
      <c r="O431" s="19">
        <f>IF(N431="","",COUNTIF($N$6:$N$505,"&lt;"&amp;N431)+COUNTIF($N$6:N431,N431))</f>
        <v/>
      </c>
    </row>
    <row r="432">
      <c r="A432" s="5" t="n"/>
      <c r="B432" s="5" t="n"/>
      <c r="C432" s="5" t="n"/>
      <c r="D432" s="17" t="n"/>
      <c r="E432" s="17" t="n"/>
      <c r="F432" s="17" t="n"/>
      <c r="G432" s="5" t="n"/>
      <c r="H432" s="14" t="n"/>
      <c r="I432" s="5" t="n"/>
      <c r="J432" s="6">
        <f>IF(C432&amp;""="","",IFERROR(INDEX('الاجتماعات'!$I$6:$I$205,MATCH(B432&amp;"",'الاجتماعات'!$A$6:$A$205,0)),"اجتماع غير موجود"))</f>
        <v/>
      </c>
      <c r="K432" s="18">
        <f>IF(N(D432)+N(E432)+N(F432)=0,"",N(D432)/(N(D432)+N(E432)+N(F432)))</f>
        <v/>
      </c>
      <c r="L432" s="6">
        <f>IF(C432&amp;""="","",IF(J432&lt;&gt;"مكتمل","لا يُعتد به",IF(K432="","لم يُصوَّت",IF(K432&gt;='الإعدادات'!$B$5,"مقبول","مرفوض"))))</f>
        <v/>
      </c>
      <c r="M432" s="6">
        <f>IF(AND(L432="مقبول",I432&lt;&gt;"منفذ",I432&lt;&gt;"ملغي"),IF(AND(ISNUMBER(H432),H432&lt;'الإعدادات'!$B$6),"متأخر","غير منفذ"),"")</f>
        <v/>
      </c>
      <c r="N432" s="19">
        <f>IF(M432="","",IF(ISNUMBER(H432),H432,99999))</f>
        <v/>
      </c>
      <c r="O432" s="19">
        <f>IF(N432="","",COUNTIF($N$6:$N$505,"&lt;"&amp;N432)+COUNTIF($N$6:N432,N432))</f>
        <v/>
      </c>
    </row>
    <row r="433">
      <c r="A433" s="5" t="n"/>
      <c r="B433" s="5" t="n"/>
      <c r="C433" s="5" t="n"/>
      <c r="D433" s="17" t="n"/>
      <c r="E433" s="17" t="n"/>
      <c r="F433" s="17" t="n"/>
      <c r="G433" s="5" t="n"/>
      <c r="H433" s="14" t="n"/>
      <c r="I433" s="5" t="n"/>
      <c r="J433" s="6">
        <f>IF(C433&amp;""="","",IFERROR(INDEX('الاجتماعات'!$I$6:$I$205,MATCH(B433&amp;"",'الاجتماعات'!$A$6:$A$205,0)),"اجتماع غير موجود"))</f>
        <v/>
      </c>
      <c r="K433" s="18">
        <f>IF(N(D433)+N(E433)+N(F433)=0,"",N(D433)/(N(D433)+N(E433)+N(F433)))</f>
        <v/>
      </c>
      <c r="L433" s="6">
        <f>IF(C433&amp;""="","",IF(J433&lt;&gt;"مكتمل","لا يُعتد به",IF(K433="","لم يُصوَّت",IF(K433&gt;='الإعدادات'!$B$5,"مقبول","مرفوض"))))</f>
        <v/>
      </c>
      <c r="M433" s="6">
        <f>IF(AND(L433="مقبول",I433&lt;&gt;"منفذ",I433&lt;&gt;"ملغي"),IF(AND(ISNUMBER(H433),H433&lt;'الإعدادات'!$B$6),"متأخر","غير منفذ"),"")</f>
        <v/>
      </c>
      <c r="N433" s="19">
        <f>IF(M433="","",IF(ISNUMBER(H433),H433,99999))</f>
        <v/>
      </c>
      <c r="O433" s="19">
        <f>IF(N433="","",COUNTIF($N$6:$N$505,"&lt;"&amp;N433)+COUNTIF($N$6:N433,N433))</f>
        <v/>
      </c>
    </row>
    <row r="434">
      <c r="A434" s="5" t="n"/>
      <c r="B434" s="5" t="n"/>
      <c r="C434" s="5" t="n"/>
      <c r="D434" s="17" t="n"/>
      <c r="E434" s="17" t="n"/>
      <c r="F434" s="17" t="n"/>
      <c r="G434" s="5" t="n"/>
      <c r="H434" s="14" t="n"/>
      <c r="I434" s="5" t="n"/>
      <c r="J434" s="6">
        <f>IF(C434&amp;""="","",IFERROR(INDEX('الاجتماعات'!$I$6:$I$205,MATCH(B434&amp;"",'الاجتماعات'!$A$6:$A$205,0)),"اجتماع غير موجود"))</f>
        <v/>
      </c>
      <c r="K434" s="18">
        <f>IF(N(D434)+N(E434)+N(F434)=0,"",N(D434)/(N(D434)+N(E434)+N(F434)))</f>
        <v/>
      </c>
      <c r="L434" s="6">
        <f>IF(C434&amp;""="","",IF(J434&lt;&gt;"مكتمل","لا يُعتد به",IF(K434="","لم يُصوَّت",IF(K434&gt;='الإعدادات'!$B$5,"مقبول","مرفوض"))))</f>
        <v/>
      </c>
      <c r="M434" s="6">
        <f>IF(AND(L434="مقبول",I434&lt;&gt;"منفذ",I434&lt;&gt;"ملغي"),IF(AND(ISNUMBER(H434),H434&lt;'الإعدادات'!$B$6),"متأخر","غير منفذ"),"")</f>
        <v/>
      </c>
      <c r="N434" s="19">
        <f>IF(M434="","",IF(ISNUMBER(H434),H434,99999))</f>
        <v/>
      </c>
      <c r="O434" s="19">
        <f>IF(N434="","",COUNTIF($N$6:$N$505,"&lt;"&amp;N434)+COUNTIF($N$6:N434,N434))</f>
        <v/>
      </c>
    </row>
    <row r="435">
      <c r="A435" s="5" t="n"/>
      <c r="B435" s="5" t="n"/>
      <c r="C435" s="5" t="n"/>
      <c r="D435" s="17" t="n"/>
      <c r="E435" s="17" t="n"/>
      <c r="F435" s="17" t="n"/>
      <c r="G435" s="5" t="n"/>
      <c r="H435" s="14" t="n"/>
      <c r="I435" s="5" t="n"/>
      <c r="J435" s="6">
        <f>IF(C435&amp;""="","",IFERROR(INDEX('الاجتماعات'!$I$6:$I$205,MATCH(B435&amp;"",'الاجتماعات'!$A$6:$A$205,0)),"اجتماع غير موجود"))</f>
        <v/>
      </c>
      <c r="K435" s="18">
        <f>IF(N(D435)+N(E435)+N(F435)=0,"",N(D435)/(N(D435)+N(E435)+N(F435)))</f>
        <v/>
      </c>
      <c r="L435" s="6">
        <f>IF(C435&amp;""="","",IF(J435&lt;&gt;"مكتمل","لا يُعتد به",IF(K435="","لم يُصوَّت",IF(K435&gt;='الإعدادات'!$B$5,"مقبول","مرفوض"))))</f>
        <v/>
      </c>
      <c r="M435" s="6">
        <f>IF(AND(L435="مقبول",I435&lt;&gt;"منفذ",I435&lt;&gt;"ملغي"),IF(AND(ISNUMBER(H435),H435&lt;'الإعدادات'!$B$6),"متأخر","غير منفذ"),"")</f>
        <v/>
      </c>
      <c r="N435" s="19">
        <f>IF(M435="","",IF(ISNUMBER(H435),H435,99999))</f>
        <v/>
      </c>
      <c r="O435" s="19">
        <f>IF(N435="","",COUNTIF($N$6:$N$505,"&lt;"&amp;N435)+COUNTIF($N$6:N435,N435))</f>
        <v/>
      </c>
    </row>
    <row r="436">
      <c r="A436" s="5" t="n"/>
      <c r="B436" s="5" t="n"/>
      <c r="C436" s="5" t="n"/>
      <c r="D436" s="17" t="n"/>
      <c r="E436" s="17" t="n"/>
      <c r="F436" s="17" t="n"/>
      <c r="G436" s="5" t="n"/>
      <c r="H436" s="14" t="n"/>
      <c r="I436" s="5" t="n"/>
      <c r="J436" s="6">
        <f>IF(C436&amp;""="","",IFERROR(INDEX('الاجتماعات'!$I$6:$I$205,MATCH(B436&amp;"",'الاجتماعات'!$A$6:$A$205,0)),"اجتماع غير موجود"))</f>
        <v/>
      </c>
      <c r="K436" s="18">
        <f>IF(N(D436)+N(E436)+N(F436)=0,"",N(D436)/(N(D436)+N(E436)+N(F436)))</f>
        <v/>
      </c>
      <c r="L436" s="6">
        <f>IF(C436&amp;""="","",IF(J436&lt;&gt;"مكتمل","لا يُعتد به",IF(K436="","لم يُصوَّت",IF(K436&gt;='الإعدادات'!$B$5,"مقبول","مرفوض"))))</f>
        <v/>
      </c>
      <c r="M436" s="6">
        <f>IF(AND(L436="مقبول",I436&lt;&gt;"منفذ",I436&lt;&gt;"ملغي"),IF(AND(ISNUMBER(H436),H436&lt;'الإعدادات'!$B$6),"متأخر","غير منفذ"),"")</f>
        <v/>
      </c>
      <c r="N436" s="19">
        <f>IF(M436="","",IF(ISNUMBER(H436),H436,99999))</f>
        <v/>
      </c>
      <c r="O436" s="19">
        <f>IF(N436="","",COUNTIF($N$6:$N$505,"&lt;"&amp;N436)+COUNTIF($N$6:N436,N436))</f>
        <v/>
      </c>
    </row>
    <row r="437">
      <c r="A437" s="5" t="n"/>
      <c r="B437" s="5" t="n"/>
      <c r="C437" s="5" t="n"/>
      <c r="D437" s="17" t="n"/>
      <c r="E437" s="17" t="n"/>
      <c r="F437" s="17" t="n"/>
      <c r="G437" s="5" t="n"/>
      <c r="H437" s="14" t="n"/>
      <c r="I437" s="5" t="n"/>
      <c r="J437" s="6">
        <f>IF(C437&amp;""="","",IFERROR(INDEX('الاجتماعات'!$I$6:$I$205,MATCH(B437&amp;"",'الاجتماعات'!$A$6:$A$205,0)),"اجتماع غير موجود"))</f>
        <v/>
      </c>
      <c r="K437" s="18">
        <f>IF(N(D437)+N(E437)+N(F437)=0,"",N(D437)/(N(D437)+N(E437)+N(F437)))</f>
        <v/>
      </c>
      <c r="L437" s="6">
        <f>IF(C437&amp;""="","",IF(J437&lt;&gt;"مكتمل","لا يُعتد به",IF(K437="","لم يُصوَّت",IF(K437&gt;='الإعدادات'!$B$5,"مقبول","مرفوض"))))</f>
        <v/>
      </c>
      <c r="M437" s="6">
        <f>IF(AND(L437="مقبول",I437&lt;&gt;"منفذ",I437&lt;&gt;"ملغي"),IF(AND(ISNUMBER(H437),H437&lt;'الإعدادات'!$B$6),"متأخر","غير منفذ"),"")</f>
        <v/>
      </c>
      <c r="N437" s="19">
        <f>IF(M437="","",IF(ISNUMBER(H437),H437,99999))</f>
        <v/>
      </c>
      <c r="O437" s="19">
        <f>IF(N437="","",COUNTIF($N$6:$N$505,"&lt;"&amp;N437)+COUNTIF($N$6:N437,N437))</f>
        <v/>
      </c>
    </row>
    <row r="438">
      <c r="A438" s="5" t="n"/>
      <c r="B438" s="5" t="n"/>
      <c r="C438" s="5" t="n"/>
      <c r="D438" s="17" t="n"/>
      <c r="E438" s="17" t="n"/>
      <c r="F438" s="17" t="n"/>
      <c r="G438" s="5" t="n"/>
      <c r="H438" s="14" t="n"/>
      <c r="I438" s="5" t="n"/>
      <c r="J438" s="6">
        <f>IF(C438&amp;""="","",IFERROR(INDEX('الاجتماعات'!$I$6:$I$205,MATCH(B438&amp;"",'الاجتماعات'!$A$6:$A$205,0)),"اجتماع غير موجود"))</f>
        <v/>
      </c>
      <c r="K438" s="18">
        <f>IF(N(D438)+N(E438)+N(F438)=0,"",N(D438)/(N(D438)+N(E438)+N(F438)))</f>
        <v/>
      </c>
      <c r="L438" s="6">
        <f>IF(C438&amp;""="","",IF(J438&lt;&gt;"مكتمل","لا يُعتد به",IF(K438="","لم يُصوَّت",IF(K438&gt;='الإعدادات'!$B$5,"مقبول","مرفوض"))))</f>
        <v/>
      </c>
      <c r="M438" s="6">
        <f>IF(AND(L438="مقبول",I438&lt;&gt;"منفذ",I438&lt;&gt;"ملغي"),IF(AND(ISNUMBER(H438),H438&lt;'الإعدادات'!$B$6),"متأخر","غير منفذ"),"")</f>
        <v/>
      </c>
      <c r="N438" s="19">
        <f>IF(M438="","",IF(ISNUMBER(H438),H438,99999))</f>
        <v/>
      </c>
      <c r="O438" s="19">
        <f>IF(N438="","",COUNTIF($N$6:$N$505,"&lt;"&amp;N438)+COUNTIF($N$6:N438,N438))</f>
        <v/>
      </c>
    </row>
    <row r="439">
      <c r="A439" s="5" t="n"/>
      <c r="B439" s="5" t="n"/>
      <c r="C439" s="5" t="n"/>
      <c r="D439" s="17" t="n"/>
      <c r="E439" s="17" t="n"/>
      <c r="F439" s="17" t="n"/>
      <c r="G439" s="5" t="n"/>
      <c r="H439" s="14" t="n"/>
      <c r="I439" s="5" t="n"/>
      <c r="J439" s="6">
        <f>IF(C439&amp;""="","",IFERROR(INDEX('الاجتماعات'!$I$6:$I$205,MATCH(B439&amp;"",'الاجتماعات'!$A$6:$A$205,0)),"اجتماع غير موجود"))</f>
        <v/>
      </c>
      <c r="K439" s="18">
        <f>IF(N(D439)+N(E439)+N(F439)=0,"",N(D439)/(N(D439)+N(E439)+N(F439)))</f>
        <v/>
      </c>
      <c r="L439" s="6">
        <f>IF(C439&amp;""="","",IF(J439&lt;&gt;"مكتمل","لا يُعتد به",IF(K439="","لم يُصوَّت",IF(K439&gt;='الإعدادات'!$B$5,"مقبول","مرفوض"))))</f>
        <v/>
      </c>
      <c r="M439" s="6">
        <f>IF(AND(L439="مقبول",I439&lt;&gt;"منفذ",I439&lt;&gt;"ملغي"),IF(AND(ISNUMBER(H439),H439&lt;'الإعدادات'!$B$6),"متأخر","غير منفذ"),"")</f>
        <v/>
      </c>
      <c r="N439" s="19">
        <f>IF(M439="","",IF(ISNUMBER(H439),H439,99999))</f>
        <v/>
      </c>
      <c r="O439" s="19">
        <f>IF(N439="","",COUNTIF($N$6:$N$505,"&lt;"&amp;N439)+COUNTIF($N$6:N439,N439))</f>
        <v/>
      </c>
    </row>
    <row r="440">
      <c r="A440" s="5" t="n"/>
      <c r="B440" s="5" t="n"/>
      <c r="C440" s="5" t="n"/>
      <c r="D440" s="17" t="n"/>
      <c r="E440" s="17" t="n"/>
      <c r="F440" s="17" t="n"/>
      <c r="G440" s="5" t="n"/>
      <c r="H440" s="14" t="n"/>
      <c r="I440" s="5" t="n"/>
      <c r="J440" s="6">
        <f>IF(C440&amp;""="","",IFERROR(INDEX('الاجتماعات'!$I$6:$I$205,MATCH(B440&amp;"",'الاجتماعات'!$A$6:$A$205,0)),"اجتماع غير موجود"))</f>
        <v/>
      </c>
      <c r="K440" s="18">
        <f>IF(N(D440)+N(E440)+N(F440)=0,"",N(D440)/(N(D440)+N(E440)+N(F440)))</f>
        <v/>
      </c>
      <c r="L440" s="6">
        <f>IF(C440&amp;""="","",IF(J440&lt;&gt;"مكتمل","لا يُعتد به",IF(K440="","لم يُصوَّت",IF(K440&gt;='الإعدادات'!$B$5,"مقبول","مرفوض"))))</f>
        <v/>
      </c>
      <c r="M440" s="6">
        <f>IF(AND(L440="مقبول",I440&lt;&gt;"منفذ",I440&lt;&gt;"ملغي"),IF(AND(ISNUMBER(H440),H440&lt;'الإعدادات'!$B$6),"متأخر","غير منفذ"),"")</f>
        <v/>
      </c>
      <c r="N440" s="19">
        <f>IF(M440="","",IF(ISNUMBER(H440),H440,99999))</f>
        <v/>
      </c>
      <c r="O440" s="19">
        <f>IF(N440="","",COUNTIF($N$6:$N$505,"&lt;"&amp;N440)+COUNTIF($N$6:N440,N440))</f>
        <v/>
      </c>
    </row>
    <row r="441">
      <c r="A441" s="5" t="n"/>
      <c r="B441" s="5" t="n"/>
      <c r="C441" s="5" t="n"/>
      <c r="D441" s="17" t="n"/>
      <c r="E441" s="17" t="n"/>
      <c r="F441" s="17" t="n"/>
      <c r="G441" s="5" t="n"/>
      <c r="H441" s="14" t="n"/>
      <c r="I441" s="5" t="n"/>
      <c r="J441" s="6">
        <f>IF(C441&amp;""="","",IFERROR(INDEX('الاجتماعات'!$I$6:$I$205,MATCH(B441&amp;"",'الاجتماعات'!$A$6:$A$205,0)),"اجتماع غير موجود"))</f>
        <v/>
      </c>
      <c r="K441" s="18">
        <f>IF(N(D441)+N(E441)+N(F441)=0,"",N(D441)/(N(D441)+N(E441)+N(F441)))</f>
        <v/>
      </c>
      <c r="L441" s="6">
        <f>IF(C441&amp;""="","",IF(J441&lt;&gt;"مكتمل","لا يُعتد به",IF(K441="","لم يُصوَّت",IF(K441&gt;='الإعدادات'!$B$5,"مقبول","مرفوض"))))</f>
        <v/>
      </c>
      <c r="M441" s="6">
        <f>IF(AND(L441="مقبول",I441&lt;&gt;"منفذ",I441&lt;&gt;"ملغي"),IF(AND(ISNUMBER(H441),H441&lt;'الإعدادات'!$B$6),"متأخر","غير منفذ"),"")</f>
        <v/>
      </c>
      <c r="N441" s="19">
        <f>IF(M441="","",IF(ISNUMBER(H441),H441,99999))</f>
        <v/>
      </c>
      <c r="O441" s="19">
        <f>IF(N441="","",COUNTIF($N$6:$N$505,"&lt;"&amp;N441)+COUNTIF($N$6:N441,N441))</f>
        <v/>
      </c>
    </row>
    <row r="442">
      <c r="A442" s="5" t="n"/>
      <c r="B442" s="5" t="n"/>
      <c r="C442" s="5" t="n"/>
      <c r="D442" s="17" t="n"/>
      <c r="E442" s="17" t="n"/>
      <c r="F442" s="17" t="n"/>
      <c r="G442" s="5" t="n"/>
      <c r="H442" s="14" t="n"/>
      <c r="I442" s="5" t="n"/>
      <c r="J442" s="6">
        <f>IF(C442&amp;""="","",IFERROR(INDEX('الاجتماعات'!$I$6:$I$205,MATCH(B442&amp;"",'الاجتماعات'!$A$6:$A$205,0)),"اجتماع غير موجود"))</f>
        <v/>
      </c>
      <c r="K442" s="18">
        <f>IF(N(D442)+N(E442)+N(F442)=0,"",N(D442)/(N(D442)+N(E442)+N(F442)))</f>
        <v/>
      </c>
      <c r="L442" s="6">
        <f>IF(C442&amp;""="","",IF(J442&lt;&gt;"مكتمل","لا يُعتد به",IF(K442="","لم يُصوَّت",IF(K442&gt;='الإعدادات'!$B$5,"مقبول","مرفوض"))))</f>
        <v/>
      </c>
      <c r="M442" s="6">
        <f>IF(AND(L442="مقبول",I442&lt;&gt;"منفذ",I442&lt;&gt;"ملغي"),IF(AND(ISNUMBER(H442),H442&lt;'الإعدادات'!$B$6),"متأخر","غير منفذ"),"")</f>
        <v/>
      </c>
      <c r="N442" s="19">
        <f>IF(M442="","",IF(ISNUMBER(H442),H442,99999))</f>
        <v/>
      </c>
      <c r="O442" s="19">
        <f>IF(N442="","",COUNTIF($N$6:$N$505,"&lt;"&amp;N442)+COUNTIF($N$6:N442,N442))</f>
        <v/>
      </c>
    </row>
    <row r="443">
      <c r="A443" s="5" t="n"/>
      <c r="B443" s="5" t="n"/>
      <c r="C443" s="5" t="n"/>
      <c r="D443" s="17" t="n"/>
      <c r="E443" s="17" t="n"/>
      <c r="F443" s="17" t="n"/>
      <c r="G443" s="5" t="n"/>
      <c r="H443" s="14" t="n"/>
      <c r="I443" s="5" t="n"/>
      <c r="J443" s="6">
        <f>IF(C443&amp;""="","",IFERROR(INDEX('الاجتماعات'!$I$6:$I$205,MATCH(B443&amp;"",'الاجتماعات'!$A$6:$A$205,0)),"اجتماع غير موجود"))</f>
        <v/>
      </c>
      <c r="K443" s="18">
        <f>IF(N(D443)+N(E443)+N(F443)=0,"",N(D443)/(N(D443)+N(E443)+N(F443)))</f>
        <v/>
      </c>
      <c r="L443" s="6">
        <f>IF(C443&amp;""="","",IF(J443&lt;&gt;"مكتمل","لا يُعتد به",IF(K443="","لم يُصوَّت",IF(K443&gt;='الإعدادات'!$B$5,"مقبول","مرفوض"))))</f>
        <v/>
      </c>
      <c r="M443" s="6">
        <f>IF(AND(L443="مقبول",I443&lt;&gt;"منفذ",I443&lt;&gt;"ملغي"),IF(AND(ISNUMBER(H443),H443&lt;'الإعدادات'!$B$6),"متأخر","غير منفذ"),"")</f>
        <v/>
      </c>
      <c r="N443" s="19">
        <f>IF(M443="","",IF(ISNUMBER(H443),H443,99999))</f>
        <v/>
      </c>
      <c r="O443" s="19">
        <f>IF(N443="","",COUNTIF($N$6:$N$505,"&lt;"&amp;N443)+COUNTIF($N$6:N443,N443))</f>
        <v/>
      </c>
    </row>
    <row r="444">
      <c r="A444" s="5" t="n"/>
      <c r="B444" s="5" t="n"/>
      <c r="C444" s="5" t="n"/>
      <c r="D444" s="17" t="n"/>
      <c r="E444" s="17" t="n"/>
      <c r="F444" s="17" t="n"/>
      <c r="G444" s="5" t="n"/>
      <c r="H444" s="14" t="n"/>
      <c r="I444" s="5" t="n"/>
      <c r="J444" s="6">
        <f>IF(C444&amp;""="","",IFERROR(INDEX('الاجتماعات'!$I$6:$I$205,MATCH(B444&amp;"",'الاجتماعات'!$A$6:$A$205,0)),"اجتماع غير موجود"))</f>
        <v/>
      </c>
      <c r="K444" s="18">
        <f>IF(N(D444)+N(E444)+N(F444)=0,"",N(D444)/(N(D444)+N(E444)+N(F444)))</f>
        <v/>
      </c>
      <c r="L444" s="6">
        <f>IF(C444&amp;""="","",IF(J444&lt;&gt;"مكتمل","لا يُعتد به",IF(K444="","لم يُصوَّت",IF(K444&gt;='الإعدادات'!$B$5,"مقبول","مرفوض"))))</f>
        <v/>
      </c>
      <c r="M444" s="6">
        <f>IF(AND(L444="مقبول",I444&lt;&gt;"منفذ",I444&lt;&gt;"ملغي"),IF(AND(ISNUMBER(H444),H444&lt;'الإعدادات'!$B$6),"متأخر","غير منفذ"),"")</f>
        <v/>
      </c>
      <c r="N444" s="19">
        <f>IF(M444="","",IF(ISNUMBER(H444),H444,99999))</f>
        <v/>
      </c>
      <c r="O444" s="19">
        <f>IF(N444="","",COUNTIF($N$6:$N$505,"&lt;"&amp;N444)+COUNTIF($N$6:N444,N444))</f>
        <v/>
      </c>
    </row>
    <row r="445">
      <c r="A445" s="5" t="n"/>
      <c r="B445" s="5" t="n"/>
      <c r="C445" s="5" t="n"/>
      <c r="D445" s="17" t="n"/>
      <c r="E445" s="17" t="n"/>
      <c r="F445" s="17" t="n"/>
      <c r="G445" s="5" t="n"/>
      <c r="H445" s="14" t="n"/>
      <c r="I445" s="5" t="n"/>
      <c r="J445" s="6">
        <f>IF(C445&amp;""="","",IFERROR(INDEX('الاجتماعات'!$I$6:$I$205,MATCH(B445&amp;"",'الاجتماعات'!$A$6:$A$205,0)),"اجتماع غير موجود"))</f>
        <v/>
      </c>
      <c r="K445" s="18">
        <f>IF(N(D445)+N(E445)+N(F445)=0,"",N(D445)/(N(D445)+N(E445)+N(F445)))</f>
        <v/>
      </c>
      <c r="L445" s="6">
        <f>IF(C445&amp;""="","",IF(J445&lt;&gt;"مكتمل","لا يُعتد به",IF(K445="","لم يُصوَّت",IF(K445&gt;='الإعدادات'!$B$5,"مقبول","مرفوض"))))</f>
        <v/>
      </c>
      <c r="M445" s="6">
        <f>IF(AND(L445="مقبول",I445&lt;&gt;"منفذ",I445&lt;&gt;"ملغي"),IF(AND(ISNUMBER(H445),H445&lt;'الإعدادات'!$B$6),"متأخر","غير منفذ"),"")</f>
        <v/>
      </c>
      <c r="N445" s="19">
        <f>IF(M445="","",IF(ISNUMBER(H445),H445,99999))</f>
        <v/>
      </c>
      <c r="O445" s="19">
        <f>IF(N445="","",COUNTIF($N$6:$N$505,"&lt;"&amp;N445)+COUNTIF($N$6:N445,N445))</f>
        <v/>
      </c>
    </row>
    <row r="446">
      <c r="A446" s="5" t="n"/>
      <c r="B446" s="5" t="n"/>
      <c r="C446" s="5" t="n"/>
      <c r="D446" s="17" t="n"/>
      <c r="E446" s="17" t="n"/>
      <c r="F446" s="17" t="n"/>
      <c r="G446" s="5" t="n"/>
      <c r="H446" s="14" t="n"/>
      <c r="I446" s="5" t="n"/>
      <c r="J446" s="6">
        <f>IF(C446&amp;""="","",IFERROR(INDEX('الاجتماعات'!$I$6:$I$205,MATCH(B446&amp;"",'الاجتماعات'!$A$6:$A$205,0)),"اجتماع غير موجود"))</f>
        <v/>
      </c>
      <c r="K446" s="18">
        <f>IF(N(D446)+N(E446)+N(F446)=0,"",N(D446)/(N(D446)+N(E446)+N(F446)))</f>
        <v/>
      </c>
      <c r="L446" s="6">
        <f>IF(C446&amp;""="","",IF(J446&lt;&gt;"مكتمل","لا يُعتد به",IF(K446="","لم يُصوَّت",IF(K446&gt;='الإعدادات'!$B$5,"مقبول","مرفوض"))))</f>
        <v/>
      </c>
      <c r="M446" s="6">
        <f>IF(AND(L446="مقبول",I446&lt;&gt;"منفذ",I446&lt;&gt;"ملغي"),IF(AND(ISNUMBER(H446),H446&lt;'الإعدادات'!$B$6),"متأخر","غير منفذ"),"")</f>
        <v/>
      </c>
      <c r="N446" s="19">
        <f>IF(M446="","",IF(ISNUMBER(H446),H446,99999))</f>
        <v/>
      </c>
      <c r="O446" s="19">
        <f>IF(N446="","",COUNTIF($N$6:$N$505,"&lt;"&amp;N446)+COUNTIF($N$6:N446,N446))</f>
        <v/>
      </c>
    </row>
    <row r="447">
      <c r="A447" s="5" t="n"/>
      <c r="B447" s="5" t="n"/>
      <c r="C447" s="5" t="n"/>
      <c r="D447" s="17" t="n"/>
      <c r="E447" s="17" t="n"/>
      <c r="F447" s="17" t="n"/>
      <c r="G447" s="5" t="n"/>
      <c r="H447" s="14" t="n"/>
      <c r="I447" s="5" t="n"/>
      <c r="J447" s="6">
        <f>IF(C447&amp;""="","",IFERROR(INDEX('الاجتماعات'!$I$6:$I$205,MATCH(B447&amp;"",'الاجتماعات'!$A$6:$A$205,0)),"اجتماع غير موجود"))</f>
        <v/>
      </c>
      <c r="K447" s="18">
        <f>IF(N(D447)+N(E447)+N(F447)=0,"",N(D447)/(N(D447)+N(E447)+N(F447)))</f>
        <v/>
      </c>
      <c r="L447" s="6">
        <f>IF(C447&amp;""="","",IF(J447&lt;&gt;"مكتمل","لا يُعتد به",IF(K447="","لم يُصوَّت",IF(K447&gt;='الإعدادات'!$B$5,"مقبول","مرفوض"))))</f>
        <v/>
      </c>
      <c r="M447" s="6">
        <f>IF(AND(L447="مقبول",I447&lt;&gt;"منفذ",I447&lt;&gt;"ملغي"),IF(AND(ISNUMBER(H447),H447&lt;'الإعدادات'!$B$6),"متأخر","غير منفذ"),"")</f>
        <v/>
      </c>
      <c r="N447" s="19">
        <f>IF(M447="","",IF(ISNUMBER(H447),H447,99999))</f>
        <v/>
      </c>
      <c r="O447" s="19">
        <f>IF(N447="","",COUNTIF($N$6:$N$505,"&lt;"&amp;N447)+COUNTIF($N$6:N447,N447))</f>
        <v/>
      </c>
    </row>
    <row r="448">
      <c r="A448" s="5" t="n"/>
      <c r="B448" s="5" t="n"/>
      <c r="C448" s="5" t="n"/>
      <c r="D448" s="17" t="n"/>
      <c r="E448" s="17" t="n"/>
      <c r="F448" s="17" t="n"/>
      <c r="G448" s="5" t="n"/>
      <c r="H448" s="14" t="n"/>
      <c r="I448" s="5" t="n"/>
      <c r="J448" s="6">
        <f>IF(C448&amp;""="","",IFERROR(INDEX('الاجتماعات'!$I$6:$I$205,MATCH(B448&amp;"",'الاجتماعات'!$A$6:$A$205,0)),"اجتماع غير موجود"))</f>
        <v/>
      </c>
      <c r="K448" s="18">
        <f>IF(N(D448)+N(E448)+N(F448)=0,"",N(D448)/(N(D448)+N(E448)+N(F448)))</f>
        <v/>
      </c>
      <c r="L448" s="6">
        <f>IF(C448&amp;""="","",IF(J448&lt;&gt;"مكتمل","لا يُعتد به",IF(K448="","لم يُصوَّت",IF(K448&gt;='الإعدادات'!$B$5,"مقبول","مرفوض"))))</f>
        <v/>
      </c>
      <c r="M448" s="6">
        <f>IF(AND(L448="مقبول",I448&lt;&gt;"منفذ",I448&lt;&gt;"ملغي"),IF(AND(ISNUMBER(H448),H448&lt;'الإعدادات'!$B$6),"متأخر","غير منفذ"),"")</f>
        <v/>
      </c>
      <c r="N448" s="19">
        <f>IF(M448="","",IF(ISNUMBER(H448),H448,99999))</f>
        <v/>
      </c>
      <c r="O448" s="19">
        <f>IF(N448="","",COUNTIF($N$6:$N$505,"&lt;"&amp;N448)+COUNTIF($N$6:N448,N448))</f>
        <v/>
      </c>
    </row>
    <row r="449">
      <c r="A449" s="5" t="n"/>
      <c r="B449" s="5" t="n"/>
      <c r="C449" s="5" t="n"/>
      <c r="D449" s="17" t="n"/>
      <c r="E449" s="17" t="n"/>
      <c r="F449" s="17" t="n"/>
      <c r="G449" s="5" t="n"/>
      <c r="H449" s="14" t="n"/>
      <c r="I449" s="5" t="n"/>
      <c r="J449" s="6">
        <f>IF(C449&amp;""="","",IFERROR(INDEX('الاجتماعات'!$I$6:$I$205,MATCH(B449&amp;"",'الاجتماعات'!$A$6:$A$205,0)),"اجتماع غير موجود"))</f>
        <v/>
      </c>
      <c r="K449" s="18">
        <f>IF(N(D449)+N(E449)+N(F449)=0,"",N(D449)/(N(D449)+N(E449)+N(F449)))</f>
        <v/>
      </c>
      <c r="L449" s="6">
        <f>IF(C449&amp;""="","",IF(J449&lt;&gt;"مكتمل","لا يُعتد به",IF(K449="","لم يُصوَّت",IF(K449&gt;='الإعدادات'!$B$5,"مقبول","مرفوض"))))</f>
        <v/>
      </c>
      <c r="M449" s="6">
        <f>IF(AND(L449="مقبول",I449&lt;&gt;"منفذ",I449&lt;&gt;"ملغي"),IF(AND(ISNUMBER(H449),H449&lt;'الإعدادات'!$B$6),"متأخر","غير منفذ"),"")</f>
        <v/>
      </c>
      <c r="N449" s="19">
        <f>IF(M449="","",IF(ISNUMBER(H449),H449,99999))</f>
        <v/>
      </c>
      <c r="O449" s="19">
        <f>IF(N449="","",COUNTIF($N$6:$N$505,"&lt;"&amp;N449)+COUNTIF($N$6:N449,N449))</f>
        <v/>
      </c>
    </row>
    <row r="450">
      <c r="A450" s="5" t="n"/>
      <c r="B450" s="5" t="n"/>
      <c r="C450" s="5" t="n"/>
      <c r="D450" s="17" t="n"/>
      <c r="E450" s="17" t="n"/>
      <c r="F450" s="17" t="n"/>
      <c r="G450" s="5" t="n"/>
      <c r="H450" s="14" t="n"/>
      <c r="I450" s="5" t="n"/>
      <c r="J450" s="6">
        <f>IF(C450&amp;""="","",IFERROR(INDEX('الاجتماعات'!$I$6:$I$205,MATCH(B450&amp;"",'الاجتماعات'!$A$6:$A$205,0)),"اجتماع غير موجود"))</f>
        <v/>
      </c>
      <c r="K450" s="18">
        <f>IF(N(D450)+N(E450)+N(F450)=0,"",N(D450)/(N(D450)+N(E450)+N(F450)))</f>
        <v/>
      </c>
      <c r="L450" s="6">
        <f>IF(C450&amp;""="","",IF(J450&lt;&gt;"مكتمل","لا يُعتد به",IF(K450="","لم يُصوَّت",IF(K450&gt;='الإعدادات'!$B$5,"مقبول","مرفوض"))))</f>
        <v/>
      </c>
      <c r="M450" s="6">
        <f>IF(AND(L450="مقبول",I450&lt;&gt;"منفذ",I450&lt;&gt;"ملغي"),IF(AND(ISNUMBER(H450),H450&lt;'الإعدادات'!$B$6),"متأخر","غير منفذ"),"")</f>
        <v/>
      </c>
      <c r="N450" s="19">
        <f>IF(M450="","",IF(ISNUMBER(H450),H450,99999))</f>
        <v/>
      </c>
      <c r="O450" s="19">
        <f>IF(N450="","",COUNTIF($N$6:$N$505,"&lt;"&amp;N450)+COUNTIF($N$6:N450,N450))</f>
        <v/>
      </c>
    </row>
    <row r="451">
      <c r="A451" s="5" t="n"/>
      <c r="B451" s="5" t="n"/>
      <c r="C451" s="5" t="n"/>
      <c r="D451" s="17" t="n"/>
      <c r="E451" s="17" t="n"/>
      <c r="F451" s="17" t="n"/>
      <c r="G451" s="5" t="n"/>
      <c r="H451" s="14" t="n"/>
      <c r="I451" s="5" t="n"/>
      <c r="J451" s="6">
        <f>IF(C451&amp;""="","",IFERROR(INDEX('الاجتماعات'!$I$6:$I$205,MATCH(B451&amp;"",'الاجتماعات'!$A$6:$A$205,0)),"اجتماع غير موجود"))</f>
        <v/>
      </c>
      <c r="K451" s="18">
        <f>IF(N(D451)+N(E451)+N(F451)=0,"",N(D451)/(N(D451)+N(E451)+N(F451)))</f>
        <v/>
      </c>
      <c r="L451" s="6">
        <f>IF(C451&amp;""="","",IF(J451&lt;&gt;"مكتمل","لا يُعتد به",IF(K451="","لم يُصوَّت",IF(K451&gt;='الإعدادات'!$B$5,"مقبول","مرفوض"))))</f>
        <v/>
      </c>
      <c r="M451" s="6">
        <f>IF(AND(L451="مقبول",I451&lt;&gt;"منفذ",I451&lt;&gt;"ملغي"),IF(AND(ISNUMBER(H451),H451&lt;'الإعدادات'!$B$6),"متأخر","غير منفذ"),"")</f>
        <v/>
      </c>
      <c r="N451" s="19">
        <f>IF(M451="","",IF(ISNUMBER(H451),H451,99999))</f>
        <v/>
      </c>
      <c r="O451" s="19">
        <f>IF(N451="","",COUNTIF($N$6:$N$505,"&lt;"&amp;N451)+COUNTIF($N$6:N451,N451))</f>
        <v/>
      </c>
    </row>
    <row r="452">
      <c r="A452" s="5" t="n"/>
      <c r="B452" s="5" t="n"/>
      <c r="C452" s="5" t="n"/>
      <c r="D452" s="17" t="n"/>
      <c r="E452" s="17" t="n"/>
      <c r="F452" s="17" t="n"/>
      <c r="G452" s="5" t="n"/>
      <c r="H452" s="14" t="n"/>
      <c r="I452" s="5" t="n"/>
      <c r="J452" s="6">
        <f>IF(C452&amp;""="","",IFERROR(INDEX('الاجتماعات'!$I$6:$I$205,MATCH(B452&amp;"",'الاجتماعات'!$A$6:$A$205,0)),"اجتماع غير موجود"))</f>
        <v/>
      </c>
      <c r="K452" s="18">
        <f>IF(N(D452)+N(E452)+N(F452)=0,"",N(D452)/(N(D452)+N(E452)+N(F452)))</f>
        <v/>
      </c>
      <c r="L452" s="6">
        <f>IF(C452&amp;""="","",IF(J452&lt;&gt;"مكتمل","لا يُعتد به",IF(K452="","لم يُصوَّت",IF(K452&gt;='الإعدادات'!$B$5,"مقبول","مرفوض"))))</f>
        <v/>
      </c>
      <c r="M452" s="6">
        <f>IF(AND(L452="مقبول",I452&lt;&gt;"منفذ",I452&lt;&gt;"ملغي"),IF(AND(ISNUMBER(H452),H452&lt;'الإعدادات'!$B$6),"متأخر","غير منفذ"),"")</f>
        <v/>
      </c>
      <c r="N452" s="19">
        <f>IF(M452="","",IF(ISNUMBER(H452),H452,99999))</f>
        <v/>
      </c>
      <c r="O452" s="19">
        <f>IF(N452="","",COUNTIF($N$6:$N$505,"&lt;"&amp;N452)+COUNTIF($N$6:N452,N452))</f>
        <v/>
      </c>
    </row>
    <row r="453">
      <c r="A453" s="5" t="n"/>
      <c r="B453" s="5" t="n"/>
      <c r="C453" s="5" t="n"/>
      <c r="D453" s="17" t="n"/>
      <c r="E453" s="17" t="n"/>
      <c r="F453" s="17" t="n"/>
      <c r="G453" s="5" t="n"/>
      <c r="H453" s="14" t="n"/>
      <c r="I453" s="5" t="n"/>
      <c r="J453" s="6">
        <f>IF(C453&amp;""="","",IFERROR(INDEX('الاجتماعات'!$I$6:$I$205,MATCH(B453&amp;"",'الاجتماعات'!$A$6:$A$205,0)),"اجتماع غير موجود"))</f>
        <v/>
      </c>
      <c r="K453" s="18">
        <f>IF(N(D453)+N(E453)+N(F453)=0,"",N(D453)/(N(D453)+N(E453)+N(F453)))</f>
        <v/>
      </c>
      <c r="L453" s="6">
        <f>IF(C453&amp;""="","",IF(J453&lt;&gt;"مكتمل","لا يُعتد به",IF(K453="","لم يُصوَّت",IF(K453&gt;='الإعدادات'!$B$5,"مقبول","مرفوض"))))</f>
        <v/>
      </c>
      <c r="M453" s="6">
        <f>IF(AND(L453="مقبول",I453&lt;&gt;"منفذ",I453&lt;&gt;"ملغي"),IF(AND(ISNUMBER(H453),H453&lt;'الإعدادات'!$B$6),"متأخر","غير منفذ"),"")</f>
        <v/>
      </c>
      <c r="N453" s="19">
        <f>IF(M453="","",IF(ISNUMBER(H453),H453,99999))</f>
        <v/>
      </c>
      <c r="O453" s="19">
        <f>IF(N453="","",COUNTIF($N$6:$N$505,"&lt;"&amp;N453)+COUNTIF($N$6:N453,N453))</f>
        <v/>
      </c>
    </row>
    <row r="454">
      <c r="A454" s="5" t="n"/>
      <c r="B454" s="5" t="n"/>
      <c r="C454" s="5" t="n"/>
      <c r="D454" s="17" t="n"/>
      <c r="E454" s="17" t="n"/>
      <c r="F454" s="17" t="n"/>
      <c r="G454" s="5" t="n"/>
      <c r="H454" s="14" t="n"/>
      <c r="I454" s="5" t="n"/>
      <c r="J454" s="6">
        <f>IF(C454&amp;""="","",IFERROR(INDEX('الاجتماعات'!$I$6:$I$205,MATCH(B454&amp;"",'الاجتماعات'!$A$6:$A$205,0)),"اجتماع غير موجود"))</f>
        <v/>
      </c>
      <c r="K454" s="18">
        <f>IF(N(D454)+N(E454)+N(F454)=0,"",N(D454)/(N(D454)+N(E454)+N(F454)))</f>
        <v/>
      </c>
      <c r="L454" s="6">
        <f>IF(C454&amp;""="","",IF(J454&lt;&gt;"مكتمل","لا يُعتد به",IF(K454="","لم يُصوَّت",IF(K454&gt;='الإعدادات'!$B$5,"مقبول","مرفوض"))))</f>
        <v/>
      </c>
      <c r="M454" s="6">
        <f>IF(AND(L454="مقبول",I454&lt;&gt;"منفذ",I454&lt;&gt;"ملغي"),IF(AND(ISNUMBER(H454),H454&lt;'الإعدادات'!$B$6),"متأخر","غير منفذ"),"")</f>
        <v/>
      </c>
      <c r="N454" s="19">
        <f>IF(M454="","",IF(ISNUMBER(H454),H454,99999))</f>
        <v/>
      </c>
      <c r="O454" s="19">
        <f>IF(N454="","",COUNTIF($N$6:$N$505,"&lt;"&amp;N454)+COUNTIF($N$6:N454,N454))</f>
        <v/>
      </c>
    </row>
    <row r="455">
      <c r="A455" s="5" t="n"/>
      <c r="B455" s="5" t="n"/>
      <c r="C455" s="5" t="n"/>
      <c r="D455" s="17" t="n"/>
      <c r="E455" s="17" t="n"/>
      <c r="F455" s="17" t="n"/>
      <c r="G455" s="5" t="n"/>
      <c r="H455" s="14" t="n"/>
      <c r="I455" s="5" t="n"/>
      <c r="J455" s="6">
        <f>IF(C455&amp;""="","",IFERROR(INDEX('الاجتماعات'!$I$6:$I$205,MATCH(B455&amp;"",'الاجتماعات'!$A$6:$A$205,0)),"اجتماع غير موجود"))</f>
        <v/>
      </c>
      <c r="K455" s="18">
        <f>IF(N(D455)+N(E455)+N(F455)=0,"",N(D455)/(N(D455)+N(E455)+N(F455)))</f>
        <v/>
      </c>
      <c r="L455" s="6">
        <f>IF(C455&amp;""="","",IF(J455&lt;&gt;"مكتمل","لا يُعتد به",IF(K455="","لم يُصوَّت",IF(K455&gt;='الإعدادات'!$B$5,"مقبول","مرفوض"))))</f>
        <v/>
      </c>
      <c r="M455" s="6">
        <f>IF(AND(L455="مقبول",I455&lt;&gt;"منفذ",I455&lt;&gt;"ملغي"),IF(AND(ISNUMBER(H455),H455&lt;'الإعدادات'!$B$6),"متأخر","غير منفذ"),"")</f>
        <v/>
      </c>
      <c r="N455" s="19">
        <f>IF(M455="","",IF(ISNUMBER(H455),H455,99999))</f>
        <v/>
      </c>
      <c r="O455" s="19">
        <f>IF(N455="","",COUNTIF($N$6:$N$505,"&lt;"&amp;N455)+COUNTIF($N$6:N455,N455))</f>
        <v/>
      </c>
    </row>
    <row r="456">
      <c r="A456" s="5" t="n"/>
      <c r="B456" s="5" t="n"/>
      <c r="C456" s="5" t="n"/>
      <c r="D456" s="17" t="n"/>
      <c r="E456" s="17" t="n"/>
      <c r="F456" s="17" t="n"/>
      <c r="G456" s="5" t="n"/>
      <c r="H456" s="14" t="n"/>
      <c r="I456" s="5" t="n"/>
      <c r="J456" s="6">
        <f>IF(C456&amp;""="","",IFERROR(INDEX('الاجتماعات'!$I$6:$I$205,MATCH(B456&amp;"",'الاجتماعات'!$A$6:$A$205,0)),"اجتماع غير موجود"))</f>
        <v/>
      </c>
      <c r="K456" s="18">
        <f>IF(N(D456)+N(E456)+N(F456)=0,"",N(D456)/(N(D456)+N(E456)+N(F456)))</f>
        <v/>
      </c>
      <c r="L456" s="6">
        <f>IF(C456&amp;""="","",IF(J456&lt;&gt;"مكتمل","لا يُعتد به",IF(K456="","لم يُصوَّت",IF(K456&gt;='الإعدادات'!$B$5,"مقبول","مرفوض"))))</f>
        <v/>
      </c>
      <c r="M456" s="6">
        <f>IF(AND(L456="مقبول",I456&lt;&gt;"منفذ",I456&lt;&gt;"ملغي"),IF(AND(ISNUMBER(H456),H456&lt;'الإعدادات'!$B$6),"متأخر","غير منفذ"),"")</f>
        <v/>
      </c>
      <c r="N456" s="19">
        <f>IF(M456="","",IF(ISNUMBER(H456),H456,99999))</f>
        <v/>
      </c>
      <c r="O456" s="19">
        <f>IF(N456="","",COUNTIF($N$6:$N$505,"&lt;"&amp;N456)+COUNTIF($N$6:N456,N456))</f>
        <v/>
      </c>
    </row>
    <row r="457">
      <c r="A457" s="5" t="n"/>
      <c r="B457" s="5" t="n"/>
      <c r="C457" s="5" t="n"/>
      <c r="D457" s="17" t="n"/>
      <c r="E457" s="17" t="n"/>
      <c r="F457" s="17" t="n"/>
      <c r="G457" s="5" t="n"/>
      <c r="H457" s="14" t="n"/>
      <c r="I457" s="5" t="n"/>
      <c r="J457" s="6">
        <f>IF(C457&amp;""="","",IFERROR(INDEX('الاجتماعات'!$I$6:$I$205,MATCH(B457&amp;"",'الاجتماعات'!$A$6:$A$205,0)),"اجتماع غير موجود"))</f>
        <v/>
      </c>
      <c r="K457" s="18">
        <f>IF(N(D457)+N(E457)+N(F457)=0,"",N(D457)/(N(D457)+N(E457)+N(F457)))</f>
        <v/>
      </c>
      <c r="L457" s="6">
        <f>IF(C457&amp;""="","",IF(J457&lt;&gt;"مكتمل","لا يُعتد به",IF(K457="","لم يُصوَّت",IF(K457&gt;='الإعدادات'!$B$5,"مقبول","مرفوض"))))</f>
        <v/>
      </c>
      <c r="M457" s="6">
        <f>IF(AND(L457="مقبول",I457&lt;&gt;"منفذ",I457&lt;&gt;"ملغي"),IF(AND(ISNUMBER(H457),H457&lt;'الإعدادات'!$B$6),"متأخر","غير منفذ"),"")</f>
        <v/>
      </c>
      <c r="N457" s="19">
        <f>IF(M457="","",IF(ISNUMBER(H457),H457,99999))</f>
        <v/>
      </c>
      <c r="O457" s="19">
        <f>IF(N457="","",COUNTIF($N$6:$N$505,"&lt;"&amp;N457)+COUNTIF($N$6:N457,N457))</f>
        <v/>
      </c>
    </row>
    <row r="458">
      <c r="A458" s="5" t="n"/>
      <c r="B458" s="5" t="n"/>
      <c r="C458" s="5" t="n"/>
      <c r="D458" s="17" t="n"/>
      <c r="E458" s="17" t="n"/>
      <c r="F458" s="17" t="n"/>
      <c r="G458" s="5" t="n"/>
      <c r="H458" s="14" t="n"/>
      <c r="I458" s="5" t="n"/>
      <c r="J458" s="6">
        <f>IF(C458&amp;""="","",IFERROR(INDEX('الاجتماعات'!$I$6:$I$205,MATCH(B458&amp;"",'الاجتماعات'!$A$6:$A$205,0)),"اجتماع غير موجود"))</f>
        <v/>
      </c>
      <c r="K458" s="18">
        <f>IF(N(D458)+N(E458)+N(F458)=0,"",N(D458)/(N(D458)+N(E458)+N(F458)))</f>
        <v/>
      </c>
      <c r="L458" s="6">
        <f>IF(C458&amp;""="","",IF(J458&lt;&gt;"مكتمل","لا يُعتد به",IF(K458="","لم يُصوَّت",IF(K458&gt;='الإعدادات'!$B$5,"مقبول","مرفوض"))))</f>
        <v/>
      </c>
      <c r="M458" s="6">
        <f>IF(AND(L458="مقبول",I458&lt;&gt;"منفذ",I458&lt;&gt;"ملغي"),IF(AND(ISNUMBER(H458),H458&lt;'الإعدادات'!$B$6),"متأخر","غير منفذ"),"")</f>
        <v/>
      </c>
      <c r="N458" s="19">
        <f>IF(M458="","",IF(ISNUMBER(H458),H458,99999))</f>
        <v/>
      </c>
      <c r="O458" s="19">
        <f>IF(N458="","",COUNTIF($N$6:$N$505,"&lt;"&amp;N458)+COUNTIF($N$6:N458,N458))</f>
        <v/>
      </c>
    </row>
    <row r="459">
      <c r="A459" s="5" t="n"/>
      <c r="B459" s="5" t="n"/>
      <c r="C459" s="5" t="n"/>
      <c r="D459" s="17" t="n"/>
      <c r="E459" s="17" t="n"/>
      <c r="F459" s="17" t="n"/>
      <c r="G459" s="5" t="n"/>
      <c r="H459" s="14" t="n"/>
      <c r="I459" s="5" t="n"/>
      <c r="J459" s="6">
        <f>IF(C459&amp;""="","",IFERROR(INDEX('الاجتماعات'!$I$6:$I$205,MATCH(B459&amp;"",'الاجتماعات'!$A$6:$A$205,0)),"اجتماع غير موجود"))</f>
        <v/>
      </c>
      <c r="K459" s="18">
        <f>IF(N(D459)+N(E459)+N(F459)=0,"",N(D459)/(N(D459)+N(E459)+N(F459)))</f>
        <v/>
      </c>
      <c r="L459" s="6">
        <f>IF(C459&amp;""="","",IF(J459&lt;&gt;"مكتمل","لا يُعتد به",IF(K459="","لم يُصوَّت",IF(K459&gt;='الإعدادات'!$B$5,"مقبول","مرفوض"))))</f>
        <v/>
      </c>
      <c r="M459" s="6">
        <f>IF(AND(L459="مقبول",I459&lt;&gt;"منفذ",I459&lt;&gt;"ملغي"),IF(AND(ISNUMBER(H459),H459&lt;'الإعدادات'!$B$6),"متأخر","غير منفذ"),"")</f>
        <v/>
      </c>
      <c r="N459" s="19">
        <f>IF(M459="","",IF(ISNUMBER(H459),H459,99999))</f>
        <v/>
      </c>
      <c r="O459" s="19">
        <f>IF(N459="","",COUNTIF($N$6:$N$505,"&lt;"&amp;N459)+COUNTIF($N$6:N459,N459))</f>
        <v/>
      </c>
    </row>
    <row r="460">
      <c r="A460" s="5" t="n"/>
      <c r="B460" s="5" t="n"/>
      <c r="C460" s="5" t="n"/>
      <c r="D460" s="17" t="n"/>
      <c r="E460" s="17" t="n"/>
      <c r="F460" s="17" t="n"/>
      <c r="G460" s="5" t="n"/>
      <c r="H460" s="14" t="n"/>
      <c r="I460" s="5" t="n"/>
      <c r="J460" s="6">
        <f>IF(C460&amp;""="","",IFERROR(INDEX('الاجتماعات'!$I$6:$I$205,MATCH(B460&amp;"",'الاجتماعات'!$A$6:$A$205,0)),"اجتماع غير موجود"))</f>
        <v/>
      </c>
      <c r="K460" s="18">
        <f>IF(N(D460)+N(E460)+N(F460)=0,"",N(D460)/(N(D460)+N(E460)+N(F460)))</f>
        <v/>
      </c>
      <c r="L460" s="6">
        <f>IF(C460&amp;""="","",IF(J460&lt;&gt;"مكتمل","لا يُعتد به",IF(K460="","لم يُصوَّت",IF(K460&gt;='الإعدادات'!$B$5,"مقبول","مرفوض"))))</f>
        <v/>
      </c>
      <c r="M460" s="6">
        <f>IF(AND(L460="مقبول",I460&lt;&gt;"منفذ",I460&lt;&gt;"ملغي"),IF(AND(ISNUMBER(H460),H460&lt;'الإعدادات'!$B$6),"متأخر","غير منفذ"),"")</f>
        <v/>
      </c>
      <c r="N460" s="19">
        <f>IF(M460="","",IF(ISNUMBER(H460),H460,99999))</f>
        <v/>
      </c>
      <c r="O460" s="19">
        <f>IF(N460="","",COUNTIF($N$6:$N$505,"&lt;"&amp;N460)+COUNTIF($N$6:N460,N460))</f>
        <v/>
      </c>
    </row>
    <row r="461">
      <c r="A461" s="5" t="n"/>
      <c r="B461" s="5" t="n"/>
      <c r="C461" s="5" t="n"/>
      <c r="D461" s="17" t="n"/>
      <c r="E461" s="17" t="n"/>
      <c r="F461" s="17" t="n"/>
      <c r="G461" s="5" t="n"/>
      <c r="H461" s="14" t="n"/>
      <c r="I461" s="5" t="n"/>
      <c r="J461" s="6">
        <f>IF(C461&amp;""="","",IFERROR(INDEX('الاجتماعات'!$I$6:$I$205,MATCH(B461&amp;"",'الاجتماعات'!$A$6:$A$205,0)),"اجتماع غير موجود"))</f>
        <v/>
      </c>
      <c r="K461" s="18">
        <f>IF(N(D461)+N(E461)+N(F461)=0,"",N(D461)/(N(D461)+N(E461)+N(F461)))</f>
        <v/>
      </c>
      <c r="L461" s="6">
        <f>IF(C461&amp;""="","",IF(J461&lt;&gt;"مكتمل","لا يُعتد به",IF(K461="","لم يُصوَّت",IF(K461&gt;='الإعدادات'!$B$5,"مقبول","مرفوض"))))</f>
        <v/>
      </c>
      <c r="M461" s="6">
        <f>IF(AND(L461="مقبول",I461&lt;&gt;"منفذ",I461&lt;&gt;"ملغي"),IF(AND(ISNUMBER(H461),H461&lt;'الإعدادات'!$B$6),"متأخر","غير منفذ"),"")</f>
        <v/>
      </c>
      <c r="N461" s="19">
        <f>IF(M461="","",IF(ISNUMBER(H461),H461,99999))</f>
        <v/>
      </c>
      <c r="O461" s="19">
        <f>IF(N461="","",COUNTIF($N$6:$N$505,"&lt;"&amp;N461)+COUNTIF($N$6:N461,N461))</f>
        <v/>
      </c>
    </row>
    <row r="462">
      <c r="A462" s="5" t="n"/>
      <c r="B462" s="5" t="n"/>
      <c r="C462" s="5" t="n"/>
      <c r="D462" s="17" t="n"/>
      <c r="E462" s="17" t="n"/>
      <c r="F462" s="17" t="n"/>
      <c r="G462" s="5" t="n"/>
      <c r="H462" s="14" t="n"/>
      <c r="I462" s="5" t="n"/>
      <c r="J462" s="6">
        <f>IF(C462&amp;""="","",IFERROR(INDEX('الاجتماعات'!$I$6:$I$205,MATCH(B462&amp;"",'الاجتماعات'!$A$6:$A$205,0)),"اجتماع غير موجود"))</f>
        <v/>
      </c>
      <c r="K462" s="18">
        <f>IF(N(D462)+N(E462)+N(F462)=0,"",N(D462)/(N(D462)+N(E462)+N(F462)))</f>
        <v/>
      </c>
      <c r="L462" s="6">
        <f>IF(C462&amp;""="","",IF(J462&lt;&gt;"مكتمل","لا يُعتد به",IF(K462="","لم يُصوَّت",IF(K462&gt;='الإعدادات'!$B$5,"مقبول","مرفوض"))))</f>
        <v/>
      </c>
      <c r="M462" s="6">
        <f>IF(AND(L462="مقبول",I462&lt;&gt;"منفذ",I462&lt;&gt;"ملغي"),IF(AND(ISNUMBER(H462),H462&lt;'الإعدادات'!$B$6),"متأخر","غير منفذ"),"")</f>
        <v/>
      </c>
      <c r="N462" s="19">
        <f>IF(M462="","",IF(ISNUMBER(H462),H462,99999))</f>
        <v/>
      </c>
      <c r="O462" s="19">
        <f>IF(N462="","",COUNTIF($N$6:$N$505,"&lt;"&amp;N462)+COUNTIF($N$6:N462,N462))</f>
        <v/>
      </c>
    </row>
    <row r="463">
      <c r="A463" s="5" t="n"/>
      <c r="B463" s="5" t="n"/>
      <c r="C463" s="5" t="n"/>
      <c r="D463" s="17" t="n"/>
      <c r="E463" s="17" t="n"/>
      <c r="F463" s="17" t="n"/>
      <c r="G463" s="5" t="n"/>
      <c r="H463" s="14" t="n"/>
      <c r="I463" s="5" t="n"/>
      <c r="J463" s="6">
        <f>IF(C463&amp;""="","",IFERROR(INDEX('الاجتماعات'!$I$6:$I$205,MATCH(B463&amp;"",'الاجتماعات'!$A$6:$A$205,0)),"اجتماع غير موجود"))</f>
        <v/>
      </c>
      <c r="K463" s="18">
        <f>IF(N(D463)+N(E463)+N(F463)=0,"",N(D463)/(N(D463)+N(E463)+N(F463)))</f>
        <v/>
      </c>
      <c r="L463" s="6">
        <f>IF(C463&amp;""="","",IF(J463&lt;&gt;"مكتمل","لا يُعتد به",IF(K463="","لم يُصوَّت",IF(K463&gt;='الإعدادات'!$B$5,"مقبول","مرفوض"))))</f>
        <v/>
      </c>
      <c r="M463" s="6">
        <f>IF(AND(L463="مقبول",I463&lt;&gt;"منفذ",I463&lt;&gt;"ملغي"),IF(AND(ISNUMBER(H463),H463&lt;'الإعدادات'!$B$6),"متأخر","غير منفذ"),"")</f>
        <v/>
      </c>
      <c r="N463" s="19">
        <f>IF(M463="","",IF(ISNUMBER(H463),H463,99999))</f>
        <v/>
      </c>
      <c r="O463" s="19">
        <f>IF(N463="","",COUNTIF($N$6:$N$505,"&lt;"&amp;N463)+COUNTIF($N$6:N463,N463))</f>
        <v/>
      </c>
    </row>
    <row r="464">
      <c r="A464" s="5" t="n"/>
      <c r="B464" s="5" t="n"/>
      <c r="C464" s="5" t="n"/>
      <c r="D464" s="17" t="n"/>
      <c r="E464" s="17" t="n"/>
      <c r="F464" s="17" t="n"/>
      <c r="G464" s="5" t="n"/>
      <c r="H464" s="14" t="n"/>
      <c r="I464" s="5" t="n"/>
      <c r="J464" s="6">
        <f>IF(C464&amp;""="","",IFERROR(INDEX('الاجتماعات'!$I$6:$I$205,MATCH(B464&amp;"",'الاجتماعات'!$A$6:$A$205,0)),"اجتماع غير موجود"))</f>
        <v/>
      </c>
      <c r="K464" s="18">
        <f>IF(N(D464)+N(E464)+N(F464)=0,"",N(D464)/(N(D464)+N(E464)+N(F464)))</f>
        <v/>
      </c>
      <c r="L464" s="6">
        <f>IF(C464&amp;""="","",IF(J464&lt;&gt;"مكتمل","لا يُعتد به",IF(K464="","لم يُصوَّت",IF(K464&gt;='الإعدادات'!$B$5,"مقبول","مرفوض"))))</f>
        <v/>
      </c>
      <c r="M464" s="6">
        <f>IF(AND(L464="مقبول",I464&lt;&gt;"منفذ",I464&lt;&gt;"ملغي"),IF(AND(ISNUMBER(H464),H464&lt;'الإعدادات'!$B$6),"متأخر","غير منفذ"),"")</f>
        <v/>
      </c>
      <c r="N464" s="19">
        <f>IF(M464="","",IF(ISNUMBER(H464),H464,99999))</f>
        <v/>
      </c>
      <c r="O464" s="19">
        <f>IF(N464="","",COUNTIF($N$6:$N$505,"&lt;"&amp;N464)+COUNTIF($N$6:N464,N464))</f>
        <v/>
      </c>
    </row>
    <row r="465">
      <c r="A465" s="5" t="n"/>
      <c r="B465" s="5" t="n"/>
      <c r="C465" s="5" t="n"/>
      <c r="D465" s="17" t="n"/>
      <c r="E465" s="17" t="n"/>
      <c r="F465" s="17" t="n"/>
      <c r="G465" s="5" t="n"/>
      <c r="H465" s="14" t="n"/>
      <c r="I465" s="5" t="n"/>
      <c r="J465" s="6">
        <f>IF(C465&amp;""="","",IFERROR(INDEX('الاجتماعات'!$I$6:$I$205,MATCH(B465&amp;"",'الاجتماعات'!$A$6:$A$205,0)),"اجتماع غير موجود"))</f>
        <v/>
      </c>
      <c r="K465" s="18">
        <f>IF(N(D465)+N(E465)+N(F465)=0,"",N(D465)/(N(D465)+N(E465)+N(F465)))</f>
        <v/>
      </c>
      <c r="L465" s="6">
        <f>IF(C465&amp;""="","",IF(J465&lt;&gt;"مكتمل","لا يُعتد به",IF(K465="","لم يُصوَّت",IF(K465&gt;='الإعدادات'!$B$5,"مقبول","مرفوض"))))</f>
        <v/>
      </c>
      <c r="M465" s="6">
        <f>IF(AND(L465="مقبول",I465&lt;&gt;"منفذ",I465&lt;&gt;"ملغي"),IF(AND(ISNUMBER(H465),H465&lt;'الإعدادات'!$B$6),"متأخر","غير منفذ"),"")</f>
        <v/>
      </c>
      <c r="N465" s="19">
        <f>IF(M465="","",IF(ISNUMBER(H465),H465,99999))</f>
        <v/>
      </c>
      <c r="O465" s="19">
        <f>IF(N465="","",COUNTIF($N$6:$N$505,"&lt;"&amp;N465)+COUNTIF($N$6:N465,N465))</f>
        <v/>
      </c>
    </row>
    <row r="466">
      <c r="A466" s="5" t="n"/>
      <c r="B466" s="5" t="n"/>
      <c r="C466" s="5" t="n"/>
      <c r="D466" s="17" t="n"/>
      <c r="E466" s="17" t="n"/>
      <c r="F466" s="17" t="n"/>
      <c r="G466" s="5" t="n"/>
      <c r="H466" s="14" t="n"/>
      <c r="I466" s="5" t="n"/>
      <c r="J466" s="6">
        <f>IF(C466&amp;""="","",IFERROR(INDEX('الاجتماعات'!$I$6:$I$205,MATCH(B466&amp;"",'الاجتماعات'!$A$6:$A$205,0)),"اجتماع غير موجود"))</f>
        <v/>
      </c>
      <c r="K466" s="18">
        <f>IF(N(D466)+N(E466)+N(F466)=0,"",N(D466)/(N(D466)+N(E466)+N(F466)))</f>
        <v/>
      </c>
      <c r="L466" s="6">
        <f>IF(C466&amp;""="","",IF(J466&lt;&gt;"مكتمل","لا يُعتد به",IF(K466="","لم يُصوَّت",IF(K466&gt;='الإعدادات'!$B$5,"مقبول","مرفوض"))))</f>
        <v/>
      </c>
      <c r="M466" s="6">
        <f>IF(AND(L466="مقبول",I466&lt;&gt;"منفذ",I466&lt;&gt;"ملغي"),IF(AND(ISNUMBER(H466),H466&lt;'الإعدادات'!$B$6),"متأخر","غير منفذ"),"")</f>
        <v/>
      </c>
      <c r="N466" s="19">
        <f>IF(M466="","",IF(ISNUMBER(H466),H466,99999))</f>
        <v/>
      </c>
      <c r="O466" s="19">
        <f>IF(N466="","",COUNTIF($N$6:$N$505,"&lt;"&amp;N466)+COUNTIF($N$6:N466,N466))</f>
        <v/>
      </c>
    </row>
    <row r="467">
      <c r="A467" s="5" t="n"/>
      <c r="B467" s="5" t="n"/>
      <c r="C467" s="5" t="n"/>
      <c r="D467" s="17" t="n"/>
      <c r="E467" s="17" t="n"/>
      <c r="F467" s="17" t="n"/>
      <c r="G467" s="5" t="n"/>
      <c r="H467" s="14" t="n"/>
      <c r="I467" s="5" t="n"/>
      <c r="J467" s="6">
        <f>IF(C467&amp;""="","",IFERROR(INDEX('الاجتماعات'!$I$6:$I$205,MATCH(B467&amp;"",'الاجتماعات'!$A$6:$A$205,0)),"اجتماع غير موجود"))</f>
        <v/>
      </c>
      <c r="K467" s="18">
        <f>IF(N(D467)+N(E467)+N(F467)=0,"",N(D467)/(N(D467)+N(E467)+N(F467)))</f>
        <v/>
      </c>
      <c r="L467" s="6">
        <f>IF(C467&amp;""="","",IF(J467&lt;&gt;"مكتمل","لا يُعتد به",IF(K467="","لم يُصوَّت",IF(K467&gt;='الإعدادات'!$B$5,"مقبول","مرفوض"))))</f>
        <v/>
      </c>
      <c r="M467" s="6">
        <f>IF(AND(L467="مقبول",I467&lt;&gt;"منفذ",I467&lt;&gt;"ملغي"),IF(AND(ISNUMBER(H467),H467&lt;'الإعدادات'!$B$6),"متأخر","غير منفذ"),"")</f>
        <v/>
      </c>
      <c r="N467" s="19">
        <f>IF(M467="","",IF(ISNUMBER(H467),H467,99999))</f>
        <v/>
      </c>
      <c r="O467" s="19">
        <f>IF(N467="","",COUNTIF($N$6:$N$505,"&lt;"&amp;N467)+COUNTIF($N$6:N467,N467))</f>
        <v/>
      </c>
    </row>
    <row r="468">
      <c r="A468" s="5" t="n"/>
      <c r="B468" s="5" t="n"/>
      <c r="C468" s="5" t="n"/>
      <c r="D468" s="17" t="n"/>
      <c r="E468" s="17" t="n"/>
      <c r="F468" s="17" t="n"/>
      <c r="G468" s="5" t="n"/>
      <c r="H468" s="14" t="n"/>
      <c r="I468" s="5" t="n"/>
      <c r="J468" s="6">
        <f>IF(C468&amp;""="","",IFERROR(INDEX('الاجتماعات'!$I$6:$I$205,MATCH(B468&amp;"",'الاجتماعات'!$A$6:$A$205,0)),"اجتماع غير موجود"))</f>
        <v/>
      </c>
      <c r="K468" s="18">
        <f>IF(N(D468)+N(E468)+N(F468)=0,"",N(D468)/(N(D468)+N(E468)+N(F468)))</f>
        <v/>
      </c>
      <c r="L468" s="6">
        <f>IF(C468&amp;""="","",IF(J468&lt;&gt;"مكتمل","لا يُعتد به",IF(K468="","لم يُصوَّت",IF(K468&gt;='الإعدادات'!$B$5,"مقبول","مرفوض"))))</f>
        <v/>
      </c>
      <c r="M468" s="6">
        <f>IF(AND(L468="مقبول",I468&lt;&gt;"منفذ",I468&lt;&gt;"ملغي"),IF(AND(ISNUMBER(H468),H468&lt;'الإعدادات'!$B$6),"متأخر","غير منفذ"),"")</f>
        <v/>
      </c>
      <c r="N468" s="19">
        <f>IF(M468="","",IF(ISNUMBER(H468),H468,99999))</f>
        <v/>
      </c>
      <c r="O468" s="19">
        <f>IF(N468="","",COUNTIF($N$6:$N$505,"&lt;"&amp;N468)+COUNTIF($N$6:N468,N468))</f>
        <v/>
      </c>
    </row>
    <row r="469">
      <c r="A469" s="5" t="n"/>
      <c r="B469" s="5" t="n"/>
      <c r="C469" s="5" t="n"/>
      <c r="D469" s="17" t="n"/>
      <c r="E469" s="17" t="n"/>
      <c r="F469" s="17" t="n"/>
      <c r="G469" s="5" t="n"/>
      <c r="H469" s="14" t="n"/>
      <c r="I469" s="5" t="n"/>
      <c r="J469" s="6">
        <f>IF(C469&amp;""="","",IFERROR(INDEX('الاجتماعات'!$I$6:$I$205,MATCH(B469&amp;"",'الاجتماعات'!$A$6:$A$205,0)),"اجتماع غير موجود"))</f>
        <v/>
      </c>
      <c r="K469" s="18">
        <f>IF(N(D469)+N(E469)+N(F469)=0,"",N(D469)/(N(D469)+N(E469)+N(F469)))</f>
        <v/>
      </c>
      <c r="L469" s="6">
        <f>IF(C469&amp;""="","",IF(J469&lt;&gt;"مكتمل","لا يُعتد به",IF(K469="","لم يُصوَّت",IF(K469&gt;='الإعدادات'!$B$5,"مقبول","مرفوض"))))</f>
        <v/>
      </c>
      <c r="M469" s="6">
        <f>IF(AND(L469="مقبول",I469&lt;&gt;"منفذ",I469&lt;&gt;"ملغي"),IF(AND(ISNUMBER(H469),H469&lt;'الإعدادات'!$B$6),"متأخر","غير منفذ"),"")</f>
        <v/>
      </c>
      <c r="N469" s="19">
        <f>IF(M469="","",IF(ISNUMBER(H469),H469,99999))</f>
        <v/>
      </c>
      <c r="O469" s="19">
        <f>IF(N469="","",COUNTIF($N$6:$N$505,"&lt;"&amp;N469)+COUNTIF($N$6:N469,N469))</f>
        <v/>
      </c>
    </row>
    <row r="470">
      <c r="A470" s="5" t="n"/>
      <c r="B470" s="5" t="n"/>
      <c r="C470" s="5" t="n"/>
      <c r="D470" s="17" t="n"/>
      <c r="E470" s="17" t="n"/>
      <c r="F470" s="17" t="n"/>
      <c r="G470" s="5" t="n"/>
      <c r="H470" s="14" t="n"/>
      <c r="I470" s="5" t="n"/>
      <c r="J470" s="6">
        <f>IF(C470&amp;""="","",IFERROR(INDEX('الاجتماعات'!$I$6:$I$205,MATCH(B470&amp;"",'الاجتماعات'!$A$6:$A$205,0)),"اجتماع غير موجود"))</f>
        <v/>
      </c>
      <c r="K470" s="18">
        <f>IF(N(D470)+N(E470)+N(F470)=0,"",N(D470)/(N(D470)+N(E470)+N(F470)))</f>
        <v/>
      </c>
      <c r="L470" s="6">
        <f>IF(C470&amp;""="","",IF(J470&lt;&gt;"مكتمل","لا يُعتد به",IF(K470="","لم يُصوَّت",IF(K470&gt;='الإعدادات'!$B$5,"مقبول","مرفوض"))))</f>
        <v/>
      </c>
      <c r="M470" s="6">
        <f>IF(AND(L470="مقبول",I470&lt;&gt;"منفذ",I470&lt;&gt;"ملغي"),IF(AND(ISNUMBER(H470),H470&lt;'الإعدادات'!$B$6),"متأخر","غير منفذ"),"")</f>
        <v/>
      </c>
      <c r="N470" s="19">
        <f>IF(M470="","",IF(ISNUMBER(H470),H470,99999))</f>
        <v/>
      </c>
      <c r="O470" s="19">
        <f>IF(N470="","",COUNTIF($N$6:$N$505,"&lt;"&amp;N470)+COUNTIF($N$6:N470,N470))</f>
        <v/>
      </c>
    </row>
    <row r="471">
      <c r="A471" s="5" t="n"/>
      <c r="B471" s="5" t="n"/>
      <c r="C471" s="5" t="n"/>
      <c r="D471" s="17" t="n"/>
      <c r="E471" s="17" t="n"/>
      <c r="F471" s="17" t="n"/>
      <c r="G471" s="5" t="n"/>
      <c r="H471" s="14" t="n"/>
      <c r="I471" s="5" t="n"/>
      <c r="J471" s="6">
        <f>IF(C471&amp;""="","",IFERROR(INDEX('الاجتماعات'!$I$6:$I$205,MATCH(B471&amp;"",'الاجتماعات'!$A$6:$A$205,0)),"اجتماع غير موجود"))</f>
        <v/>
      </c>
      <c r="K471" s="18">
        <f>IF(N(D471)+N(E471)+N(F471)=0,"",N(D471)/(N(D471)+N(E471)+N(F471)))</f>
        <v/>
      </c>
      <c r="L471" s="6">
        <f>IF(C471&amp;""="","",IF(J471&lt;&gt;"مكتمل","لا يُعتد به",IF(K471="","لم يُصوَّت",IF(K471&gt;='الإعدادات'!$B$5,"مقبول","مرفوض"))))</f>
        <v/>
      </c>
      <c r="M471" s="6">
        <f>IF(AND(L471="مقبول",I471&lt;&gt;"منفذ",I471&lt;&gt;"ملغي"),IF(AND(ISNUMBER(H471),H471&lt;'الإعدادات'!$B$6),"متأخر","غير منفذ"),"")</f>
        <v/>
      </c>
      <c r="N471" s="19">
        <f>IF(M471="","",IF(ISNUMBER(H471),H471,99999))</f>
        <v/>
      </c>
      <c r="O471" s="19">
        <f>IF(N471="","",COUNTIF($N$6:$N$505,"&lt;"&amp;N471)+COUNTIF($N$6:N471,N471))</f>
        <v/>
      </c>
    </row>
    <row r="472">
      <c r="A472" s="5" t="n"/>
      <c r="B472" s="5" t="n"/>
      <c r="C472" s="5" t="n"/>
      <c r="D472" s="17" t="n"/>
      <c r="E472" s="17" t="n"/>
      <c r="F472" s="17" t="n"/>
      <c r="G472" s="5" t="n"/>
      <c r="H472" s="14" t="n"/>
      <c r="I472" s="5" t="n"/>
      <c r="J472" s="6">
        <f>IF(C472&amp;""="","",IFERROR(INDEX('الاجتماعات'!$I$6:$I$205,MATCH(B472&amp;"",'الاجتماعات'!$A$6:$A$205,0)),"اجتماع غير موجود"))</f>
        <v/>
      </c>
      <c r="K472" s="18">
        <f>IF(N(D472)+N(E472)+N(F472)=0,"",N(D472)/(N(D472)+N(E472)+N(F472)))</f>
        <v/>
      </c>
      <c r="L472" s="6">
        <f>IF(C472&amp;""="","",IF(J472&lt;&gt;"مكتمل","لا يُعتد به",IF(K472="","لم يُصوَّت",IF(K472&gt;='الإعدادات'!$B$5,"مقبول","مرفوض"))))</f>
        <v/>
      </c>
      <c r="M472" s="6">
        <f>IF(AND(L472="مقبول",I472&lt;&gt;"منفذ",I472&lt;&gt;"ملغي"),IF(AND(ISNUMBER(H472),H472&lt;'الإعدادات'!$B$6),"متأخر","غير منفذ"),"")</f>
        <v/>
      </c>
      <c r="N472" s="19">
        <f>IF(M472="","",IF(ISNUMBER(H472),H472,99999))</f>
        <v/>
      </c>
      <c r="O472" s="19">
        <f>IF(N472="","",COUNTIF($N$6:$N$505,"&lt;"&amp;N472)+COUNTIF($N$6:N472,N472))</f>
        <v/>
      </c>
    </row>
    <row r="473">
      <c r="A473" s="5" t="n"/>
      <c r="B473" s="5" t="n"/>
      <c r="C473" s="5" t="n"/>
      <c r="D473" s="17" t="n"/>
      <c r="E473" s="17" t="n"/>
      <c r="F473" s="17" t="n"/>
      <c r="G473" s="5" t="n"/>
      <c r="H473" s="14" t="n"/>
      <c r="I473" s="5" t="n"/>
      <c r="J473" s="6">
        <f>IF(C473&amp;""="","",IFERROR(INDEX('الاجتماعات'!$I$6:$I$205,MATCH(B473&amp;"",'الاجتماعات'!$A$6:$A$205,0)),"اجتماع غير موجود"))</f>
        <v/>
      </c>
      <c r="K473" s="18">
        <f>IF(N(D473)+N(E473)+N(F473)=0,"",N(D473)/(N(D473)+N(E473)+N(F473)))</f>
        <v/>
      </c>
      <c r="L473" s="6">
        <f>IF(C473&amp;""="","",IF(J473&lt;&gt;"مكتمل","لا يُعتد به",IF(K473="","لم يُصوَّت",IF(K473&gt;='الإعدادات'!$B$5,"مقبول","مرفوض"))))</f>
        <v/>
      </c>
      <c r="M473" s="6">
        <f>IF(AND(L473="مقبول",I473&lt;&gt;"منفذ",I473&lt;&gt;"ملغي"),IF(AND(ISNUMBER(H473),H473&lt;'الإعدادات'!$B$6),"متأخر","غير منفذ"),"")</f>
        <v/>
      </c>
      <c r="N473" s="19">
        <f>IF(M473="","",IF(ISNUMBER(H473),H473,99999))</f>
        <v/>
      </c>
      <c r="O473" s="19">
        <f>IF(N473="","",COUNTIF($N$6:$N$505,"&lt;"&amp;N473)+COUNTIF($N$6:N473,N473))</f>
        <v/>
      </c>
    </row>
    <row r="474">
      <c r="A474" s="5" t="n"/>
      <c r="B474" s="5" t="n"/>
      <c r="C474" s="5" t="n"/>
      <c r="D474" s="17" t="n"/>
      <c r="E474" s="17" t="n"/>
      <c r="F474" s="17" t="n"/>
      <c r="G474" s="5" t="n"/>
      <c r="H474" s="14" t="n"/>
      <c r="I474" s="5" t="n"/>
      <c r="J474" s="6">
        <f>IF(C474&amp;""="","",IFERROR(INDEX('الاجتماعات'!$I$6:$I$205,MATCH(B474&amp;"",'الاجتماعات'!$A$6:$A$205,0)),"اجتماع غير موجود"))</f>
        <v/>
      </c>
      <c r="K474" s="18">
        <f>IF(N(D474)+N(E474)+N(F474)=0,"",N(D474)/(N(D474)+N(E474)+N(F474)))</f>
        <v/>
      </c>
      <c r="L474" s="6">
        <f>IF(C474&amp;""="","",IF(J474&lt;&gt;"مكتمل","لا يُعتد به",IF(K474="","لم يُصوَّت",IF(K474&gt;='الإعدادات'!$B$5,"مقبول","مرفوض"))))</f>
        <v/>
      </c>
      <c r="M474" s="6">
        <f>IF(AND(L474="مقبول",I474&lt;&gt;"منفذ",I474&lt;&gt;"ملغي"),IF(AND(ISNUMBER(H474),H474&lt;'الإعدادات'!$B$6),"متأخر","غير منفذ"),"")</f>
        <v/>
      </c>
      <c r="N474" s="19">
        <f>IF(M474="","",IF(ISNUMBER(H474),H474,99999))</f>
        <v/>
      </c>
      <c r="O474" s="19">
        <f>IF(N474="","",COUNTIF($N$6:$N$505,"&lt;"&amp;N474)+COUNTIF($N$6:N474,N474))</f>
        <v/>
      </c>
    </row>
    <row r="475">
      <c r="A475" s="5" t="n"/>
      <c r="B475" s="5" t="n"/>
      <c r="C475" s="5" t="n"/>
      <c r="D475" s="17" t="n"/>
      <c r="E475" s="17" t="n"/>
      <c r="F475" s="17" t="n"/>
      <c r="G475" s="5" t="n"/>
      <c r="H475" s="14" t="n"/>
      <c r="I475" s="5" t="n"/>
      <c r="J475" s="6">
        <f>IF(C475&amp;""="","",IFERROR(INDEX('الاجتماعات'!$I$6:$I$205,MATCH(B475&amp;"",'الاجتماعات'!$A$6:$A$205,0)),"اجتماع غير موجود"))</f>
        <v/>
      </c>
      <c r="K475" s="18">
        <f>IF(N(D475)+N(E475)+N(F475)=0,"",N(D475)/(N(D475)+N(E475)+N(F475)))</f>
        <v/>
      </c>
      <c r="L475" s="6">
        <f>IF(C475&amp;""="","",IF(J475&lt;&gt;"مكتمل","لا يُعتد به",IF(K475="","لم يُصوَّت",IF(K475&gt;='الإعدادات'!$B$5,"مقبول","مرفوض"))))</f>
        <v/>
      </c>
      <c r="M475" s="6">
        <f>IF(AND(L475="مقبول",I475&lt;&gt;"منفذ",I475&lt;&gt;"ملغي"),IF(AND(ISNUMBER(H475),H475&lt;'الإعدادات'!$B$6),"متأخر","غير منفذ"),"")</f>
        <v/>
      </c>
      <c r="N475" s="19">
        <f>IF(M475="","",IF(ISNUMBER(H475),H475,99999))</f>
        <v/>
      </c>
      <c r="O475" s="19">
        <f>IF(N475="","",COUNTIF($N$6:$N$505,"&lt;"&amp;N475)+COUNTIF($N$6:N475,N475))</f>
        <v/>
      </c>
    </row>
    <row r="476">
      <c r="A476" s="5" t="n"/>
      <c r="B476" s="5" t="n"/>
      <c r="C476" s="5" t="n"/>
      <c r="D476" s="17" t="n"/>
      <c r="E476" s="17" t="n"/>
      <c r="F476" s="17" t="n"/>
      <c r="G476" s="5" t="n"/>
      <c r="H476" s="14" t="n"/>
      <c r="I476" s="5" t="n"/>
      <c r="J476" s="6">
        <f>IF(C476&amp;""="","",IFERROR(INDEX('الاجتماعات'!$I$6:$I$205,MATCH(B476&amp;"",'الاجتماعات'!$A$6:$A$205,0)),"اجتماع غير موجود"))</f>
        <v/>
      </c>
      <c r="K476" s="18">
        <f>IF(N(D476)+N(E476)+N(F476)=0,"",N(D476)/(N(D476)+N(E476)+N(F476)))</f>
        <v/>
      </c>
      <c r="L476" s="6">
        <f>IF(C476&amp;""="","",IF(J476&lt;&gt;"مكتمل","لا يُعتد به",IF(K476="","لم يُصوَّت",IF(K476&gt;='الإعدادات'!$B$5,"مقبول","مرفوض"))))</f>
        <v/>
      </c>
      <c r="M476" s="6">
        <f>IF(AND(L476="مقبول",I476&lt;&gt;"منفذ",I476&lt;&gt;"ملغي"),IF(AND(ISNUMBER(H476),H476&lt;'الإعدادات'!$B$6),"متأخر","غير منفذ"),"")</f>
        <v/>
      </c>
      <c r="N476" s="19">
        <f>IF(M476="","",IF(ISNUMBER(H476),H476,99999))</f>
        <v/>
      </c>
      <c r="O476" s="19">
        <f>IF(N476="","",COUNTIF($N$6:$N$505,"&lt;"&amp;N476)+COUNTIF($N$6:N476,N476))</f>
        <v/>
      </c>
    </row>
    <row r="477">
      <c r="A477" s="5" t="n"/>
      <c r="B477" s="5" t="n"/>
      <c r="C477" s="5" t="n"/>
      <c r="D477" s="17" t="n"/>
      <c r="E477" s="17" t="n"/>
      <c r="F477" s="17" t="n"/>
      <c r="G477" s="5" t="n"/>
      <c r="H477" s="14" t="n"/>
      <c r="I477" s="5" t="n"/>
      <c r="J477" s="6">
        <f>IF(C477&amp;""="","",IFERROR(INDEX('الاجتماعات'!$I$6:$I$205,MATCH(B477&amp;"",'الاجتماعات'!$A$6:$A$205,0)),"اجتماع غير موجود"))</f>
        <v/>
      </c>
      <c r="K477" s="18">
        <f>IF(N(D477)+N(E477)+N(F477)=0,"",N(D477)/(N(D477)+N(E477)+N(F477)))</f>
        <v/>
      </c>
      <c r="L477" s="6">
        <f>IF(C477&amp;""="","",IF(J477&lt;&gt;"مكتمل","لا يُعتد به",IF(K477="","لم يُصوَّت",IF(K477&gt;='الإعدادات'!$B$5,"مقبول","مرفوض"))))</f>
        <v/>
      </c>
      <c r="M477" s="6">
        <f>IF(AND(L477="مقبول",I477&lt;&gt;"منفذ",I477&lt;&gt;"ملغي"),IF(AND(ISNUMBER(H477),H477&lt;'الإعدادات'!$B$6),"متأخر","غير منفذ"),"")</f>
        <v/>
      </c>
      <c r="N477" s="19">
        <f>IF(M477="","",IF(ISNUMBER(H477),H477,99999))</f>
        <v/>
      </c>
      <c r="O477" s="19">
        <f>IF(N477="","",COUNTIF($N$6:$N$505,"&lt;"&amp;N477)+COUNTIF($N$6:N477,N477))</f>
        <v/>
      </c>
    </row>
    <row r="478">
      <c r="A478" s="5" t="n"/>
      <c r="B478" s="5" t="n"/>
      <c r="C478" s="5" t="n"/>
      <c r="D478" s="17" t="n"/>
      <c r="E478" s="17" t="n"/>
      <c r="F478" s="17" t="n"/>
      <c r="G478" s="5" t="n"/>
      <c r="H478" s="14" t="n"/>
      <c r="I478" s="5" t="n"/>
      <c r="J478" s="6">
        <f>IF(C478&amp;""="","",IFERROR(INDEX('الاجتماعات'!$I$6:$I$205,MATCH(B478&amp;"",'الاجتماعات'!$A$6:$A$205,0)),"اجتماع غير موجود"))</f>
        <v/>
      </c>
      <c r="K478" s="18">
        <f>IF(N(D478)+N(E478)+N(F478)=0,"",N(D478)/(N(D478)+N(E478)+N(F478)))</f>
        <v/>
      </c>
      <c r="L478" s="6">
        <f>IF(C478&amp;""="","",IF(J478&lt;&gt;"مكتمل","لا يُعتد به",IF(K478="","لم يُصوَّت",IF(K478&gt;='الإعدادات'!$B$5,"مقبول","مرفوض"))))</f>
        <v/>
      </c>
      <c r="M478" s="6">
        <f>IF(AND(L478="مقبول",I478&lt;&gt;"منفذ",I478&lt;&gt;"ملغي"),IF(AND(ISNUMBER(H478),H478&lt;'الإعدادات'!$B$6),"متأخر","غير منفذ"),"")</f>
        <v/>
      </c>
      <c r="N478" s="19">
        <f>IF(M478="","",IF(ISNUMBER(H478),H478,99999))</f>
        <v/>
      </c>
      <c r="O478" s="19">
        <f>IF(N478="","",COUNTIF($N$6:$N$505,"&lt;"&amp;N478)+COUNTIF($N$6:N478,N478))</f>
        <v/>
      </c>
    </row>
    <row r="479">
      <c r="A479" s="5" t="n"/>
      <c r="B479" s="5" t="n"/>
      <c r="C479" s="5" t="n"/>
      <c r="D479" s="17" t="n"/>
      <c r="E479" s="17" t="n"/>
      <c r="F479" s="17" t="n"/>
      <c r="G479" s="5" t="n"/>
      <c r="H479" s="14" t="n"/>
      <c r="I479" s="5" t="n"/>
      <c r="J479" s="6">
        <f>IF(C479&amp;""="","",IFERROR(INDEX('الاجتماعات'!$I$6:$I$205,MATCH(B479&amp;"",'الاجتماعات'!$A$6:$A$205,0)),"اجتماع غير موجود"))</f>
        <v/>
      </c>
      <c r="K479" s="18">
        <f>IF(N(D479)+N(E479)+N(F479)=0,"",N(D479)/(N(D479)+N(E479)+N(F479)))</f>
        <v/>
      </c>
      <c r="L479" s="6">
        <f>IF(C479&amp;""="","",IF(J479&lt;&gt;"مكتمل","لا يُعتد به",IF(K479="","لم يُصوَّت",IF(K479&gt;='الإعدادات'!$B$5,"مقبول","مرفوض"))))</f>
        <v/>
      </c>
      <c r="M479" s="6">
        <f>IF(AND(L479="مقبول",I479&lt;&gt;"منفذ",I479&lt;&gt;"ملغي"),IF(AND(ISNUMBER(H479),H479&lt;'الإعدادات'!$B$6),"متأخر","غير منفذ"),"")</f>
        <v/>
      </c>
      <c r="N479" s="19">
        <f>IF(M479="","",IF(ISNUMBER(H479),H479,99999))</f>
        <v/>
      </c>
      <c r="O479" s="19">
        <f>IF(N479="","",COUNTIF($N$6:$N$505,"&lt;"&amp;N479)+COUNTIF($N$6:N479,N479))</f>
        <v/>
      </c>
    </row>
    <row r="480">
      <c r="A480" s="5" t="n"/>
      <c r="B480" s="5" t="n"/>
      <c r="C480" s="5" t="n"/>
      <c r="D480" s="17" t="n"/>
      <c r="E480" s="17" t="n"/>
      <c r="F480" s="17" t="n"/>
      <c r="G480" s="5" t="n"/>
      <c r="H480" s="14" t="n"/>
      <c r="I480" s="5" t="n"/>
      <c r="J480" s="6">
        <f>IF(C480&amp;""="","",IFERROR(INDEX('الاجتماعات'!$I$6:$I$205,MATCH(B480&amp;"",'الاجتماعات'!$A$6:$A$205,0)),"اجتماع غير موجود"))</f>
        <v/>
      </c>
      <c r="K480" s="18">
        <f>IF(N(D480)+N(E480)+N(F480)=0,"",N(D480)/(N(D480)+N(E480)+N(F480)))</f>
        <v/>
      </c>
      <c r="L480" s="6">
        <f>IF(C480&amp;""="","",IF(J480&lt;&gt;"مكتمل","لا يُعتد به",IF(K480="","لم يُصوَّت",IF(K480&gt;='الإعدادات'!$B$5,"مقبول","مرفوض"))))</f>
        <v/>
      </c>
      <c r="M480" s="6">
        <f>IF(AND(L480="مقبول",I480&lt;&gt;"منفذ",I480&lt;&gt;"ملغي"),IF(AND(ISNUMBER(H480),H480&lt;'الإعدادات'!$B$6),"متأخر","غير منفذ"),"")</f>
        <v/>
      </c>
      <c r="N480" s="19">
        <f>IF(M480="","",IF(ISNUMBER(H480),H480,99999))</f>
        <v/>
      </c>
      <c r="O480" s="19">
        <f>IF(N480="","",COUNTIF($N$6:$N$505,"&lt;"&amp;N480)+COUNTIF($N$6:N480,N480))</f>
        <v/>
      </c>
    </row>
    <row r="481">
      <c r="A481" s="5" t="n"/>
      <c r="B481" s="5" t="n"/>
      <c r="C481" s="5" t="n"/>
      <c r="D481" s="17" t="n"/>
      <c r="E481" s="17" t="n"/>
      <c r="F481" s="17" t="n"/>
      <c r="G481" s="5" t="n"/>
      <c r="H481" s="14" t="n"/>
      <c r="I481" s="5" t="n"/>
      <c r="J481" s="6">
        <f>IF(C481&amp;""="","",IFERROR(INDEX('الاجتماعات'!$I$6:$I$205,MATCH(B481&amp;"",'الاجتماعات'!$A$6:$A$205,0)),"اجتماع غير موجود"))</f>
        <v/>
      </c>
      <c r="K481" s="18">
        <f>IF(N(D481)+N(E481)+N(F481)=0,"",N(D481)/(N(D481)+N(E481)+N(F481)))</f>
        <v/>
      </c>
      <c r="L481" s="6">
        <f>IF(C481&amp;""="","",IF(J481&lt;&gt;"مكتمل","لا يُعتد به",IF(K481="","لم يُصوَّت",IF(K481&gt;='الإعدادات'!$B$5,"مقبول","مرفوض"))))</f>
        <v/>
      </c>
      <c r="M481" s="6">
        <f>IF(AND(L481="مقبول",I481&lt;&gt;"منفذ",I481&lt;&gt;"ملغي"),IF(AND(ISNUMBER(H481),H481&lt;'الإعدادات'!$B$6),"متأخر","غير منفذ"),"")</f>
        <v/>
      </c>
      <c r="N481" s="19">
        <f>IF(M481="","",IF(ISNUMBER(H481),H481,99999))</f>
        <v/>
      </c>
      <c r="O481" s="19">
        <f>IF(N481="","",COUNTIF($N$6:$N$505,"&lt;"&amp;N481)+COUNTIF($N$6:N481,N481))</f>
        <v/>
      </c>
    </row>
    <row r="482">
      <c r="A482" s="5" t="n"/>
      <c r="B482" s="5" t="n"/>
      <c r="C482" s="5" t="n"/>
      <c r="D482" s="17" t="n"/>
      <c r="E482" s="17" t="n"/>
      <c r="F482" s="17" t="n"/>
      <c r="G482" s="5" t="n"/>
      <c r="H482" s="14" t="n"/>
      <c r="I482" s="5" t="n"/>
      <c r="J482" s="6">
        <f>IF(C482&amp;""="","",IFERROR(INDEX('الاجتماعات'!$I$6:$I$205,MATCH(B482&amp;"",'الاجتماعات'!$A$6:$A$205,0)),"اجتماع غير موجود"))</f>
        <v/>
      </c>
      <c r="K482" s="18">
        <f>IF(N(D482)+N(E482)+N(F482)=0,"",N(D482)/(N(D482)+N(E482)+N(F482)))</f>
        <v/>
      </c>
      <c r="L482" s="6">
        <f>IF(C482&amp;""="","",IF(J482&lt;&gt;"مكتمل","لا يُعتد به",IF(K482="","لم يُصوَّت",IF(K482&gt;='الإعدادات'!$B$5,"مقبول","مرفوض"))))</f>
        <v/>
      </c>
      <c r="M482" s="6">
        <f>IF(AND(L482="مقبول",I482&lt;&gt;"منفذ",I482&lt;&gt;"ملغي"),IF(AND(ISNUMBER(H482),H482&lt;'الإعدادات'!$B$6),"متأخر","غير منفذ"),"")</f>
        <v/>
      </c>
      <c r="N482" s="19">
        <f>IF(M482="","",IF(ISNUMBER(H482),H482,99999))</f>
        <v/>
      </c>
      <c r="O482" s="19">
        <f>IF(N482="","",COUNTIF($N$6:$N$505,"&lt;"&amp;N482)+COUNTIF($N$6:N482,N482))</f>
        <v/>
      </c>
    </row>
    <row r="483">
      <c r="A483" s="5" t="n"/>
      <c r="B483" s="5" t="n"/>
      <c r="C483" s="5" t="n"/>
      <c r="D483" s="17" t="n"/>
      <c r="E483" s="17" t="n"/>
      <c r="F483" s="17" t="n"/>
      <c r="G483" s="5" t="n"/>
      <c r="H483" s="14" t="n"/>
      <c r="I483" s="5" t="n"/>
      <c r="J483" s="6">
        <f>IF(C483&amp;""="","",IFERROR(INDEX('الاجتماعات'!$I$6:$I$205,MATCH(B483&amp;"",'الاجتماعات'!$A$6:$A$205,0)),"اجتماع غير موجود"))</f>
        <v/>
      </c>
      <c r="K483" s="18">
        <f>IF(N(D483)+N(E483)+N(F483)=0,"",N(D483)/(N(D483)+N(E483)+N(F483)))</f>
        <v/>
      </c>
      <c r="L483" s="6">
        <f>IF(C483&amp;""="","",IF(J483&lt;&gt;"مكتمل","لا يُعتد به",IF(K483="","لم يُصوَّت",IF(K483&gt;='الإعدادات'!$B$5,"مقبول","مرفوض"))))</f>
        <v/>
      </c>
      <c r="M483" s="6">
        <f>IF(AND(L483="مقبول",I483&lt;&gt;"منفذ",I483&lt;&gt;"ملغي"),IF(AND(ISNUMBER(H483),H483&lt;'الإعدادات'!$B$6),"متأخر","غير منفذ"),"")</f>
        <v/>
      </c>
      <c r="N483" s="19">
        <f>IF(M483="","",IF(ISNUMBER(H483),H483,99999))</f>
        <v/>
      </c>
      <c r="O483" s="19">
        <f>IF(N483="","",COUNTIF($N$6:$N$505,"&lt;"&amp;N483)+COUNTIF($N$6:N483,N483))</f>
        <v/>
      </c>
    </row>
    <row r="484">
      <c r="A484" s="5" t="n"/>
      <c r="B484" s="5" t="n"/>
      <c r="C484" s="5" t="n"/>
      <c r="D484" s="17" t="n"/>
      <c r="E484" s="17" t="n"/>
      <c r="F484" s="17" t="n"/>
      <c r="G484" s="5" t="n"/>
      <c r="H484" s="14" t="n"/>
      <c r="I484" s="5" t="n"/>
      <c r="J484" s="6">
        <f>IF(C484&amp;""="","",IFERROR(INDEX('الاجتماعات'!$I$6:$I$205,MATCH(B484&amp;"",'الاجتماعات'!$A$6:$A$205,0)),"اجتماع غير موجود"))</f>
        <v/>
      </c>
      <c r="K484" s="18">
        <f>IF(N(D484)+N(E484)+N(F484)=0,"",N(D484)/(N(D484)+N(E484)+N(F484)))</f>
        <v/>
      </c>
      <c r="L484" s="6">
        <f>IF(C484&amp;""="","",IF(J484&lt;&gt;"مكتمل","لا يُعتد به",IF(K484="","لم يُصوَّت",IF(K484&gt;='الإعدادات'!$B$5,"مقبول","مرفوض"))))</f>
        <v/>
      </c>
      <c r="M484" s="6">
        <f>IF(AND(L484="مقبول",I484&lt;&gt;"منفذ",I484&lt;&gt;"ملغي"),IF(AND(ISNUMBER(H484),H484&lt;'الإعدادات'!$B$6),"متأخر","غير منفذ"),"")</f>
        <v/>
      </c>
      <c r="N484" s="19">
        <f>IF(M484="","",IF(ISNUMBER(H484),H484,99999))</f>
        <v/>
      </c>
      <c r="O484" s="19">
        <f>IF(N484="","",COUNTIF($N$6:$N$505,"&lt;"&amp;N484)+COUNTIF($N$6:N484,N484))</f>
        <v/>
      </c>
    </row>
    <row r="485">
      <c r="A485" s="5" t="n"/>
      <c r="B485" s="5" t="n"/>
      <c r="C485" s="5" t="n"/>
      <c r="D485" s="17" t="n"/>
      <c r="E485" s="17" t="n"/>
      <c r="F485" s="17" t="n"/>
      <c r="G485" s="5" t="n"/>
      <c r="H485" s="14" t="n"/>
      <c r="I485" s="5" t="n"/>
      <c r="J485" s="6">
        <f>IF(C485&amp;""="","",IFERROR(INDEX('الاجتماعات'!$I$6:$I$205,MATCH(B485&amp;"",'الاجتماعات'!$A$6:$A$205,0)),"اجتماع غير موجود"))</f>
        <v/>
      </c>
      <c r="K485" s="18">
        <f>IF(N(D485)+N(E485)+N(F485)=0,"",N(D485)/(N(D485)+N(E485)+N(F485)))</f>
        <v/>
      </c>
      <c r="L485" s="6">
        <f>IF(C485&amp;""="","",IF(J485&lt;&gt;"مكتمل","لا يُعتد به",IF(K485="","لم يُصوَّت",IF(K485&gt;='الإعدادات'!$B$5,"مقبول","مرفوض"))))</f>
        <v/>
      </c>
      <c r="M485" s="6">
        <f>IF(AND(L485="مقبول",I485&lt;&gt;"منفذ",I485&lt;&gt;"ملغي"),IF(AND(ISNUMBER(H485),H485&lt;'الإعدادات'!$B$6),"متأخر","غير منفذ"),"")</f>
        <v/>
      </c>
      <c r="N485" s="19">
        <f>IF(M485="","",IF(ISNUMBER(H485),H485,99999))</f>
        <v/>
      </c>
      <c r="O485" s="19">
        <f>IF(N485="","",COUNTIF($N$6:$N$505,"&lt;"&amp;N485)+COUNTIF($N$6:N485,N485))</f>
        <v/>
      </c>
    </row>
    <row r="486">
      <c r="A486" s="5" t="n"/>
      <c r="B486" s="5" t="n"/>
      <c r="C486" s="5" t="n"/>
      <c r="D486" s="17" t="n"/>
      <c r="E486" s="17" t="n"/>
      <c r="F486" s="17" t="n"/>
      <c r="G486" s="5" t="n"/>
      <c r="H486" s="14" t="n"/>
      <c r="I486" s="5" t="n"/>
      <c r="J486" s="6">
        <f>IF(C486&amp;""="","",IFERROR(INDEX('الاجتماعات'!$I$6:$I$205,MATCH(B486&amp;"",'الاجتماعات'!$A$6:$A$205,0)),"اجتماع غير موجود"))</f>
        <v/>
      </c>
      <c r="K486" s="18">
        <f>IF(N(D486)+N(E486)+N(F486)=0,"",N(D486)/(N(D486)+N(E486)+N(F486)))</f>
        <v/>
      </c>
      <c r="L486" s="6">
        <f>IF(C486&amp;""="","",IF(J486&lt;&gt;"مكتمل","لا يُعتد به",IF(K486="","لم يُصوَّت",IF(K486&gt;='الإعدادات'!$B$5,"مقبول","مرفوض"))))</f>
        <v/>
      </c>
      <c r="M486" s="6">
        <f>IF(AND(L486="مقبول",I486&lt;&gt;"منفذ",I486&lt;&gt;"ملغي"),IF(AND(ISNUMBER(H486),H486&lt;'الإعدادات'!$B$6),"متأخر","غير منفذ"),"")</f>
        <v/>
      </c>
      <c r="N486" s="19">
        <f>IF(M486="","",IF(ISNUMBER(H486),H486,99999))</f>
        <v/>
      </c>
      <c r="O486" s="19">
        <f>IF(N486="","",COUNTIF($N$6:$N$505,"&lt;"&amp;N486)+COUNTIF($N$6:N486,N486))</f>
        <v/>
      </c>
    </row>
    <row r="487">
      <c r="A487" s="5" t="n"/>
      <c r="B487" s="5" t="n"/>
      <c r="C487" s="5" t="n"/>
      <c r="D487" s="17" t="n"/>
      <c r="E487" s="17" t="n"/>
      <c r="F487" s="17" t="n"/>
      <c r="G487" s="5" t="n"/>
      <c r="H487" s="14" t="n"/>
      <c r="I487" s="5" t="n"/>
      <c r="J487" s="6">
        <f>IF(C487&amp;""="","",IFERROR(INDEX('الاجتماعات'!$I$6:$I$205,MATCH(B487&amp;"",'الاجتماعات'!$A$6:$A$205,0)),"اجتماع غير موجود"))</f>
        <v/>
      </c>
      <c r="K487" s="18">
        <f>IF(N(D487)+N(E487)+N(F487)=0,"",N(D487)/(N(D487)+N(E487)+N(F487)))</f>
        <v/>
      </c>
      <c r="L487" s="6">
        <f>IF(C487&amp;""="","",IF(J487&lt;&gt;"مكتمل","لا يُعتد به",IF(K487="","لم يُصوَّت",IF(K487&gt;='الإعدادات'!$B$5,"مقبول","مرفوض"))))</f>
        <v/>
      </c>
      <c r="M487" s="6">
        <f>IF(AND(L487="مقبول",I487&lt;&gt;"منفذ",I487&lt;&gt;"ملغي"),IF(AND(ISNUMBER(H487),H487&lt;'الإعدادات'!$B$6),"متأخر","غير منفذ"),"")</f>
        <v/>
      </c>
      <c r="N487" s="19">
        <f>IF(M487="","",IF(ISNUMBER(H487),H487,99999))</f>
        <v/>
      </c>
      <c r="O487" s="19">
        <f>IF(N487="","",COUNTIF($N$6:$N$505,"&lt;"&amp;N487)+COUNTIF($N$6:N487,N487))</f>
        <v/>
      </c>
    </row>
    <row r="488">
      <c r="A488" s="5" t="n"/>
      <c r="B488" s="5" t="n"/>
      <c r="C488" s="5" t="n"/>
      <c r="D488" s="17" t="n"/>
      <c r="E488" s="17" t="n"/>
      <c r="F488" s="17" t="n"/>
      <c r="G488" s="5" t="n"/>
      <c r="H488" s="14" t="n"/>
      <c r="I488" s="5" t="n"/>
      <c r="J488" s="6">
        <f>IF(C488&amp;""="","",IFERROR(INDEX('الاجتماعات'!$I$6:$I$205,MATCH(B488&amp;"",'الاجتماعات'!$A$6:$A$205,0)),"اجتماع غير موجود"))</f>
        <v/>
      </c>
      <c r="K488" s="18">
        <f>IF(N(D488)+N(E488)+N(F488)=0,"",N(D488)/(N(D488)+N(E488)+N(F488)))</f>
        <v/>
      </c>
      <c r="L488" s="6">
        <f>IF(C488&amp;""="","",IF(J488&lt;&gt;"مكتمل","لا يُعتد به",IF(K488="","لم يُصوَّت",IF(K488&gt;='الإعدادات'!$B$5,"مقبول","مرفوض"))))</f>
        <v/>
      </c>
      <c r="M488" s="6">
        <f>IF(AND(L488="مقبول",I488&lt;&gt;"منفذ",I488&lt;&gt;"ملغي"),IF(AND(ISNUMBER(H488),H488&lt;'الإعدادات'!$B$6),"متأخر","غير منفذ"),"")</f>
        <v/>
      </c>
      <c r="N488" s="19">
        <f>IF(M488="","",IF(ISNUMBER(H488),H488,99999))</f>
        <v/>
      </c>
      <c r="O488" s="19">
        <f>IF(N488="","",COUNTIF($N$6:$N$505,"&lt;"&amp;N488)+COUNTIF($N$6:N488,N488))</f>
        <v/>
      </c>
    </row>
    <row r="489">
      <c r="A489" s="5" t="n"/>
      <c r="B489" s="5" t="n"/>
      <c r="C489" s="5" t="n"/>
      <c r="D489" s="17" t="n"/>
      <c r="E489" s="17" t="n"/>
      <c r="F489" s="17" t="n"/>
      <c r="G489" s="5" t="n"/>
      <c r="H489" s="14" t="n"/>
      <c r="I489" s="5" t="n"/>
      <c r="J489" s="6">
        <f>IF(C489&amp;""="","",IFERROR(INDEX('الاجتماعات'!$I$6:$I$205,MATCH(B489&amp;"",'الاجتماعات'!$A$6:$A$205,0)),"اجتماع غير موجود"))</f>
        <v/>
      </c>
      <c r="K489" s="18">
        <f>IF(N(D489)+N(E489)+N(F489)=0,"",N(D489)/(N(D489)+N(E489)+N(F489)))</f>
        <v/>
      </c>
      <c r="L489" s="6">
        <f>IF(C489&amp;""="","",IF(J489&lt;&gt;"مكتمل","لا يُعتد به",IF(K489="","لم يُصوَّت",IF(K489&gt;='الإعدادات'!$B$5,"مقبول","مرفوض"))))</f>
        <v/>
      </c>
      <c r="M489" s="6">
        <f>IF(AND(L489="مقبول",I489&lt;&gt;"منفذ",I489&lt;&gt;"ملغي"),IF(AND(ISNUMBER(H489),H489&lt;'الإعدادات'!$B$6),"متأخر","غير منفذ"),"")</f>
        <v/>
      </c>
      <c r="N489" s="19">
        <f>IF(M489="","",IF(ISNUMBER(H489),H489,99999))</f>
        <v/>
      </c>
      <c r="O489" s="19">
        <f>IF(N489="","",COUNTIF($N$6:$N$505,"&lt;"&amp;N489)+COUNTIF($N$6:N489,N489))</f>
        <v/>
      </c>
    </row>
    <row r="490">
      <c r="A490" s="5" t="n"/>
      <c r="B490" s="5" t="n"/>
      <c r="C490" s="5" t="n"/>
      <c r="D490" s="17" t="n"/>
      <c r="E490" s="17" t="n"/>
      <c r="F490" s="17" t="n"/>
      <c r="G490" s="5" t="n"/>
      <c r="H490" s="14" t="n"/>
      <c r="I490" s="5" t="n"/>
      <c r="J490" s="6">
        <f>IF(C490&amp;""="","",IFERROR(INDEX('الاجتماعات'!$I$6:$I$205,MATCH(B490&amp;"",'الاجتماعات'!$A$6:$A$205,0)),"اجتماع غير موجود"))</f>
        <v/>
      </c>
      <c r="K490" s="18">
        <f>IF(N(D490)+N(E490)+N(F490)=0,"",N(D490)/(N(D490)+N(E490)+N(F490)))</f>
        <v/>
      </c>
      <c r="L490" s="6">
        <f>IF(C490&amp;""="","",IF(J490&lt;&gt;"مكتمل","لا يُعتد به",IF(K490="","لم يُصوَّت",IF(K490&gt;='الإعدادات'!$B$5,"مقبول","مرفوض"))))</f>
        <v/>
      </c>
      <c r="M490" s="6">
        <f>IF(AND(L490="مقبول",I490&lt;&gt;"منفذ",I490&lt;&gt;"ملغي"),IF(AND(ISNUMBER(H490),H490&lt;'الإعدادات'!$B$6),"متأخر","غير منفذ"),"")</f>
        <v/>
      </c>
      <c r="N490" s="19">
        <f>IF(M490="","",IF(ISNUMBER(H490),H490,99999))</f>
        <v/>
      </c>
      <c r="O490" s="19">
        <f>IF(N490="","",COUNTIF($N$6:$N$505,"&lt;"&amp;N490)+COUNTIF($N$6:N490,N490))</f>
        <v/>
      </c>
    </row>
    <row r="491">
      <c r="A491" s="5" t="n"/>
      <c r="B491" s="5" t="n"/>
      <c r="C491" s="5" t="n"/>
      <c r="D491" s="17" t="n"/>
      <c r="E491" s="17" t="n"/>
      <c r="F491" s="17" t="n"/>
      <c r="G491" s="5" t="n"/>
      <c r="H491" s="14" t="n"/>
      <c r="I491" s="5" t="n"/>
      <c r="J491" s="6">
        <f>IF(C491&amp;""="","",IFERROR(INDEX('الاجتماعات'!$I$6:$I$205,MATCH(B491&amp;"",'الاجتماعات'!$A$6:$A$205,0)),"اجتماع غير موجود"))</f>
        <v/>
      </c>
      <c r="K491" s="18">
        <f>IF(N(D491)+N(E491)+N(F491)=0,"",N(D491)/(N(D491)+N(E491)+N(F491)))</f>
        <v/>
      </c>
      <c r="L491" s="6">
        <f>IF(C491&amp;""="","",IF(J491&lt;&gt;"مكتمل","لا يُعتد به",IF(K491="","لم يُصوَّت",IF(K491&gt;='الإعدادات'!$B$5,"مقبول","مرفوض"))))</f>
        <v/>
      </c>
      <c r="M491" s="6">
        <f>IF(AND(L491="مقبول",I491&lt;&gt;"منفذ",I491&lt;&gt;"ملغي"),IF(AND(ISNUMBER(H491),H491&lt;'الإعدادات'!$B$6),"متأخر","غير منفذ"),"")</f>
        <v/>
      </c>
      <c r="N491" s="19">
        <f>IF(M491="","",IF(ISNUMBER(H491),H491,99999))</f>
        <v/>
      </c>
      <c r="O491" s="19">
        <f>IF(N491="","",COUNTIF($N$6:$N$505,"&lt;"&amp;N491)+COUNTIF($N$6:N491,N491))</f>
        <v/>
      </c>
    </row>
    <row r="492">
      <c r="A492" s="5" t="n"/>
      <c r="B492" s="5" t="n"/>
      <c r="C492" s="5" t="n"/>
      <c r="D492" s="17" t="n"/>
      <c r="E492" s="17" t="n"/>
      <c r="F492" s="17" t="n"/>
      <c r="G492" s="5" t="n"/>
      <c r="H492" s="14" t="n"/>
      <c r="I492" s="5" t="n"/>
      <c r="J492" s="6">
        <f>IF(C492&amp;""="","",IFERROR(INDEX('الاجتماعات'!$I$6:$I$205,MATCH(B492&amp;"",'الاجتماعات'!$A$6:$A$205,0)),"اجتماع غير موجود"))</f>
        <v/>
      </c>
      <c r="K492" s="18">
        <f>IF(N(D492)+N(E492)+N(F492)=0,"",N(D492)/(N(D492)+N(E492)+N(F492)))</f>
        <v/>
      </c>
      <c r="L492" s="6">
        <f>IF(C492&amp;""="","",IF(J492&lt;&gt;"مكتمل","لا يُعتد به",IF(K492="","لم يُصوَّت",IF(K492&gt;='الإعدادات'!$B$5,"مقبول","مرفوض"))))</f>
        <v/>
      </c>
      <c r="M492" s="6">
        <f>IF(AND(L492="مقبول",I492&lt;&gt;"منفذ",I492&lt;&gt;"ملغي"),IF(AND(ISNUMBER(H492),H492&lt;'الإعدادات'!$B$6),"متأخر","غير منفذ"),"")</f>
        <v/>
      </c>
      <c r="N492" s="19">
        <f>IF(M492="","",IF(ISNUMBER(H492),H492,99999))</f>
        <v/>
      </c>
      <c r="O492" s="19">
        <f>IF(N492="","",COUNTIF($N$6:$N$505,"&lt;"&amp;N492)+COUNTIF($N$6:N492,N492))</f>
        <v/>
      </c>
    </row>
    <row r="493">
      <c r="A493" s="5" t="n"/>
      <c r="B493" s="5" t="n"/>
      <c r="C493" s="5" t="n"/>
      <c r="D493" s="17" t="n"/>
      <c r="E493" s="17" t="n"/>
      <c r="F493" s="17" t="n"/>
      <c r="G493" s="5" t="n"/>
      <c r="H493" s="14" t="n"/>
      <c r="I493" s="5" t="n"/>
      <c r="J493" s="6">
        <f>IF(C493&amp;""="","",IFERROR(INDEX('الاجتماعات'!$I$6:$I$205,MATCH(B493&amp;"",'الاجتماعات'!$A$6:$A$205,0)),"اجتماع غير موجود"))</f>
        <v/>
      </c>
      <c r="K493" s="18">
        <f>IF(N(D493)+N(E493)+N(F493)=0,"",N(D493)/(N(D493)+N(E493)+N(F493)))</f>
        <v/>
      </c>
      <c r="L493" s="6">
        <f>IF(C493&amp;""="","",IF(J493&lt;&gt;"مكتمل","لا يُعتد به",IF(K493="","لم يُصوَّت",IF(K493&gt;='الإعدادات'!$B$5,"مقبول","مرفوض"))))</f>
        <v/>
      </c>
      <c r="M493" s="6">
        <f>IF(AND(L493="مقبول",I493&lt;&gt;"منفذ",I493&lt;&gt;"ملغي"),IF(AND(ISNUMBER(H493),H493&lt;'الإعدادات'!$B$6),"متأخر","غير منفذ"),"")</f>
        <v/>
      </c>
      <c r="N493" s="19">
        <f>IF(M493="","",IF(ISNUMBER(H493),H493,99999))</f>
        <v/>
      </c>
      <c r="O493" s="19">
        <f>IF(N493="","",COUNTIF($N$6:$N$505,"&lt;"&amp;N493)+COUNTIF($N$6:N493,N493))</f>
        <v/>
      </c>
    </row>
    <row r="494">
      <c r="A494" s="5" t="n"/>
      <c r="B494" s="5" t="n"/>
      <c r="C494" s="5" t="n"/>
      <c r="D494" s="17" t="n"/>
      <c r="E494" s="17" t="n"/>
      <c r="F494" s="17" t="n"/>
      <c r="G494" s="5" t="n"/>
      <c r="H494" s="14" t="n"/>
      <c r="I494" s="5" t="n"/>
      <c r="J494" s="6">
        <f>IF(C494&amp;""="","",IFERROR(INDEX('الاجتماعات'!$I$6:$I$205,MATCH(B494&amp;"",'الاجتماعات'!$A$6:$A$205,0)),"اجتماع غير موجود"))</f>
        <v/>
      </c>
      <c r="K494" s="18">
        <f>IF(N(D494)+N(E494)+N(F494)=0,"",N(D494)/(N(D494)+N(E494)+N(F494)))</f>
        <v/>
      </c>
      <c r="L494" s="6">
        <f>IF(C494&amp;""="","",IF(J494&lt;&gt;"مكتمل","لا يُعتد به",IF(K494="","لم يُصوَّت",IF(K494&gt;='الإعدادات'!$B$5,"مقبول","مرفوض"))))</f>
        <v/>
      </c>
      <c r="M494" s="6">
        <f>IF(AND(L494="مقبول",I494&lt;&gt;"منفذ",I494&lt;&gt;"ملغي"),IF(AND(ISNUMBER(H494),H494&lt;'الإعدادات'!$B$6),"متأخر","غير منفذ"),"")</f>
        <v/>
      </c>
      <c r="N494" s="19">
        <f>IF(M494="","",IF(ISNUMBER(H494),H494,99999))</f>
        <v/>
      </c>
      <c r="O494" s="19">
        <f>IF(N494="","",COUNTIF($N$6:$N$505,"&lt;"&amp;N494)+COUNTIF($N$6:N494,N494))</f>
        <v/>
      </c>
    </row>
    <row r="495">
      <c r="A495" s="5" t="n"/>
      <c r="B495" s="5" t="n"/>
      <c r="C495" s="5" t="n"/>
      <c r="D495" s="17" t="n"/>
      <c r="E495" s="17" t="n"/>
      <c r="F495" s="17" t="n"/>
      <c r="G495" s="5" t="n"/>
      <c r="H495" s="14" t="n"/>
      <c r="I495" s="5" t="n"/>
      <c r="J495" s="6">
        <f>IF(C495&amp;""="","",IFERROR(INDEX('الاجتماعات'!$I$6:$I$205,MATCH(B495&amp;"",'الاجتماعات'!$A$6:$A$205,0)),"اجتماع غير موجود"))</f>
        <v/>
      </c>
      <c r="K495" s="18">
        <f>IF(N(D495)+N(E495)+N(F495)=0,"",N(D495)/(N(D495)+N(E495)+N(F495)))</f>
        <v/>
      </c>
      <c r="L495" s="6">
        <f>IF(C495&amp;""="","",IF(J495&lt;&gt;"مكتمل","لا يُعتد به",IF(K495="","لم يُصوَّت",IF(K495&gt;='الإعدادات'!$B$5,"مقبول","مرفوض"))))</f>
        <v/>
      </c>
      <c r="M495" s="6">
        <f>IF(AND(L495="مقبول",I495&lt;&gt;"منفذ",I495&lt;&gt;"ملغي"),IF(AND(ISNUMBER(H495),H495&lt;'الإعدادات'!$B$6),"متأخر","غير منفذ"),"")</f>
        <v/>
      </c>
      <c r="N495" s="19">
        <f>IF(M495="","",IF(ISNUMBER(H495),H495,99999))</f>
        <v/>
      </c>
      <c r="O495" s="19">
        <f>IF(N495="","",COUNTIF($N$6:$N$505,"&lt;"&amp;N495)+COUNTIF($N$6:N495,N495))</f>
        <v/>
      </c>
    </row>
    <row r="496">
      <c r="A496" s="5" t="n"/>
      <c r="B496" s="5" t="n"/>
      <c r="C496" s="5" t="n"/>
      <c r="D496" s="17" t="n"/>
      <c r="E496" s="17" t="n"/>
      <c r="F496" s="17" t="n"/>
      <c r="G496" s="5" t="n"/>
      <c r="H496" s="14" t="n"/>
      <c r="I496" s="5" t="n"/>
      <c r="J496" s="6">
        <f>IF(C496&amp;""="","",IFERROR(INDEX('الاجتماعات'!$I$6:$I$205,MATCH(B496&amp;"",'الاجتماعات'!$A$6:$A$205,0)),"اجتماع غير موجود"))</f>
        <v/>
      </c>
      <c r="K496" s="18">
        <f>IF(N(D496)+N(E496)+N(F496)=0,"",N(D496)/(N(D496)+N(E496)+N(F496)))</f>
        <v/>
      </c>
      <c r="L496" s="6">
        <f>IF(C496&amp;""="","",IF(J496&lt;&gt;"مكتمل","لا يُعتد به",IF(K496="","لم يُصوَّت",IF(K496&gt;='الإعدادات'!$B$5,"مقبول","مرفوض"))))</f>
        <v/>
      </c>
      <c r="M496" s="6">
        <f>IF(AND(L496="مقبول",I496&lt;&gt;"منفذ",I496&lt;&gt;"ملغي"),IF(AND(ISNUMBER(H496),H496&lt;'الإعدادات'!$B$6),"متأخر","غير منفذ"),"")</f>
        <v/>
      </c>
      <c r="N496" s="19">
        <f>IF(M496="","",IF(ISNUMBER(H496),H496,99999))</f>
        <v/>
      </c>
      <c r="O496" s="19">
        <f>IF(N496="","",COUNTIF($N$6:$N$505,"&lt;"&amp;N496)+COUNTIF($N$6:N496,N496))</f>
        <v/>
      </c>
    </row>
    <row r="497">
      <c r="A497" s="5" t="n"/>
      <c r="B497" s="5" t="n"/>
      <c r="C497" s="5" t="n"/>
      <c r="D497" s="17" t="n"/>
      <c r="E497" s="17" t="n"/>
      <c r="F497" s="17" t="n"/>
      <c r="G497" s="5" t="n"/>
      <c r="H497" s="14" t="n"/>
      <c r="I497" s="5" t="n"/>
      <c r="J497" s="6">
        <f>IF(C497&amp;""="","",IFERROR(INDEX('الاجتماعات'!$I$6:$I$205,MATCH(B497&amp;"",'الاجتماعات'!$A$6:$A$205,0)),"اجتماع غير موجود"))</f>
        <v/>
      </c>
      <c r="K497" s="18">
        <f>IF(N(D497)+N(E497)+N(F497)=0,"",N(D497)/(N(D497)+N(E497)+N(F497)))</f>
        <v/>
      </c>
      <c r="L497" s="6">
        <f>IF(C497&amp;""="","",IF(J497&lt;&gt;"مكتمل","لا يُعتد به",IF(K497="","لم يُصوَّت",IF(K497&gt;='الإعدادات'!$B$5,"مقبول","مرفوض"))))</f>
        <v/>
      </c>
      <c r="M497" s="6">
        <f>IF(AND(L497="مقبول",I497&lt;&gt;"منفذ",I497&lt;&gt;"ملغي"),IF(AND(ISNUMBER(H497),H497&lt;'الإعدادات'!$B$6),"متأخر","غير منفذ"),"")</f>
        <v/>
      </c>
      <c r="N497" s="19">
        <f>IF(M497="","",IF(ISNUMBER(H497),H497,99999))</f>
        <v/>
      </c>
      <c r="O497" s="19">
        <f>IF(N497="","",COUNTIF($N$6:$N$505,"&lt;"&amp;N497)+COUNTIF($N$6:N497,N497))</f>
        <v/>
      </c>
    </row>
    <row r="498">
      <c r="A498" s="5" t="n"/>
      <c r="B498" s="5" t="n"/>
      <c r="C498" s="5" t="n"/>
      <c r="D498" s="17" t="n"/>
      <c r="E498" s="17" t="n"/>
      <c r="F498" s="17" t="n"/>
      <c r="G498" s="5" t="n"/>
      <c r="H498" s="14" t="n"/>
      <c r="I498" s="5" t="n"/>
      <c r="J498" s="6">
        <f>IF(C498&amp;""="","",IFERROR(INDEX('الاجتماعات'!$I$6:$I$205,MATCH(B498&amp;"",'الاجتماعات'!$A$6:$A$205,0)),"اجتماع غير موجود"))</f>
        <v/>
      </c>
      <c r="K498" s="18">
        <f>IF(N(D498)+N(E498)+N(F498)=0,"",N(D498)/(N(D498)+N(E498)+N(F498)))</f>
        <v/>
      </c>
      <c r="L498" s="6">
        <f>IF(C498&amp;""="","",IF(J498&lt;&gt;"مكتمل","لا يُعتد به",IF(K498="","لم يُصوَّت",IF(K498&gt;='الإعدادات'!$B$5,"مقبول","مرفوض"))))</f>
        <v/>
      </c>
      <c r="M498" s="6">
        <f>IF(AND(L498="مقبول",I498&lt;&gt;"منفذ",I498&lt;&gt;"ملغي"),IF(AND(ISNUMBER(H498),H498&lt;'الإعدادات'!$B$6),"متأخر","غير منفذ"),"")</f>
        <v/>
      </c>
      <c r="N498" s="19">
        <f>IF(M498="","",IF(ISNUMBER(H498),H498,99999))</f>
        <v/>
      </c>
      <c r="O498" s="19">
        <f>IF(N498="","",COUNTIF($N$6:$N$505,"&lt;"&amp;N498)+COUNTIF($N$6:N498,N498))</f>
        <v/>
      </c>
    </row>
    <row r="499">
      <c r="A499" s="5" t="n"/>
      <c r="B499" s="5" t="n"/>
      <c r="C499" s="5" t="n"/>
      <c r="D499" s="17" t="n"/>
      <c r="E499" s="17" t="n"/>
      <c r="F499" s="17" t="n"/>
      <c r="G499" s="5" t="n"/>
      <c r="H499" s="14" t="n"/>
      <c r="I499" s="5" t="n"/>
      <c r="J499" s="6">
        <f>IF(C499&amp;""="","",IFERROR(INDEX('الاجتماعات'!$I$6:$I$205,MATCH(B499&amp;"",'الاجتماعات'!$A$6:$A$205,0)),"اجتماع غير موجود"))</f>
        <v/>
      </c>
      <c r="K499" s="18">
        <f>IF(N(D499)+N(E499)+N(F499)=0,"",N(D499)/(N(D499)+N(E499)+N(F499)))</f>
        <v/>
      </c>
      <c r="L499" s="6">
        <f>IF(C499&amp;""="","",IF(J499&lt;&gt;"مكتمل","لا يُعتد به",IF(K499="","لم يُصوَّت",IF(K499&gt;='الإعدادات'!$B$5,"مقبول","مرفوض"))))</f>
        <v/>
      </c>
      <c r="M499" s="6">
        <f>IF(AND(L499="مقبول",I499&lt;&gt;"منفذ",I499&lt;&gt;"ملغي"),IF(AND(ISNUMBER(H499),H499&lt;'الإعدادات'!$B$6),"متأخر","غير منفذ"),"")</f>
        <v/>
      </c>
      <c r="N499" s="19">
        <f>IF(M499="","",IF(ISNUMBER(H499),H499,99999))</f>
        <v/>
      </c>
      <c r="O499" s="19">
        <f>IF(N499="","",COUNTIF($N$6:$N$505,"&lt;"&amp;N499)+COUNTIF($N$6:N499,N499))</f>
        <v/>
      </c>
    </row>
    <row r="500">
      <c r="A500" s="5" t="n"/>
      <c r="B500" s="5" t="n"/>
      <c r="C500" s="5" t="n"/>
      <c r="D500" s="17" t="n"/>
      <c r="E500" s="17" t="n"/>
      <c r="F500" s="17" t="n"/>
      <c r="G500" s="5" t="n"/>
      <c r="H500" s="14" t="n"/>
      <c r="I500" s="5" t="n"/>
      <c r="J500" s="6">
        <f>IF(C500&amp;""="","",IFERROR(INDEX('الاجتماعات'!$I$6:$I$205,MATCH(B500&amp;"",'الاجتماعات'!$A$6:$A$205,0)),"اجتماع غير موجود"))</f>
        <v/>
      </c>
      <c r="K500" s="18">
        <f>IF(N(D500)+N(E500)+N(F500)=0,"",N(D500)/(N(D500)+N(E500)+N(F500)))</f>
        <v/>
      </c>
      <c r="L500" s="6">
        <f>IF(C500&amp;""="","",IF(J500&lt;&gt;"مكتمل","لا يُعتد به",IF(K500="","لم يُصوَّت",IF(K500&gt;='الإعدادات'!$B$5,"مقبول","مرفوض"))))</f>
        <v/>
      </c>
      <c r="M500" s="6">
        <f>IF(AND(L500="مقبول",I500&lt;&gt;"منفذ",I500&lt;&gt;"ملغي"),IF(AND(ISNUMBER(H500),H500&lt;'الإعدادات'!$B$6),"متأخر","غير منفذ"),"")</f>
        <v/>
      </c>
      <c r="N500" s="19">
        <f>IF(M500="","",IF(ISNUMBER(H500),H500,99999))</f>
        <v/>
      </c>
      <c r="O500" s="19">
        <f>IF(N500="","",COUNTIF($N$6:$N$505,"&lt;"&amp;N500)+COUNTIF($N$6:N500,N500))</f>
        <v/>
      </c>
    </row>
    <row r="501">
      <c r="A501" s="5" t="n"/>
      <c r="B501" s="5" t="n"/>
      <c r="C501" s="5" t="n"/>
      <c r="D501" s="17" t="n"/>
      <c r="E501" s="17" t="n"/>
      <c r="F501" s="17" t="n"/>
      <c r="G501" s="5" t="n"/>
      <c r="H501" s="14" t="n"/>
      <c r="I501" s="5" t="n"/>
      <c r="J501" s="6">
        <f>IF(C501&amp;""="","",IFERROR(INDEX('الاجتماعات'!$I$6:$I$205,MATCH(B501&amp;"",'الاجتماعات'!$A$6:$A$205,0)),"اجتماع غير موجود"))</f>
        <v/>
      </c>
      <c r="K501" s="18">
        <f>IF(N(D501)+N(E501)+N(F501)=0,"",N(D501)/(N(D501)+N(E501)+N(F501)))</f>
        <v/>
      </c>
      <c r="L501" s="6">
        <f>IF(C501&amp;""="","",IF(J501&lt;&gt;"مكتمل","لا يُعتد به",IF(K501="","لم يُصوَّت",IF(K501&gt;='الإعدادات'!$B$5,"مقبول","مرفوض"))))</f>
        <v/>
      </c>
      <c r="M501" s="6">
        <f>IF(AND(L501="مقبول",I501&lt;&gt;"منفذ",I501&lt;&gt;"ملغي"),IF(AND(ISNUMBER(H501),H501&lt;'الإعدادات'!$B$6),"متأخر","غير منفذ"),"")</f>
        <v/>
      </c>
      <c r="N501" s="19">
        <f>IF(M501="","",IF(ISNUMBER(H501),H501,99999))</f>
        <v/>
      </c>
      <c r="O501" s="19">
        <f>IF(N501="","",COUNTIF($N$6:$N$505,"&lt;"&amp;N501)+COUNTIF($N$6:N501,N501))</f>
        <v/>
      </c>
    </row>
    <row r="502">
      <c r="A502" s="5" t="n"/>
      <c r="B502" s="5" t="n"/>
      <c r="C502" s="5" t="n"/>
      <c r="D502" s="17" t="n"/>
      <c r="E502" s="17" t="n"/>
      <c r="F502" s="17" t="n"/>
      <c r="G502" s="5" t="n"/>
      <c r="H502" s="14" t="n"/>
      <c r="I502" s="5" t="n"/>
      <c r="J502" s="6">
        <f>IF(C502&amp;""="","",IFERROR(INDEX('الاجتماعات'!$I$6:$I$205,MATCH(B502&amp;"",'الاجتماعات'!$A$6:$A$205,0)),"اجتماع غير موجود"))</f>
        <v/>
      </c>
      <c r="K502" s="18">
        <f>IF(N(D502)+N(E502)+N(F502)=0,"",N(D502)/(N(D502)+N(E502)+N(F502)))</f>
        <v/>
      </c>
      <c r="L502" s="6">
        <f>IF(C502&amp;""="","",IF(J502&lt;&gt;"مكتمل","لا يُعتد به",IF(K502="","لم يُصوَّت",IF(K502&gt;='الإعدادات'!$B$5,"مقبول","مرفوض"))))</f>
        <v/>
      </c>
      <c r="M502" s="6">
        <f>IF(AND(L502="مقبول",I502&lt;&gt;"منفذ",I502&lt;&gt;"ملغي"),IF(AND(ISNUMBER(H502),H502&lt;'الإعدادات'!$B$6),"متأخر","غير منفذ"),"")</f>
        <v/>
      </c>
      <c r="N502" s="19">
        <f>IF(M502="","",IF(ISNUMBER(H502),H502,99999))</f>
        <v/>
      </c>
      <c r="O502" s="19">
        <f>IF(N502="","",COUNTIF($N$6:$N$505,"&lt;"&amp;N502)+COUNTIF($N$6:N502,N502))</f>
        <v/>
      </c>
    </row>
    <row r="503">
      <c r="A503" s="5" t="n"/>
      <c r="B503" s="5" t="n"/>
      <c r="C503" s="5" t="n"/>
      <c r="D503" s="17" t="n"/>
      <c r="E503" s="17" t="n"/>
      <c r="F503" s="17" t="n"/>
      <c r="G503" s="5" t="n"/>
      <c r="H503" s="14" t="n"/>
      <c r="I503" s="5" t="n"/>
      <c r="J503" s="6">
        <f>IF(C503&amp;""="","",IFERROR(INDEX('الاجتماعات'!$I$6:$I$205,MATCH(B503&amp;"",'الاجتماعات'!$A$6:$A$205,0)),"اجتماع غير موجود"))</f>
        <v/>
      </c>
      <c r="K503" s="18">
        <f>IF(N(D503)+N(E503)+N(F503)=0,"",N(D503)/(N(D503)+N(E503)+N(F503)))</f>
        <v/>
      </c>
      <c r="L503" s="6">
        <f>IF(C503&amp;""="","",IF(J503&lt;&gt;"مكتمل","لا يُعتد به",IF(K503="","لم يُصوَّت",IF(K503&gt;='الإعدادات'!$B$5,"مقبول","مرفوض"))))</f>
        <v/>
      </c>
      <c r="M503" s="6">
        <f>IF(AND(L503="مقبول",I503&lt;&gt;"منفذ",I503&lt;&gt;"ملغي"),IF(AND(ISNUMBER(H503),H503&lt;'الإعدادات'!$B$6),"متأخر","غير منفذ"),"")</f>
        <v/>
      </c>
      <c r="N503" s="19">
        <f>IF(M503="","",IF(ISNUMBER(H503),H503,99999))</f>
        <v/>
      </c>
      <c r="O503" s="19">
        <f>IF(N503="","",COUNTIF($N$6:$N$505,"&lt;"&amp;N503)+COUNTIF($N$6:N503,N503))</f>
        <v/>
      </c>
    </row>
    <row r="504">
      <c r="A504" s="5" t="n"/>
      <c r="B504" s="5" t="n"/>
      <c r="C504" s="5" t="n"/>
      <c r="D504" s="17" t="n"/>
      <c r="E504" s="17" t="n"/>
      <c r="F504" s="17" t="n"/>
      <c r="G504" s="5" t="n"/>
      <c r="H504" s="14" t="n"/>
      <c r="I504" s="5" t="n"/>
      <c r="J504" s="6">
        <f>IF(C504&amp;""="","",IFERROR(INDEX('الاجتماعات'!$I$6:$I$205,MATCH(B504&amp;"",'الاجتماعات'!$A$6:$A$205,0)),"اجتماع غير موجود"))</f>
        <v/>
      </c>
      <c r="K504" s="18">
        <f>IF(N(D504)+N(E504)+N(F504)=0,"",N(D504)/(N(D504)+N(E504)+N(F504)))</f>
        <v/>
      </c>
      <c r="L504" s="6">
        <f>IF(C504&amp;""="","",IF(J504&lt;&gt;"مكتمل","لا يُعتد به",IF(K504="","لم يُصوَّت",IF(K504&gt;='الإعدادات'!$B$5,"مقبول","مرفوض"))))</f>
        <v/>
      </c>
      <c r="M504" s="6">
        <f>IF(AND(L504="مقبول",I504&lt;&gt;"منفذ",I504&lt;&gt;"ملغي"),IF(AND(ISNUMBER(H504),H504&lt;'الإعدادات'!$B$6),"متأخر","غير منفذ"),"")</f>
        <v/>
      </c>
      <c r="N504" s="19">
        <f>IF(M504="","",IF(ISNUMBER(H504),H504,99999))</f>
        <v/>
      </c>
      <c r="O504" s="19">
        <f>IF(N504="","",COUNTIF($N$6:$N$505,"&lt;"&amp;N504)+COUNTIF($N$6:N504,N504))</f>
        <v/>
      </c>
    </row>
    <row r="505">
      <c r="A505" s="5" t="n"/>
      <c r="B505" s="5" t="n"/>
      <c r="C505" s="5" t="n"/>
      <c r="D505" s="17" t="n"/>
      <c r="E505" s="17" t="n"/>
      <c r="F505" s="17" t="n"/>
      <c r="G505" s="5" t="n"/>
      <c r="H505" s="14" t="n"/>
      <c r="I505" s="5" t="n"/>
      <c r="J505" s="6">
        <f>IF(C505&amp;""="","",IFERROR(INDEX('الاجتماعات'!$I$6:$I$205,MATCH(B505&amp;"",'الاجتماعات'!$A$6:$A$205,0)),"اجتماع غير موجود"))</f>
        <v/>
      </c>
      <c r="K505" s="18">
        <f>IF(N(D505)+N(E505)+N(F505)=0,"",N(D505)/(N(D505)+N(E505)+N(F505)))</f>
        <v/>
      </c>
      <c r="L505" s="6">
        <f>IF(C505&amp;""="","",IF(J505&lt;&gt;"مكتمل","لا يُعتد به",IF(K505="","لم يُصوَّت",IF(K505&gt;='الإعدادات'!$B$5,"مقبول","مرفوض"))))</f>
        <v/>
      </c>
      <c r="M505" s="6">
        <f>IF(AND(L505="مقبول",I505&lt;&gt;"منفذ",I505&lt;&gt;"ملغي"),IF(AND(ISNUMBER(H505),H505&lt;'الإعدادات'!$B$6),"متأخر","غير منفذ"),"")</f>
        <v/>
      </c>
      <c r="N505" s="19">
        <f>IF(M505="","",IF(ISNUMBER(H505),H505,99999))</f>
        <v/>
      </c>
      <c r="O505" s="19">
        <f>IF(N505="","",COUNTIF($N$6:$N$505,"&lt;"&amp;N505)+COUNTIF($N$6:N505,N505))</f>
        <v/>
      </c>
    </row>
  </sheetData>
  <autoFilter ref="A5:O505"/>
  <mergeCells count="2">
    <mergeCell ref="A1:O1"/>
    <mergeCell ref="A2:O2"/>
  </mergeCells>
  <conditionalFormatting sqref="A6:O505">
    <cfRule type="expression" priority="1" dxfId="1">
      <formula>$M6="متأخر"</formula>
    </cfRule>
    <cfRule type="expression" priority="2" dxfId="2">
      <formula>$M6="غير منفذ"</formula>
    </cfRule>
  </conditionalFormatting>
  <conditionalFormatting sqref="L6:L505">
    <cfRule type="expression" priority="3" dxfId="0">
      <formula>$L6="مقبول"</formula>
    </cfRule>
    <cfRule type="expression" priority="4" dxfId="1">
      <formula>$L6="مرفوض"</formula>
    </cfRule>
  </conditionalFormatting>
  <dataValidations count="2">
    <dataValidation sqref="B6:B505" showDropDown="0" showInputMessage="0" showErrorMessage="0" allowBlank="1" type="list">
      <formula1>='الاجتماعات'!$A$6:$A$205</formula1>
    </dataValidation>
    <dataValidation sqref="I6:I505" showDropDown="0" showInputMessage="0" showErrorMessage="0" allowBlank="1" type="list">
      <formula1>"لم يبدأ,قيد التنفيذ,منفذ,ملغي"</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H5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1" customWidth="1" min="2" max="2"/>
    <col width="11" customWidth="1" min="3" max="3"/>
    <col width="38" customWidth="1" min="4" max="4"/>
    <col width="18" customWidth="1" min="5" max="5"/>
    <col width="14" customWidth="1" min="6" max="6"/>
    <col width="13" customWidth="1" min="7" max="7"/>
    <col width="13" customWidth="1" min="8" max="8"/>
  </cols>
  <sheetData>
    <row r="1" ht="26" customHeight="1">
      <c r="A1" s="10" t="inlineStr">
        <is>
          <t>شيت اجتماعات وقرارات 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قرارات مقبولة لم تُنفذ</t>
        </is>
      </c>
      <c r="B4" s="20">
        <f>COUNTIF('القرارات'!$O$6:$O$505,"&gt;0")</f>
        <v/>
      </c>
    </row>
    <row r="6" ht="32" customHeight="1">
      <c r="A6" s="15" t="inlineStr">
        <is>
          <t>م</t>
        </is>
      </c>
      <c r="B6" s="15" t="inlineStr">
        <is>
          <t>رقم القرار</t>
        </is>
      </c>
      <c r="C6" s="15" t="inlineStr">
        <is>
          <t>الاجتماع</t>
        </is>
      </c>
      <c r="D6" s="15" t="inlineStr">
        <is>
          <t>نص القرار</t>
        </is>
      </c>
      <c r="E6" s="15" t="inlineStr">
        <is>
          <t>المسؤول عن التنفيذ</t>
        </is>
      </c>
      <c r="F6" s="15" t="inlineStr">
        <is>
          <t>موعد التنفيذ</t>
        </is>
      </c>
      <c r="G6" s="15" t="inlineStr">
        <is>
          <t>حالة التنفيذ</t>
        </is>
      </c>
      <c r="H6" s="15" t="inlineStr">
        <is>
          <t>المتابعة</t>
        </is>
      </c>
    </row>
    <row r="7">
      <c r="A7" s="6">
        <f>IF(1&lt;=$B$4,1,"")</f>
        <v/>
      </c>
      <c r="B7" s="6">
        <f>IF($A7="","",INDEX('القرارات'!$A$6:$A$505,MATCH($A7,'القرارات'!$O$6:$O$505,0))&amp;"")</f>
        <v/>
      </c>
      <c r="C7" s="6">
        <f>IF($A7="","",INDEX('القرارات'!$B$6:$B$505,MATCH($A7,'القرارات'!$O$6:$O$505,0))&amp;"")</f>
        <v/>
      </c>
      <c r="D7" s="6">
        <f>IF($A7="","",INDEX('القرارات'!$C$6:$C$505,MATCH($A7,'القرارات'!$O$6:$O$505,0))&amp;"")</f>
        <v/>
      </c>
      <c r="E7" s="6">
        <f>IF($A7="","",INDEX('القرارات'!$G$6:$G$505,MATCH($A7,'القرارات'!$O$6:$O$505,0))&amp;"")</f>
        <v/>
      </c>
      <c r="F7" s="21">
        <f>IF($A7="","",IF(INDEX('القرارات'!$H$6:$H$505,MATCH($A7,'القرارات'!$O$6:$O$505,0))="","",INDEX('القرارات'!$H$6:$H$505,MATCH($A7,'القرارات'!$O$6:$O$505,0))))</f>
        <v/>
      </c>
      <c r="G7" s="6">
        <f>IF($A7="","",INDEX('القرارات'!$I$6:$I$505,MATCH($A7,'القرارات'!$O$6:$O$505,0))&amp;"")</f>
        <v/>
      </c>
      <c r="H7" s="6">
        <f>IF($A7="","",INDEX('القرارات'!$M$6:$M$505,MATCH($A7,'القرارات'!$O$6:$O$505,0))&amp;"")</f>
        <v/>
      </c>
    </row>
    <row r="8">
      <c r="A8" s="6">
        <f>IF(2&lt;=$B$4,2,"")</f>
        <v/>
      </c>
      <c r="B8" s="6">
        <f>IF($A8="","",INDEX('القرارات'!$A$6:$A$505,MATCH($A8,'القرارات'!$O$6:$O$505,0))&amp;"")</f>
        <v/>
      </c>
      <c r="C8" s="6">
        <f>IF($A8="","",INDEX('القرارات'!$B$6:$B$505,MATCH($A8,'القرارات'!$O$6:$O$505,0))&amp;"")</f>
        <v/>
      </c>
      <c r="D8" s="6">
        <f>IF($A8="","",INDEX('القرارات'!$C$6:$C$505,MATCH($A8,'القرارات'!$O$6:$O$505,0))&amp;"")</f>
        <v/>
      </c>
      <c r="E8" s="6">
        <f>IF($A8="","",INDEX('القرارات'!$G$6:$G$505,MATCH($A8,'القرارات'!$O$6:$O$505,0))&amp;"")</f>
        <v/>
      </c>
      <c r="F8" s="21">
        <f>IF($A8="","",IF(INDEX('القرارات'!$H$6:$H$505,MATCH($A8,'القرارات'!$O$6:$O$505,0))="","",INDEX('القرارات'!$H$6:$H$505,MATCH($A8,'القرارات'!$O$6:$O$505,0))))</f>
        <v/>
      </c>
      <c r="G8" s="6">
        <f>IF($A8="","",INDEX('القرارات'!$I$6:$I$505,MATCH($A8,'القرارات'!$O$6:$O$505,0))&amp;"")</f>
        <v/>
      </c>
      <c r="H8" s="6">
        <f>IF($A8="","",INDEX('القرارات'!$M$6:$M$505,MATCH($A8,'القرارات'!$O$6:$O$505,0))&amp;"")</f>
        <v/>
      </c>
    </row>
    <row r="9">
      <c r="A9" s="6">
        <f>IF(3&lt;=$B$4,3,"")</f>
        <v/>
      </c>
      <c r="B9" s="6">
        <f>IF($A9="","",INDEX('القرارات'!$A$6:$A$505,MATCH($A9,'القرارات'!$O$6:$O$505,0))&amp;"")</f>
        <v/>
      </c>
      <c r="C9" s="6">
        <f>IF($A9="","",INDEX('القرارات'!$B$6:$B$505,MATCH($A9,'القرارات'!$O$6:$O$505,0))&amp;"")</f>
        <v/>
      </c>
      <c r="D9" s="6">
        <f>IF($A9="","",INDEX('القرارات'!$C$6:$C$505,MATCH($A9,'القرارات'!$O$6:$O$505,0))&amp;"")</f>
        <v/>
      </c>
      <c r="E9" s="6">
        <f>IF($A9="","",INDEX('القرارات'!$G$6:$G$505,MATCH($A9,'القرارات'!$O$6:$O$505,0))&amp;"")</f>
        <v/>
      </c>
      <c r="F9" s="21">
        <f>IF($A9="","",IF(INDEX('القرارات'!$H$6:$H$505,MATCH($A9,'القرارات'!$O$6:$O$505,0))="","",INDEX('القرارات'!$H$6:$H$505,MATCH($A9,'القرارات'!$O$6:$O$505,0))))</f>
        <v/>
      </c>
      <c r="G9" s="6">
        <f>IF($A9="","",INDEX('القرارات'!$I$6:$I$505,MATCH($A9,'القرارات'!$O$6:$O$505,0))&amp;"")</f>
        <v/>
      </c>
      <c r="H9" s="6">
        <f>IF($A9="","",INDEX('القرارات'!$M$6:$M$505,MATCH($A9,'القرارات'!$O$6:$O$505,0))&amp;"")</f>
        <v/>
      </c>
    </row>
    <row r="10">
      <c r="A10" s="6">
        <f>IF(4&lt;=$B$4,4,"")</f>
        <v/>
      </c>
      <c r="B10" s="6">
        <f>IF($A10="","",INDEX('القرارات'!$A$6:$A$505,MATCH($A10,'القرارات'!$O$6:$O$505,0))&amp;"")</f>
        <v/>
      </c>
      <c r="C10" s="6">
        <f>IF($A10="","",INDEX('القرارات'!$B$6:$B$505,MATCH($A10,'القرارات'!$O$6:$O$505,0))&amp;"")</f>
        <v/>
      </c>
      <c r="D10" s="6">
        <f>IF($A10="","",INDEX('القرارات'!$C$6:$C$505,MATCH($A10,'القرارات'!$O$6:$O$505,0))&amp;"")</f>
        <v/>
      </c>
      <c r="E10" s="6">
        <f>IF($A10="","",INDEX('القرارات'!$G$6:$G$505,MATCH($A10,'القرارات'!$O$6:$O$505,0))&amp;"")</f>
        <v/>
      </c>
      <c r="F10" s="21">
        <f>IF($A10="","",IF(INDEX('القرارات'!$H$6:$H$505,MATCH($A10,'القرارات'!$O$6:$O$505,0))="","",INDEX('القرارات'!$H$6:$H$505,MATCH($A10,'القرارات'!$O$6:$O$505,0))))</f>
        <v/>
      </c>
      <c r="G10" s="6">
        <f>IF($A10="","",INDEX('القرارات'!$I$6:$I$505,MATCH($A10,'القرارات'!$O$6:$O$505,0))&amp;"")</f>
        <v/>
      </c>
      <c r="H10" s="6">
        <f>IF($A10="","",INDEX('القرارات'!$M$6:$M$505,MATCH($A10,'القرارات'!$O$6:$O$505,0))&amp;"")</f>
        <v/>
      </c>
    </row>
    <row r="11">
      <c r="A11" s="6">
        <f>IF(5&lt;=$B$4,5,"")</f>
        <v/>
      </c>
      <c r="B11" s="6">
        <f>IF($A11="","",INDEX('القرارات'!$A$6:$A$505,MATCH($A11,'القرارات'!$O$6:$O$505,0))&amp;"")</f>
        <v/>
      </c>
      <c r="C11" s="6">
        <f>IF($A11="","",INDEX('القرارات'!$B$6:$B$505,MATCH($A11,'القرارات'!$O$6:$O$505,0))&amp;"")</f>
        <v/>
      </c>
      <c r="D11" s="6">
        <f>IF($A11="","",INDEX('القرارات'!$C$6:$C$505,MATCH($A11,'القرارات'!$O$6:$O$505,0))&amp;"")</f>
        <v/>
      </c>
      <c r="E11" s="6">
        <f>IF($A11="","",INDEX('القرارات'!$G$6:$G$505,MATCH($A11,'القرارات'!$O$6:$O$505,0))&amp;"")</f>
        <v/>
      </c>
      <c r="F11" s="21">
        <f>IF($A11="","",IF(INDEX('القرارات'!$H$6:$H$505,MATCH($A11,'القرارات'!$O$6:$O$505,0))="","",INDEX('القرارات'!$H$6:$H$505,MATCH($A11,'القرارات'!$O$6:$O$505,0))))</f>
        <v/>
      </c>
      <c r="G11" s="6">
        <f>IF($A11="","",INDEX('القرارات'!$I$6:$I$505,MATCH($A11,'القرارات'!$O$6:$O$505,0))&amp;"")</f>
        <v/>
      </c>
      <c r="H11" s="6">
        <f>IF($A11="","",INDEX('القرارات'!$M$6:$M$505,MATCH($A11,'القرارات'!$O$6:$O$505,0))&amp;"")</f>
        <v/>
      </c>
    </row>
    <row r="12">
      <c r="A12" s="6">
        <f>IF(6&lt;=$B$4,6,"")</f>
        <v/>
      </c>
      <c r="B12" s="6">
        <f>IF($A12="","",INDEX('القرارات'!$A$6:$A$505,MATCH($A12,'القرارات'!$O$6:$O$505,0))&amp;"")</f>
        <v/>
      </c>
      <c r="C12" s="6">
        <f>IF($A12="","",INDEX('القرارات'!$B$6:$B$505,MATCH($A12,'القرارات'!$O$6:$O$505,0))&amp;"")</f>
        <v/>
      </c>
      <c r="D12" s="6">
        <f>IF($A12="","",INDEX('القرارات'!$C$6:$C$505,MATCH($A12,'القرارات'!$O$6:$O$505,0))&amp;"")</f>
        <v/>
      </c>
      <c r="E12" s="6">
        <f>IF($A12="","",INDEX('القرارات'!$G$6:$G$505,MATCH($A12,'القرارات'!$O$6:$O$505,0))&amp;"")</f>
        <v/>
      </c>
      <c r="F12" s="21">
        <f>IF($A12="","",IF(INDEX('القرارات'!$H$6:$H$505,MATCH($A12,'القرارات'!$O$6:$O$505,0))="","",INDEX('القرارات'!$H$6:$H$505,MATCH($A12,'القرارات'!$O$6:$O$505,0))))</f>
        <v/>
      </c>
      <c r="G12" s="6">
        <f>IF($A12="","",INDEX('القرارات'!$I$6:$I$505,MATCH($A12,'القرارات'!$O$6:$O$505,0))&amp;"")</f>
        <v/>
      </c>
      <c r="H12" s="6">
        <f>IF($A12="","",INDEX('القرارات'!$M$6:$M$505,MATCH($A12,'القرارات'!$O$6:$O$505,0))&amp;"")</f>
        <v/>
      </c>
    </row>
    <row r="13">
      <c r="A13" s="6">
        <f>IF(7&lt;=$B$4,7,"")</f>
        <v/>
      </c>
      <c r="B13" s="6">
        <f>IF($A13="","",INDEX('القرارات'!$A$6:$A$505,MATCH($A13,'القرارات'!$O$6:$O$505,0))&amp;"")</f>
        <v/>
      </c>
      <c r="C13" s="6">
        <f>IF($A13="","",INDEX('القرارات'!$B$6:$B$505,MATCH($A13,'القرارات'!$O$6:$O$505,0))&amp;"")</f>
        <v/>
      </c>
      <c r="D13" s="6">
        <f>IF($A13="","",INDEX('القرارات'!$C$6:$C$505,MATCH($A13,'القرارات'!$O$6:$O$505,0))&amp;"")</f>
        <v/>
      </c>
      <c r="E13" s="6">
        <f>IF($A13="","",INDEX('القرارات'!$G$6:$G$505,MATCH($A13,'القرارات'!$O$6:$O$505,0))&amp;"")</f>
        <v/>
      </c>
      <c r="F13" s="21">
        <f>IF($A13="","",IF(INDEX('القرارات'!$H$6:$H$505,MATCH($A13,'القرارات'!$O$6:$O$505,0))="","",INDEX('القرارات'!$H$6:$H$505,MATCH($A13,'القرارات'!$O$6:$O$505,0))))</f>
        <v/>
      </c>
      <c r="G13" s="6">
        <f>IF($A13="","",INDEX('القرارات'!$I$6:$I$505,MATCH($A13,'القرارات'!$O$6:$O$505,0))&amp;"")</f>
        <v/>
      </c>
      <c r="H13" s="6">
        <f>IF($A13="","",INDEX('القرارات'!$M$6:$M$505,MATCH($A13,'القرارات'!$O$6:$O$505,0))&amp;"")</f>
        <v/>
      </c>
    </row>
    <row r="14">
      <c r="A14" s="6">
        <f>IF(8&lt;=$B$4,8,"")</f>
        <v/>
      </c>
      <c r="B14" s="6">
        <f>IF($A14="","",INDEX('القرارات'!$A$6:$A$505,MATCH($A14,'القرارات'!$O$6:$O$505,0))&amp;"")</f>
        <v/>
      </c>
      <c r="C14" s="6">
        <f>IF($A14="","",INDEX('القرارات'!$B$6:$B$505,MATCH($A14,'القرارات'!$O$6:$O$505,0))&amp;"")</f>
        <v/>
      </c>
      <c r="D14" s="6">
        <f>IF($A14="","",INDEX('القرارات'!$C$6:$C$505,MATCH($A14,'القرارات'!$O$6:$O$505,0))&amp;"")</f>
        <v/>
      </c>
      <c r="E14" s="6">
        <f>IF($A14="","",INDEX('القرارات'!$G$6:$G$505,MATCH($A14,'القرارات'!$O$6:$O$505,0))&amp;"")</f>
        <v/>
      </c>
      <c r="F14" s="21">
        <f>IF($A14="","",IF(INDEX('القرارات'!$H$6:$H$505,MATCH($A14,'القرارات'!$O$6:$O$505,0))="","",INDEX('القرارات'!$H$6:$H$505,MATCH($A14,'القرارات'!$O$6:$O$505,0))))</f>
        <v/>
      </c>
      <c r="G14" s="6">
        <f>IF($A14="","",INDEX('القرارات'!$I$6:$I$505,MATCH($A14,'القرارات'!$O$6:$O$505,0))&amp;"")</f>
        <v/>
      </c>
      <c r="H14" s="6">
        <f>IF($A14="","",INDEX('القرارات'!$M$6:$M$505,MATCH($A14,'القرارات'!$O$6:$O$505,0))&amp;"")</f>
        <v/>
      </c>
    </row>
    <row r="15">
      <c r="A15" s="6">
        <f>IF(9&lt;=$B$4,9,"")</f>
        <v/>
      </c>
      <c r="B15" s="6">
        <f>IF($A15="","",INDEX('القرارات'!$A$6:$A$505,MATCH($A15,'القرارات'!$O$6:$O$505,0))&amp;"")</f>
        <v/>
      </c>
      <c r="C15" s="6">
        <f>IF($A15="","",INDEX('القرارات'!$B$6:$B$505,MATCH($A15,'القرارات'!$O$6:$O$505,0))&amp;"")</f>
        <v/>
      </c>
      <c r="D15" s="6">
        <f>IF($A15="","",INDEX('القرارات'!$C$6:$C$505,MATCH($A15,'القرارات'!$O$6:$O$505,0))&amp;"")</f>
        <v/>
      </c>
      <c r="E15" s="6">
        <f>IF($A15="","",INDEX('القرارات'!$G$6:$G$505,MATCH($A15,'القرارات'!$O$6:$O$505,0))&amp;"")</f>
        <v/>
      </c>
      <c r="F15" s="21">
        <f>IF($A15="","",IF(INDEX('القرارات'!$H$6:$H$505,MATCH($A15,'القرارات'!$O$6:$O$505,0))="","",INDEX('القرارات'!$H$6:$H$505,MATCH($A15,'القرارات'!$O$6:$O$505,0))))</f>
        <v/>
      </c>
      <c r="G15" s="6">
        <f>IF($A15="","",INDEX('القرارات'!$I$6:$I$505,MATCH($A15,'القرارات'!$O$6:$O$505,0))&amp;"")</f>
        <v/>
      </c>
      <c r="H15" s="6">
        <f>IF($A15="","",INDEX('القرارات'!$M$6:$M$505,MATCH($A15,'القرارات'!$O$6:$O$505,0))&amp;"")</f>
        <v/>
      </c>
    </row>
    <row r="16">
      <c r="A16" s="6">
        <f>IF(10&lt;=$B$4,10,"")</f>
        <v/>
      </c>
      <c r="B16" s="6">
        <f>IF($A16="","",INDEX('القرارات'!$A$6:$A$505,MATCH($A16,'القرارات'!$O$6:$O$505,0))&amp;"")</f>
        <v/>
      </c>
      <c r="C16" s="6">
        <f>IF($A16="","",INDEX('القرارات'!$B$6:$B$505,MATCH($A16,'القرارات'!$O$6:$O$505,0))&amp;"")</f>
        <v/>
      </c>
      <c r="D16" s="6">
        <f>IF($A16="","",INDEX('القرارات'!$C$6:$C$505,MATCH($A16,'القرارات'!$O$6:$O$505,0))&amp;"")</f>
        <v/>
      </c>
      <c r="E16" s="6">
        <f>IF($A16="","",INDEX('القرارات'!$G$6:$G$505,MATCH($A16,'القرارات'!$O$6:$O$505,0))&amp;"")</f>
        <v/>
      </c>
      <c r="F16" s="21">
        <f>IF($A16="","",IF(INDEX('القرارات'!$H$6:$H$505,MATCH($A16,'القرارات'!$O$6:$O$505,0))="","",INDEX('القرارات'!$H$6:$H$505,MATCH($A16,'القرارات'!$O$6:$O$505,0))))</f>
        <v/>
      </c>
      <c r="G16" s="6">
        <f>IF($A16="","",INDEX('القرارات'!$I$6:$I$505,MATCH($A16,'القرارات'!$O$6:$O$505,0))&amp;"")</f>
        <v/>
      </c>
      <c r="H16" s="6">
        <f>IF($A16="","",INDEX('القرارات'!$M$6:$M$505,MATCH($A16,'القرارات'!$O$6:$O$505,0))&amp;"")</f>
        <v/>
      </c>
    </row>
    <row r="17">
      <c r="A17" s="6">
        <f>IF(11&lt;=$B$4,11,"")</f>
        <v/>
      </c>
      <c r="B17" s="6">
        <f>IF($A17="","",INDEX('القرارات'!$A$6:$A$505,MATCH($A17,'القرارات'!$O$6:$O$505,0))&amp;"")</f>
        <v/>
      </c>
      <c r="C17" s="6">
        <f>IF($A17="","",INDEX('القرارات'!$B$6:$B$505,MATCH($A17,'القرارات'!$O$6:$O$505,0))&amp;"")</f>
        <v/>
      </c>
      <c r="D17" s="6">
        <f>IF($A17="","",INDEX('القرارات'!$C$6:$C$505,MATCH($A17,'القرارات'!$O$6:$O$505,0))&amp;"")</f>
        <v/>
      </c>
      <c r="E17" s="6">
        <f>IF($A17="","",INDEX('القرارات'!$G$6:$G$505,MATCH($A17,'القرارات'!$O$6:$O$505,0))&amp;"")</f>
        <v/>
      </c>
      <c r="F17" s="21">
        <f>IF($A17="","",IF(INDEX('القرارات'!$H$6:$H$505,MATCH($A17,'القرارات'!$O$6:$O$505,0))="","",INDEX('القرارات'!$H$6:$H$505,MATCH($A17,'القرارات'!$O$6:$O$505,0))))</f>
        <v/>
      </c>
      <c r="G17" s="6">
        <f>IF($A17="","",INDEX('القرارات'!$I$6:$I$505,MATCH($A17,'القرارات'!$O$6:$O$505,0))&amp;"")</f>
        <v/>
      </c>
      <c r="H17" s="6">
        <f>IF($A17="","",INDEX('القرارات'!$M$6:$M$505,MATCH($A17,'القرارات'!$O$6:$O$505,0))&amp;"")</f>
        <v/>
      </c>
    </row>
    <row r="18">
      <c r="A18" s="6">
        <f>IF(12&lt;=$B$4,12,"")</f>
        <v/>
      </c>
      <c r="B18" s="6">
        <f>IF($A18="","",INDEX('القرارات'!$A$6:$A$505,MATCH($A18,'القرارات'!$O$6:$O$505,0))&amp;"")</f>
        <v/>
      </c>
      <c r="C18" s="6">
        <f>IF($A18="","",INDEX('القرارات'!$B$6:$B$505,MATCH($A18,'القرارات'!$O$6:$O$505,0))&amp;"")</f>
        <v/>
      </c>
      <c r="D18" s="6">
        <f>IF($A18="","",INDEX('القرارات'!$C$6:$C$505,MATCH($A18,'القرارات'!$O$6:$O$505,0))&amp;"")</f>
        <v/>
      </c>
      <c r="E18" s="6">
        <f>IF($A18="","",INDEX('القرارات'!$G$6:$G$505,MATCH($A18,'القرارات'!$O$6:$O$505,0))&amp;"")</f>
        <v/>
      </c>
      <c r="F18" s="21">
        <f>IF($A18="","",IF(INDEX('القرارات'!$H$6:$H$505,MATCH($A18,'القرارات'!$O$6:$O$505,0))="","",INDEX('القرارات'!$H$6:$H$505,MATCH($A18,'القرارات'!$O$6:$O$505,0))))</f>
        <v/>
      </c>
      <c r="G18" s="6">
        <f>IF($A18="","",INDEX('القرارات'!$I$6:$I$505,MATCH($A18,'القرارات'!$O$6:$O$505,0))&amp;"")</f>
        <v/>
      </c>
      <c r="H18" s="6">
        <f>IF($A18="","",INDEX('القرارات'!$M$6:$M$505,MATCH($A18,'القرارات'!$O$6:$O$505,0))&amp;"")</f>
        <v/>
      </c>
    </row>
    <row r="19">
      <c r="A19" s="6">
        <f>IF(13&lt;=$B$4,13,"")</f>
        <v/>
      </c>
      <c r="B19" s="6">
        <f>IF($A19="","",INDEX('القرارات'!$A$6:$A$505,MATCH($A19,'القرارات'!$O$6:$O$505,0))&amp;"")</f>
        <v/>
      </c>
      <c r="C19" s="6">
        <f>IF($A19="","",INDEX('القرارات'!$B$6:$B$505,MATCH($A19,'القرارات'!$O$6:$O$505,0))&amp;"")</f>
        <v/>
      </c>
      <c r="D19" s="6">
        <f>IF($A19="","",INDEX('القرارات'!$C$6:$C$505,MATCH($A19,'القرارات'!$O$6:$O$505,0))&amp;"")</f>
        <v/>
      </c>
      <c r="E19" s="6">
        <f>IF($A19="","",INDEX('القرارات'!$G$6:$G$505,MATCH($A19,'القرارات'!$O$6:$O$505,0))&amp;"")</f>
        <v/>
      </c>
      <c r="F19" s="21">
        <f>IF($A19="","",IF(INDEX('القرارات'!$H$6:$H$505,MATCH($A19,'القرارات'!$O$6:$O$505,0))="","",INDEX('القرارات'!$H$6:$H$505,MATCH($A19,'القرارات'!$O$6:$O$505,0))))</f>
        <v/>
      </c>
      <c r="G19" s="6">
        <f>IF($A19="","",INDEX('القرارات'!$I$6:$I$505,MATCH($A19,'القرارات'!$O$6:$O$505,0))&amp;"")</f>
        <v/>
      </c>
      <c r="H19" s="6">
        <f>IF($A19="","",INDEX('القرارات'!$M$6:$M$505,MATCH($A19,'القرارات'!$O$6:$O$505,0))&amp;"")</f>
        <v/>
      </c>
    </row>
    <row r="20">
      <c r="A20" s="6">
        <f>IF(14&lt;=$B$4,14,"")</f>
        <v/>
      </c>
      <c r="B20" s="6">
        <f>IF($A20="","",INDEX('القرارات'!$A$6:$A$505,MATCH($A20,'القرارات'!$O$6:$O$505,0))&amp;"")</f>
        <v/>
      </c>
      <c r="C20" s="6">
        <f>IF($A20="","",INDEX('القرارات'!$B$6:$B$505,MATCH($A20,'القرارات'!$O$6:$O$505,0))&amp;"")</f>
        <v/>
      </c>
      <c r="D20" s="6">
        <f>IF($A20="","",INDEX('القرارات'!$C$6:$C$505,MATCH($A20,'القرارات'!$O$6:$O$505,0))&amp;"")</f>
        <v/>
      </c>
      <c r="E20" s="6">
        <f>IF($A20="","",INDEX('القرارات'!$G$6:$G$505,MATCH($A20,'القرارات'!$O$6:$O$505,0))&amp;"")</f>
        <v/>
      </c>
      <c r="F20" s="21">
        <f>IF($A20="","",IF(INDEX('القرارات'!$H$6:$H$505,MATCH($A20,'القرارات'!$O$6:$O$505,0))="","",INDEX('القرارات'!$H$6:$H$505,MATCH($A20,'القرارات'!$O$6:$O$505,0))))</f>
        <v/>
      </c>
      <c r="G20" s="6">
        <f>IF($A20="","",INDEX('القرارات'!$I$6:$I$505,MATCH($A20,'القرارات'!$O$6:$O$505,0))&amp;"")</f>
        <v/>
      </c>
      <c r="H20" s="6">
        <f>IF($A20="","",INDEX('القرارات'!$M$6:$M$505,MATCH($A20,'القرارات'!$O$6:$O$505,0))&amp;"")</f>
        <v/>
      </c>
    </row>
    <row r="21">
      <c r="A21" s="6">
        <f>IF(15&lt;=$B$4,15,"")</f>
        <v/>
      </c>
      <c r="B21" s="6">
        <f>IF($A21="","",INDEX('القرارات'!$A$6:$A$505,MATCH($A21,'القرارات'!$O$6:$O$505,0))&amp;"")</f>
        <v/>
      </c>
      <c r="C21" s="6">
        <f>IF($A21="","",INDEX('القرارات'!$B$6:$B$505,MATCH($A21,'القرارات'!$O$6:$O$505,0))&amp;"")</f>
        <v/>
      </c>
      <c r="D21" s="6">
        <f>IF($A21="","",INDEX('القرارات'!$C$6:$C$505,MATCH($A21,'القرارات'!$O$6:$O$505,0))&amp;"")</f>
        <v/>
      </c>
      <c r="E21" s="6">
        <f>IF($A21="","",INDEX('القرارات'!$G$6:$G$505,MATCH($A21,'القرارات'!$O$6:$O$505,0))&amp;"")</f>
        <v/>
      </c>
      <c r="F21" s="21">
        <f>IF($A21="","",IF(INDEX('القرارات'!$H$6:$H$505,MATCH($A21,'القرارات'!$O$6:$O$505,0))="","",INDEX('القرارات'!$H$6:$H$505,MATCH($A21,'القرارات'!$O$6:$O$505,0))))</f>
        <v/>
      </c>
      <c r="G21" s="6">
        <f>IF($A21="","",INDEX('القرارات'!$I$6:$I$505,MATCH($A21,'القرارات'!$O$6:$O$505,0))&amp;"")</f>
        <v/>
      </c>
      <c r="H21" s="6">
        <f>IF($A21="","",INDEX('القرارات'!$M$6:$M$505,MATCH($A21,'القرارات'!$O$6:$O$505,0))&amp;"")</f>
        <v/>
      </c>
    </row>
    <row r="22">
      <c r="A22" s="6">
        <f>IF(16&lt;=$B$4,16,"")</f>
        <v/>
      </c>
      <c r="B22" s="6">
        <f>IF($A22="","",INDEX('القرارات'!$A$6:$A$505,MATCH($A22,'القرارات'!$O$6:$O$505,0))&amp;"")</f>
        <v/>
      </c>
      <c r="C22" s="6">
        <f>IF($A22="","",INDEX('القرارات'!$B$6:$B$505,MATCH($A22,'القرارات'!$O$6:$O$505,0))&amp;"")</f>
        <v/>
      </c>
      <c r="D22" s="6">
        <f>IF($A22="","",INDEX('القرارات'!$C$6:$C$505,MATCH($A22,'القرارات'!$O$6:$O$505,0))&amp;"")</f>
        <v/>
      </c>
      <c r="E22" s="6">
        <f>IF($A22="","",INDEX('القرارات'!$G$6:$G$505,MATCH($A22,'القرارات'!$O$6:$O$505,0))&amp;"")</f>
        <v/>
      </c>
      <c r="F22" s="21">
        <f>IF($A22="","",IF(INDEX('القرارات'!$H$6:$H$505,MATCH($A22,'القرارات'!$O$6:$O$505,0))="","",INDEX('القرارات'!$H$6:$H$505,MATCH($A22,'القرارات'!$O$6:$O$505,0))))</f>
        <v/>
      </c>
      <c r="G22" s="6">
        <f>IF($A22="","",INDEX('القرارات'!$I$6:$I$505,MATCH($A22,'القرارات'!$O$6:$O$505,0))&amp;"")</f>
        <v/>
      </c>
      <c r="H22" s="6">
        <f>IF($A22="","",INDEX('القرارات'!$M$6:$M$505,MATCH($A22,'القرارات'!$O$6:$O$505,0))&amp;"")</f>
        <v/>
      </c>
    </row>
    <row r="23">
      <c r="A23" s="6">
        <f>IF(17&lt;=$B$4,17,"")</f>
        <v/>
      </c>
      <c r="B23" s="6">
        <f>IF($A23="","",INDEX('القرارات'!$A$6:$A$505,MATCH($A23,'القرارات'!$O$6:$O$505,0))&amp;"")</f>
        <v/>
      </c>
      <c r="C23" s="6">
        <f>IF($A23="","",INDEX('القرارات'!$B$6:$B$505,MATCH($A23,'القرارات'!$O$6:$O$505,0))&amp;"")</f>
        <v/>
      </c>
      <c r="D23" s="6">
        <f>IF($A23="","",INDEX('القرارات'!$C$6:$C$505,MATCH($A23,'القرارات'!$O$6:$O$505,0))&amp;"")</f>
        <v/>
      </c>
      <c r="E23" s="6">
        <f>IF($A23="","",INDEX('القرارات'!$G$6:$G$505,MATCH($A23,'القرارات'!$O$6:$O$505,0))&amp;"")</f>
        <v/>
      </c>
      <c r="F23" s="21">
        <f>IF($A23="","",IF(INDEX('القرارات'!$H$6:$H$505,MATCH($A23,'القرارات'!$O$6:$O$505,0))="","",INDEX('القرارات'!$H$6:$H$505,MATCH($A23,'القرارات'!$O$6:$O$505,0))))</f>
        <v/>
      </c>
      <c r="G23" s="6">
        <f>IF($A23="","",INDEX('القرارات'!$I$6:$I$505,MATCH($A23,'القرارات'!$O$6:$O$505,0))&amp;"")</f>
        <v/>
      </c>
      <c r="H23" s="6">
        <f>IF($A23="","",INDEX('القرارات'!$M$6:$M$505,MATCH($A23,'القرارات'!$O$6:$O$505,0))&amp;"")</f>
        <v/>
      </c>
    </row>
    <row r="24">
      <c r="A24" s="6">
        <f>IF(18&lt;=$B$4,18,"")</f>
        <v/>
      </c>
      <c r="B24" s="6">
        <f>IF($A24="","",INDEX('القرارات'!$A$6:$A$505,MATCH($A24,'القرارات'!$O$6:$O$505,0))&amp;"")</f>
        <v/>
      </c>
      <c r="C24" s="6">
        <f>IF($A24="","",INDEX('القرارات'!$B$6:$B$505,MATCH($A24,'القرارات'!$O$6:$O$505,0))&amp;"")</f>
        <v/>
      </c>
      <c r="D24" s="6">
        <f>IF($A24="","",INDEX('القرارات'!$C$6:$C$505,MATCH($A24,'القرارات'!$O$6:$O$505,0))&amp;"")</f>
        <v/>
      </c>
      <c r="E24" s="6">
        <f>IF($A24="","",INDEX('القرارات'!$G$6:$G$505,MATCH($A24,'القرارات'!$O$6:$O$505,0))&amp;"")</f>
        <v/>
      </c>
      <c r="F24" s="21">
        <f>IF($A24="","",IF(INDEX('القرارات'!$H$6:$H$505,MATCH($A24,'القرارات'!$O$6:$O$505,0))="","",INDEX('القرارات'!$H$6:$H$505,MATCH($A24,'القرارات'!$O$6:$O$505,0))))</f>
        <v/>
      </c>
      <c r="G24" s="6">
        <f>IF($A24="","",INDEX('القرارات'!$I$6:$I$505,MATCH($A24,'القرارات'!$O$6:$O$505,0))&amp;"")</f>
        <v/>
      </c>
      <c r="H24" s="6">
        <f>IF($A24="","",INDEX('القرارات'!$M$6:$M$505,MATCH($A24,'القرارات'!$O$6:$O$505,0))&amp;"")</f>
        <v/>
      </c>
    </row>
    <row r="25">
      <c r="A25" s="6">
        <f>IF(19&lt;=$B$4,19,"")</f>
        <v/>
      </c>
      <c r="B25" s="6">
        <f>IF($A25="","",INDEX('القرارات'!$A$6:$A$505,MATCH($A25,'القرارات'!$O$6:$O$505,0))&amp;"")</f>
        <v/>
      </c>
      <c r="C25" s="6">
        <f>IF($A25="","",INDEX('القرارات'!$B$6:$B$505,MATCH($A25,'القرارات'!$O$6:$O$505,0))&amp;"")</f>
        <v/>
      </c>
      <c r="D25" s="6">
        <f>IF($A25="","",INDEX('القرارات'!$C$6:$C$505,MATCH($A25,'القرارات'!$O$6:$O$505,0))&amp;"")</f>
        <v/>
      </c>
      <c r="E25" s="6">
        <f>IF($A25="","",INDEX('القرارات'!$G$6:$G$505,MATCH($A25,'القرارات'!$O$6:$O$505,0))&amp;"")</f>
        <v/>
      </c>
      <c r="F25" s="21">
        <f>IF($A25="","",IF(INDEX('القرارات'!$H$6:$H$505,MATCH($A25,'القرارات'!$O$6:$O$505,0))="","",INDEX('القرارات'!$H$6:$H$505,MATCH($A25,'القرارات'!$O$6:$O$505,0))))</f>
        <v/>
      </c>
      <c r="G25" s="6">
        <f>IF($A25="","",INDEX('القرارات'!$I$6:$I$505,MATCH($A25,'القرارات'!$O$6:$O$505,0))&amp;"")</f>
        <v/>
      </c>
      <c r="H25" s="6">
        <f>IF($A25="","",INDEX('القرارات'!$M$6:$M$505,MATCH($A25,'القرارات'!$O$6:$O$505,0))&amp;"")</f>
        <v/>
      </c>
    </row>
    <row r="26">
      <c r="A26" s="6">
        <f>IF(20&lt;=$B$4,20,"")</f>
        <v/>
      </c>
      <c r="B26" s="6">
        <f>IF($A26="","",INDEX('القرارات'!$A$6:$A$505,MATCH($A26,'القرارات'!$O$6:$O$505,0))&amp;"")</f>
        <v/>
      </c>
      <c r="C26" s="6">
        <f>IF($A26="","",INDEX('القرارات'!$B$6:$B$505,MATCH($A26,'القرارات'!$O$6:$O$505,0))&amp;"")</f>
        <v/>
      </c>
      <c r="D26" s="6">
        <f>IF($A26="","",INDEX('القرارات'!$C$6:$C$505,MATCH($A26,'القرارات'!$O$6:$O$505,0))&amp;"")</f>
        <v/>
      </c>
      <c r="E26" s="6">
        <f>IF($A26="","",INDEX('القرارات'!$G$6:$G$505,MATCH($A26,'القرارات'!$O$6:$O$505,0))&amp;"")</f>
        <v/>
      </c>
      <c r="F26" s="21">
        <f>IF($A26="","",IF(INDEX('القرارات'!$H$6:$H$505,MATCH($A26,'القرارات'!$O$6:$O$505,0))="","",INDEX('القرارات'!$H$6:$H$505,MATCH($A26,'القرارات'!$O$6:$O$505,0))))</f>
        <v/>
      </c>
      <c r="G26" s="6">
        <f>IF($A26="","",INDEX('القرارات'!$I$6:$I$505,MATCH($A26,'القرارات'!$O$6:$O$505,0))&amp;"")</f>
        <v/>
      </c>
      <c r="H26" s="6">
        <f>IF($A26="","",INDEX('القرارات'!$M$6:$M$505,MATCH($A26,'القرارات'!$O$6:$O$505,0))&amp;"")</f>
        <v/>
      </c>
    </row>
    <row r="27">
      <c r="A27" s="6">
        <f>IF(21&lt;=$B$4,21,"")</f>
        <v/>
      </c>
      <c r="B27" s="6">
        <f>IF($A27="","",INDEX('القرارات'!$A$6:$A$505,MATCH($A27,'القرارات'!$O$6:$O$505,0))&amp;"")</f>
        <v/>
      </c>
      <c r="C27" s="6">
        <f>IF($A27="","",INDEX('القرارات'!$B$6:$B$505,MATCH($A27,'القرارات'!$O$6:$O$505,0))&amp;"")</f>
        <v/>
      </c>
      <c r="D27" s="6">
        <f>IF($A27="","",INDEX('القرارات'!$C$6:$C$505,MATCH($A27,'القرارات'!$O$6:$O$505,0))&amp;"")</f>
        <v/>
      </c>
      <c r="E27" s="6">
        <f>IF($A27="","",INDEX('القرارات'!$G$6:$G$505,MATCH($A27,'القرارات'!$O$6:$O$505,0))&amp;"")</f>
        <v/>
      </c>
      <c r="F27" s="21">
        <f>IF($A27="","",IF(INDEX('القرارات'!$H$6:$H$505,MATCH($A27,'القرارات'!$O$6:$O$505,0))="","",INDEX('القرارات'!$H$6:$H$505,MATCH($A27,'القرارات'!$O$6:$O$505,0))))</f>
        <v/>
      </c>
      <c r="G27" s="6">
        <f>IF($A27="","",INDEX('القرارات'!$I$6:$I$505,MATCH($A27,'القرارات'!$O$6:$O$505,0))&amp;"")</f>
        <v/>
      </c>
      <c r="H27" s="6">
        <f>IF($A27="","",INDEX('القرارات'!$M$6:$M$505,MATCH($A27,'القرارات'!$O$6:$O$505,0))&amp;"")</f>
        <v/>
      </c>
    </row>
    <row r="28">
      <c r="A28" s="6">
        <f>IF(22&lt;=$B$4,22,"")</f>
        <v/>
      </c>
      <c r="B28" s="6">
        <f>IF($A28="","",INDEX('القرارات'!$A$6:$A$505,MATCH($A28,'القرارات'!$O$6:$O$505,0))&amp;"")</f>
        <v/>
      </c>
      <c r="C28" s="6">
        <f>IF($A28="","",INDEX('القرارات'!$B$6:$B$505,MATCH($A28,'القرارات'!$O$6:$O$505,0))&amp;"")</f>
        <v/>
      </c>
      <c r="D28" s="6">
        <f>IF($A28="","",INDEX('القرارات'!$C$6:$C$505,MATCH($A28,'القرارات'!$O$6:$O$505,0))&amp;"")</f>
        <v/>
      </c>
      <c r="E28" s="6">
        <f>IF($A28="","",INDEX('القرارات'!$G$6:$G$505,MATCH($A28,'القرارات'!$O$6:$O$505,0))&amp;"")</f>
        <v/>
      </c>
      <c r="F28" s="21">
        <f>IF($A28="","",IF(INDEX('القرارات'!$H$6:$H$505,MATCH($A28,'القرارات'!$O$6:$O$505,0))="","",INDEX('القرارات'!$H$6:$H$505,MATCH($A28,'القرارات'!$O$6:$O$505,0))))</f>
        <v/>
      </c>
      <c r="G28" s="6">
        <f>IF($A28="","",INDEX('القرارات'!$I$6:$I$505,MATCH($A28,'القرارات'!$O$6:$O$505,0))&amp;"")</f>
        <v/>
      </c>
      <c r="H28" s="6">
        <f>IF($A28="","",INDEX('القرارات'!$M$6:$M$505,MATCH($A28,'القرارات'!$O$6:$O$505,0))&amp;"")</f>
        <v/>
      </c>
    </row>
    <row r="29">
      <c r="A29" s="6">
        <f>IF(23&lt;=$B$4,23,"")</f>
        <v/>
      </c>
      <c r="B29" s="6">
        <f>IF($A29="","",INDEX('القرارات'!$A$6:$A$505,MATCH($A29,'القرارات'!$O$6:$O$505,0))&amp;"")</f>
        <v/>
      </c>
      <c r="C29" s="6">
        <f>IF($A29="","",INDEX('القرارات'!$B$6:$B$505,MATCH($A29,'القرارات'!$O$6:$O$505,0))&amp;"")</f>
        <v/>
      </c>
      <c r="D29" s="6">
        <f>IF($A29="","",INDEX('القرارات'!$C$6:$C$505,MATCH($A29,'القرارات'!$O$6:$O$505,0))&amp;"")</f>
        <v/>
      </c>
      <c r="E29" s="6">
        <f>IF($A29="","",INDEX('القرارات'!$G$6:$G$505,MATCH($A29,'القرارات'!$O$6:$O$505,0))&amp;"")</f>
        <v/>
      </c>
      <c r="F29" s="21">
        <f>IF($A29="","",IF(INDEX('القرارات'!$H$6:$H$505,MATCH($A29,'القرارات'!$O$6:$O$505,0))="","",INDEX('القرارات'!$H$6:$H$505,MATCH($A29,'القرارات'!$O$6:$O$505,0))))</f>
        <v/>
      </c>
      <c r="G29" s="6">
        <f>IF($A29="","",INDEX('القرارات'!$I$6:$I$505,MATCH($A29,'القرارات'!$O$6:$O$505,0))&amp;"")</f>
        <v/>
      </c>
      <c r="H29" s="6">
        <f>IF($A29="","",INDEX('القرارات'!$M$6:$M$505,MATCH($A29,'القرارات'!$O$6:$O$505,0))&amp;"")</f>
        <v/>
      </c>
    </row>
    <row r="30">
      <c r="A30" s="6">
        <f>IF(24&lt;=$B$4,24,"")</f>
        <v/>
      </c>
      <c r="B30" s="6">
        <f>IF($A30="","",INDEX('القرارات'!$A$6:$A$505,MATCH($A30,'القرارات'!$O$6:$O$505,0))&amp;"")</f>
        <v/>
      </c>
      <c r="C30" s="6">
        <f>IF($A30="","",INDEX('القرارات'!$B$6:$B$505,MATCH($A30,'القرارات'!$O$6:$O$505,0))&amp;"")</f>
        <v/>
      </c>
      <c r="D30" s="6">
        <f>IF($A30="","",INDEX('القرارات'!$C$6:$C$505,MATCH($A30,'القرارات'!$O$6:$O$505,0))&amp;"")</f>
        <v/>
      </c>
      <c r="E30" s="6">
        <f>IF($A30="","",INDEX('القرارات'!$G$6:$G$505,MATCH($A30,'القرارات'!$O$6:$O$505,0))&amp;"")</f>
        <v/>
      </c>
      <c r="F30" s="21">
        <f>IF($A30="","",IF(INDEX('القرارات'!$H$6:$H$505,MATCH($A30,'القرارات'!$O$6:$O$505,0))="","",INDEX('القرارات'!$H$6:$H$505,MATCH($A30,'القرارات'!$O$6:$O$505,0))))</f>
        <v/>
      </c>
      <c r="G30" s="6">
        <f>IF($A30="","",INDEX('القرارات'!$I$6:$I$505,MATCH($A30,'القرارات'!$O$6:$O$505,0))&amp;"")</f>
        <v/>
      </c>
      <c r="H30" s="6">
        <f>IF($A30="","",INDEX('القرارات'!$M$6:$M$505,MATCH($A30,'القرارات'!$O$6:$O$505,0))&amp;"")</f>
        <v/>
      </c>
    </row>
    <row r="31">
      <c r="A31" s="6">
        <f>IF(25&lt;=$B$4,25,"")</f>
        <v/>
      </c>
      <c r="B31" s="6">
        <f>IF($A31="","",INDEX('القرارات'!$A$6:$A$505,MATCH($A31,'القرارات'!$O$6:$O$505,0))&amp;"")</f>
        <v/>
      </c>
      <c r="C31" s="6">
        <f>IF($A31="","",INDEX('القرارات'!$B$6:$B$505,MATCH($A31,'القرارات'!$O$6:$O$505,0))&amp;"")</f>
        <v/>
      </c>
      <c r="D31" s="6">
        <f>IF($A31="","",INDEX('القرارات'!$C$6:$C$505,MATCH($A31,'القرارات'!$O$6:$O$505,0))&amp;"")</f>
        <v/>
      </c>
      <c r="E31" s="6">
        <f>IF($A31="","",INDEX('القرارات'!$G$6:$G$505,MATCH($A31,'القرارات'!$O$6:$O$505,0))&amp;"")</f>
        <v/>
      </c>
      <c r="F31" s="21">
        <f>IF($A31="","",IF(INDEX('القرارات'!$H$6:$H$505,MATCH($A31,'القرارات'!$O$6:$O$505,0))="","",INDEX('القرارات'!$H$6:$H$505,MATCH($A31,'القرارات'!$O$6:$O$505,0))))</f>
        <v/>
      </c>
      <c r="G31" s="6">
        <f>IF($A31="","",INDEX('القرارات'!$I$6:$I$505,MATCH($A31,'القرارات'!$O$6:$O$505,0))&amp;"")</f>
        <v/>
      </c>
      <c r="H31" s="6">
        <f>IF($A31="","",INDEX('القرارات'!$M$6:$M$505,MATCH($A31,'القرارات'!$O$6:$O$505,0))&amp;"")</f>
        <v/>
      </c>
    </row>
    <row r="32">
      <c r="A32" s="6">
        <f>IF(26&lt;=$B$4,26,"")</f>
        <v/>
      </c>
      <c r="B32" s="6">
        <f>IF($A32="","",INDEX('القرارات'!$A$6:$A$505,MATCH($A32,'القرارات'!$O$6:$O$505,0))&amp;"")</f>
        <v/>
      </c>
      <c r="C32" s="6">
        <f>IF($A32="","",INDEX('القرارات'!$B$6:$B$505,MATCH($A32,'القرارات'!$O$6:$O$505,0))&amp;"")</f>
        <v/>
      </c>
      <c r="D32" s="6">
        <f>IF($A32="","",INDEX('القرارات'!$C$6:$C$505,MATCH($A32,'القرارات'!$O$6:$O$505,0))&amp;"")</f>
        <v/>
      </c>
      <c r="E32" s="6">
        <f>IF($A32="","",INDEX('القرارات'!$G$6:$G$505,MATCH($A32,'القرارات'!$O$6:$O$505,0))&amp;"")</f>
        <v/>
      </c>
      <c r="F32" s="21">
        <f>IF($A32="","",IF(INDEX('القرارات'!$H$6:$H$505,MATCH($A32,'القرارات'!$O$6:$O$505,0))="","",INDEX('القرارات'!$H$6:$H$505,MATCH($A32,'القرارات'!$O$6:$O$505,0))))</f>
        <v/>
      </c>
      <c r="G32" s="6">
        <f>IF($A32="","",INDEX('القرارات'!$I$6:$I$505,MATCH($A32,'القرارات'!$O$6:$O$505,0))&amp;"")</f>
        <v/>
      </c>
      <c r="H32" s="6">
        <f>IF($A32="","",INDEX('القرارات'!$M$6:$M$505,MATCH($A32,'القرارات'!$O$6:$O$505,0))&amp;"")</f>
        <v/>
      </c>
    </row>
    <row r="33">
      <c r="A33" s="6">
        <f>IF(27&lt;=$B$4,27,"")</f>
        <v/>
      </c>
      <c r="B33" s="6">
        <f>IF($A33="","",INDEX('القرارات'!$A$6:$A$505,MATCH($A33,'القرارات'!$O$6:$O$505,0))&amp;"")</f>
        <v/>
      </c>
      <c r="C33" s="6">
        <f>IF($A33="","",INDEX('القرارات'!$B$6:$B$505,MATCH($A33,'القرارات'!$O$6:$O$505,0))&amp;"")</f>
        <v/>
      </c>
      <c r="D33" s="6">
        <f>IF($A33="","",INDEX('القرارات'!$C$6:$C$505,MATCH($A33,'القرارات'!$O$6:$O$505,0))&amp;"")</f>
        <v/>
      </c>
      <c r="E33" s="6">
        <f>IF($A33="","",INDEX('القرارات'!$G$6:$G$505,MATCH($A33,'القرارات'!$O$6:$O$505,0))&amp;"")</f>
        <v/>
      </c>
      <c r="F33" s="21">
        <f>IF($A33="","",IF(INDEX('القرارات'!$H$6:$H$505,MATCH($A33,'القرارات'!$O$6:$O$505,0))="","",INDEX('القرارات'!$H$6:$H$505,MATCH($A33,'القرارات'!$O$6:$O$505,0))))</f>
        <v/>
      </c>
      <c r="G33" s="6">
        <f>IF($A33="","",INDEX('القرارات'!$I$6:$I$505,MATCH($A33,'القرارات'!$O$6:$O$505,0))&amp;"")</f>
        <v/>
      </c>
      <c r="H33" s="6">
        <f>IF($A33="","",INDEX('القرارات'!$M$6:$M$505,MATCH($A33,'القرارات'!$O$6:$O$505,0))&amp;"")</f>
        <v/>
      </c>
    </row>
    <row r="34">
      <c r="A34" s="6">
        <f>IF(28&lt;=$B$4,28,"")</f>
        <v/>
      </c>
      <c r="B34" s="6">
        <f>IF($A34="","",INDEX('القرارات'!$A$6:$A$505,MATCH($A34,'القرارات'!$O$6:$O$505,0))&amp;"")</f>
        <v/>
      </c>
      <c r="C34" s="6">
        <f>IF($A34="","",INDEX('القرارات'!$B$6:$B$505,MATCH($A34,'القرارات'!$O$6:$O$505,0))&amp;"")</f>
        <v/>
      </c>
      <c r="D34" s="6">
        <f>IF($A34="","",INDEX('القرارات'!$C$6:$C$505,MATCH($A34,'القرارات'!$O$6:$O$505,0))&amp;"")</f>
        <v/>
      </c>
      <c r="E34" s="6">
        <f>IF($A34="","",INDEX('القرارات'!$G$6:$G$505,MATCH($A34,'القرارات'!$O$6:$O$505,0))&amp;"")</f>
        <v/>
      </c>
      <c r="F34" s="21">
        <f>IF($A34="","",IF(INDEX('القرارات'!$H$6:$H$505,MATCH($A34,'القرارات'!$O$6:$O$505,0))="","",INDEX('القرارات'!$H$6:$H$505,MATCH($A34,'القرارات'!$O$6:$O$505,0))))</f>
        <v/>
      </c>
      <c r="G34" s="6">
        <f>IF($A34="","",INDEX('القرارات'!$I$6:$I$505,MATCH($A34,'القرارات'!$O$6:$O$505,0))&amp;"")</f>
        <v/>
      </c>
      <c r="H34" s="6">
        <f>IF($A34="","",INDEX('القرارات'!$M$6:$M$505,MATCH($A34,'القرارات'!$O$6:$O$505,0))&amp;"")</f>
        <v/>
      </c>
    </row>
    <row r="35">
      <c r="A35" s="6">
        <f>IF(29&lt;=$B$4,29,"")</f>
        <v/>
      </c>
      <c r="B35" s="6">
        <f>IF($A35="","",INDEX('القرارات'!$A$6:$A$505,MATCH($A35,'القرارات'!$O$6:$O$505,0))&amp;"")</f>
        <v/>
      </c>
      <c r="C35" s="6">
        <f>IF($A35="","",INDEX('القرارات'!$B$6:$B$505,MATCH($A35,'القرارات'!$O$6:$O$505,0))&amp;"")</f>
        <v/>
      </c>
      <c r="D35" s="6">
        <f>IF($A35="","",INDEX('القرارات'!$C$6:$C$505,MATCH($A35,'القرارات'!$O$6:$O$505,0))&amp;"")</f>
        <v/>
      </c>
      <c r="E35" s="6">
        <f>IF($A35="","",INDEX('القرارات'!$G$6:$G$505,MATCH($A35,'القرارات'!$O$6:$O$505,0))&amp;"")</f>
        <v/>
      </c>
      <c r="F35" s="21">
        <f>IF($A35="","",IF(INDEX('القرارات'!$H$6:$H$505,MATCH($A35,'القرارات'!$O$6:$O$505,0))="","",INDEX('القرارات'!$H$6:$H$505,MATCH($A35,'القرارات'!$O$6:$O$505,0))))</f>
        <v/>
      </c>
      <c r="G35" s="6">
        <f>IF($A35="","",INDEX('القرارات'!$I$6:$I$505,MATCH($A35,'القرارات'!$O$6:$O$505,0))&amp;"")</f>
        <v/>
      </c>
      <c r="H35" s="6">
        <f>IF($A35="","",INDEX('القرارات'!$M$6:$M$505,MATCH($A35,'القرارات'!$O$6:$O$505,0))&amp;"")</f>
        <v/>
      </c>
    </row>
    <row r="36">
      <c r="A36" s="6">
        <f>IF(30&lt;=$B$4,30,"")</f>
        <v/>
      </c>
      <c r="B36" s="6">
        <f>IF($A36="","",INDEX('القرارات'!$A$6:$A$505,MATCH($A36,'القرارات'!$O$6:$O$505,0))&amp;"")</f>
        <v/>
      </c>
      <c r="C36" s="6">
        <f>IF($A36="","",INDEX('القرارات'!$B$6:$B$505,MATCH($A36,'القرارات'!$O$6:$O$505,0))&amp;"")</f>
        <v/>
      </c>
      <c r="D36" s="6">
        <f>IF($A36="","",INDEX('القرارات'!$C$6:$C$505,MATCH($A36,'القرارات'!$O$6:$O$505,0))&amp;"")</f>
        <v/>
      </c>
      <c r="E36" s="6">
        <f>IF($A36="","",INDEX('القرارات'!$G$6:$G$505,MATCH($A36,'القرارات'!$O$6:$O$505,0))&amp;"")</f>
        <v/>
      </c>
      <c r="F36" s="21">
        <f>IF($A36="","",IF(INDEX('القرارات'!$H$6:$H$505,MATCH($A36,'القرارات'!$O$6:$O$505,0))="","",INDEX('القرارات'!$H$6:$H$505,MATCH($A36,'القرارات'!$O$6:$O$505,0))))</f>
        <v/>
      </c>
      <c r="G36" s="6">
        <f>IF($A36="","",INDEX('القرارات'!$I$6:$I$505,MATCH($A36,'القرارات'!$O$6:$O$505,0))&amp;"")</f>
        <v/>
      </c>
      <c r="H36" s="6">
        <f>IF($A36="","",INDEX('القرارات'!$M$6:$M$505,MATCH($A36,'القرارات'!$O$6:$O$505,0))&amp;"")</f>
        <v/>
      </c>
    </row>
    <row r="37">
      <c r="A37" s="6">
        <f>IF(31&lt;=$B$4,31,"")</f>
        <v/>
      </c>
      <c r="B37" s="6">
        <f>IF($A37="","",INDEX('القرارات'!$A$6:$A$505,MATCH($A37,'القرارات'!$O$6:$O$505,0))&amp;"")</f>
        <v/>
      </c>
      <c r="C37" s="6">
        <f>IF($A37="","",INDEX('القرارات'!$B$6:$B$505,MATCH($A37,'القرارات'!$O$6:$O$505,0))&amp;"")</f>
        <v/>
      </c>
      <c r="D37" s="6">
        <f>IF($A37="","",INDEX('القرارات'!$C$6:$C$505,MATCH($A37,'القرارات'!$O$6:$O$505,0))&amp;"")</f>
        <v/>
      </c>
      <c r="E37" s="6">
        <f>IF($A37="","",INDEX('القرارات'!$G$6:$G$505,MATCH($A37,'القرارات'!$O$6:$O$505,0))&amp;"")</f>
        <v/>
      </c>
      <c r="F37" s="21">
        <f>IF($A37="","",IF(INDEX('القرارات'!$H$6:$H$505,MATCH($A37,'القرارات'!$O$6:$O$505,0))="","",INDEX('القرارات'!$H$6:$H$505,MATCH($A37,'القرارات'!$O$6:$O$505,0))))</f>
        <v/>
      </c>
      <c r="G37" s="6">
        <f>IF($A37="","",INDEX('القرارات'!$I$6:$I$505,MATCH($A37,'القرارات'!$O$6:$O$505,0))&amp;"")</f>
        <v/>
      </c>
      <c r="H37" s="6">
        <f>IF($A37="","",INDEX('القرارات'!$M$6:$M$505,MATCH($A37,'القرارات'!$O$6:$O$505,0))&amp;"")</f>
        <v/>
      </c>
    </row>
    <row r="38">
      <c r="A38" s="6">
        <f>IF(32&lt;=$B$4,32,"")</f>
        <v/>
      </c>
      <c r="B38" s="6">
        <f>IF($A38="","",INDEX('القرارات'!$A$6:$A$505,MATCH($A38,'القرارات'!$O$6:$O$505,0))&amp;"")</f>
        <v/>
      </c>
      <c r="C38" s="6">
        <f>IF($A38="","",INDEX('القرارات'!$B$6:$B$505,MATCH($A38,'القرارات'!$O$6:$O$505,0))&amp;"")</f>
        <v/>
      </c>
      <c r="D38" s="6">
        <f>IF($A38="","",INDEX('القرارات'!$C$6:$C$505,MATCH($A38,'القرارات'!$O$6:$O$505,0))&amp;"")</f>
        <v/>
      </c>
      <c r="E38" s="6">
        <f>IF($A38="","",INDEX('القرارات'!$G$6:$G$505,MATCH($A38,'القرارات'!$O$6:$O$505,0))&amp;"")</f>
        <v/>
      </c>
      <c r="F38" s="21">
        <f>IF($A38="","",IF(INDEX('القرارات'!$H$6:$H$505,MATCH($A38,'القرارات'!$O$6:$O$505,0))="","",INDEX('القرارات'!$H$6:$H$505,MATCH($A38,'القرارات'!$O$6:$O$505,0))))</f>
        <v/>
      </c>
      <c r="G38" s="6">
        <f>IF($A38="","",INDEX('القرارات'!$I$6:$I$505,MATCH($A38,'القرارات'!$O$6:$O$505,0))&amp;"")</f>
        <v/>
      </c>
      <c r="H38" s="6">
        <f>IF($A38="","",INDEX('القرارات'!$M$6:$M$505,MATCH($A38,'القرارات'!$O$6:$O$505,0))&amp;"")</f>
        <v/>
      </c>
    </row>
    <row r="39">
      <c r="A39" s="6">
        <f>IF(33&lt;=$B$4,33,"")</f>
        <v/>
      </c>
      <c r="B39" s="6">
        <f>IF($A39="","",INDEX('القرارات'!$A$6:$A$505,MATCH($A39,'القرارات'!$O$6:$O$505,0))&amp;"")</f>
        <v/>
      </c>
      <c r="C39" s="6">
        <f>IF($A39="","",INDEX('القرارات'!$B$6:$B$505,MATCH($A39,'القرارات'!$O$6:$O$505,0))&amp;"")</f>
        <v/>
      </c>
      <c r="D39" s="6">
        <f>IF($A39="","",INDEX('القرارات'!$C$6:$C$505,MATCH($A39,'القرارات'!$O$6:$O$505,0))&amp;"")</f>
        <v/>
      </c>
      <c r="E39" s="6">
        <f>IF($A39="","",INDEX('القرارات'!$G$6:$G$505,MATCH($A39,'القرارات'!$O$6:$O$505,0))&amp;"")</f>
        <v/>
      </c>
      <c r="F39" s="21">
        <f>IF($A39="","",IF(INDEX('القرارات'!$H$6:$H$505,MATCH($A39,'القرارات'!$O$6:$O$505,0))="","",INDEX('القرارات'!$H$6:$H$505,MATCH($A39,'القرارات'!$O$6:$O$505,0))))</f>
        <v/>
      </c>
      <c r="G39" s="6">
        <f>IF($A39="","",INDEX('القرارات'!$I$6:$I$505,MATCH($A39,'القرارات'!$O$6:$O$505,0))&amp;"")</f>
        <v/>
      </c>
      <c r="H39" s="6">
        <f>IF($A39="","",INDEX('القرارات'!$M$6:$M$505,MATCH($A39,'القرارات'!$O$6:$O$505,0))&amp;"")</f>
        <v/>
      </c>
    </row>
    <row r="40">
      <c r="A40" s="6">
        <f>IF(34&lt;=$B$4,34,"")</f>
        <v/>
      </c>
      <c r="B40" s="6">
        <f>IF($A40="","",INDEX('القرارات'!$A$6:$A$505,MATCH($A40,'القرارات'!$O$6:$O$505,0))&amp;"")</f>
        <v/>
      </c>
      <c r="C40" s="6">
        <f>IF($A40="","",INDEX('القرارات'!$B$6:$B$505,MATCH($A40,'القرارات'!$O$6:$O$505,0))&amp;"")</f>
        <v/>
      </c>
      <c r="D40" s="6">
        <f>IF($A40="","",INDEX('القرارات'!$C$6:$C$505,MATCH($A40,'القرارات'!$O$6:$O$505,0))&amp;"")</f>
        <v/>
      </c>
      <c r="E40" s="6">
        <f>IF($A40="","",INDEX('القرارات'!$G$6:$G$505,MATCH($A40,'القرارات'!$O$6:$O$505,0))&amp;"")</f>
        <v/>
      </c>
      <c r="F40" s="21">
        <f>IF($A40="","",IF(INDEX('القرارات'!$H$6:$H$505,MATCH($A40,'القرارات'!$O$6:$O$505,0))="","",INDEX('القرارات'!$H$6:$H$505,MATCH($A40,'القرارات'!$O$6:$O$505,0))))</f>
        <v/>
      </c>
      <c r="G40" s="6">
        <f>IF($A40="","",INDEX('القرارات'!$I$6:$I$505,MATCH($A40,'القرارات'!$O$6:$O$505,0))&amp;"")</f>
        <v/>
      </c>
      <c r="H40" s="6">
        <f>IF($A40="","",INDEX('القرارات'!$M$6:$M$505,MATCH($A40,'القرارات'!$O$6:$O$505,0))&amp;"")</f>
        <v/>
      </c>
    </row>
    <row r="41">
      <c r="A41" s="6">
        <f>IF(35&lt;=$B$4,35,"")</f>
        <v/>
      </c>
      <c r="B41" s="6">
        <f>IF($A41="","",INDEX('القرارات'!$A$6:$A$505,MATCH($A41,'القرارات'!$O$6:$O$505,0))&amp;"")</f>
        <v/>
      </c>
      <c r="C41" s="6">
        <f>IF($A41="","",INDEX('القرارات'!$B$6:$B$505,MATCH($A41,'القرارات'!$O$6:$O$505,0))&amp;"")</f>
        <v/>
      </c>
      <c r="D41" s="6">
        <f>IF($A41="","",INDEX('القرارات'!$C$6:$C$505,MATCH($A41,'القرارات'!$O$6:$O$505,0))&amp;"")</f>
        <v/>
      </c>
      <c r="E41" s="6">
        <f>IF($A41="","",INDEX('القرارات'!$G$6:$G$505,MATCH($A41,'القرارات'!$O$6:$O$505,0))&amp;"")</f>
        <v/>
      </c>
      <c r="F41" s="21">
        <f>IF($A41="","",IF(INDEX('القرارات'!$H$6:$H$505,MATCH($A41,'القرارات'!$O$6:$O$505,0))="","",INDEX('القرارات'!$H$6:$H$505,MATCH($A41,'القرارات'!$O$6:$O$505,0))))</f>
        <v/>
      </c>
      <c r="G41" s="6">
        <f>IF($A41="","",INDEX('القرارات'!$I$6:$I$505,MATCH($A41,'القرارات'!$O$6:$O$505,0))&amp;"")</f>
        <v/>
      </c>
      <c r="H41" s="6">
        <f>IF($A41="","",INDEX('القرارات'!$M$6:$M$505,MATCH($A41,'القرارات'!$O$6:$O$505,0))&amp;"")</f>
        <v/>
      </c>
    </row>
    <row r="42">
      <c r="A42" s="6">
        <f>IF(36&lt;=$B$4,36,"")</f>
        <v/>
      </c>
      <c r="B42" s="6">
        <f>IF($A42="","",INDEX('القرارات'!$A$6:$A$505,MATCH($A42,'القرارات'!$O$6:$O$505,0))&amp;"")</f>
        <v/>
      </c>
      <c r="C42" s="6">
        <f>IF($A42="","",INDEX('القرارات'!$B$6:$B$505,MATCH($A42,'القرارات'!$O$6:$O$505,0))&amp;"")</f>
        <v/>
      </c>
      <c r="D42" s="6">
        <f>IF($A42="","",INDEX('القرارات'!$C$6:$C$505,MATCH($A42,'القرارات'!$O$6:$O$505,0))&amp;"")</f>
        <v/>
      </c>
      <c r="E42" s="6">
        <f>IF($A42="","",INDEX('القرارات'!$G$6:$G$505,MATCH($A42,'القرارات'!$O$6:$O$505,0))&amp;"")</f>
        <v/>
      </c>
      <c r="F42" s="21">
        <f>IF($A42="","",IF(INDEX('القرارات'!$H$6:$H$505,MATCH($A42,'القرارات'!$O$6:$O$505,0))="","",INDEX('القرارات'!$H$6:$H$505,MATCH($A42,'القرارات'!$O$6:$O$505,0))))</f>
        <v/>
      </c>
      <c r="G42" s="6">
        <f>IF($A42="","",INDEX('القرارات'!$I$6:$I$505,MATCH($A42,'القرارات'!$O$6:$O$505,0))&amp;"")</f>
        <v/>
      </c>
      <c r="H42" s="6">
        <f>IF($A42="","",INDEX('القرارات'!$M$6:$M$505,MATCH($A42,'القرارات'!$O$6:$O$505,0))&amp;"")</f>
        <v/>
      </c>
    </row>
    <row r="43">
      <c r="A43" s="6">
        <f>IF(37&lt;=$B$4,37,"")</f>
        <v/>
      </c>
      <c r="B43" s="6">
        <f>IF($A43="","",INDEX('القرارات'!$A$6:$A$505,MATCH($A43,'القرارات'!$O$6:$O$505,0))&amp;"")</f>
        <v/>
      </c>
      <c r="C43" s="6">
        <f>IF($A43="","",INDEX('القرارات'!$B$6:$B$505,MATCH($A43,'القرارات'!$O$6:$O$505,0))&amp;"")</f>
        <v/>
      </c>
      <c r="D43" s="6">
        <f>IF($A43="","",INDEX('القرارات'!$C$6:$C$505,MATCH($A43,'القرارات'!$O$6:$O$505,0))&amp;"")</f>
        <v/>
      </c>
      <c r="E43" s="6">
        <f>IF($A43="","",INDEX('القرارات'!$G$6:$G$505,MATCH($A43,'القرارات'!$O$6:$O$505,0))&amp;"")</f>
        <v/>
      </c>
      <c r="F43" s="21">
        <f>IF($A43="","",IF(INDEX('القرارات'!$H$6:$H$505,MATCH($A43,'القرارات'!$O$6:$O$505,0))="","",INDEX('القرارات'!$H$6:$H$505,MATCH($A43,'القرارات'!$O$6:$O$505,0))))</f>
        <v/>
      </c>
      <c r="G43" s="6">
        <f>IF($A43="","",INDEX('القرارات'!$I$6:$I$505,MATCH($A43,'القرارات'!$O$6:$O$505,0))&amp;"")</f>
        <v/>
      </c>
      <c r="H43" s="6">
        <f>IF($A43="","",INDEX('القرارات'!$M$6:$M$505,MATCH($A43,'القرارات'!$O$6:$O$505,0))&amp;"")</f>
        <v/>
      </c>
    </row>
    <row r="44">
      <c r="A44" s="6">
        <f>IF(38&lt;=$B$4,38,"")</f>
        <v/>
      </c>
      <c r="B44" s="6">
        <f>IF($A44="","",INDEX('القرارات'!$A$6:$A$505,MATCH($A44,'القرارات'!$O$6:$O$505,0))&amp;"")</f>
        <v/>
      </c>
      <c r="C44" s="6">
        <f>IF($A44="","",INDEX('القرارات'!$B$6:$B$505,MATCH($A44,'القرارات'!$O$6:$O$505,0))&amp;"")</f>
        <v/>
      </c>
      <c r="D44" s="6">
        <f>IF($A44="","",INDEX('القرارات'!$C$6:$C$505,MATCH($A44,'القرارات'!$O$6:$O$505,0))&amp;"")</f>
        <v/>
      </c>
      <c r="E44" s="6">
        <f>IF($A44="","",INDEX('القرارات'!$G$6:$G$505,MATCH($A44,'القرارات'!$O$6:$O$505,0))&amp;"")</f>
        <v/>
      </c>
      <c r="F44" s="21">
        <f>IF($A44="","",IF(INDEX('القرارات'!$H$6:$H$505,MATCH($A44,'القرارات'!$O$6:$O$505,0))="","",INDEX('القرارات'!$H$6:$H$505,MATCH($A44,'القرارات'!$O$6:$O$505,0))))</f>
        <v/>
      </c>
      <c r="G44" s="6">
        <f>IF($A44="","",INDEX('القرارات'!$I$6:$I$505,MATCH($A44,'القرارات'!$O$6:$O$505,0))&amp;"")</f>
        <v/>
      </c>
      <c r="H44" s="6">
        <f>IF($A44="","",INDEX('القرارات'!$M$6:$M$505,MATCH($A44,'القرارات'!$O$6:$O$505,0))&amp;"")</f>
        <v/>
      </c>
    </row>
    <row r="45">
      <c r="A45" s="6">
        <f>IF(39&lt;=$B$4,39,"")</f>
        <v/>
      </c>
      <c r="B45" s="6">
        <f>IF($A45="","",INDEX('القرارات'!$A$6:$A$505,MATCH($A45,'القرارات'!$O$6:$O$505,0))&amp;"")</f>
        <v/>
      </c>
      <c r="C45" s="6">
        <f>IF($A45="","",INDEX('القرارات'!$B$6:$B$505,MATCH($A45,'القرارات'!$O$6:$O$505,0))&amp;"")</f>
        <v/>
      </c>
      <c r="D45" s="6">
        <f>IF($A45="","",INDEX('القرارات'!$C$6:$C$505,MATCH($A45,'القرارات'!$O$6:$O$505,0))&amp;"")</f>
        <v/>
      </c>
      <c r="E45" s="6">
        <f>IF($A45="","",INDEX('القرارات'!$G$6:$G$505,MATCH($A45,'القرارات'!$O$6:$O$505,0))&amp;"")</f>
        <v/>
      </c>
      <c r="F45" s="21">
        <f>IF($A45="","",IF(INDEX('القرارات'!$H$6:$H$505,MATCH($A45,'القرارات'!$O$6:$O$505,0))="","",INDEX('القرارات'!$H$6:$H$505,MATCH($A45,'القرارات'!$O$6:$O$505,0))))</f>
        <v/>
      </c>
      <c r="G45" s="6">
        <f>IF($A45="","",INDEX('القرارات'!$I$6:$I$505,MATCH($A45,'القرارات'!$O$6:$O$505,0))&amp;"")</f>
        <v/>
      </c>
      <c r="H45" s="6">
        <f>IF($A45="","",INDEX('القرارات'!$M$6:$M$505,MATCH($A45,'القرارات'!$O$6:$O$505,0))&amp;"")</f>
        <v/>
      </c>
    </row>
    <row r="46">
      <c r="A46" s="6">
        <f>IF(40&lt;=$B$4,40,"")</f>
        <v/>
      </c>
      <c r="B46" s="6">
        <f>IF($A46="","",INDEX('القرارات'!$A$6:$A$505,MATCH($A46,'القرارات'!$O$6:$O$505,0))&amp;"")</f>
        <v/>
      </c>
      <c r="C46" s="6">
        <f>IF($A46="","",INDEX('القرارات'!$B$6:$B$505,MATCH($A46,'القرارات'!$O$6:$O$505,0))&amp;"")</f>
        <v/>
      </c>
      <c r="D46" s="6">
        <f>IF($A46="","",INDEX('القرارات'!$C$6:$C$505,MATCH($A46,'القرارات'!$O$6:$O$505,0))&amp;"")</f>
        <v/>
      </c>
      <c r="E46" s="6">
        <f>IF($A46="","",INDEX('القرارات'!$G$6:$G$505,MATCH($A46,'القرارات'!$O$6:$O$505,0))&amp;"")</f>
        <v/>
      </c>
      <c r="F46" s="21">
        <f>IF($A46="","",IF(INDEX('القرارات'!$H$6:$H$505,MATCH($A46,'القرارات'!$O$6:$O$505,0))="","",INDEX('القرارات'!$H$6:$H$505,MATCH($A46,'القرارات'!$O$6:$O$505,0))))</f>
        <v/>
      </c>
      <c r="G46" s="6">
        <f>IF($A46="","",INDEX('القرارات'!$I$6:$I$505,MATCH($A46,'القرارات'!$O$6:$O$505,0))&amp;"")</f>
        <v/>
      </c>
      <c r="H46" s="6">
        <f>IF($A46="","",INDEX('القرارات'!$M$6:$M$505,MATCH($A46,'القرارات'!$O$6:$O$505,0))&amp;"")</f>
        <v/>
      </c>
    </row>
    <row r="47">
      <c r="A47" s="6">
        <f>IF(41&lt;=$B$4,41,"")</f>
        <v/>
      </c>
      <c r="B47" s="6">
        <f>IF($A47="","",INDEX('القرارات'!$A$6:$A$505,MATCH($A47,'القرارات'!$O$6:$O$505,0))&amp;"")</f>
        <v/>
      </c>
      <c r="C47" s="6">
        <f>IF($A47="","",INDEX('القرارات'!$B$6:$B$505,MATCH($A47,'القرارات'!$O$6:$O$505,0))&amp;"")</f>
        <v/>
      </c>
      <c r="D47" s="6">
        <f>IF($A47="","",INDEX('القرارات'!$C$6:$C$505,MATCH($A47,'القرارات'!$O$6:$O$505,0))&amp;"")</f>
        <v/>
      </c>
      <c r="E47" s="6">
        <f>IF($A47="","",INDEX('القرارات'!$G$6:$G$505,MATCH($A47,'القرارات'!$O$6:$O$505,0))&amp;"")</f>
        <v/>
      </c>
      <c r="F47" s="21">
        <f>IF($A47="","",IF(INDEX('القرارات'!$H$6:$H$505,MATCH($A47,'القرارات'!$O$6:$O$505,0))="","",INDEX('القرارات'!$H$6:$H$505,MATCH($A47,'القرارات'!$O$6:$O$505,0))))</f>
        <v/>
      </c>
      <c r="G47" s="6">
        <f>IF($A47="","",INDEX('القرارات'!$I$6:$I$505,MATCH($A47,'القرارات'!$O$6:$O$505,0))&amp;"")</f>
        <v/>
      </c>
      <c r="H47" s="6">
        <f>IF($A47="","",INDEX('القرارات'!$M$6:$M$505,MATCH($A47,'القرارات'!$O$6:$O$505,0))&amp;"")</f>
        <v/>
      </c>
    </row>
    <row r="48">
      <c r="A48" s="6">
        <f>IF(42&lt;=$B$4,42,"")</f>
        <v/>
      </c>
      <c r="B48" s="6">
        <f>IF($A48="","",INDEX('القرارات'!$A$6:$A$505,MATCH($A48,'القرارات'!$O$6:$O$505,0))&amp;"")</f>
        <v/>
      </c>
      <c r="C48" s="6">
        <f>IF($A48="","",INDEX('القرارات'!$B$6:$B$505,MATCH($A48,'القرارات'!$O$6:$O$505,0))&amp;"")</f>
        <v/>
      </c>
      <c r="D48" s="6">
        <f>IF($A48="","",INDEX('القرارات'!$C$6:$C$505,MATCH($A48,'القرارات'!$O$6:$O$505,0))&amp;"")</f>
        <v/>
      </c>
      <c r="E48" s="6">
        <f>IF($A48="","",INDEX('القرارات'!$G$6:$G$505,MATCH($A48,'القرارات'!$O$6:$O$505,0))&amp;"")</f>
        <v/>
      </c>
      <c r="F48" s="21">
        <f>IF($A48="","",IF(INDEX('القرارات'!$H$6:$H$505,MATCH($A48,'القرارات'!$O$6:$O$505,0))="","",INDEX('القرارات'!$H$6:$H$505,MATCH($A48,'القرارات'!$O$6:$O$505,0))))</f>
        <v/>
      </c>
      <c r="G48" s="6">
        <f>IF($A48="","",INDEX('القرارات'!$I$6:$I$505,MATCH($A48,'القرارات'!$O$6:$O$505,0))&amp;"")</f>
        <v/>
      </c>
      <c r="H48" s="6">
        <f>IF($A48="","",INDEX('القرارات'!$M$6:$M$505,MATCH($A48,'القرارات'!$O$6:$O$505,0))&amp;"")</f>
        <v/>
      </c>
    </row>
    <row r="49">
      <c r="A49" s="6">
        <f>IF(43&lt;=$B$4,43,"")</f>
        <v/>
      </c>
      <c r="B49" s="6">
        <f>IF($A49="","",INDEX('القرارات'!$A$6:$A$505,MATCH($A49,'القرارات'!$O$6:$O$505,0))&amp;"")</f>
        <v/>
      </c>
      <c r="C49" s="6">
        <f>IF($A49="","",INDEX('القرارات'!$B$6:$B$505,MATCH($A49,'القرارات'!$O$6:$O$505,0))&amp;"")</f>
        <v/>
      </c>
      <c r="D49" s="6">
        <f>IF($A49="","",INDEX('القرارات'!$C$6:$C$505,MATCH($A49,'القرارات'!$O$6:$O$505,0))&amp;"")</f>
        <v/>
      </c>
      <c r="E49" s="6">
        <f>IF($A49="","",INDEX('القرارات'!$G$6:$G$505,MATCH($A49,'القرارات'!$O$6:$O$505,0))&amp;"")</f>
        <v/>
      </c>
      <c r="F49" s="21">
        <f>IF($A49="","",IF(INDEX('القرارات'!$H$6:$H$505,MATCH($A49,'القرارات'!$O$6:$O$505,0))="","",INDEX('القرارات'!$H$6:$H$505,MATCH($A49,'القرارات'!$O$6:$O$505,0))))</f>
        <v/>
      </c>
      <c r="G49" s="6">
        <f>IF($A49="","",INDEX('القرارات'!$I$6:$I$505,MATCH($A49,'القرارات'!$O$6:$O$505,0))&amp;"")</f>
        <v/>
      </c>
      <c r="H49" s="6">
        <f>IF($A49="","",INDEX('القرارات'!$M$6:$M$505,MATCH($A49,'القرارات'!$O$6:$O$505,0))&amp;"")</f>
        <v/>
      </c>
    </row>
    <row r="50">
      <c r="A50" s="6">
        <f>IF(44&lt;=$B$4,44,"")</f>
        <v/>
      </c>
      <c r="B50" s="6">
        <f>IF($A50="","",INDEX('القرارات'!$A$6:$A$505,MATCH($A50,'القرارات'!$O$6:$O$505,0))&amp;"")</f>
        <v/>
      </c>
      <c r="C50" s="6">
        <f>IF($A50="","",INDEX('القرارات'!$B$6:$B$505,MATCH($A50,'القرارات'!$O$6:$O$505,0))&amp;"")</f>
        <v/>
      </c>
      <c r="D50" s="6">
        <f>IF($A50="","",INDEX('القرارات'!$C$6:$C$505,MATCH($A50,'القرارات'!$O$6:$O$505,0))&amp;"")</f>
        <v/>
      </c>
      <c r="E50" s="6">
        <f>IF($A50="","",INDEX('القرارات'!$G$6:$G$505,MATCH($A50,'القرارات'!$O$6:$O$505,0))&amp;"")</f>
        <v/>
      </c>
      <c r="F50" s="21">
        <f>IF($A50="","",IF(INDEX('القرارات'!$H$6:$H$505,MATCH($A50,'القرارات'!$O$6:$O$505,0))="","",INDEX('القرارات'!$H$6:$H$505,MATCH($A50,'القرارات'!$O$6:$O$505,0))))</f>
        <v/>
      </c>
      <c r="G50" s="6">
        <f>IF($A50="","",INDEX('القرارات'!$I$6:$I$505,MATCH($A50,'القرارات'!$O$6:$O$505,0))&amp;"")</f>
        <v/>
      </c>
      <c r="H50" s="6">
        <f>IF($A50="","",INDEX('القرارات'!$M$6:$M$505,MATCH($A50,'القرارات'!$O$6:$O$505,0))&amp;"")</f>
        <v/>
      </c>
    </row>
    <row r="51">
      <c r="A51" s="6">
        <f>IF(45&lt;=$B$4,45,"")</f>
        <v/>
      </c>
      <c r="B51" s="6">
        <f>IF($A51="","",INDEX('القرارات'!$A$6:$A$505,MATCH($A51,'القرارات'!$O$6:$O$505,0))&amp;"")</f>
        <v/>
      </c>
      <c r="C51" s="6">
        <f>IF($A51="","",INDEX('القرارات'!$B$6:$B$505,MATCH($A51,'القرارات'!$O$6:$O$505,0))&amp;"")</f>
        <v/>
      </c>
      <c r="D51" s="6">
        <f>IF($A51="","",INDEX('القرارات'!$C$6:$C$505,MATCH($A51,'القرارات'!$O$6:$O$505,0))&amp;"")</f>
        <v/>
      </c>
      <c r="E51" s="6">
        <f>IF($A51="","",INDEX('القرارات'!$G$6:$G$505,MATCH($A51,'القرارات'!$O$6:$O$505,0))&amp;"")</f>
        <v/>
      </c>
      <c r="F51" s="21">
        <f>IF($A51="","",IF(INDEX('القرارات'!$H$6:$H$505,MATCH($A51,'القرارات'!$O$6:$O$505,0))="","",INDEX('القرارات'!$H$6:$H$505,MATCH($A51,'القرارات'!$O$6:$O$505,0))))</f>
        <v/>
      </c>
      <c r="G51" s="6">
        <f>IF($A51="","",INDEX('القرارات'!$I$6:$I$505,MATCH($A51,'القرارات'!$O$6:$O$505,0))&amp;"")</f>
        <v/>
      </c>
      <c r="H51" s="6">
        <f>IF($A51="","",INDEX('القرارات'!$M$6:$M$505,MATCH($A51,'القرارات'!$O$6:$O$505,0))&amp;"")</f>
        <v/>
      </c>
    </row>
    <row r="52">
      <c r="A52" s="6">
        <f>IF(46&lt;=$B$4,46,"")</f>
        <v/>
      </c>
      <c r="B52" s="6">
        <f>IF($A52="","",INDEX('القرارات'!$A$6:$A$505,MATCH($A52,'القرارات'!$O$6:$O$505,0))&amp;"")</f>
        <v/>
      </c>
      <c r="C52" s="6">
        <f>IF($A52="","",INDEX('القرارات'!$B$6:$B$505,MATCH($A52,'القرارات'!$O$6:$O$505,0))&amp;"")</f>
        <v/>
      </c>
      <c r="D52" s="6">
        <f>IF($A52="","",INDEX('القرارات'!$C$6:$C$505,MATCH($A52,'القرارات'!$O$6:$O$505,0))&amp;"")</f>
        <v/>
      </c>
      <c r="E52" s="6">
        <f>IF($A52="","",INDEX('القرارات'!$G$6:$G$505,MATCH($A52,'القرارات'!$O$6:$O$505,0))&amp;"")</f>
        <v/>
      </c>
      <c r="F52" s="21">
        <f>IF($A52="","",IF(INDEX('القرارات'!$H$6:$H$505,MATCH($A52,'القرارات'!$O$6:$O$505,0))="","",INDEX('القرارات'!$H$6:$H$505,MATCH($A52,'القرارات'!$O$6:$O$505,0))))</f>
        <v/>
      </c>
      <c r="G52" s="6">
        <f>IF($A52="","",INDEX('القرارات'!$I$6:$I$505,MATCH($A52,'القرارات'!$O$6:$O$505,0))&amp;"")</f>
        <v/>
      </c>
      <c r="H52" s="6">
        <f>IF($A52="","",INDEX('القرارات'!$M$6:$M$505,MATCH($A52,'القرارات'!$O$6:$O$505,0))&amp;"")</f>
        <v/>
      </c>
    </row>
    <row r="53">
      <c r="A53" s="6">
        <f>IF(47&lt;=$B$4,47,"")</f>
        <v/>
      </c>
      <c r="B53" s="6">
        <f>IF($A53="","",INDEX('القرارات'!$A$6:$A$505,MATCH($A53,'القرارات'!$O$6:$O$505,0))&amp;"")</f>
        <v/>
      </c>
      <c r="C53" s="6">
        <f>IF($A53="","",INDEX('القرارات'!$B$6:$B$505,MATCH($A53,'القرارات'!$O$6:$O$505,0))&amp;"")</f>
        <v/>
      </c>
      <c r="D53" s="6">
        <f>IF($A53="","",INDEX('القرارات'!$C$6:$C$505,MATCH($A53,'القرارات'!$O$6:$O$505,0))&amp;"")</f>
        <v/>
      </c>
      <c r="E53" s="6">
        <f>IF($A53="","",INDEX('القرارات'!$G$6:$G$505,MATCH($A53,'القرارات'!$O$6:$O$505,0))&amp;"")</f>
        <v/>
      </c>
      <c r="F53" s="21">
        <f>IF($A53="","",IF(INDEX('القرارات'!$H$6:$H$505,MATCH($A53,'القرارات'!$O$6:$O$505,0))="","",INDEX('القرارات'!$H$6:$H$505,MATCH($A53,'القرارات'!$O$6:$O$505,0))))</f>
        <v/>
      </c>
      <c r="G53" s="6">
        <f>IF($A53="","",INDEX('القرارات'!$I$6:$I$505,MATCH($A53,'القرارات'!$O$6:$O$505,0))&amp;"")</f>
        <v/>
      </c>
      <c r="H53" s="6">
        <f>IF($A53="","",INDEX('القرارات'!$M$6:$M$505,MATCH($A53,'القرارات'!$O$6:$O$505,0))&amp;"")</f>
        <v/>
      </c>
    </row>
    <row r="54">
      <c r="A54" s="6">
        <f>IF(48&lt;=$B$4,48,"")</f>
        <v/>
      </c>
      <c r="B54" s="6">
        <f>IF($A54="","",INDEX('القرارات'!$A$6:$A$505,MATCH($A54,'القرارات'!$O$6:$O$505,0))&amp;"")</f>
        <v/>
      </c>
      <c r="C54" s="6">
        <f>IF($A54="","",INDEX('القرارات'!$B$6:$B$505,MATCH($A54,'القرارات'!$O$6:$O$505,0))&amp;"")</f>
        <v/>
      </c>
      <c r="D54" s="6">
        <f>IF($A54="","",INDEX('القرارات'!$C$6:$C$505,MATCH($A54,'القرارات'!$O$6:$O$505,0))&amp;"")</f>
        <v/>
      </c>
      <c r="E54" s="6">
        <f>IF($A54="","",INDEX('القرارات'!$G$6:$G$505,MATCH($A54,'القرارات'!$O$6:$O$505,0))&amp;"")</f>
        <v/>
      </c>
      <c r="F54" s="21">
        <f>IF($A54="","",IF(INDEX('القرارات'!$H$6:$H$505,MATCH($A54,'القرارات'!$O$6:$O$505,0))="","",INDEX('القرارات'!$H$6:$H$505,MATCH($A54,'القرارات'!$O$6:$O$505,0))))</f>
        <v/>
      </c>
      <c r="G54" s="6">
        <f>IF($A54="","",INDEX('القرارات'!$I$6:$I$505,MATCH($A54,'القرارات'!$O$6:$O$505,0))&amp;"")</f>
        <v/>
      </c>
      <c r="H54" s="6">
        <f>IF($A54="","",INDEX('القرارات'!$M$6:$M$505,MATCH($A54,'القرارات'!$O$6:$O$505,0))&amp;"")</f>
        <v/>
      </c>
    </row>
    <row r="55">
      <c r="A55" s="6">
        <f>IF(49&lt;=$B$4,49,"")</f>
        <v/>
      </c>
      <c r="B55" s="6">
        <f>IF($A55="","",INDEX('القرارات'!$A$6:$A$505,MATCH($A55,'القرارات'!$O$6:$O$505,0))&amp;"")</f>
        <v/>
      </c>
      <c r="C55" s="6">
        <f>IF($A55="","",INDEX('القرارات'!$B$6:$B$505,MATCH($A55,'القرارات'!$O$6:$O$505,0))&amp;"")</f>
        <v/>
      </c>
      <c r="D55" s="6">
        <f>IF($A55="","",INDEX('القرارات'!$C$6:$C$505,MATCH($A55,'القرارات'!$O$6:$O$505,0))&amp;"")</f>
        <v/>
      </c>
      <c r="E55" s="6">
        <f>IF($A55="","",INDEX('القرارات'!$G$6:$G$505,MATCH($A55,'القرارات'!$O$6:$O$505,0))&amp;"")</f>
        <v/>
      </c>
      <c r="F55" s="21">
        <f>IF($A55="","",IF(INDEX('القرارات'!$H$6:$H$505,MATCH($A55,'القرارات'!$O$6:$O$505,0))="","",INDEX('القرارات'!$H$6:$H$505,MATCH($A55,'القرارات'!$O$6:$O$505,0))))</f>
        <v/>
      </c>
      <c r="G55" s="6">
        <f>IF($A55="","",INDEX('القرارات'!$I$6:$I$505,MATCH($A55,'القرارات'!$O$6:$O$505,0))&amp;"")</f>
        <v/>
      </c>
      <c r="H55" s="6">
        <f>IF($A55="","",INDEX('القرارات'!$M$6:$M$505,MATCH($A55,'القرارات'!$O$6:$O$505,0))&amp;"")</f>
        <v/>
      </c>
    </row>
    <row r="56">
      <c r="A56" s="6">
        <f>IF(50&lt;=$B$4,50,"")</f>
        <v/>
      </c>
      <c r="B56" s="6">
        <f>IF($A56="","",INDEX('القرارات'!$A$6:$A$505,MATCH($A56,'القرارات'!$O$6:$O$505,0))&amp;"")</f>
        <v/>
      </c>
      <c r="C56" s="6">
        <f>IF($A56="","",INDEX('القرارات'!$B$6:$B$505,MATCH($A56,'القرارات'!$O$6:$O$505,0))&amp;"")</f>
        <v/>
      </c>
      <c r="D56" s="6">
        <f>IF($A56="","",INDEX('القرارات'!$C$6:$C$505,MATCH($A56,'القرارات'!$O$6:$O$505,0))&amp;"")</f>
        <v/>
      </c>
      <c r="E56" s="6">
        <f>IF($A56="","",INDEX('القرارات'!$G$6:$G$505,MATCH($A56,'القرارات'!$O$6:$O$505,0))&amp;"")</f>
        <v/>
      </c>
      <c r="F56" s="21">
        <f>IF($A56="","",IF(INDEX('القرارات'!$H$6:$H$505,MATCH($A56,'القرارات'!$O$6:$O$505,0))="","",INDEX('القرارات'!$H$6:$H$505,MATCH($A56,'القرارات'!$O$6:$O$505,0))))</f>
        <v/>
      </c>
      <c r="G56" s="6">
        <f>IF($A56="","",INDEX('القرارات'!$I$6:$I$505,MATCH($A56,'القرارات'!$O$6:$O$505,0))&amp;"")</f>
        <v/>
      </c>
      <c r="H56" s="6">
        <f>IF($A56="","",INDEX('القرارات'!$M$6:$M$505,MATCH($A56,'القرارات'!$O$6:$O$505,0))&amp;"")</f>
        <v/>
      </c>
    </row>
  </sheetData>
  <mergeCells count="2">
    <mergeCell ref="A2:H2"/>
    <mergeCell ref="A1:H1"/>
  </mergeCells>
  <conditionalFormatting sqref="A7:H56">
    <cfRule type="expression" priority="1" dxfId="1">
      <formula>$H7="متأخر"</formula>
    </cfRule>
    <cfRule type="expression" priority="2" dxfId="2">
      <formula>$H7="غير منفذ"</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4F46E5"/>
    <outlinePr summaryBelow="1" summaryRight="1"/>
    <pageSetUpPr fitToPage="1"/>
  </sheetPr>
  <dimension ref="A1:C26"/>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18" customWidth="1" min="2" max="2"/>
    <col width="16" customWidth="1" min="3" max="3"/>
  </cols>
  <sheetData>
    <row r="1" ht="26" customHeight="1">
      <c r="A1" s="10" t="inlineStr">
        <is>
          <t>شيت اجتماعات وقرارات 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22" t="inlineStr">
        <is>
          <t>الملاك</t>
        </is>
      </c>
    </row>
    <row r="5">
      <c r="A5" s="12" t="inlineStr">
        <is>
          <t>عدد الملاك (الوحدات)</t>
        </is>
      </c>
      <c r="B5" s="19">
        <f>COUNTIF('الملاك'!$A$6:$A$205,"?*")</f>
        <v/>
      </c>
    </row>
    <row r="6">
      <c r="A6" s="12" t="inlineStr">
        <is>
          <t>إجمالي الحصص</t>
        </is>
      </c>
      <c r="B6" s="19">
        <f>SUM('الملاك'!$E$6:$E$205)</f>
        <v/>
      </c>
    </row>
    <row r="8">
      <c r="A8" s="22" t="inlineStr">
        <is>
          <t>الاجتماعات</t>
        </is>
      </c>
    </row>
    <row r="9">
      <c r="A9" s="12" t="inlineStr">
        <is>
          <t>عدد الاجتماعات</t>
        </is>
      </c>
      <c r="B9" s="19">
        <f>COUNTIF('الاجتماعات'!$A$6:$A$205,"?*")</f>
        <v/>
      </c>
    </row>
    <row r="10">
      <c r="A10" s="12" t="inlineStr">
        <is>
          <t>اجتماعات مكتملة النصاب</t>
        </is>
      </c>
      <c r="B10" s="19">
        <f>COUNTIF('الاجتماعات'!$I$6:$I$205,"مكتمل")</f>
        <v/>
      </c>
    </row>
    <row r="11">
      <c r="A11" s="12" t="inlineStr">
        <is>
          <t>اجتماعات غير مكتملة النصاب</t>
        </is>
      </c>
      <c r="B11" s="19">
        <f>COUNTIF('الاجتماعات'!$I$6:$I$205,"غير مكتمل")</f>
        <v/>
      </c>
    </row>
    <row r="12">
      <c r="A12" s="12" t="inlineStr">
        <is>
          <t>اجتماعات بلا حضور مسجل</t>
        </is>
      </c>
      <c r="B12" s="19">
        <f>COUNTIF('الاجتماعات'!$I$6:$I$205,"لم يُسجَّل حضور")</f>
        <v/>
      </c>
    </row>
    <row r="13">
      <c r="A13" s="12" t="inlineStr">
        <is>
          <t>نسبة النصاب المطلوبة (من الإعدادات)</t>
        </is>
      </c>
      <c r="B13" s="18">
        <f>'الإعدادات'!$B$4</f>
        <v/>
      </c>
    </row>
    <row r="15">
      <c r="A15" s="22" t="inlineStr">
        <is>
          <t>القرارات</t>
        </is>
      </c>
    </row>
    <row r="16">
      <c r="A16" s="12" t="inlineStr">
        <is>
          <t>عدد القرارات</t>
        </is>
      </c>
      <c r="B16" s="19">
        <f>COUNTIF('القرارات'!$A$6:$A$505,"?*")</f>
        <v/>
      </c>
    </row>
    <row r="17">
      <c r="A17" s="12" t="inlineStr">
        <is>
          <t>مقبولة</t>
        </is>
      </c>
      <c r="B17" s="19">
        <f>COUNTIF('القرارات'!$L$6:$L$505,"مقبول")</f>
        <v/>
      </c>
    </row>
    <row r="18">
      <c r="A18" s="12" t="inlineStr">
        <is>
          <t>مرفوضة</t>
        </is>
      </c>
      <c r="B18" s="19">
        <f>COUNTIF('القرارات'!$L$6:$L$505,"مرفوض")</f>
        <v/>
      </c>
    </row>
    <row r="19">
      <c r="A19" s="12" t="inlineStr">
        <is>
          <t>لا يُعتد بها (نصاب غير مكتمل)</t>
        </is>
      </c>
      <c r="B19" s="19">
        <f>COUNTIF('القرارات'!$L$6:$L$505,"لا يُعتد به")</f>
        <v/>
      </c>
    </row>
    <row r="20">
      <c r="A20" s="12" t="inlineStr">
        <is>
          <t>لم يُصوَّت عليها</t>
        </is>
      </c>
      <c r="B20" s="19">
        <f>COUNTIF('القرارات'!$L$6:$L$505,"لم يُصوَّت")</f>
        <v/>
      </c>
    </row>
    <row r="21">
      <c r="A21" s="12" t="inlineStr">
        <is>
          <t>مقبولة ومنفذة</t>
        </is>
      </c>
      <c r="B21" s="19">
        <f>COUNTIFS('القرارات'!$L$6:$L$505,"مقبول",'القرارات'!$I$6:$I$505,"منفذ")</f>
        <v/>
      </c>
    </row>
    <row r="22">
      <c r="A22" s="12" t="inlineStr">
        <is>
          <t>نسبة تنفيذ القرارات المقبولة</t>
        </is>
      </c>
      <c r="B22" s="23">
        <f>IF(B17=0,"",B21/B17)</f>
        <v/>
      </c>
    </row>
    <row r="24">
      <c r="A24" s="22" t="inlineStr">
        <is>
          <t>تنبيهات</t>
        </is>
      </c>
    </row>
    <row r="25">
      <c r="A25" s="12" t="inlineStr">
        <is>
          <t>قرارات مقبولة لم تُنفذ</t>
        </is>
      </c>
      <c r="B25" s="20">
        <f>COUNTIF('القرارات'!$M$6:$M$505,"غير منفذ")+COUNTIF('القرارات'!$M$6:$M$505,"متأخر")</f>
        <v/>
      </c>
    </row>
    <row r="26">
      <c r="A26" s="12" t="inlineStr">
        <is>
          <t>منها متأخرة عن موعدها</t>
        </is>
      </c>
      <c r="B26" s="19">
        <f>COUNTIF('القرارات'!$M$6:$M$505,"متأخر")</f>
        <v/>
      </c>
    </row>
  </sheetData>
  <mergeCells count="2">
    <mergeCell ref="A1:C1"/>
    <mergeCell ref="A2:C2"/>
  </mergeCells>
  <conditionalFormatting sqref="B25:B26">
    <cfRule type="expression" priority="1" dxfId="2">
      <formula>B25&gt;0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9.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4"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4" t="inlineStr">
        <is>
          <t>نصمم الشاشات على خطوات عملك، فيسجّل كل شخص ما يخصه فقط.</t>
        </is>
      </c>
    </row>
    <row r="8" ht="48" customHeight="1">
      <c r="B8" s="5" t="inlineStr">
        <is>
          <t>الأعمدة والصيغ ثابتة كما صُمّم الشيت.</t>
        </is>
      </c>
      <c r="C8" s="24" t="inlineStr">
        <is>
          <t>نبني ما تحتاجه أنت: تقارير وتنبيهات وشاشات على طريقتك.</t>
        </is>
      </c>
    </row>
    <row r="9" ht="48" customHeight="1">
      <c r="B9" s="5" t="inlineStr">
        <is>
          <t>النسخ الاحتياطية والأمان على مسؤوليتك.</t>
        </is>
      </c>
      <c r="C9" s="24" t="inlineStr">
        <is>
          <t>البرنامج على خادم مؤمّن مع نسخ احتياطية دورية.</t>
        </is>
      </c>
    </row>
    <row r="11" ht="30" customHeight="1">
      <c r="B11" s="25" t="inlineStr">
        <is>
          <t>تعرّف على برنامج مخصص من Softwiro واطلب عرضًا تجريبيًا ←</t>
        </is>
      </c>
    </row>
    <row r="13">
      <c r="B13" s="26"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اجتماعات وقرارات اتحاد الملاك</dc:title>
  <dc:description>يسجل الملاك وحصة كل مالك، والاجتماعات وحضور كل مالك بالأصالة أو التوكيل أو الغياب، ويحسب نسبة الحضور من الحصص ويقارنها بنسبة النصاب التي تحددها أنت، ثم يتابع القرارات والتصويت بالحصص وتنفيذها، ويعرض القرارات التي لم تُنفذ بعد.</dc:description>
  <dcterms:created xsi:type="dcterms:W3CDTF">2026-11-04T22:30:07Z</dcterms:created>
  <dcterms:modified xsi:type="dcterms:W3CDTF">2026-11-04T22:30:09Z</dcterms:modified>
  <cp:keywords>Softwiro, Excel, شيت اجتماعات وقرارات اتحاد الملاك</cp:keywords>
</cp:coreProperties>
</file>