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تكلفة الموديل" sheetId="2" state="visible" r:id="rId2"/>
    <sheet name="مقارنة الموديلات" sheetId="3" state="visible" r:id="rId3"/>
    <sheet name="لماذا ما زلت على إكسل؟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0"/>
    <numFmt numFmtId="165" formatCode="0.0"/>
    <numFmt numFmtId="166" formatCode="0.0%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3" fontId="4" fillId="0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6" fontId="4" fillId="2" borderId="1" applyAlignment="1" pivotButton="0" quotePrefix="0" xfId="0">
      <alignment horizontal="right" vertical="center" wrapText="1" readingOrder="2"/>
    </xf>
    <xf numFmtId="4" fontId="9" fillId="5" borderId="1" applyAlignment="1" pivotButton="0" quotePrefix="0" xfId="0">
      <alignment horizontal="right" vertical="center" wrapText="1" readingOrder="2"/>
    </xf>
    <xf numFmtId="4" fontId="9" fillId="2" borderId="1" applyAlignment="1" pivotButton="0" quotePrefix="0" xfId="0">
      <alignment horizontal="right" vertical="center" wrapText="1" readingOrder="2"/>
    </xf>
    <xf numFmtId="2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165" fontId="4" fillId="0" borderId="1" applyAlignment="1" pivotButton="0" quotePrefix="0" xfId="0">
      <alignment horizontal="right" vertical="center" wrapText="1" readingOrder="2"/>
    </xf>
    <xf numFmtId="2" fontId="4" fillId="0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2">
    <dxf>
      <font>
        <color rgb="00991B1B"/>
      </font>
      <fill>
        <patternFill patternType="solid">
          <fgColor rgb="00FEE2E2"/>
        </patternFill>
      </fill>
    </dxf>
    <dxf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garment-cost-sheet?utm_source=excel&amp;utm_medium=template&amp;utm_campaign=garment-cost-sheet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protrack.html?utm_source=excel&amp;utm_medium=template&amp;utm_campaign=garment-cost-sheet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protrack.html?utm_source=excel&amp;utm_medium=template&amp;utm_campaign=garment-cost-sheet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protrack.html?utm_source=excel&amp;utm_medium=template&amp;utm_campaign=garment-cost-sheet" TargetMode="External" Id="rId1" /><Relationship Type="http://schemas.openxmlformats.org/officeDocument/2006/relationships/hyperlink" Target="https://softwiro.com/ar/contact?utm_source=excel&amp;utm_medium=template&amp;utm_campaign=garment-cost-sheet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تكلفة الموديل لمصانع الملابس</t>
        </is>
      </c>
    </row>
    <row r="3" ht="36" customHeight="1">
      <c r="B3" s="2" t="inlineStr">
        <is>
          <t>يحسب تكلفة القطعة من الخامات والتشغيل والمصاريف العامة والمرفوض، وسعر البيع بهامش الربح الذي تريده، ويقارن ربحية الموديلات.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«تكلفة الموديل» اكتب اسم الموديل وكمية الأمر.</t>
        </is>
      </c>
    </row>
    <row r="7" ht="30" customHeight="1">
      <c r="B7" s="4" t="inlineStr">
        <is>
          <t>2. اكتب الخامات: الاستهلاك للقطعة وسعر الوحدة ونسبة الهالك.</t>
        </is>
      </c>
    </row>
    <row r="8" ht="30" customHeight="1">
      <c r="B8" s="4" t="inlineStr">
        <is>
          <t>3. اكتب عمليات التشغيل بوقتها القياسي وأجر القطعة لكل عملية.</t>
        </is>
      </c>
    </row>
    <row r="9" ht="30" customHeight="1">
      <c r="B9" s="4" t="inlineStr">
        <is>
          <t>4. اكتب المصاريف الشهرية والإنتاج الشهري ونسبة المرفوض وهامش الربح، فتظهر النتيجة أعلى الشيت.</t>
        </is>
      </c>
    </row>
    <row r="10" ht="30" customHeight="1">
      <c r="B10" s="4" t="inlineStr">
        <is>
          <t>5. لكل موديل جديد: انسخ شيت «تكلفة الموديل» (كليك يمين على اسم الشيت ← نقل أو نسخ)، وانقل النتيجة إلى «مقارنة الموديلات».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النسب المئوية تُكتب أرقامًا: 5 تعني 5%.</t>
        </is>
      </c>
    </row>
    <row r="19" ht="30" customHeight="1">
      <c r="B19" s="4" t="inlineStr">
        <is>
          <t>• هامش الربح محسوب من سعر البيع: هامش 20% يعني إضافة 25% على التكلفة.</t>
        </is>
      </c>
    </row>
    <row r="21">
      <c r="B21" s="8" t="inlineStr">
        <is>
          <t>الأرقام الموجودة في الشيت أمثلة توضيحية. امسحها واكتب أرقامك.</t>
        </is>
      </c>
    </row>
    <row r="22">
      <c r="B22" s="9" t="inlineStr">
        <is>
          <t>شرح الشيت وقوالب أخرى مجانية ← softwiro.com/ar/templates</t>
        </is>
      </c>
    </row>
    <row r="23">
      <c r="B23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F75"/>
  <sheetViews>
    <sheetView showGridLines="1"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6" customWidth="1" min="3" max="3"/>
    <col width="14" customWidth="1" min="4" max="4"/>
    <col width="12" customWidth="1" min="5" max="5"/>
    <col width="16" customWidth="1" min="6" max="6"/>
    <col width="4" customWidth="1" min="7" max="7"/>
  </cols>
  <sheetData>
    <row r="1" ht="26" customHeight="1">
      <c r="A1" s="10" t="inlineStr">
        <is>
          <t>شيت تكلفة الموديل لمصانع الملابس · قالب مجاني من Softwiro</t>
        </is>
      </c>
    </row>
    <row r="2">
      <c r="A2" s="11" t="inlineStr">
        <is>
          <t>هل تعبت من نقل الأرقام بين الشيتات؟ هذا العمل يتم تلقائيًا في ProTrack ← اضغط هنا</t>
        </is>
      </c>
    </row>
    <row r="4">
      <c r="A4" s="3" t="inlineStr">
        <is>
          <t>بيانات الموديل</t>
        </is>
      </c>
    </row>
    <row r="5">
      <c r="A5" s="12" t="inlineStr">
        <is>
          <t>اسم الموديل</t>
        </is>
      </c>
      <c r="B5" s="5" t="inlineStr">
        <is>
          <t>تيشيرت قطن أطفال</t>
        </is>
      </c>
    </row>
    <row r="6">
      <c r="A6" s="12" t="inlineStr">
        <is>
          <t>كمية الأمر (قطعة)</t>
        </is>
      </c>
      <c r="B6" s="13" t="n">
        <v>1000</v>
      </c>
    </row>
    <row r="7">
      <c r="A7" s="12" t="inlineStr">
        <is>
          <t>العملة</t>
        </is>
      </c>
      <c r="B7" s="5" t="inlineStr">
        <is>
          <t>ج.م</t>
        </is>
      </c>
    </row>
    <row r="10">
      <c r="A10" s="3" t="inlineStr">
        <is>
          <t>النتيجة</t>
        </is>
      </c>
    </row>
    <row r="11" ht="32" customHeight="1">
      <c r="A11" s="14" t="inlineStr">
        <is>
          <t>البند</t>
        </is>
      </c>
      <c r="B11" s="14" t="inlineStr">
        <is>
          <t>للقطعة</t>
        </is>
      </c>
      <c r="C11" s="14" t="inlineStr">
        <is>
          <t>من التكلفة</t>
        </is>
      </c>
    </row>
    <row r="12">
      <c r="A12" s="5" t="inlineStr">
        <is>
          <t>الخامات</t>
        </is>
      </c>
      <c r="B12" s="15">
        <f>F43</f>
        <v/>
      </c>
      <c r="C12" s="16">
        <f>IF(B17&gt;0,B12/B17,"")</f>
        <v/>
      </c>
    </row>
    <row r="13">
      <c r="A13" s="5" t="inlineStr">
        <is>
          <t>التشغيل</t>
        </is>
      </c>
      <c r="B13" s="15">
        <f>F61</f>
        <v/>
      </c>
      <c r="C13" s="16">
        <f>IF(B17&gt;0,B13/B17,"")</f>
        <v/>
      </c>
    </row>
    <row r="14">
      <c r="A14" s="5" t="inlineStr">
        <is>
          <t>مصاريف أخرى</t>
        </is>
      </c>
      <c r="B14" s="15">
        <f>(B64+B65)</f>
        <v/>
      </c>
      <c r="C14" s="16">
        <f>IF(B17&gt;0,B14/B17,"")</f>
        <v/>
      </c>
    </row>
    <row r="15">
      <c r="A15" s="5" t="inlineStr">
        <is>
          <t>نصيب المصاريف العامة</t>
        </is>
      </c>
      <c r="B15" s="15">
        <f>B71</f>
        <v/>
      </c>
      <c r="C15" s="16">
        <f>IF(B17&gt;0,B15/B17,"")</f>
        <v/>
      </c>
    </row>
    <row r="16">
      <c r="A16" s="5" t="inlineStr">
        <is>
          <t>تحميل المرفوض</t>
        </is>
      </c>
      <c r="B16" s="15">
        <f>IF(B74&lt;100,(F43+F61+(B64+B65)+B71)/(1-B74/100)-(F43+F61+(B64+B65)+B71),0)</f>
        <v/>
      </c>
      <c r="C16" s="16">
        <f>IF(B17&gt;0,B16/B17,"")</f>
        <v/>
      </c>
    </row>
    <row r="17">
      <c r="A17" s="12" t="inlineStr">
        <is>
          <t>تكلفة القطعة</t>
        </is>
      </c>
      <c r="B17" s="17">
        <f>SUM(B12:B16)</f>
        <v/>
      </c>
    </row>
    <row r="18">
      <c r="A18" s="12" t="inlineStr">
        <is>
          <t>سعر البيع المقترح</t>
        </is>
      </c>
      <c r="B18" s="18">
        <f>IF(B75&lt;100,B17/(1-B75/100),"")</f>
        <v/>
      </c>
    </row>
    <row r="19">
      <c r="A19" s="12" t="inlineStr">
        <is>
          <t>ربح القطعة</t>
        </is>
      </c>
      <c r="B19" s="15">
        <f>IF(B18="","",B18-B17)</f>
        <v/>
      </c>
    </row>
    <row r="20">
      <c r="A20" s="12" t="inlineStr">
        <is>
          <t>نسبة الإضافة على التكلفة</t>
        </is>
      </c>
      <c r="B20" s="16">
        <f>IF(OR(B18="",B17=0),"",(B18-B17)/B17)</f>
        <v/>
      </c>
    </row>
    <row r="21">
      <c r="A21" s="12" t="inlineStr">
        <is>
          <t>تكلفة الأمر</t>
        </is>
      </c>
      <c r="B21" s="15">
        <f>B17*B6</f>
        <v/>
      </c>
    </row>
    <row r="22">
      <c r="A22" s="12" t="inlineStr">
        <is>
          <t>ربح الأمر</t>
        </is>
      </c>
      <c r="B22" s="15">
        <f>IF(B18="","",(B18-B17)*B6)</f>
        <v/>
      </c>
    </row>
    <row r="23">
      <c r="A23" s="12" t="inlineStr">
        <is>
          <t>الوقت القياسي للقطعة (دقيقة)</t>
        </is>
      </c>
      <c r="B23" s="19">
        <f>B61</f>
        <v/>
      </c>
    </row>
    <row r="26">
      <c r="A26" s="3" t="inlineStr">
        <is>
          <t>1. الخامات (للقطعة)</t>
        </is>
      </c>
    </row>
    <row r="27" ht="32" customHeight="1">
      <c r="A27" s="14" t="inlineStr">
        <is>
          <t>الخامة</t>
        </is>
      </c>
      <c r="B27" s="14" t="inlineStr">
        <is>
          <t>الوحدة</t>
        </is>
      </c>
      <c r="C27" s="14" t="inlineStr">
        <is>
          <t>الاستهلاك للقطعة</t>
        </is>
      </c>
      <c r="D27" s="14" t="inlineStr">
        <is>
          <t>سعر الوحدة</t>
        </is>
      </c>
      <c r="E27" s="14" t="inlineStr">
        <is>
          <t>الهالك (%)</t>
        </is>
      </c>
      <c r="F27" s="14" t="inlineStr">
        <is>
          <t>التكلفة للقطعة</t>
        </is>
      </c>
    </row>
    <row r="28">
      <c r="A28" s="5" t="inlineStr">
        <is>
          <t>قماش جيرسيه</t>
        </is>
      </c>
      <c r="B28" s="5" t="inlineStr">
        <is>
          <t>متر</t>
        </is>
      </c>
      <c r="C28" s="20" t="n">
        <v>1.2</v>
      </c>
      <c r="D28" s="21" t="n">
        <v>60</v>
      </c>
      <c r="E28" s="22" t="n">
        <v>5</v>
      </c>
      <c r="F28" s="15">
        <f>IF(OR(C28="",D28=""),"",C28*D28*(1+E28/100))</f>
        <v/>
      </c>
    </row>
    <row r="29">
      <c r="A29" s="5" t="inlineStr">
        <is>
          <t>ريب رقبة</t>
        </is>
      </c>
      <c r="B29" s="5" t="inlineStr">
        <is>
          <t>متر</t>
        </is>
      </c>
      <c r="C29" s="20" t="n">
        <v>0.05</v>
      </c>
      <c r="D29" s="21" t="n">
        <v>40</v>
      </c>
      <c r="E29" s="22" t="n">
        <v>3</v>
      </c>
      <c r="F29" s="15">
        <f>IF(OR(C29="",D29=""),"",C29*D29*(1+E29/100))</f>
        <v/>
      </c>
    </row>
    <row r="30">
      <c r="A30" s="5" t="inlineStr">
        <is>
          <t>خيط</t>
        </is>
      </c>
      <c r="B30" s="5" t="inlineStr">
        <is>
          <t>بكرة</t>
        </is>
      </c>
      <c r="C30" s="20" t="n">
        <v>0.02</v>
      </c>
      <c r="D30" s="21" t="n">
        <v>35</v>
      </c>
      <c r="E30" s="22" t="n">
        <v>0</v>
      </c>
      <c r="F30" s="15">
        <f>IF(OR(C30="",D30=""),"",C30*D30*(1+E30/100))</f>
        <v/>
      </c>
    </row>
    <row r="31">
      <c r="A31" s="5" t="inlineStr">
        <is>
          <t>تيكت</t>
        </is>
      </c>
      <c r="B31" s="5" t="inlineStr">
        <is>
          <t>قطعة</t>
        </is>
      </c>
      <c r="C31" s="20" t="n">
        <v>1</v>
      </c>
      <c r="D31" s="21" t="n">
        <v>1.5</v>
      </c>
      <c r="E31" s="22" t="n">
        <v>0</v>
      </c>
      <c r="F31" s="15">
        <f>IF(OR(C31="",D31=""),"",C31*D31*(1+E31/100))</f>
        <v/>
      </c>
    </row>
    <row r="32">
      <c r="A32" s="5" t="inlineStr">
        <is>
          <t>كيس تغليف</t>
        </is>
      </c>
      <c r="B32" s="5" t="inlineStr">
        <is>
          <t>قطعة</t>
        </is>
      </c>
      <c r="C32" s="20" t="n">
        <v>1</v>
      </c>
      <c r="D32" s="21" t="n">
        <v>1.2</v>
      </c>
      <c r="E32" s="22" t="n">
        <v>0</v>
      </c>
      <c r="F32" s="15">
        <f>IF(OR(C32="",D32=""),"",C32*D32*(1+E32/100))</f>
        <v/>
      </c>
    </row>
    <row r="33">
      <c r="A33" s="5" t="n"/>
      <c r="B33" s="5" t="n"/>
      <c r="C33" s="20" t="n"/>
      <c r="D33" s="21" t="n"/>
      <c r="E33" s="22" t="n"/>
      <c r="F33" s="15">
        <f>IF(OR(C33="",D33=""),"",C33*D33*(1+E33/100))</f>
        <v/>
      </c>
    </row>
    <row r="34">
      <c r="A34" s="5" t="n"/>
      <c r="B34" s="5" t="n"/>
      <c r="C34" s="20" t="n"/>
      <c r="D34" s="21" t="n"/>
      <c r="E34" s="22" t="n"/>
      <c r="F34" s="15">
        <f>IF(OR(C34="",D34=""),"",C34*D34*(1+E34/100))</f>
        <v/>
      </c>
    </row>
    <row r="35">
      <c r="A35" s="5" t="n"/>
      <c r="B35" s="5" t="n"/>
      <c r="C35" s="20" t="n"/>
      <c r="D35" s="21" t="n"/>
      <c r="E35" s="22" t="n"/>
      <c r="F35" s="15">
        <f>IF(OR(C35="",D35=""),"",C35*D35*(1+E35/100))</f>
        <v/>
      </c>
    </row>
    <row r="36">
      <c r="A36" s="5" t="n"/>
      <c r="B36" s="5" t="n"/>
      <c r="C36" s="20" t="n"/>
      <c r="D36" s="21" t="n"/>
      <c r="E36" s="22" t="n"/>
      <c r="F36" s="15">
        <f>IF(OR(C36="",D36=""),"",C36*D36*(1+E36/100))</f>
        <v/>
      </c>
    </row>
    <row r="37">
      <c r="A37" s="5" t="n"/>
      <c r="B37" s="5" t="n"/>
      <c r="C37" s="20" t="n"/>
      <c r="D37" s="21" t="n"/>
      <c r="E37" s="22" t="n"/>
      <c r="F37" s="15">
        <f>IF(OR(C37="",D37=""),"",C37*D37*(1+E37/100))</f>
        <v/>
      </c>
    </row>
    <row r="38">
      <c r="A38" s="5" t="n"/>
      <c r="B38" s="5" t="n"/>
      <c r="C38" s="20" t="n"/>
      <c r="D38" s="21" t="n"/>
      <c r="E38" s="22" t="n"/>
      <c r="F38" s="15">
        <f>IF(OR(C38="",D38=""),"",C38*D38*(1+E38/100))</f>
        <v/>
      </c>
    </row>
    <row r="39">
      <c r="A39" s="5" t="n"/>
      <c r="B39" s="5" t="n"/>
      <c r="C39" s="20" t="n"/>
      <c r="D39" s="21" t="n"/>
      <c r="E39" s="22" t="n"/>
      <c r="F39" s="15">
        <f>IF(OR(C39="",D39=""),"",C39*D39*(1+E39/100))</f>
        <v/>
      </c>
    </row>
    <row r="40">
      <c r="A40" s="5" t="n"/>
      <c r="B40" s="5" t="n"/>
      <c r="C40" s="20" t="n"/>
      <c r="D40" s="21" t="n"/>
      <c r="E40" s="22" t="n"/>
      <c r="F40" s="15">
        <f>IF(OR(C40="",D40=""),"",C40*D40*(1+E40/100))</f>
        <v/>
      </c>
    </row>
    <row r="41">
      <c r="A41" s="5" t="n"/>
      <c r="B41" s="5" t="n"/>
      <c r="C41" s="20" t="n"/>
      <c r="D41" s="21" t="n"/>
      <c r="E41" s="22" t="n"/>
      <c r="F41" s="15">
        <f>IF(OR(C41="",D41=""),"",C41*D41*(1+E41/100))</f>
        <v/>
      </c>
    </row>
    <row r="42">
      <c r="A42" s="5" t="n"/>
      <c r="B42" s="5" t="n"/>
      <c r="C42" s="20" t="n"/>
      <c r="D42" s="21" t="n"/>
      <c r="E42" s="22" t="n"/>
      <c r="F42" s="15">
        <f>IF(OR(C42="",D42=""),"",C42*D42*(1+E42/100))</f>
        <v/>
      </c>
    </row>
    <row r="43">
      <c r="E43" s="12" t="inlineStr">
        <is>
          <t>إجمالي الخامات</t>
        </is>
      </c>
      <c r="F43" s="18">
        <f>SUM(F28:F42)</f>
        <v/>
      </c>
    </row>
    <row r="44">
      <c r="A44" s="3" t="inlineStr">
        <is>
          <t>2. التشغيل (للقطعة)</t>
        </is>
      </c>
    </row>
    <row r="45" ht="32" customHeight="1">
      <c r="A45" s="14" t="inlineStr">
        <is>
          <t>العملية</t>
        </is>
      </c>
      <c r="B45" s="14" t="inlineStr">
        <is>
          <t>الوقت القياسي (دقيقة)</t>
        </is>
      </c>
      <c r="C45" s="14" t="inlineStr">
        <is>
          <t>أجر القطعة</t>
        </is>
      </c>
      <c r="D45" s="14" t="inlineStr">
        <is>
          <t>ملاحظات</t>
        </is>
      </c>
    </row>
    <row r="46">
      <c r="A46" s="5" t="inlineStr">
        <is>
          <t>قص</t>
        </is>
      </c>
      <c r="B46" s="23" t="n">
        <v>0.8</v>
      </c>
      <c r="C46" s="21" t="n">
        <v>1.5</v>
      </c>
      <c r="D46" s="5" t="n"/>
    </row>
    <row r="47">
      <c r="A47" s="5" t="inlineStr">
        <is>
          <t>تركيب الكتف والكم</t>
        </is>
      </c>
      <c r="B47" s="23" t="n">
        <v>3</v>
      </c>
      <c r="C47" s="21" t="n">
        <v>6</v>
      </c>
      <c r="D47" s="5" t="n"/>
    </row>
    <row r="48">
      <c r="A48" s="5" t="inlineStr">
        <is>
          <t>الرقبة</t>
        </is>
      </c>
      <c r="B48" s="23" t="n">
        <v>1.5</v>
      </c>
      <c r="C48" s="21" t="n">
        <v>3</v>
      </c>
      <c r="D48" s="5" t="n"/>
    </row>
    <row r="49">
      <c r="A49" s="5" t="inlineStr">
        <is>
          <t>الجوانب</t>
        </is>
      </c>
      <c r="B49" s="23" t="n">
        <v>2</v>
      </c>
      <c r="C49" s="21" t="n">
        <v>4</v>
      </c>
      <c r="D49" s="5" t="n"/>
    </row>
    <row r="50">
      <c r="A50" s="5" t="inlineStr">
        <is>
          <t>الحواشي</t>
        </is>
      </c>
      <c r="B50" s="23" t="n">
        <v>1.5</v>
      </c>
      <c r="C50" s="21" t="n">
        <v>3</v>
      </c>
      <c r="D50" s="5" t="n"/>
    </row>
    <row r="51">
      <c r="A51" s="5" t="inlineStr">
        <is>
          <t>تشطيب وكي</t>
        </is>
      </c>
      <c r="B51" s="23" t="n">
        <v>1.2</v>
      </c>
      <c r="C51" s="21" t="n">
        <v>2.5</v>
      </c>
      <c r="D51" s="5" t="n"/>
    </row>
    <row r="52">
      <c r="A52" s="5" t="inlineStr">
        <is>
          <t>تعبئة</t>
        </is>
      </c>
      <c r="B52" s="23" t="n">
        <v>0.5</v>
      </c>
      <c r="C52" s="21" t="n">
        <v>1</v>
      </c>
      <c r="D52" s="5" t="n"/>
    </row>
    <row r="53">
      <c r="A53" s="5" t="n"/>
      <c r="B53" s="23" t="n"/>
      <c r="C53" s="21" t="n"/>
      <c r="D53" s="5" t="n"/>
    </row>
    <row r="54">
      <c r="A54" s="5" t="n"/>
      <c r="B54" s="23" t="n"/>
      <c r="C54" s="21" t="n"/>
      <c r="D54" s="5" t="n"/>
    </row>
    <row r="55">
      <c r="A55" s="5" t="n"/>
      <c r="B55" s="23" t="n"/>
      <c r="C55" s="21" t="n"/>
      <c r="D55" s="5" t="n"/>
    </row>
    <row r="56">
      <c r="A56" s="5" t="n"/>
      <c r="B56" s="23" t="n"/>
      <c r="C56" s="21" t="n"/>
      <c r="D56" s="5" t="n"/>
    </row>
    <row r="57">
      <c r="A57" s="5" t="n"/>
      <c r="B57" s="23" t="n"/>
      <c r="C57" s="21" t="n"/>
      <c r="D57" s="5" t="n"/>
    </row>
    <row r="58">
      <c r="A58" s="5" t="n"/>
      <c r="B58" s="23" t="n"/>
      <c r="C58" s="21" t="n"/>
      <c r="D58" s="5" t="n"/>
    </row>
    <row r="59">
      <c r="A59" s="5" t="n"/>
      <c r="B59" s="23" t="n"/>
      <c r="C59" s="21" t="n"/>
      <c r="D59" s="5" t="n"/>
    </row>
    <row r="60">
      <c r="A60" s="5" t="n"/>
      <c r="B60" s="23" t="n"/>
      <c r="C60" s="21" t="n"/>
      <c r="D60" s="5" t="n"/>
    </row>
    <row r="61">
      <c r="A61" s="12" t="inlineStr">
        <is>
          <t>إجمالي الوقت القياسي (دقيقة)</t>
        </is>
      </c>
      <c r="B61" s="19">
        <f>SUM(B46:B60)</f>
        <v/>
      </c>
      <c r="E61" s="12" t="inlineStr">
        <is>
          <t>إجمالي التشغيل</t>
        </is>
      </c>
      <c r="F61" s="18">
        <f>SUM(C46:C60)</f>
        <v/>
      </c>
    </row>
    <row r="63">
      <c r="A63" s="3" t="inlineStr">
        <is>
          <t>3. مصاريف أخرى للقطعة</t>
        </is>
      </c>
    </row>
    <row r="64">
      <c r="A64" s="12" t="inlineStr">
        <is>
          <t>تشغيل خارجي: طباعة أو تطريز أو غسيل</t>
        </is>
      </c>
      <c r="B64" s="21" t="n">
        <v>4</v>
      </c>
    </row>
    <row r="65">
      <c r="A65" s="12" t="inlineStr">
        <is>
          <t>تغليف وكرتون (غير المكتوب في الخامات)</t>
        </is>
      </c>
      <c r="B65" s="21" t="n">
        <v>0</v>
      </c>
    </row>
    <row r="68">
      <c r="A68" s="3" t="inlineStr">
        <is>
          <t>4. المصاريف العامة</t>
        </is>
      </c>
    </row>
    <row r="69">
      <c r="A69" s="12" t="inlineStr">
        <is>
          <t>المصاريف الشهرية: إيجار وكهرباء ومرتبات إدارية</t>
        </is>
      </c>
      <c r="B69" s="21" t="n">
        <v>150000</v>
      </c>
    </row>
    <row r="70">
      <c r="A70" s="12" t="inlineStr">
        <is>
          <t>الإنتاج الشهري (قطعة)</t>
        </is>
      </c>
      <c r="B70" s="13" t="n">
        <v>20000</v>
      </c>
    </row>
    <row r="71">
      <c r="A71" s="12" t="inlineStr">
        <is>
          <t>نصيب القطعة</t>
        </is>
      </c>
      <c r="B71" s="15">
        <f>IF(B70&gt;0,B69/B70,0)</f>
        <v/>
      </c>
    </row>
    <row r="73">
      <c r="A73" s="3" t="inlineStr">
        <is>
          <t>5. المرفوض والتسعير</t>
        </is>
      </c>
    </row>
    <row r="74">
      <c r="A74" s="12" t="inlineStr">
        <is>
          <t>نسبة المرفوض من الإنتاج (%)</t>
        </is>
      </c>
      <c r="B74" s="22" t="n">
        <v>3</v>
      </c>
    </row>
    <row r="75">
      <c r="A75" s="12" t="inlineStr">
        <is>
          <t>هامش الربح المطلوب من سعر البيع (%)</t>
        </is>
      </c>
      <c r="B75" s="22" t="n">
        <v>25</v>
      </c>
    </row>
  </sheetData>
  <mergeCells count="2">
    <mergeCell ref="A2:F2"/>
    <mergeCell ref="A1:F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37"/>
  <sheetViews>
    <sheetView showGridLines="1" rightToLeft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4" customWidth="1" min="4" max="4"/>
    <col width="16" customWidth="1" min="5" max="5"/>
    <col width="14" customWidth="1" min="6" max="6"/>
    <col width="18" customWidth="1" min="7" max="7"/>
  </cols>
  <sheetData>
    <row r="1" ht="26" customHeight="1">
      <c r="A1" s="10" t="inlineStr">
        <is>
          <t>شيت تكلفة الموديل لمصانع الملابس · قالب مجاني من Softwiro</t>
        </is>
      </c>
    </row>
    <row r="2">
      <c r="A2" s="11" t="inlineStr">
        <is>
          <t>هل تعبت من نقل الأرقام بين الشيتات؟ هذا العمل يتم تلقائيًا في ProTrack ← اضغط هنا</t>
        </is>
      </c>
    </row>
    <row r="4">
      <c r="A4" s="12" t="inlineStr">
        <is>
          <t>الهامش المستهدف (%)</t>
        </is>
      </c>
      <c r="B4" s="22" t="n">
        <v>20</v>
      </c>
    </row>
    <row r="5">
      <c r="A5" s="8" t="inlineStr">
        <is>
          <t>انقل تكلفة القطعة من شيت «تكلفة الموديل» لكل موديل، واكتب سعر بيعه. الموديل الذي هامشه أقل من المستهدف يظهر بالأحمر.</t>
        </is>
      </c>
    </row>
    <row r="7" ht="32" customHeight="1">
      <c r="A7" s="14" t="inlineStr">
        <is>
          <t>الموديل</t>
        </is>
      </c>
      <c r="B7" s="14" t="inlineStr">
        <is>
          <t>تكلفة القطعة</t>
        </is>
      </c>
      <c r="C7" s="14" t="inlineStr">
        <is>
          <t>سعر البيع</t>
        </is>
      </c>
      <c r="D7" s="14" t="inlineStr">
        <is>
          <t>الكمية</t>
        </is>
      </c>
      <c r="E7" s="14" t="inlineStr">
        <is>
          <t>ربح القطعة</t>
        </is>
      </c>
      <c r="F7" s="14" t="inlineStr">
        <is>
          <t>الهامش</t>
        </is>
      </c>
      <c r="G7" s="14" t="inlineStr">
        <is>
          <t>ربح الأمر</t>
        </is>
      </c>
    </row>
    <row r="8">
      <c r="A8" s="5" t="inlineStr">
        <is>
          <t>تيشيرت قطن أطفال</t>
        </is>
      </c>
      <c r="B8" s="21" t="n">
        <v>117.07</v>
      </c>
      <c r="C8" s="21" t="n">
        <v>156.1</v>
      </c>
      <c r="D8" s="13" t="n">
        <v>1000</v>
      </c>
      <c r="E8" s="15">
        <f>IF(OR(B8="",C8=""),"",C8-B8)</f>
        <v/>
      </c>
      <c r="F8" s="16">
        <f>IF(OR(B8="",C8="",C8=0),"",(C8-B8)/C8)</f>
        <v/>
      </c>
      <c r="G8" s="15">
        <f>IF(OR(E8="",D8=""),"",E8*D8)</f>
        <v/>
      </c>
    </row>
    <row r="9">
      <c r="A9" s="5" t="inlineStr">
        <is>
          <t>بنطلون جينز</t>
        </is>
      </c>
      <c r="B9" s="21" t="n">
        <v>182.5</v>
      </c>
      <c r="C9" s="21" t="n">
        <v>215</v>
      </c>
      <c r="D9" s="13" t="n">
        <v>600</v>
      </c>
      <c r="E9" s="15">
        <f>IF(OR(B9="",C9=""),"",C9-B9)</f>
        <v/>
      </c>
      <c r="F9" s="16">
        <f>IF(OR(B9="",C9="",C9=0),"",(C9-B9)/C9)</f>
        <v/>
      </c>
      <c r="G9" s="15">
        <f>IF(OR(E9="",D9=""),"",E9*D9)</f>
        <v/>
      </c>
    </row>
    <row r="10">
      <c r="A10" s="5" t="inlineStr">
        <is>
          <t>بيجامة شتوي</t>
        </is>
      </c>
      <c r="B10" s="21" t="n">
        <v>140</v>
      </c>
      <c r="C10" s="21" t="n">
        <v>190</v>
      </c>
      <c r="D10" s="13" t="n">
        <v>800</v>
      </c>
      <c r="E10" s="15">
        <f>IF(OR(B10="",C10=""),"",C10-B10)</f>
        <v/>
      </c>
      <c r="F10" s="16">
        <f>IF(OR(B10="",C10="",C10=0),"",(C10-B10)/C10)</f>
        <v/>
      </c>
      <c r="G10" s="15">
        <f>IF(OR(E10="",D10=""),"",E10*D10)</f>
        <v/>
      </c>
    </row>
    <row r="11">
      <c r="A11" s="5" t="n"/>
      <c r="B11" s="21" t="n"/>
      <c r="C11" s="21" t="n"/>
      <c r="D11" s="13" t="n"/>
      <c r="E11" s="15">
        <f>IF(OR(B11="",C11=""),"",C11-B11)</f>
        <v/>
      </c>
      <c r="F11" s="16">
        <f>IF(OR(B11="",C11="",C11=0),"",(C11-B11)/C11)</f>
        <v/>
      </c>
      <c r="G11" s="15">
        <f>IF(OR(E11="",D11=""),"",E11*D11)</f>
        <v/>
      </c>
    </row>
    <row r="12">
      <c r="A12" s="5" t="n"/>
      <c r="B12" s="21" t="n"/>
      <c r="C12" s="21" t="n"/>
      <c r="D12" s="13" t="n"/>
      <c r="E12" s="15">
        <f>IF(OR(B12="",C12=""),"",C12-B12)</f>
        <v/>
      </c>
      <c r="F12" s="16">
        <f>IF(OR(B12="",C12="",C12=0),"",(C12-B12)/C12)</f>
        <v/>
      </c>
      <c r="G12" s="15">
        <f>IF(OR(E12="",D12=""),"",E12*D12)</f>
        <v/>
      </c>
    </row>
    <row r="13">
      <c r="A13" s="5" t="n"/>
      <c r="B13" s="21" t="n"/>
      <c r="C13" s="21" t="n"/>
      <c r="D13" s="13" t="n"/>
      <c r="E13" s="15">
        <f>IF(OR(B13="",C13=""),"",C13-B13)</f>
        <v/>
      </c>
      <c r="F13" s="16">
        <f>IF(OR(B13="",C13="",C13=0),"",(C13-B13)/C13)</f>
        <v/>
      </c>
      <c r="G13" s="15">
        <f>IF(OR(E13="",D13=""),"",E13*D13)</f>
        <v/>
      </c>
    </row>
    <row r="14">
      <c r="A14" s="5" t="n"/>
      <c r="B14" s="21" t="n"/>
      <c r="C14" s="21" t="n"/>
      <c r="D14" s="13" t="n"/>
      <c r="E14" s="15">
        <f>IF(OR(B14="",C14=""),"",C14-B14)</f>
        <v/>
      </c>
      <c r="F14" s="16">
        <f>IF(OR(B14="",C14="",C14=0),"",(C14-B14)/C14)</f>
        <v/>
      </c>
      <c r="G14" s="15">
        <f>IF(OR(E14="",D14=""),"",E14*D14)</f>
        <v/>
      </c>
    </row>
    <row r="15">
      <c r="A15" s="5" t="n"/>
      <c r="B15" s="21" t="n"/>
      <c r="C15" s="21" t="n"/>
      <c r="D15" s="13" t="n"/>
      <c r="E15" s="15">
        <f>IF(OR(B15="",C15=""),"",C15-B15)</f>
        <v/>
      </c>
      <c r="F15" s="16">
        <f>IF(OR(B15="",C15="",C15=0),"",(C15-B15)/C15)</f>
        <v/>
      </c>
      <c r="G15" s="15">
        <f>IF(OR(E15="",D15=""),"",E15*D15)</f>
        <v/>
      </c>
    </row>
    <row r="16">
      <c r="A16" s="5" t="n"/>
      <c r="B16" s="21" t="n"/>
      <c r="C16" s="21" t="n"/>
      <c r="D16" s="13" t="n"/>
      <c r="E16" s="15">
        <f>IF(OR(B16="",C16=""),"",C16-B16)</f>
        <v/>
      </c>
      <c r="F16" s="16">
        <f>IF(OR(B16="",C16="",C16=0),"",(C16-B16)/C16)</f>
        <v/>
      </c>
      <c r="G16" s="15">
        <f>IF(OR(E16="",D16=""),"",E16*D16)</f>
        <v/>
      </c>
    </row>
    <row r="17">
      <c r="A17" s="5" t="n"/>
      <c r="B17" s="21" t="n"/>
      <c r="C17" s="21" t="n"/>
      <c r="D17" s="13" t="n"/>
      <c r="E17" s="15">
        <f>IF(OR(B17="",C17=""),"",C17-B17)</f>
        <v/>
      </c>
      <c r="F17" s="16">
        <f>IF(OR(B17="",C17="",C17=0),"",(C17-B17)/C17)</f>
        <v/>
      </c>
      <c r="G17" s="15">
        <f>IF(OR(E17="",D17=""),"",E17*D17)</f>
        <v/>
      </c>
    </row>
    <row r="18">
      <c r="A18" s="5" t="n"/>
      <c r="B18" s="21" t="n"/>
      <c r="C18" s="21" t="n"/>
      <c r="D18" s="13" t="n"/>
      <c r="E18" s="15">
        <f>IF(OR(B18="",C18=""),"",C18-B18)</f>
        <v/>
      </c>
      <c r="F18" s="16">
        <f>IF(OR(B18="",C18="",C18=0),"",(C18-B18)/C18)</f>
        <v/>
      </c>
      <c r="G18" s="15">
        <f>IF(OR(E18="",D18=""),"",E18*D18)</f>
        <v/>
      </c>
    </row>
    <row r="19">
      <c r="A19" s="5" t="n"/>
      <c r="B19" s="21" t="n"/>
      <c r="C19" s="21" t="n"/>
      <c r="D19" s="13" t="n"/>
      <c r="E19" s="15">
        <f>IF(OR(B19="",C19=""),"",C19-B19)</f>
        <v/>
      </c>
      <c r="F19" s="16">
        <f>IF(OR(B19="",C19="",C19=0),"",(C19-B19)/C19)</f>
        <v/>
      </c>
      <c r="G19" s="15">
        <f>IF(OR(E19="",D19=""),"",E19*D19)</f>
        <v/>
      </c>
    </row>
    <row r="20">
      <c r="A20" s="5" t="n"/>
      <c r="B20" s="21" t="n"/>
      <c r="C20" s="21" t="n"/>
      <c r="D20" s="13" t="n"/>
      <c r="E20" s="15">
        <f>IF(OR(B20="",C20=""),"",C20-B20)</f>
        <v/>
      </c>
      <c r="F20" s="16">
        <f>IF(OR(B20="",C20="",C20=0),"",(C20-B20)/C20)</f>
        <v/>
      </c>
      <c r="G20" s="15">
        <f>IF(OR(E20="",D20=""),"",E20*D20)</f>
        <v/>
      </c>
    </row>
    <row r="21">
      <c r="A21" s="5" t="n"/>
      <c r="B21" s="21" t="n"/>
      <c r="C21" s="21" t="n"/>
      <c r="D21" s="13" t="n"/>
      <c r="E21" s="15">
        <f>IF(OR(B21="",C21=""),"",C21-B21)</f>
        <v/>
      </c>
      <c r="F21" s="16">
        <f>IF(OR(B21="",C21="",C21=0),"",(C21-B21)/C21)</f>
        <v/>
      </c>
      <c r="G21" s="15">
        <f>IF(OR(E21="",D21=""),"",E21*D21)</f>
        <v/>
      </c>
    </row>
    <row r="22">
      <c r="A22" s="5" t="n"/>
      <c r="B22" s="21" t="n"/>
      <c r="C22" s="21" t="n"/>
      <c r="D22" s="13" t="n"/>
      <c r="E22" s="15">
        <f>IF(OR(B22="",C22=""),"",C22-B22)</f>
        <v/>
      </c>
      <c r="F22" s="16">
        <f>IF(OR(B22="",C22="",C22=0),"",(C22-B22)/C22)</f>
        <v/>
      </c>
      <c r="G22" s="15">
        <f>IF(OR(E22="",D22=""),"",E22*D22)</f>
        <v/>
      </c>
    </row>
    <row r="23">
      <c r="A23" s="5" t="n"/>
      <c r="B23" s="21" t="n"/>
      <c r="C23" s="21" t="n"/>
      <c r="D23" s="13" t="n"/>
      <c r="E23" s="15">
        <f>IF(OR(B23="",C23=""),"",C23-B23)</f>
        <v/>
      </c>
      <c r="F23" s="16">
        <f>IF(OR(B23="",C23="",C23=0),"",(C23-B23)/C23)</f>
        <v/>
      </c>
      <c r="G23" s="15">
        <f>IF(OR(E23="",D23=""),"",E23*D23)</f>
        <v/>
      </c>
    </row>
    <row r="24">
      <c r="A24" s="5" t="n"/>
      <c r="B24" s="21" t="n"/>
      <c r="C24" s="21" t="n"/>
      <c r="D24" s="13" t="n"/>
      <c r="E24" s="15">
        <f>IF(OR(B24="",C24=""),"",C24-B24)</f>
        <v/>
      </c>
      <c r="F24" s="16">
        <f>IF(OR(B24="",C24="",C24=0),"",(C24-B24)/C24)</f>
        <v/>
      </c>
      <c r="G24" s="15">
        <f>IF(OR(E24="",D24=""),"",E24*D24)</f>
        <v/>
      </c>
    </row>
    <row r="25">
      <c r="A25" s="5" t="n"/>
      <c r="B25" s="21" t="n"/>
      <c r="C25" s="21" t="n"/>
      <c r="D25" s="13" t="n"/>
      <c r="E25" s="15">
        <f>IF(OR(B25="",C25=""),"",C25-B25)</f>
        <v/>
      </c>
      <c r="F25" s="16">
        <f>IF(OR(B25="",C25="",C25=0),"",(C25-B25)/C25)</f>
        <v/>
      </c>
      <c r="G25" s="15">
        <f>IF(OR(E25="",D25=""),"",E25*D25)</f>
        <v/>
      </c>
    </row>
    <row r="26">
      <c r="A26" s="5" t="n"/>
      <c r="B26" s="21" t="n"/>
      <c r="C26" s="21" t="n"/>
      <c r="D26" s="13" t="n"/>
      <c r="E26" s="15">
        <f>IF(OR(B26="",C26=""),"",C26-B26)</f>
        <v/>
      </c>
      <c r="F26" s="16">
        <f>IF(OR(B26="",C26="",C26=0),"",(C26-B26)/C26)</f>
        <v/>
      </c>
      <c r="G26" s="15">
        <f>IF(OR(E26="",D26=""),"",E26*D26)</f>
        <v/>
      </c>
    </row>
    <row r="27">
      <c r="A27" s="5" t="n"/>
      <c r="B27" s="21" t="n"/>
      <c r="C27" s="21" t="n"/>
      <c r="D27" s="13" t="n"/>
      <c r="E27" s="15">
        <f>IF(OR(B27="",C27=""),"",C27-B27)</f>
        <v/>
      </c>
      <c r="F27" s="16">
        <f>IF(OR(B27="",C27="",C27=0),"",(C27-B27)/C27)</f>
        <v/>
      </c>
      <c r="G27" s="15">
        <f>IF(OR(E27="",D27=""),"",E27*D27)</f>
        <v/>
      </c>
    </row>
    <row r="28">
      <c r="A28" s="5" t="n"/>
      <c r="B28" s="21" t="n"/>
      <c r="C28" s="21" t="n"/>
      <c r="D28" s="13" t="n"/>
      <c r="E28" s="15">
        <f>IF(OR(B28="",C28=""),"",C28-B28)</f>
        <v/>
      </c>
      <c r="F28" s="16">
        <f>IF(OR(B28="",C28="",C28=0),"",(C28-B28)/C28)</f>
        <v/>
      </c>
      <c r="G28" s="15">
        <f>IF(OR(E28="",D28=""),"",E28*D28)</f>
        <v/>
      </c>
    </row>
    <row r="29">
      <c r="A29" s="5" t="n"/>
      <c r="B29" s="21" t="n"/>
      <c r="C29" s="21" t="n"/>
      <c r="D29" s="13" t="n"/>
      <c r="E29" s="15">
        <f>IF(OR(B29="",C29=""),"",C29-B29)</f>
        <v/>
      </c>
      <c r="F29" s="16">
        <f>IF(OR(B29="",C29="",C29=0),"",(C29-B29)/C29)</f>
        <v/>
      </c>
      <c r="G29" s="15">
        <f>IF(OR(E29="",D29=""),"",E29*D29)</f>
        <v/>
      </c>
    </row>
    <row r="30">
      <c r="A30" s="5" t="n"/>
      <c r="B30" s="21" t="n"/>
      <c r="C30" s="21" t="n"/>
      <c r="D30" s="13" t="n"/>
      <c r="E30" s="15">
        <f>IF(OR(B30="",C30=""),"",C30-B30)</f>
        <v/>
      </c>
      <c r="F30" s="16">
        <f>IF(OR(B30="",C30="",C30=0),"",(C30-B30)/C30)</f>
        <v/>
      </c>
      <c r="G30" s="15">
        <f>IF(OR(E30="",D30=""),"",E30*D30)</f>
        <v/>
      </c>
    </row>
    <row r="31">
      <c r="A31" s="5" t="n"/>
      <c r="B31" s="21" t="n"/>
      <c r="C31" s="21" t="n"/>
      <c r="D31" s="13" t="n"/>
      <c r="E31" s="15">
        <f>IF(OR(B31="",C31=""),"",C31-B31)</f>
        <v/>
      </c>
      <c r="F31" s="16">
        <f>IF(OR(B31="",C31="",C31=0),"",(C31-B31)/C31)</f>
        <v/>
      </c>
      <c r="G31" s="15">
        <f>IF(OR(E31="",D31=""),"",E31*D31)</f>
        <v/>
      </c>
    </row>
    <row r="32">
      <c r="A32" s="5" t="n"/>
      <c r="B32" s="21" t="n"/>
      <c r="C32" s="21" t="n"/>
      <c r="D32" s="13" t="n"/>
      <c r="E32" s="15">
        <f>IF(OR(B32="",C32=""),"",C32-B32)</f>
        <v/>
      </c>
      <c r="F32" s="16">
        <f>IF(OR(B32="",C32="",C32=0),"",(C32-B32)/C32)</f>
        <v/>
      </c>
      <c r="G32" s="15">
        <f>IF(OR(E32="",D32=""),"",E32*D32)</f>
        <v/>
      </c>
    </row>
    <row r="33">
      <c r="A33" s="5" t="n"/>
      <c r="B33" s="21" t="n"/>
      <c r="C33" s="21" t="n"/>
      <c r="D33" s="13" t="n"/>
      <c r="E33" s="15">
        <f>IF(OR(B33="",C33=""),"",C33-B33)</f>
        <v/>
      </c>
      <c r="F33" s="16">
        <f>IF(OR(B33="",C33="",C33=0),"",(C33-B33)/C33)</f>
        <v/>
      </c>
      <c r="G33" s="15">
        <f>IF(OR(E33="",D33=""),"",E33*D33)</f>
        <v/>
      </c>
    </row>
    <row r="34">
      <c r="A34" s="5" t="n"/>
      <c r="B34" s="21" t="n"/>
      <c r="C34" s="21" t="n"/>
      <c r="D34" s="13" t="n"/>
      <c r="E34" s="15">
        <f>IF(OR(B34="",C34=""),"",C34-B34)</f>
        <v/>
      </c>
      <c r="F34" s="16">
        <f>IF(OR(B34="",C34="",C34=0),"",(C34-B34)/C34)</f>
        <v/>
      </c>
      <c r="G34" s="15">
        <f>IF(OR(E34="",D34=""),"",E34*D34)</f>
        <v/>
      </c>
    </row>
    <row r="35">
      <c r="A35" s="5" t="n"/>
      <c r="B35" s="21" t="n"/>
      <c r="C35" s="21" t="n"/>
      <c r="D35" s="13" t="n"/>
      <c r="E35" s="15">
        <f>IF(OR(B35="",C35=""),"",C35-B35)</f>
        <v/>
      </c>
      <c r="F35" s="16">
        <f>IF(OR(B35="",C35="",C35=0),"",(C35-B35)/C35)</f>
        <v/>
      </c>
      <c r="G35" s="15">
        <f>IF(OR(E35="",D35=""),"",E35*D35)</f>
        <v/>
      </c>
    </row>
    <row r="36">
      <c r="A36" s="5" t="n"/>
      <c r="B36" s="21" t="n"/>
      <c r="C36" s="21" t="n"/>
      <c r="D36" s="13" t="n"/>
      <c r="E36" s="15">
        <f>IF(OR(B36="",C36=""),"",C36-B36)</f>
        <v/>
      </c>
      <c r="F36" s="16">
        <f>IF(OR(B36="",C36="",C36=0),"",(C36-B36)/C36)</f>
        <v/>
      </c>
      <c r="G36" s="15">
        <f>IF(OR(E36="",D36=""),"",E36*D36)</f>
        <v/>
      </c>
    </row>
    <row r="37">
      <c r="A37" s="5" t="n"/>
      <c r="B37" s="21" t="n"/>
      <c r="C37" s="21" t="n"/>
      <c r="D37" s="13" t="n"/>
      <c r="E37" s="15">
        <f>IF(OR(B37="",C37=""),"",C37-B37)</f>
        <v/>
      </c>
      <c r="F37" s="16">
        <f>IF(OR(B37="",C37="",C37=0),"",(C37-B37)/C37)</f>
        <v/>
      </c>
      <c r="G37" s="15">
        <f>IF(OR(E37="",D37=""),"",E37*D37)</f>
        <v/>
      </c>
    </row>
  </sheetData>
  <mergeCells count="3">
    <mergeCell ref="A2:G2"/>
    <mergeCell ref="A1:G1"/>
    <mergeCell ref="A5:G5"/>
  </mergeCells>
  <conditionalFormatting sqref="F8:F37">
    <cfRule type="expression" priority="1" dxfId="0">
      <formula>AND(F8&lt;&gt;"",F8&lt;B4/100)</formula>
    </cfRule>
    <cfRule type="expression" priority="2" dxfId="1">
      <formula>AND(F8&lt;&gt;"",F8&gt;=B4/100)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يعطيك هذا الشيت تكلفة تقديرية قبل الإنتاج. يربط ProTrack كل مرحلة من الأمر بتكلفتها الفعلية وبالعقد، فيظهر تجاوز التكلفة وهو ما يزال قابلًا للتدارك.</t>
        </is>
      </c>
    </row>
    <row r="5" ht="32" customHeight="1">
      <c r="B5" s="14" t="inlineStr">
        <is>
          <t>في هذا الشيت</t>
        </is>
      </c>
      <c r="C5" s="14" t="inlineStr">
        <is>
          <t>في ProTrack</t>
        </is>
      </c>
    </row>
    <row r="6" ht="48" customHeight="1">
      <c r="B6" s="5" t="inlineStr">
        <is>
          <t>التكلفة هنا تقدير قبل أن يبدأ الإنتاج.</t>
        </is>
      </c>
      <c r="C6" s="24" t="inlineStr">
        <is>
          <t>يقارن تكلفة كل مرحلة (مواد وعمالة وساعات ماكينة ومقاول) بالمقدَّر في عرض السعر، ويحسب تكلفة القطعة.</t>
        </is>
      </c>
    </row>
    <row r="7" ht="48" customHeight="1">
      <c r="B7" s="5" t="inlineStr">
        <is>
          <t>تعرف أن التكلفة تجاوزت السعر بعد انتهاء الأمر.</t>
        </is>
      </c>
      <c r="C7" s="24" t="inlineStr">
        <is>
          <t>يحسب الربح المتوقع والفعلي مع تقدّم العمل، وينبهك عندما تتجاوز التكلفة 80% ثم 100% من قيمة التعاقد.</t>
        </is>
      </c>
    </row>
    <row r="8" ht="48" customHeight="1">
      <c r="B8" s="5" t="inlineStr">
        <is>
          <t>تتصل بالأقسام لتعرف موقف كل أمر.</t>
        </is>
      </c>
      <c r="C8" s="24" t="inlineStr">
        <is>
          <t>يسجّل العامل إنتاجه من هاتفه بكود بسيط، وترى المرحلة الحالية لكل أمر ونسبة تقدّمه على هاتفك.</t>
        </is>
      </c>
    </row>
    <row r="9" ht="48" customHeight="1">
      <c r="B9" s="5" t="inlineStr">
        <is>
          <t>القطع المرسلة للمغسلة أو المطبعة تُتابع بالذاكرة.</t>
        </is>
      </c>
      <c r="C9" s="24" t="inlineStr">
        <is>
          <t>يسجّل ما خرج وما رجع وما رُفض وما بقي في الخارج، ويضيف تكلفته إلى الأمر.</t>
        </is>
      </c>
    </row>
    <row r="11" ht="30" customHeight="1">
      <c r="B11" s="25" t="inlineStr">
        <is>
          <t>تعرّف على ProTrack واطلب عرضًا تجريبيًا ←</t>
        </is>
      </c>
    </row>
    <row r="13">
      <c r="B13" s="26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تكلفة الموديل لمصانع الملابس</dc:title>
  <dc:description>يحسب تكلفة القطعة من الخامات والتشغيل والمصاريف العامة والمرفوض، وسعر البيع بهامش الربح الذي تريده، ويقارن ربحية الموديلات.</dc:description>
  <dcterms:created xsi:type="dcterms:W3CDTF">2026-11-03T00:16:46Z</dcterms:created>
  <dcterms:modified xsi:type="dcterms:W3CDTF">2026-11-03T00:16:46Z</dcterms:modified>
  <cp:keywords>Softwiro, Excel, شيت تكلفة الموديل لمصانع الملابس</cp:keywords>
</cp:coreProperties>
</file>