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أعضاء" sheetId="3" state="visible" r:id="rId3"/>
    <sheet name="الشهور" sheetId="4" state="visible" r:id="rId4"/>
    <sheet name="الدفعات" sheetId="5" state="visible" r:id="rId5"/>
    <sheet name="المتابعة" sheetId="6" state="visible" r:id="rId6"/>
    <sheet name="كشف الشهر" sheetId="7" state="visible" r:id="rId7"/>
    <sheet name="الملخص" sheetId="8" state="visible" r:id="rId8"/>
    <sheet name="لماذا ما زلت على إكسل؟" sheetId="9" state="visible" r:id="rId9"/>
  </sheets>
  <definedNames>
    <definedName name="_xlnm._FilterDatabase" localSheetId="2" hidden="1">'الأعضاء'!$A$5:$M$45</definedName>
    <definedName name="_xlnm._FilterDatabase" localSheetId="4" hidden="1">'الدفعات'!$A$5:$G$1505</definedName>
    <definedName name="_xlnm.Print_Area" localSheetId="6">'كشف الشهر'!$A$1:$J$52</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4">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0F172A"/>
      <sz val="12"/>
    </font>
    <font>
      <name val="Arial"/>
      <b val="1"/>
      <color rgb="00FFFFFF"/>
      <sz val="11"/>
    </font>
    <font>
      <name val="Arial"/>
      <b val="1"/>
      <color rgb="000F172A"/>
      <sz val="14"/>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1">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0" borderId="0"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1" fontId="9" fillId="2" borderId="1" applyAlignment="1" pivotButton="0" quotePrefix="0" xfId="0">
      <alignment horizontal="right" vertical="center" wrapText="1" readingOrder="2"/>
    </xf>
    <xf numFmtId="0" fontId="11"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0" fontId="12" fillId="0" borderId="0"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0" fontId="9"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3"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ill>
        <patternFill patternType="solid">
          <fgColor rgb="00FEF3C7"/>
        </patternFill>
      </fill>
    </dxf>
    <dxf>
      <font>
        <color rgb="00991B1B"/>
      </font>
      <fill>
        <patternFill patternType="solid">
          <fgColor rgb="00FEE2E2"/>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gamaeya-savings-circle?utm_source=excel&amp;utm_medium=template&amp;utm_campaign=gamaeya-savings-circle"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gamaeya-savings-circle"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gamaeya-savings-circle"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gamaeya-savings-circle"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gamaeya-savings-circle"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gamaeya-savings-circle"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gamaeya-savings-circle"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gamaeya-savings-circle" TargetMode="External" Id="rId1" /></Relationships>
</file>

<file path=xl/worksheets/_rels/sheet9.xml.rels><Relationships xmlns="http://schemas.openxmlformats.org/package/2006/relationships"><Relationship Type="http://schemas.openxmlformats.org/officeDocument/2006/relationships/hyperlink" Target="https://softwiro.com/ar/contact?utm_source=excel&amp;utm_medium=template&amp;utm_campaign=gamaeya-savings-circle" TargetMode="External" Id="rId1" /><Relationship Type="http://schemas.openxmlformats.org/officeDocument/2006/relationships/hyperlink" Target="https://softwiro.com/ar/contact?utm_source=excel&amp;utm_medium=template&amp;utm_campaign=gamaeya-savings-circle"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جمعية شهرية</t>
        </is>
      </c>
    </row>
    <row r="3" ht="36" customHeight="1">
      <c r="B3" s="2" t="inlineStr">
        <is>
          <t>يدير جمعية شهرية من أولها لآخرها: الأعضاء وأسهم كل عضو، وترتيب القبض، وسجل دفع الأقساط، والمتأخر على كل عضو، وما يقبضه كل عضو في شهره، وما جُمع وما تبقى هذا الشهر، وكشف شهري جاهز للطباعة.</t>
        </is>
      </c>
    </row>
    <row r="5">
      <c r="B5" s="3" t="inlineStr">
        <is>
          <t>طريقة الاستخدام</t>
        </is>
      </c>
    </row>
    <row r="6" ht="30" customHeight="1">
      <c r="B6" s="4" t="inlineStr">
        <is>
          <t>1. في شيت «الإعدادات» اكتب اسم الجمعية وقيمة السهم الشهرية وتاريخ أول شهر وعدد الشهور (يساوي عادة إجمالي الأسهم) وتاريخ اليوم.</t>
        </is>
      </c>
    </row>
    <row r="7" ht="30" customHeight="1">
      <c r="B7" s="4" t="inlineStr">
        <is>
          <t>2. في شيت «الأعضاء» اكتب لكل عضو: الكود والاسم والجوال وعدد أسهمه. يحسب الشيت قسطه الشهري وما سيقبضه.</t>
        </is>
      </c>
    </row>
    <row r="8" ht="30" customHeight="1">
      <c r="B8" s="4" t="inlineStr">
        <is>
          <t>3. في شيت «الشهور» اكتب رقم كل شهر وكود العضو الذي يقبض فيه. العضو صاحب سهمين يظهر في شهرين.</t>
        </is>
      </c>
    </row>
    <row r="9" ht="30" customHeight="1">
      <c r="B9" s="4" t="inlineStr">
        <is>
          <t>4. في شيت «الدفعات» سجّل كل قسط تستلمه: التاريخ وكود العضو ورقم الشهر الذي يسدده والمبلغ.</t>
        </is>
      </c>
    </row>
    <row r="10" ht="30" customHeight="1">
      <c r="B10" s="4" t="inlineStr">
        <is>
          <t>5. شيت «المتابعة» يعرض مصفوفة بالأعضاء والشهور بما دفعه كل عضو في كل شهر، وتلوّن الخانة الناقصة.</t>
        </is>
      </c>
    </row>
    <row r="11" ht="30" customHeight="1">
      <c r="B11" s="4" t="inlineStr">
        <is>
          <t>6. شيت «كشف الشهر» جاهز للطباعة لأي شهر تختاره، وشيت «الملخص» فيه ما جُمع وما تبقى في الشهر الحالي والمتأخر الكلي.</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كل سهم يدفع قيمة السهم كل شهر، والقابض يستلم مجموع أقساط كل الأسهم: القبضة الشهرية = إجمالي الأسهم × قيمة السهم.</t>
        </is>
      </c>
    </row>
    <row r="20" ht="30" customHeight="1">
      <c r="B20" s="4" t="inlineStr">
        <is>
          <t>• الشهر الحالي يُحسب من تاريخ اليوم وتاريخ أول شهر. ولا يتجاوز عدد شهور الجمعية.</t>
        </is>
      </c>
    </row>
    <row r="21" ht="30" customHeight="1">
      <c r="B21" s="4" t="inlineStr">
        <is>
          <t>• المتأخر = ما كان يجب أن يدفعه العضو عن الشهور السابقة للشهر الحالي، ناقصًا كل ما دفعه عنها. وهو رصيد صافٍ: ما دفعه زيادة يُخصم من المتأخر.</t>
        </is>
      </c>
    </row>
    <row r="22" ht="30" customHeight="1">
      <c r="B22" s="4" t="inlineStr">
        <is>
          <t>• اكتب في الدفعات رقم الشهر الذي يسدده القسط، لا شهر تاريخ الدفع. فالقسط المتأخر لشهر 2 يُكتب شهر 2 ولو دُفع في شهر 4.</t>
        </is>
      </c>
    </row>
    <row r="23" ht="30" customHeight="1">
      <c r="B23" s="4" t="inlineStr">
        <is>
          <t>• عدد الأشهر يساوي إجمالي الأسهم في الجمعية العادية. ينبهك شيت الإعدادات إن اختلفا.</t>
        </is>
      </c>
    </row>
    <row r="24" ht="30" customHeight="1">
      <c r="B24" s="4" t="inlineStr">
        <is>
          <t>• يتسع الشيت لـ 40 عضوًا و24 شهرًا و1500 دفعة. هذا الشيت يسجّل الحساب فقط ولا يضمن تحصيل أي قسط.</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8"/>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24" customWidth="1" min="2" max="2"/>
    <col width="4" customWidth="1" min="3" max="3"/>
  </cols>
  <sheetData>
    <row r="1" ht="26" customHeight="1">
      <c r="A1" s="10" t="inlineStr">
        <is>
          <t>شيت جمعية شهرية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اسم الجمعية</t>
        </is>
      </c>
      <c r="B4" s="5" t="inlineStr">
        <is>
          <t>جمعية موظفي المثال</t>
        </is>
      </c>
    </row>
    <row r="5">
      <c r="A5" s="12" t="inlineStr">
        <is>
          <t>قيمة السهم الشهرية</t>
        </is>
      </c>
      <c r="B5" s="13" t="n">
        <v>1000</v>
      </c>
    </row>
    <row r="6">
      <c r="A6" s="12" t="inlineStr">
        <is>
          <t>تاريخ أول شهر في الجمعية</t>
        </is>
      </c>
      <c r="B6" s="14" t="n">
        <v>46204</v>
      </c>
    </row>
    <row r="7">
      <c r="A7" s="12" t="inlineStr">
        <is>
          <t>عدد شهور الجمعية</t>
        </is>
      </c>
      <c r="B7" s="15" t="n">
        <v>10</v>
      </c>
    </row>
    <row r="8">
      <c r="A8" s="12" t="inlineStr">
        <is>
          <t>تاريخ اليوم</t>
        </is>
      </c>
      <c r="B8" s="14" t="n">
        <v>46327</v>
      </c>
    </row>
    <row r="10">
      <c r="A10" s="16" t="inlineStr">
        <is>
          <t>ما يحسبه الشيت</t>
        </is>
      </c>
    </row>
    <row r="11">
      <c r="A11" s="12" t="inlineStr">
        <is>
          <t>إجمالي الأسهم</t>
        </is>
      </c>
      <c r="B11" s="17">
        <f>SUM('الأعضاء'!$D$6:$D$45)</f>
        <v/>
      </c>
    </row>
    <row r="12">
      <c r="A12" s="12" t="inlineStr">
        <is>
          <t>القبضة الشهرية (إجمالي الأسهم × قيمة السهم)</t>
        </is>
      </c>
      <c r="B12" s="18">
        <f>B11*N(B5)</f>
        <v/>
      </c>
    </row>
    <row r="13">
      <c r="A13" s="12" t="inlineStr">
        <is>
          <t>رقم الشهر الحالي</t>
        </is>
      </c>
      <c r="B13" s="19">
        <f>IF(NOT(ISNUMBER(B6)),0,MAX(0,MIN(N(B7),(YEAR(B8)-YEAR(B6))*12+MONTH(B8)-MONTH(B6)+1)))</f>
        <v/>
      </c>
    </row>
    <row r="14">
      <c r="A14" s="12" t="inlineStr">
        <is>
          <t>مراجعة</t>
        </is>
      </c>
      <c r="B14" s="6">
        <f>IF(B11=B7,"عدد الشهور يساوي إجمالي الأسهم","تنبيه: عدد الشهور لا يساوي إجمالي الأسهم")</f>
        <v/>
      </c>
    </row>
    <row r="16">
      <c r="A16" s="8" t="inlineStr">
        <is>
          <t>تاريخ اليوم مكتوب هنا بتاريخ المثال. اكتب بدله =TODAY() ليتحدث وحده كل يوم، أو اكتب تاريخ أي يوم تريد مراجعة موقف الجمعية فيه. يبدأ الشهر الأول في تاريخ أول شهر.</t>
        </is>
      </c>
    </row>
    <row r="17"/>
    <row r="18"/>
  </sheetData>
  <mergeCells count="3">
    <mergeCell ref="A1:C1"/>
    <mergeCell ref="A16:B18"/>
    <mergeCell ref="A2:C2"/>
  </mergeCells>
  <conditionalFormatting sqref="B14">
    <cfRule type="expression" priority="1" dxfId="0">
      <formula>B11&lt;&gt;B7</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M4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24" customWidth="1" min="2" max="2"/>
    <col width="15" customWidth="1" min="3" max="3"/>
    <col width="10" customWidth="1" min="4" max="4"/>
    <col width="13" customWidth="1" min="5" max="5"/>
    <col width="14" customWidth="1" min="6" max="6"/>
    <col width="13" customWidth="1" min="7" max="7"/>
    <col width="13" customWidth="1" min="8" max="8"/>
    <col width="14" customWidth="1" min="9" max="9"/>
    <col width="13" customWidth="1" min="10" max="10"/>
    <col width="10" customWidth="1" min="11" max="11"/>
    <col width="14" customWidth="1" min="12" max="12"/>
    <col width="18" customWidth="1" min="13" max="13"/>
  </cols>
  <sheetData>
    <row r="1" ht="26" customHeight="1">
      <c r="A1" s="10" t="inlineStr">
        <is>
          <t>شيت جمعية شهرية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20" t="inlineStr">
        <is>
          <t>الكود</t>
        </is>
      </c>
      <c r="B5" s="20" t="inlineStr">
        <is>
          <t>اسم العضو</t>
        </is>
      </c>
      <c r="C5" s="20" t="inlineStr">
        <is>
          <t>الجوال</t>
        </is>
      </c>
      <c r="D5" s="20" t="inlineStr">
        <is>
          <t>عدد الأسهم</t>
        </is>
      </c>
      <c r="E5" s="20" t="inlineStr">
        <is>
          <t>القسط الشهري</t>
        </is>
      </c>
      <c r="F5" s="20" t="inlineStr">
        <is>
          <t>إجمالي المدفوع</t>
        </is>
      </c>
      <c r="G5" s="20" t="inlineStr">
        <is>
          <t>المستحق عن الشهور السابقة</t>
        </is>
      </c>
      <c r="H5" s="20" t="inlineStr">
        <is>
          <t>المتأخر</t>
        </is>
      </c>
      <c r="I5" s="20" t="inlineStr">
        <is>
          <t>مدفوع هذا الشهر</t>
        </is>
      </c>
      <c r="J5" s="20" t="inlineStr">
        <is>
          <t>المتبقي هذا الشهر</t>
        </is>
      </c>
      <c r="K5" s="20" t="inlineStr">
        <is>
          <t>مرات القبض</t>
        </is>
      </c>
      <c r="L5" s="20" t="inlineStr">
        <is>
          <t>إجمالي ما يقبضه</t>
        </is>
      </c>
      <c r="M5" s="20" t="inlineStr">
        <is>
          <t>الحالة</t>
        </is>
      </c>
    </row>
    <row r="6">
      <c r="A6" s="5" t="inlineStr">
        <is>
          <t>G01</t>
        </is>
      </c>
      <c r="B6" s="5" t="inlineStr">
        <is>
          <t>أحمد سالم</t>
        </is>
      </c>
      <c r="C6" s="21" t="inlineStr">
        <is>
          <t>01010000001</t>
        </is>
      </c>
      <c r="D6" s="15" t="n">
        <v>2</v>
      </c>
      <c r="E6" s="22">
        <f>IF(A6&amp;""="","",N(D6)*N('الإعدادات'!$B$5))</f>
        <v/>
      </c>
      <c r="F6" s="22">
        <f>IF(A6&amp;""="","",SUMIFS('الدفعات'!$D$6:$D$1505,'الدفعات'!$B$6:$B$1505,A6&amp;""))</f>
        <v/>
      </c>
      <c r="G6" s="22">
        <f>IF(A6&amp;""="","",E6*MAX(0,'الإعدادات'!$B$13-1))</f>
        <v/>
      </c>
      <c r="H6" s="22">
        <f>IF(A6&amp;""="","",MAX(0,G6-SUMIFS('الدفعات'!$D$6:$D$1505,'الدفعات'!$B$6:$B$1505,A6&amp;"",'الدفعات'!$C$6:$C$1505,"&lt;"&amp;'الإعدادات'!$B$13)))</f>
        <v/>
      </c>
      <c r="I6" s="22">
        <f>IF(A6&amp;""="","",SUMIFS('الدفعات'!$D$6:$D$1505,'الدفعات'!$B$6:$B$1505,A6&amp;"",'الدفعات'!$C$6:$C$1505,'الإعدادات'!$B$13))</f>
        <v/>
      </c>
      <c r="J6" s="22">
        <f>IF(A6&amp;""="","",MAX(0,E6-I6))</f>
        <v/>
      </c>
      <c r="K6" s="17">
        <f>IF(A6&amp;""="","",COUNTIFS('الشهور'!$B$6:$B$29,A6&amp;""))</f>
        <v/>
      </c>
      <c r="L6" s="22">
        <f>IF(A6&amp;""="","",K6*'الإعدادات'!$B$12)</f>
        <v/>
      </c>
      <c r="M6" s="6">
        <f>IF(A6&amp;""="","",IF('الإعدادات'!$B$13=0,"لم تبدأ",IF(H6&gt;0,"متأخر",IF(J6=0,"مدفوع هذا الشهر","لم يدفع هذا الشهر"))))</f>
        <v/>
      </c>
    </row>
    <row r="7">
      <c r="A7" s="5" t="inlineStr">
        <is>
          <t>G02</t>
        </is>
      </c>
      <c r="B7" s="5" t="inlineStr">
        <is>
          <t>منى حسن</t>
        </is>
      </c>
      <c r="C7" s="21" t="inlineStr">
        <is>
          <t>01010000002</t>
        </is>
      </c>
      <c r="D7" s="15" t="n">
        <v>1</v>
      </c>
      <c r="E7" s="22">
        <f>IF(A7&amp;""="","",N(D7)*N('الإعدادات'!$B$5))</f>
        <v/>
      </c>
      <c r="F7" s="22">
        <f>IF(A7&amp;""="","",SUMIFS('الدفعات'!$D$6:$D$1505,'الدفعات'!$B$6:$B$1505,A7&amp;""))</f>
        <v/>
      </c>
      <c r="G7" s="22">
        <f>IF(A7&amp;""="","",E7*MAX(0,'الإعدادات'!$B$13-1))</f>
        <v/>
      </c>
      <c r="H7" s="22">
        <f>IF(A7&amp;""="","",MAX(0,G7-SUMIFS('الدفعات'!$D$6:$D$1505,'الدفعات'!$B$6:$B$1505,A7&amp;"",'الدفعات'!$C$6:$C$1505,"&lt;"&amp;'الإعدادات'!$B$13)))</f>
        <v/>
      </c>
      <c r="I7" s="22">
        <f>IF(A7&amp;""="","",SUMIFS('الدفعات'!$D$6:$D$1505,'الدفعات'!$B$6:$B$1505,A7&amp;"",'الدفعات'!$C$6:$C$1505,'الإعدادات'!$B$13))</f>
        <v/>
      </c>
      <c r="J7" s="22">
        <f>IF(A7&amp;""="","",MAX(0,E7-I7))</f>
        <v/>
      </c>
      <c r="K7" s="17">
        <f>IF(A7&amp;""="","",COUNTIFS('الشهور'!$B$6:$B$29,A7&amp;""))</f>
        <v/>
      </c>
      <c r="L7" s="22">
        <f>IF(A7&amp;""="","",K7*'الإعدادات'!$B$12)</f>
        <v/>
      </c>
      <c r="M7" s="6">
        <f>IF(A7&amp;""="","",IF('الإعدادات'!$B$13=0,"لم تبدأ",IF(H7&gt;0,"متأخر",IF(J7=0,"مدفوع هذا الشهر","لم يدفع هذا الشهر"))))</f>
        <v/>
      </c>
    </row>
    <row r="8">
      <c r="A8" s="5" t="inlineStr">
        <is>
          <t>G03</t>
        </is>
      </c>
      <c r="B8" s="5" t="inlineStr">
        <is>
          <t>خالد عمر</t>
        </is>
      </c>
      <c r="C8" s="21" t="inlineStr">
        <is>
          <t>01010000003</t>
        </is>
      </c>
      <c r="D8" s="15" t="n">
        <v>1</v>
      </c>
      <c r="E8" s="22">
        <f>IF(A8&amp;""="","",N(D8)*N('الإعدادات'!$B$5))</f>
        <v/>
      </c>
      <c r="F8" s="22">
        <f>IF(A8&amp;""="","",SUMIFS('الدفعات'!$D$6:$D$1505,'الدفعات'!$B$6:$B$1505,A8&amp;""))</f>
        <v/>
      </c>
      <c r="G8" s="22">
        <f>IF(A8&amp;""="","",E8*MAX(0,'الإعدادات'!$B$13-1))</f>
        <v/>
      </c>
      <c r="H8" s="22">
        <f>IF(A8&amp;""="","",MAX(0,G8-SUMIFS('الدفعات'!$D$6:$D$1505,'الدفعات'!$B$6:$B$1505,A8&amp;"",'الدفعات'!$C$6:$C$1505,"&lt;"&amp;'الإعدادات'!$B$13)))</f>
        <v/>
      </c>
      <c r="I8" s="22">
        <f>IF(A8&amp;""="","",SUMIFS('الدفعات'!$D$6:$D$1505,'الدفعات'!$B$6:$B$1505,A8&amp;"",'الدفعات'!$C$6:$C$1505,'الإعدادات'!$B$13))</f>
        <v/>
      </c>
      <c r="J8" s="22">
        <f>IF(A8&amp;""="","",MAX(0,E8-I8))</f>
        <v/>
      </c>
      <c r="K8" s="17">
        <f>IF(A8&amp;""="","",COUNTIFS('الشهور'!$B$6:$B$29,A8&amp;""))</f>
        <v/>
      </c>
      <c r="L8" s="22">
        <f>IF(A8&amp;""="","",K8*'الإعدادات'!$B$12)</f>
        <v/>
      </c>
      <c r="M8" s="6">
        <f>IF(A8&amp;""="","",IF('الإعدادات'!$B$13=0,"لم تبدأ",IF(H8&gt;0,"متأخر",IF(J8=0,"مدفوع هذا الشهر","لم يدفع هذا الشهر"))))</f>
        <v/>
      </c>
    </row>
    <row r="9">
      <c r="A9" s="5" t="inlineStr">
        <is>
          <t>G04</t>
        </is>
      </c>
      <c r="B9" s="5" t="inlineStr">
        <is>
          <t>سارة يوسف</t>
        </is>
      </c>
      <c r="C9" s="21" t="inlineStr">
        <is>
          <t>01010000004</t>
        </is>
      </c>
      <c r="D9" s="15" t="n">
        <v>2</v>
      </c>
      <c r="E9" s="22">
        <f>IF(A9&amp;""="","",N(D9)*N('الإعدادات'!$B$5))</f>
        <v/>
      </c>
      <c r="F9" s="22">
        <f>IF(A9&amp;""="","",SUMIFS('الدفعات'!$D$6:$D$1505,'الدفعات'!$B$6:$B$1505,A9&amp;""))</f>
        <v/>
      </c>
      <c r="G9" s="22">
        <f>IF(A9&amp;""="","",E9*MAX(0,'الإعدادات'!$B$13-1))</f>
        <v/>
      </c>
      <c r="H9" s="22">
        <f>IF(A9&amp;""="","",MAX(0,G9-SUMIFS('الدفعات'!$D$6:$D$1505,'الدفعات'!$B$6:$B$1505,A9&amp;"",'الدفعات'!$C$6:$C$1505,"&lt;"&amp;'الإعدادات'!$B$13)))</f>
        <v/>
      </c>
      <c r="I9" s="22">
        <f>IF(A9&amp;""="","",SUMIFS('الدفعات'!$D$6:$D$1505,'الدفعات'!$B$6:$B$1505,A9&amp;"",'الدفعات'!$C$6:$C$1505,'الإعدادات'!$B$13))</f>
        <v/>
      </c>
      <c r="J9" s="22">
        <f>IF(A9&amp;""="","",MAX(0,E9-I9))</f>
        <v/>
      </c>
      <c r="K9" s="17">
        <f>IF(A9&amp;""="","",COUNTIFS('الشهور'!$B$6:$B$29,A9&amp;""))</f>
        <v/>
      </c>
      <c r="L9" s="22">
        <f>IF(A9&amp;""="","",K9*'الإعدادات'!$B$12)</f>
        <v/>
      </c>
      <c r="M9" s="6">
        <f>IF(A9&amp;""="","",IF('الإعدادات'!$B$13=0,"لم تبدأ",IF(H9&gt;0,"متأخر",IF(J9=0,"مدفوع هذا الشهر","لم يدفع هذا الشهر"))))</f>
        <v/>
      </c>
    </row>
    <row r="10">
      <c r="A10" s="5" t="inlineStr">
        <is>
          <t>G05</t>
        </is>
      </c>
      <c r="B10" s="5" t="inlineStr">
        <is>
          <t>طارق مجدي</t>
        </is>
      </c>
      <c r="C10" s="21" t="inlineStr">
        <is>
          <t>01010000005</t>
        </is>
      </c>
      <c r="D10" s="15" t="n">
        <v>1</v>
      </c>
      <c r="E10" s="22">
        <f>IF(A10&amp;""="","",N(D10)*N('الإعدادات'!$B$5))</f>
        <v/>
      </c>
      <c r="F10" s="22">
        <f>IF(A10&amp;""="","",SUMIFS('الدفعات'!$D$6:$D$1505,'الدفعات'!$B$6:$B$1505,A10&amp;""))</f>
        <v/>
      </c>
      <c r="G10" s="22">
        <f>IF(A10&amp;""="","",E10*MAX(0,'الإعدادات'!$B$13-1))</f>
        <v/>
      </c>
      <c r="H10" s="22">
        <f>IF(A10&amp;""="","",MAX(0,G10-SUMIFS('الدفعات'!$D$6:$D$1505,'الدفعات'!$B$6:$B$1505,A10&amp;"",'الدفعات'!$C$6:$C$1505,"&lt;"&amp;'الإعدادات'!$B$13)))</f>
        <v/>
      </c>
      <c r="I10" s="22">
        <f>IF(A10&amp;""="","",SUMIFS('الدفعات'!$D$6:$D$1505,'الدفعات'!$B$6:$B$1505,A10&amp;"",'الدفعات'!$C$6:$C$1505,'الإعدادات'!$B$13))</f>
        <v/>
      </c>
      <c r="J10" s="22">
        <f>IF(A10&amp;""="","",MAX(0,E10-I10))</f>
        <v/>
      </c>
      <c r="K10" s="17">
        <f>IF(A10&amp;""="","",COUNTIFS('الشهور'!$B$6:$B$29,A10&amp;""))</f>
        <v/>
      </c>
      <c r="L10" s="22">
        <f>IF(A10&amp;""="","",K10*'الإعدادات'!$B$12)</f>
        <v/>
      </c>
      <c r="M10" s="6">
        <f>IF(A10&amp;""="","",IF('الإعدادات'!$B$13=0,"لم تبدأ",IF(H10&gt;0,"متأخر",IF(J10=0,"مدفوع هذا الشهر","لم يدفع هذا الشهر"))))</f>
        <v/>
      </c>
    </row>
    <row r="11">
      <c r="A11" s="5" t="inlineStr">
        <is>
          <t>G06</t>
        </is>
      </c>
      <c r="B11" s="5" t="inlineStr">
        <is>
          <t>هبة سمير</t>
        </is>
      </c>
      <c r="C11" s="21" t="inlineStr">
        <is>
          <t>01010000006</t>
        </is>
      </c>
      <c r="D11" s="15" t="n">
        <v>1</v>
      </c>
      <c r="E11" s="22">
        <f>IF(A11&amp;""="","",N(D11)*N('الإعدادات'!$B$5))</f>
        <v/>
      </c>
      <c r="F11" s="22">
        <f>IF(A11&amp;""="","",SUMIFS('الدفعات'!$D$6:$D$1505,'الدفعات'!$B$6:$B$1505,A11&amp;""))</f>
        <v/>
      </c>
      <c r="G11" s="22">
        <f>IF(A11&amp;""="","",E11*MAX(0,'الإعدادات'!$B$13-1))</f>
        <v/>
      </c>
      <c r="H11" s="22">
        <f>IF(A11&amp;""="","",MAX(0,G11-SUMIFS('الدفعات'!$D$6:$D$1505,'الدفعات'!$B$6:$B$1505,A11&amp;"",'الدفعات'!$C$6:$C$1505,"&lt;"&amp;'الإعدادات'!$B$13)))</f>
        <v/>
      </c>
      <c r="I11" s="22">
        <f>IF(A11&amp;""="","",SUMIFS('الدفعات'!$D$6:$D$1505,'الدفعات'!$B$6:$B$1505,A11&amp;"",'الدفعات'!$C$6:$C$1505,'الإعدادات'!$B$13))</f>
        <v/>
      </c>
      <c r="J11" s="22">
        <f>IF(A11&amp;""="","",MAX(0,E11-I11))</f>
        <v/>
      </c>
      <c r="K11" s="17">
        <f>IF(A11&amp;""="","",COUNTIFS('الشهور'!$B$6:$B$29,A11&amp;""))</f>
        <v/>
      </c>
      <c r="L11" s="22">
        <f>IF(A11&amp;""="","",K11*'الإعدادات'!$B$12)</f>
        <v/>
      </c>
      <c r="M11" s="6">
        <f>IF(A11&amp;""="","",IF('الإعدادات'!$B$13=0,"لم تبدأ",IF(H11&gt;0,"متأخر",IF(J11=0,"مدفوع هذا الشهر","لم يدفع هذا الشهر"))))</f>
        <v/>
      </c>
    </row>
    <row r="12">
      <c r="A12" s="5" t="inlineStr">
        <is>
          <t>G07</t>
        </is>
      </c>
      <c r="B12" s="5" t="inlineStr">
        <is>
          <t>ياسر فؤاد</t>
        </is>
      </c>
      <c r="C12" s="21" t="inlineStr">
        <is>
          <t>01010000007</t>
        </is>
      </c>
      <c r="D12" s="15" t="n">
        <v>1</v>
      </c>
      <c r="E12" s="22">
        <f>IF(A12&amp;""="","",N(D12)*N('الإعدادات'!$B$5))</f>
        <v/>
      </c>
      <c r="F12" s="22">
        <f>IF(A12&amp;""="","",SUMIFS('الدفعات'!$D$6:$D$1505,'الدفعات'!$B$6:$B$1505,A12&amp;""))</f>
        <v/>
      </c>
      <c r="G12" s="22">
        <f>IF(A12&amp;""="","",E12*MAX(0,'الإعدادات'!$B$13-1))</f>
        <v/>
      </c>
      <c r="H12" s="22">
        <f>IF(A12&amp;""="","",MAX(0,G12-SUMIFS('الدفعات'!$D$6:$D$1505,'الدفعات'!$B$6:$B$1505,A12&amp;"",'الدفعات'!$C$6:$C$1505,"&lt;"&amp;'الإعدادات'!$B$13)))</f>
        <v/>
      </c>
      <c r="I12" s="22">
        <f>IF(A12&amp;""="","",SUMIFS('الدفعات'!$D$6:$D$1505,'الدفعات'!$B$6:$B$1505,A12&amp;"",'الدفعات'!$C$6:$C$1505,'الإعدادات'!$B$13))</f>
        <v/>
      </c>
      <c r="J12" s="22">
        <f>IF(A12&amp;""="","",MAX(0,E12-I12))</f>
        <v/>
      </c>
      <c r="K12" s="17">
        <f>IF(A12&amp;""="","",COUNTIFS('الشهور'!$B$6:$B$29,A12&amp;""))</f>
        <v/>
      </c>
      <c r="L12" s="22">
        <f>IF(A12&amp;""="","",K12*'الإعدادات'!$B$12)</f>
        <v/>
      </c>
      <c r="M12" s="6">
        <f>IF(A12&amp;""="","",IF('الإعدادات'!$B$13=0,"لم تبدأ",IF(H12&gt;0,"متأخر",IF(J12=0,"مدفوع هذا الشهر","لم يدفع هذا الشهر"))))</f>
        <v/>
      </c>
    </row>
    <row r="13">
      <c r="A13" s="5" t="inlineStr">
        <is>
          <t>G08</t>
        </is>
      </c>
      <c r="B13" s="5" t="inlineStr">
        <is>
          <t>نادية رشاد</t>
        </is>
      </c>
      <c r="C13" s="21" t="inlineStr">
        <is>
          <t>01010000008</t>
        </is>
      </c>
      <c r="D13" s="15" t="n">
        <v>1</v>
      </c>
      <c r="E13" s="22">
        <f>IF(A13&amp;""="","",N(D13)*N('الإعدادات'!$B$5))</f>
        <v/>
      </c>
      <c r="F13" s="22">
        <f>IF(A13&amp;""="","",SUMIFS('الدفعات'!$D$6:$D$1505,'الدفعات'!$B$6:$B$1505,A13&amp;""))</f>
        <v/>
      </c>
      <c r="G13" s="22">
        <f>IF(A13&amp;""="","",E13*MAX(0,'الإعدادات'!$B$13-1))</f>
        <v/>
      </c>
      <c r="H13" s="22">
        <f>IF(A13&amp;""="","",MAX(0,G13-SUMIFS('الدفعات'!$D$6:$D$1505,'الدفعات'!$B$6:$B$1505,A13&amp;"",'الدفعات'!$C$6:$C$1505,"&lt;"&amp;'الإعدادات'!$B$13)))</f>
        <v/>
      </c>
      <c r="I13" s="22">
        <f>IF(A13&amp;""="","",SUMIFS('الدفعات'!$D$6:$D$1505,'الدفعات'!$B$6:$B$1505,A13&amp;"",'الدفعات'!$C$6:$C$1505,'الإعدادات'!$B$13))</f>
        <v/>
      </c>
      <c r="J13" s="22">
        <f>IF(A13&amp;""="","",MAX(0,E13-I13))</f>
        <v/>
      </c>
      <c r="K13" s="17">
        <f>IF(A13&amp;""="","",COUNTIFS('الشهور'!$B$6:$B$29,A13&amp;""))</f>
        <v/>
      </c>
      <c r="L13" s="22">
        <f>IF(A13&amp;""="","",K13*'الإعدادات'!$B$12)</f>
        <v/>
      </c>
      <c r="M13" s="6">
        <f>IF(A13&amp;""="","",IF('الإعدادات'!$B$13=0,"لم تبدأ",IF(H13&gt;0,"متأخر",IF(J13=0,"مدفوع هذا الشهر","لم يدفع هذا الشهر"))))</f>
        <v/>
      </c>
    </row>
    <row r="14">
      <c r="A14" s="5" t="n"/>
      <c r="B14" s="5" t="n"/>
      <c r="C14" s="21" t="n"/>
      <c r="D14" s="15" t="n"/>
      <c r="E14" s="22">
        <f>IF(A14&amp;""="","",N(D14)*N('الإعدادات'!$B$5))</f>
        <v/>
      </c>
      <c r="F14" s="22">
        <f>IF(A14&amp;""="","",SUMIFS('الدفعات'!$D$6:$D$1505,'الدفعات'!$B$6:$B$1505,A14&amp;""))</f>
        <v/>
      </c>
      <c r="G14" s="22">
        <f>IF(A14&amp;""="","",E14*MAX(0,'الإعدادات'!$B$13-1))</f>
        <v/>
      </c>
      <c r="H14" s="22">
        <f>IF(A14&amp;""="","",MAX(0,G14-SUMIFS('الدفعات'!$D$6:$D$1505,'الدفعات'!$B$6:$B$1505,A14&amp;"",'الدفعات'!$C$6:$C$1505,"&lt;"&amp;'الإعدادات'!$B$13)))</f>
        <v/>
      </c>
      <c r="I14" s="22">
        <f>IF(A14&amp;""="","",SUMIFS('الدفعات'!$D$6:$D$1505,'الدفعات'!$B$6:$B$1505,A14&amp;"",'الدفعات'!$C$6:$C$1505,'الإعدادات'!$B$13))</f>
        <v/>
      </c>
      <c r="J14" s="22">
        <f>IF(A14&amp;""="","",MAX(0,E14-I14))</f>
        <v/>
      </c>
      <c r="K14" s="17">
        <f>IF(A14&amp;""="","",COUNTIFS('الشهور'!$B$6:$B$29,A14&amp;""))</f>
        <v/>
      </c>
      <c r="L14" s="22">
        <f>IF(A14&amp;""="","",K14*'الإعدادات'!$B$12)</f>
        <v/>
      </c>
      <c r="M14" s="6">
        <f>IF(A14&amp;""="","",IF('الإعدادات'!$B$13=0,"لم تبدأ",IF(H14&gt;0,"متأخر",IF(J14=0,"مدفوع هذا الشهر","لم يدفع هذا الشهر"))))</f>
        <v/>
      </c>
    </row>
    <row r="15">
      <c r="A15" s="5" t="n"/>
      <c r="B15" s="5" t="n"/>
      <c r="C15" s="21" t="n"/>
      <c r="D15" s="15" t="n"/>
      <c r="E15" s="22">
        <f>IF(A15&amp;""="","",N(D15)*N('الإعدادات'!$B$5))</f>
        <v/>
      </c>
      <c r="F15" s="22">
        <f>IF(A15&amp;""="","",SUMIFS('الدفعات'!$D$6:$D$1505,'الدفعات'!$B$6:$B$1505,A15&amp;""))</f>
        <v/>
      </c>
      <c r="G15" s="22">
        <f>IF(A15&amp;""="","",E15*MAX(0,'الإعدادات'!$B$13-1))</f>
        <v/>
      </c>
      <c r="H15" s="22">
        <f>IF(A15&amp;""="","",MAX(0,G15-SUMIFS('الدفعات'!$D$6:$D$1505,'الدفعات'!$B$6:$B$1505,A15&amp;"",'الدفعات'!$C$6:$C$1505,"&lt;"&amp;'الإعدادات'!$B$13)))</f>
        <v/>
      </c>
      <c r="I15" s="22">
        <f>IF(A15&amp;""="","",SUMIFS('الدفعات'!$D$6:$D$1505,'الدفعات'!$B$6:$B$1505,A15&amp;"",'الدفعات'!$C$6:$C$1505,'الإعدادات'!$B$13))</f>
        <v/>
      </c>
      <c r="J15" s="22">
        <f>IF(A15&amp;""="","",MAX(0,E15-I15))</f>
        <v/>
      </c>
      <c r="K15" s="17">
        <f>IF(A15&amp;""="","",COUNTIFS('الشهور'!$B$6:$B$29,A15&amp;""))</f>
        <v/>
      </c>
      <c r="L15" s="22">
        <f>IF(A15&amp;""="","",K15*'الإعدادات'!$B$12)</f>
        <v/>
      </c>
      <c r="M15" s="6">
        <f>IF(A15&amp;""="","",IF('الإعدادات'!$B$13=0,"لم تبدأ",IF(H15&gt;0,"متأخر",IF(J15=0,"مدفوع هذا الشهر","لم يدفع هذا الشهر"))))</f>
        <v/>
      </c>
    </row>
    <row r="16">
      <c r="A16" s="5" t="n"/>
      <c r="B16" s="5" t="n"/>
      <c r="C16" s="21" t="n"/>
      <c r="D16" s="15" t="n"/>
      <c r="E16" s="22">
        <f>IF(A16&amp;""="","",N(D16)*N('الإعدادات'!$B$5))</f>
        <v/>
      </c>
      <c r="F16" s="22">
        <f>IF(A16&amp;""="","",SUMIFS('الدفعات'!$D$6:$D$1505,'الدفعات'!$B$6:$B$1505,A16&amp;""))</f>
        <v/>
      </c>
      <c r="G16" s="22">
        <f>IF(A16&amp;""="","",E16*MAX(0,'الإعدادات'!$B$13-1))</f>
        <v/>
      </c>
      <c r="H16" s="22">
        <f>IF(A16&amp;""="","",MAX(0,G16-SUMIFS('الدفعات'!$D$6:$D$1505,'الدفعات'!$B$6:$B$1505,A16&amp;"",'الدفعات'!$C$6:$C$1505,"&lt;"&amp;'الإعدادات'!$B$13)))</f>
        <v/>
      </c>
      <c r="I16" s="22">
        <f>IF(A16&amp;""="","",SUMIFS('الدفعات'!$D$6:$D$1505,'الدفعات'!$B$6:$B$1505,A16&amp;"",'الدفعات'!$C$6:$C$1505,'الإعدادات'!$B$13))</f>
        <v/>
      </c>
      <c r="J16" s="22">
        <f>IF(A16&amp;""="","",MAX(0,E16-I16))</f>
        <v/>
      </c>
      <c r="K16" s="17">
        <f>IF(A16&amp;""="","",COUNTIFS('الشهور'!$B$6:$B$29,A16&amp;""))</f>
        <v/>
      </c>
      <c r="L16" s="22">
        <f>IF(A16&amp;""="","",K16*'الإعدادات'!$B$12)</f>
        <v/>
      </c>
      <c r="M16" s="6">
        <f>IF(A16&amp;""="","",IF('الإعدادات'!$B$13=0,"لم تبدأ",IF(H16&gt;0,"متأخر",IF(J16=0,"مدفوع هذا الشهر","لم يدفع هذا الشهر"))))</f>
        <v/>
      </c>
    </row>
    <row r="17">
      <c r="A17" s="5" t="n"/>
      <c r="B17" s="5" t="n"/>
      <c r="C17" s="21" t="n"/>
      <c r="D17" s="15" t="n"/>
      <c r="E17" s="22">
        <f>IF(A17&amp;""="","",N(D17)*N('الإعدادات'!$B$5))</f>
        <v/>
      </c>
      <c r="F17" s="22">
        <f>IF(A17&amp;""="","",SUMIFS('الدفعات'!$D$6:$D$1505,'الدفعات'!$B$6:$B$1505,A17&amp;""))</f>
        <v/>
      </c>
      <c r="G17" s="22">
        <f>IF(A17&amp;""="","",E17*MAX(0,'الإعدادات'!$B$13-1))</f>
        <v/>
      </c>
      <c r="H17" s="22">
        <f>IF(A17&amp;""="","",MAX(0,G17-SUMIFS('الدفعات'!$D$6:$D$1505,'الدفعات'!$B$6:$B$1505,A17&amp;"",'الدفعات'!$C$6:$C$1505,"&lt;"&amp;'الإعدادات'!$B$13)))</f>
        <v/>
      </c>
      <c r="I17" s="22">
        <f>IF(A17&amp;""="","",SUMIFS('الدفعات'!$D$6:$D$1505,'الدفعات'!$B$6:$B$1505,A17&amp;"",'الدفعات'!$C$6:$C$1505,'الإعدادات'!$B$13))</f>
        <v/>
      </c>
      <c r="J17" s="22">
        <f>IF(A17&amp;""="","",MAX(0,E17-I17))</f>
        <v/>
      </c>
      <c r="K17" s="17">
        <f>IF(A17&amp;""="","",COUNTIFS('الشهور'!$B$6:$B$29,A17&amp;""))</f>
        <v/>
      </c>
      <c r="L17" s="22">
        <f>IF(A17&amp;""="","",K17*'الإعدادات'!$B$12)</f>
        <v/>
      </c>
      <c r="M17" s="6">
        <f>IF(A17&amp;""="","",IF('الإعدادات'!$B$13=0,"لم تبدأ",IF(H17&gt;0,"متأخر",IF(J17=0,"مدفوع هذا الشهر","لم يدفع هذا الشهر"))))</f>
        <v/>
      </c>
    </row>
    <row r="18">
      <c r="A18" s="5" t="n"/>
      <c r="B18" s="5" t="n"/>
      <c r="C18" s="21" t="n"/>
      <c r="D18" s="15" t="n"/>
      <c r="E18" s="22">
        <f>IF(A18&amp;""="","",N(D18)*N('الإعدادات'!$B$5))</f>
        <v/>
      </c>
      <c r="F18" s="22">
        <f>IF(A18&amp;""="","",SUMIFS('الدفعات'!$D$6:$D$1505,'الدفعات'!$B$6:$B$1505,A18&amp;""))</f>
        <v/>
      </c>
      <c r="G18" s="22">
        <f>IF(A18&amp;""="","",E18*MAX(0,'الإعدادات'!$B$13-1))</f>
        <v/>
      </c>
      <c r="H18" s="22">
        <f>IF(A18&amp;""="","",MAX(0,G18-SUMIFS('الدفعات'!$D$6:$D$1505,'الدفعات'!$B$6:$B$1505,A18&amp;"",'الدفعات'!$C$6:$C$1505,"&lt;"&amp;'الإعدادات'!$B$13)))</f>
        <v/>
      </c>
      <c r="I18" s="22">
        <f>IF(A18&amp;""="","",SUMIFS('الدفعات'!$D$6:$D$1505,'الدفعات'!$B$6:$B$1505,A18&amp;"",'الدفعات'!$C$6:$C$1505,'الإعدادات'!$B$13))</f>
        <v/>
      </c>
      <c r="J18" s="22">
        <f>IF(A18&amp;""="","",MAX(0,E18-I18))</f>
        <v/>
      </c>
      <c r="K18" s="17">
        <f>IF(A18&amp;""="","",COUNTIFS('الشهور'!$B$6:$B$29,A18&amp;""))</f>
        <v/>
      </c>
      <c r="L18" s="22">
        <f>IF(A18&amp;""="","",K18*'الإعدادات'!$B$12)</f>
        <v/>
      </c>
      <c r="M18" s="6">
        <f>IF(A18&amp;""="","",IF('الإعدادات'!$B$13=0,"لم تبدأ",IF(H18&gt;0,"متأخر",IF(J18=0,"مدفوع هذا الشهر","لم يدفع هذا الشهر"))))</f>
        <v/>
      </c>
    </row>
    <row r="19">
      <c r="A19" s="5" t="n"/>
      <c r="B19" s="5" t="n"/>
      <c r="C19" s="21" t="n"/>
      <c r="D19" s="15" t="n"/>
      <c r="E19" s="22">
        <f>IF(A19&amp;""="","",N(D19)*N('الإعدادات'!$B$5))</f>
        <v/>
      </c>
      <c r="F19" s="22">
        <f>IF(A19&amp;""="","",SUMIFS('الدفعات'!$D$6:$D$1505,'الدفعات'!$B$6:$B$1505,A19&amp;""))</f>
        <v/>
      </c>
      <c r="G19" s="22">
        <f>IF(A19&amp;""="","",E19*MAX(0,'الإعدادات'!$B$13-1))</f>
        <v/>
      </c>
      <c r="H19" s="22">
        <f>IF(A19&amp;""="","",MAX(0,G19-SUMIFS('الدفعات'!$D$6:$D$1505,'الدفعات'!$B$6:$B$1505,A19&amp;"",'الدفعات'!$C$6:$C$1505,"&lt;"&amp;'الإعدادات'!$B$13)))</f>
        <v/>
      </c>
      <c r="I19" s="22">
        <f>IF(A19&amp;""="","",SUMIFS('الدفعات'!$D$6:$D$1505,'الدفعات'!$B$6:$B$1505,A19&amp;"",'الدفعات'!$C$6:$C$1505,'الإعدادات'!$B$13))</f>
        <v/>
      </c>
      <c r="J19" s="22">
        <f>IF(A19&amp;""="","",MAX(0,E19-I19))</f>
        <v/>
      </c>
      <c r="K19" s="17">
        <f>IF(A19&amp;""="","",COUNTIFS('الشهور'!$B$6:$B$29,A19&amp;""))</f>
        <v/>
      </c>
      <c r="L19" s="22">
        <f>IF(A19&amp;""="","",K19*'الإعدادات'!$B$12)</f>
        <v/>
      </c>
      <c r="M19" s="6">
        <f>IF(A19&amp;""="","",IF('الإعدادات'!$B$13=0,"لم تبدأ",IF(H19&gt;0,"متأخر",IF(J19=0,"مدفوع هذا الشهر","لم يدفع هذا الشهر"))))</f>
        <v/>
      </c>
    </row>
    <row r="20">
      <c r="A20" s="5" t="n"/>
      <c r="B20" s="5" t="n"/>
      <c r="C20" s="21" t="n"/>
      <c r="D20" s="15" t="n"/>
      <c r="E20" s="22">
        <f>IF(A20&amp;""="","",N(D20)*N('الإعدادات'!$B$5))</f>
        <v/>
      </c>
      <c r="F20" s="22">
        <f>IF(A20&amp;""="","",SUMIFS('الدفعات'!$D$6:$D$1505,'الدفعات'!$B$6:$B$1505,A20&amp;""))</f>
        <v/>
      </c>
      <c r="G20" s="22">
        <f>IF(A20&amp;""="","",E20*MAX(0,'الإعدادات'!$B$13-1))</f>
        <v/>
      </c>
      <c r="H20" s="22">
        <f>IF(A20&amp;""="","",MAX(0,G20-SUMIFS('الدفعات'!$D$6:$D$1505,'الدفعات'!$B$6:$B$1505,A20&amp;"",'الدفعات'!$C$6:$C$1505,"&lt;"&amp;'الإعدادات'!$B$13)))</f>
        <v/>
      </c>
      <c r="I20" s="22">
        <f>IF(A20&amp;""="","",SUMIFS('الدفعات'!$D$6:$D$1505,'الدفعات'!$B$6:$B$1505,A20&amp;"",'الدفعات'!$C$6:$C$1505,'الإعدادات'!$B$13))</f>
        <v/>
      </c>
      <c r="J20" s="22">
        <f>IF(A20&amp;""="","",MAX(0,E20-I20))</f>
        <v/>
      </c>
      <c r="K20" s="17">
        <f>IF(A20&amp;""="","",COUNTIFS('الشهور'!$B$6:$B$29,A20&amp;""))</f>
        <v/>
      </c>
      <c r="L20" s="22">
        <f>IF(A20&amp;""="","",K20*'الإعدادات'!$B$12)</f>
        <v/>
      </c>
      <c r="M20" s="6">
        <f>IF(A20&amp;""="","",IF('الإعدادات'!$B$13=0,"لم تبدأ",IF(H20&gt;0,"متأخر",IF(J20=0,"مدفوع هذا الشهر","لم يدفع هذا الشهر"))))</f>
        <v/>
      </c>
    </row>
    <row r="21">
      <c r="A21" s="5" t="n"/>
      <c r="B21" s="5" t="n"/>
      <c r="C21" s="21" t="n"/>
      <c r="D21" s="15" t="n"/>
      <c r="E21" s="22">
        <f>IF(A21&amp;""="","",N(D21)*N('الإعدادات'!$B$5))</f>
        <v/>
      </c>
      <c r="F21" s="22">
        <f>IF(A21&amp;""="","",SUMIFS('الدفعات'!$D$6:$D$1505,'الدفعات'!$B$6:$B$1505,A21&amp;""))</f>
        <v/>
      </c>
      <c r="G21" s="22">
        <f>IF(A21&amp;""="","",E21*MAX(0,'الإعدادات'!$B$13-1))</f>
        <v/>
      </c>
      <c r="H21" s="22">
        <f>IF(A21&amp;""="","",MAX(0,G21-SUMIFS('الدفعات'!$D$6:$D$1505,'الدفعات'!$B$6:$B$1505,A21&amp;"",'الدفعات'!$C$6:$C$1505,"&lt;"&amp;'الإعدادات'!$B$13)))</f>
        <v/>
      </c>
      <c r="I21" s="22">
        <f>IF(A21&amp;""="","",SUMIFS('الدفعات'!$D$6:$D$1505,'الدفعات'!$B$6:$B$1505,A21&amp;"",'الدفعات'!$C$6:$C$1505,'الإعدادات'!$B$13))</f>
        <v/>
      </c>
      <c r="J21" s="22">
        <f>IF(A21&amp;""="","",MAX(0,E21-I21))</f>
        <v/>
      </c>
      <c r="K21" s="17">
        <f>IF(A21&amp;""="","",COUNTIFS('الشهور'!$B$6:$B$29,A21&amp;""))</f>
        <v/>
      </c>
      <c r="L21" s="22">
        <f>IF(A21&amp;""="","",K21*'الإعدادات'!$B$12)</f>
        <v/>
      </c>
      <c r="M21" s="6">
        <f>IF(A21&amp;""="","",IF('الإعدادات'!$B$13=0,"لم تبدأ",IF(H21&gt;0,"متأخر",IF(J21=0,"مدفوع هذا الشهر","لم يدفع هذا الشهر"))))</f>
        <v/>
      </c>
    </row>
    <row r="22">
      <c r="A22" s="5" t="n"/>
      <c r="B22" s="5" t="n"/>
      <c r="C22" s="21" t="n"/>
      <c r="D22" s="15" t="n"/>
      <c r="E22" s="22">
        <f>IF(A22&amp;""="","",N(D22)*N('الإعدادات'!$B$5))</f>
        <v/>
      </c>
      <c r="F22" s="22">
        <f>IF(A22&amp;""="","",SUMIFS('الدفعات'!$D$6:$D$1505,'الدفعات'!$B$6:$B$1505,A22&amp;""))</f>
        <v/>
      </c>
      <c r="G22" s="22">
        <f>IF(A22&amp;""="","",E22*MAX(0,'الإعدادات'!$B$13-1))</f>
        <v/>
      </c>
      <c r="H22" s="22">
        <f>IF(A22&amp;""="","",MAX(0,G22-SUMIFS('الدفعات'!$D$6:$D$1505,'الدفعات'!$B$6:$B$1505,A22&amp;"",'الدفعات'!$C$6:$C$1505,"&lt;"&amp;'الإعدادات'!$B$13)))</f>
        <v/>
      </c>
      <c r="I22" s="22">
        <f>IF(A22&amp;""="","",SUMIFS('الدفعات'!$D$6:$D$1505,'الدفعات'!$B$6:$B$1505,A22&amp;"",'الدفعات'!$C$6:$C$1505,'الإعدادات'!$B$13))</f>
        <v/>
      </c>
      <c r="J22" s="22">
        <f>IF(A22&amp;""="","",MAX(0,E22-I22))</f>
        <v/>
      </c>
      <c r="K22" s="17">
        <f>IF(A22&amp;""="","",COUNTIFS('الشهور'!$B$6:$B$29,A22&amp;""))</f>
        <v/>
      </c>
      <c r="L22" s="22">
        <f>IF(A22&amp;""="","",K22*'الإعدادات'!$B$12)</f>
        <v/>
      </c>
      <c r="M22" s="6">
        <f>IF(A22&amp;""="","",IF('الإعدادات'!$B$13=0,"لم تبدأ",IF(H22&gt;0,"متأخر",IF(J22=0,"مدفوع هذا الشهر","لم يدفع هذا الشهر"))))</f>
        <v/>
      </c>
    </row>
    <row r="23">
      <c r="A23" s="5" t="n"/>
      <c r="B23" s="5" t="n"/>
      <c r="C23" s="21" t="n"/>
      <c r="D23" s="15" t="n"/>
      <c r="E23" s="22">
        <f>IF(A23&amp;""="","",N(D23)*N('الإعدادات'!$B$5))</f>
        <v/>
      </c>
      <c r="F23" s="22">
        <f>IF(A23&amp;""="","",SUMIFS('الدفعات'!$D$6:$D$1505,'الدفعات'!$B$6:$B$1505,A23&amp;""))</f>
        <v/>
      </c>
      <c r="G23" s="22">
        <f>IF(A23&amp;""="","",E23*MAX(0,'الإعدادات'!$B$13-1))</f>
        <v/>
      </c>
      <c r="H23" s="22">
        <f>IF(A23&amp;""="","",MAX(0,G23-SUMIFS('الدفعات'!$D$6:$D$1505,'الدفعات'!$B$6:$B$1505,A23&amp;"",'الدفعات'!$C$6:$C$1505,"&lt;"&amp;'الإعدادات'!$B$13)))</f>
        <v/>
      </c>
      <c r="I23" s="22">
        <f>IF(A23&amp;""="","",SUMIFS('الدفعات'!$D$6:$D$1505,'الدفعات'!$B$6:$B$1505,A23&amp;"",'الدفعات'!$C$6:$C$1505,'الإعدادات'!$B$13))</f>
        <v/>
      </c>
      <c r="J23" s="22">
        <f>IF(A23&amp;""="","",MAX(0,E23-I23))</f>
        <v/>
      </c>
      <c r="K23" s="17">
        <f>IF(A23&amp;""="","",COUNTIFS('الشهور'!$B$6:$B$29,A23&amp;""))</f>
        <v/>
      </c>
      <c r="L23" s="22">
        <f>IF(A23&amp;""="","",K23*'الإعدادات'!$B$12)</f>
        <v/>
      </c>
      <c r="M23" s="6">
        <f>IF(A23&amp;""="","",IF('الإعدادات'!$B$13=0,"لم تبدأ",IF(H23&gt;0,"متأخر",IF(J23=0,"مدفوع هذا الشهر","لم يدفع هذا الشهر"))))</f>
        <v/>
      </c>
    </row>
    <row r="24">
      <c r="A24" s="5" t="n"/>
      <c r="B24" s="5" t="n"/>
      <c r="C24" s="21" t="n"/>
      <c r="D24" s="15" t="n"/>
      <c r="E24" s="22">
        <f>IF(A24&amp;""="","",N(D24)*N('الإعدادات'!$B$5))</f>
        <v/>
      </c>
      <c r="F24" s="22">
        <f>IF(A24&amp;""="","",SUMIFS('الدفعات'!$D$6:$D$1505,'الدفعات'!$B$6:$B$1505,A24&amp;""))</f>
        <v/>
      </c>
      <c r="G24" s="22">
        <f>IF(A24&amp;""="","",E24*MAX(0,'الإعدادات'!$B$13-1))</f>
        <v/>
      </c>
      <c r="H24" s="22">
        <f>IF(A24&amp;""="","",MAX(0,G24-SUMIFS('الدفعات'!$D$6:$D$1505,'الدفعات'!$B$6:$B$1505,A24&amp;"",'الدفعات'!$C$6:$C$1505,"&lt;"&amp;'الإعدادات'!$B$13)))</f>
        <v/>
      </c>
      <c r="I24" s="22">
        <f>IF(A24&amp;""="","",SUMIFS('الدفعات'!$D$6:$D$1505,'الدفعات'!$B$6:$B$1505,A24&amp;"",'الدفعات'!$C$6:$C$1505,'الإعدادات'!$B$13))</f>
        <v/>
      </c>
      <c r="J24" s="22">
        <f>IF(A24&amp;""="","",MAX(0,E24-I24))</f>
        <v/>
      </c>
      <c r="K24" s="17">
        <f>IF(A24&amp;""="","",COUNTIFS('الشهور'!$B$6:$B$29,A24&amp;""))</f>
        <v/>
      </c>
      <c r="L24" s="22">
        <f>IF(A24&amp;""="","",K24*'الإعدادات'!$B$12)</f>
        <v/>
      </c>
      <c r="M24" s="6">
        <f>IF(A24&amp;""="","",IF('الإعدادات'!$B$13=0,"لم تبدأ",IF(H24&gt;0,"متأخر",IF(J24=0,"مدفوع هذا الشهر","لم يدفع هذا الشهر"))))</f>
        <v/>
      </c>
    </row>
    <row r="25">
      <c r="A25" s="5" t="n"/>
      <c r="B25" s="5" t="n"/>
      <c r="C25" s="21" t="n"/>
      <c r="D25" s="15" t="n"/>
      <c r="E25" s="22">
        <f>IF(A25&amp;""="","",N(D25)*N('الإعدادات'!$B$5))</f>
        <v/>
      </c>
      <c r="F25" s="22">
        <f>IF(A25&amp;""="","",SUMIFS('الدفعات'!$D$6:$D$1505,'الدفعات'!$B$6:$B$1505,A25&amp;""))</f>
        <v/>
      </c>
      <c r="G25" s="22">
        <f>IF(A25&amp;""="","",E25*MAX(0,'الإعدادات'!$B$13-1))</f>
        <v/>
      </c>
      <c r="H25" s="22">
        <f>IF(A25&amp;""="","",MAX(0,G25-SUMIFS('الدفعات'!$D$6:$D$1505,'الدفعات'!$B$6:$B$1505,A25&amp;"",'الدفعات'!$C$6:$C$1505,"&lt;"&amp;'الإعدادات'!$B$13)))</f>
        <v/>
      </c>
      <c r="I25" s="22">
        <f>IF(A25&amp;""="","",SUMIFS('الدفعات'!$D$6:$D$1505,'الدفعات'!$B$6:$B$1505,A25&amp;"",'الدفعات'!$C$6:$C$1505,'الإعدادات'!$B$13))</f>
        <v/>
      </c>
      <c r="J25" s="22">
        <f>IF(A25&amp;""="","",MAX(0,E25-I25))</f>
        <v/>
      </c>
      <c r="K25" s="17">
        <f>IF(A25&amp;""="","",COUNTIFS('الشهور'!$B$6:$B$29,A25&amp;""))</f>
        <v/>
      </c>
      <c r="L25" s="22">
        <f>IF(A25&amp;""="","",K25*'الإعدادات'!$B$12)</f>
        <v/>
      </c>
      <c r="M25" s="6">
        <f>IF(A25&amp;""="","",IF('الإعدادات'!$B$13=0,"لم تبدأ",IF(H25&gt;0,"متأخر",IF(J25=0,"مدفوع هذا الشهر","لم يدفع هذا الشهر"))))</f>
        <v/>
      </c>
    </row>
    <row r="26">
      <c r="A26" s="5" t="n"/>
      <c r="B26" s="5" t="n"/>
      <c r="C26" s="21" t="n"/>
      <c r="D26" s="15" t="n"/>
      <c r="E26" s="22">
        <f>IF(A26&amp;""="","",N(D26)*N('الإعدادات'!$B$5))</f>
        <v/>
      </c>
      <c r="F26" s="22">
        <f>IF(A26&amp;""="","",SUMIFS('الدفعات'!$D$6:$D$1505,'الدفعات'!$B$6:$B$1505,A26&amp;""))</f>
        <v/>
      </c>
      <c r="G26" s="22">
        <f>IF(A26&amp;""="","",E26*MAX(0,'الإعدادات'!$B$13-1))</f>
        <v/>
      </c>
      <c r="H26" s="22">
        <f>IF(A26&amp;""="","",MAX(0,G26-SUMIFS('الدفعات'!$D$6:$D$1505,'الدفعات'!$B$6:$B$1505,A26&amp;"",'الدفعات'!$C$6:$C$1505,"&lt;"&amp;'الإعدادات'!$B$13)))</f>
        <v/>
      </c>
      <c r="I26" s="22">
        <f>IF(A26&amp;""="","",SUMIFS('الدفعات'!$D$6:$D$1505,'الدفعات'!$B$6:$B$1505,A26&amp;"",'الدفعات'!$C$6:$C$1505,'الإعدادات'!$B$13))</f>
        <v/>
      </c>
      <c r="J26" s="22">
        <f>IF(A26&amp;""="","",MAX(0,E26-I26))</f>
        <v/>
      </c>
      <c r="K26" s="17">
        <f>IF(A26&amp;""="","",COUNTIFS('الشهور'!$B$6:$B$29,A26&amp;""))</f>
        <v/>
      </c>
      <c r="L26" s="22">
        <f>IF(A26&amp;""="","",K26*'الإعدادات'!$B$12)</f>
        <v/>
      </c>
      <c r="M26" s="6">
        <f>IF(A26&amp;""="","",IF('الإعدادات'!$B$13=0,"لم تبدأ",IF(H26&gt;0,"متأخر",IF(J26=0,"مدفوع هذا الشهر","لم يدفع هذا الشهر"))))</f>
        <v/>
      </c>
    </row>
    <row r="27">
      <c r="A27" s="5" t="n"/>
      <c r="B27" s="5" t="n"/>
      <c r="C27" s="21" t="n"/>
      <c r="D27" s="15" t="n"/>
      <c r="E27" s="22">
        <f>IF(A27&amp;""="","",N(D27)*N('الإعدادات'!$B$5))</f>
        <v/>
      </c>
      <c r="F27" s="22">
        <f>IF(A27&amp;""="","",SUMIFS('الدفعات'!$D$6:$D$1505,'الدفعات'!$B$6:$B$1505,A27&amp;""))</f>
        <v/>
      </c>
      <c r="G27" s="22">
        <f>IF(A27&amp;""="","",E27*MAX(0,'الإعدادات'!$B$13-1))</f>
        <v/>
      </c>
      <c r="H27" s="22">
        <f>IF(A27&amp;""="","",MAX(0,G27-SUMIFS('الدفعات'!$D$6:$D$1505,'الدفعات'!$B$6:$B$1505,A27&amp;"",'الدفعات'!$C$6:$C$1505,"&lt;"&amp;'الإعدادات'!$B$13)))</f>
        <v/>
      </c>
      <c r="I27" s="22">
        <f>IF(A27&amp;""="","",SUMIFS('الدفعات'!$D$6:$D$1505,'الدفعات'!$B$6:$B$1505,A27&amp;"",'الدفعات'!$C$6:$C$1505,'الإعدادات'!$B$13))</f>
        <v/>
      </c>
      <c r="J27" s="22">
        <f>IF(A27&amp;""="","",MAX(0,E27-I27))</f>
        <v/>
      </c>
      <c r="K27" s="17">
        <f>IF(A27&amp;""="","",COUNTIFS('الشهور'!$B$6:$B$29,A27&amp;""))</f>
        <v/>
      </c>
      <c r="L27" s="22">
        <f>IF(A27&amp;""="","",K27*'الإعدادات'!$B$12)</f>
        <v/>
      </c>
      <c r="M27" s="6">
        <f>IF(A27&amp;""="","",IF('الإعدادات'!$B$13=0,"لم تبدأ",IF(H27&gt;0,"متأخر",IF(J27=0,"مدفوع هذا الشهر","لم يدفع هذا الشهر"))))</f>
        <v/>
      </c>
    </row>
    <row r="28">
      <c r="A28" s="5" t="n"/>
      <c r="B28" s="5" t="n"/>
      <c r="C28" s="21" t="n"/>
      <c r="D28" s="15" t="n"/>
      <c r="E28" s="22">
        <f>IF(A28&amp;""="","",N(D28)*N('الإعدادات'!$B$5))</f>
        <v/>
      </c>
      <c r="F28" s="22">
        <f>IF(A28&amp;""="","",SUMIFS('الدفعات'!$D$6:$D$1505,'الدفعات'!$B$6:$B$1505,A28&amp;""))</f>
        <v/>
      </c>
      <c r="G28" s="22">
        <f>IF(A28&amp;""="","",E28*MAX(0,'الإعدادات'!$B$13-1))</f>
        <v/>
      </c>
      <c r="H28" s="22">
        <f>IF(A28&amp;""="","",MAX(0,G28-SUMIFS('الدفعات'!$D$6:$D$1505,'الدفعات'!$B$6:$B$1505,A28&amp;"",'الدفعات'!$C$6:$C$1505,"&lt;"&amp;'الإعدادات'!$B$13)))</f>
        <v/>
      </c>
      <c r="I28" s="22">
        <f>IF(A28&amp;""="","",SUMIFS('الدفعات'!$D$6:$D$1505,'الدفعات'!$B$6:$B$1505,A28&amp;"",'الدفعات'!$C$6:$C$1505,'الإعدادات'!$B$13))</f>
        <v/>
      </c>
      <c r="J28" s="22">
        <f>IF(A28&amp;""="","",MAX(0,E28-I28))</f>
        <v/>
      </c>
      <c r="K28" s="17">
        <f>IF(A28&amp;""="","",COUNTIFS('الشهور'!$B$6:$B$29,A28&amp;""))</f>
        <v/>
      </c>
      <c r="L28" s="22">
        <f>IF(A28&amp;""="","",K28*'الإعدادات'!$B$12)</f>
        <v/>
      </c>
      <c r="M28" s="6">
        <f>IF(A28&amp;""="","",IF('الإعدادات'!$B$13=0,"لم تبدأ",IF(H28&gt;0,"متأخر",IF(J28=0,"مدفوع هذا الشهر","لم يدفع هذا الشهر"))))</f>
        <v/>
      </c>
    </row>
    <row r="29">
      <c r="A29" s="5" t="n"/>
      <c r="B29" s="5" t="n"/>
      <c r="C29" s="21" t="n"/>
      <c r="D29" s="15" t="n"/>
      <c r="E29" s="22">
        <f>IF(A29&amp;""="","",N(D29)*N('الإعدادات'!$B$5))</f>
        <v/>
      </c>
      <c r="F29" s="22">
        <f>IF(A29&amp;""="","",SUMIFS('الدفعات'!$D$6:$D$1505,'الدفعات'!$B$6:$B$1505,A29&amp;""))</f>
        <v/>
      </c>
      <c r="G29" s="22">
        <f>IF(A29&amp;""="","",E29*MAX(0,'الإعدادات'!$B$13-1))</f>
        <v/>
      </c>
      <c r="H29" s="22">
        <f>IF(A29&amp;""="","",MAX(0,G29-SUMIFS('الدفعات'!$D$6:$D$1505,'الدفعات'!$B$6:$B$1505,A29&amp;"",'الدفعات'!$C$6:$C$1505,"&lt;"&amp;'الإعدادات'!$B$13)))</f>
        <v/>
      </c>
      <c r="I29" s="22">
        <f>IF(A29&amp;""="","",SUMIFS('الدفعات'!$D$6:$D$1505,'الدفعات'!$B$6:$B$1505,A29&amp;"",'الدفعات'!$C$6:$C$1505,'الإعدادات'!$B$13))</f>
        <v/>
      </c>
      <c r="J29" s="22">
        <f>IF(A29&amp;""="","",MAX(0,E29-I29))</f>
        <v/>
      </c>
      <c r="K29" s="17">
        <f>IF(A29&amp;""="","",COUNTIFS('الشهور'!$B$6:$B$29,A29&amp;""))</f>
        <v/>
      </c>
      <c r="L29" s="22">
        <f>IF(A29&amp;""="","",K29*'الإعدادات'!$B$12)</f>
        <v/>
      </c>
      <c r="M29" s="6">
        <f>IF(A29&amp;""="","",IF('الإعدادات'!$B$13=0,"لم تبدأ",IF(H29&gt;0,"متأخر",IF(J29=0,"مدفوع هذا الشهر","لم يدفع هذا الشهر"))))</f>
        <v/>
      </c>
    </row>
    <row r="30">
      <c r="A30" s="5" t="n"/>
      <c r="B30" s="5" t="n"/>
      <c r="C30" s="21" t="n"/>
      <c r="D30" s="15" t="n"/>
      <c r="E30" s="22">
        <f>IF(A30&amp;""="","",N(D30)*N('الإعدادات'!$B$5))</f>
        <v/>
      </c>
      <c r="F30" s="22">
        <f>IF(A30&amp;""="","",SUMIFS('الدفعات'!$D$6:$D$1505,'الدفعات'!$B$6:$B$1505,A30&amp;""))</f>
        <v/>
      </c>
      <c r="G30" s="22">
        <f>IF(A30&amp;""="","",E30*MAX(0,'الإعدادات'!$B$13-1))</f>
        <v/>
      </c>
      <c r="H30" s="22">
        <f>IF(A30&amp;""="","",MAX(0,G30-SUMIFS('الدفعات'!$D$6:$D$1505,'الدفعات'!$B$6:$B$1505,A30&amp;"",'الدفعات'!$C$6:$C$1505,"&lt;"&amp;'الإعدادات'!$B$13)))</f>
        <v/>
      </c>
      <c r="I30" s="22">
        <f>IF(A30&amp;""="","",SUMIFS('الدفعات'!$D$6:$D$1505,'الدفعات'!$B$6:$B$1505,A30&amp;"",'الدفعات'!$C$6:$C$1505,'الإعدادات'!$B$13))</f>
        <v/>
      </c>
      <c r="J30" s="22">
        <f>IF(A30&amp;""="","",MAX(0,E30-I30))</f>
        <v/>
      </c>
      <c r="K30" s="17">
        <f>IF(A30&amp;""="","",COUNTIFS('الشهور'!$B$6:$B$29,A30&amp;""))</f>
        <v/>
      </c>
      <c r="L30" s="22">
        <f>IF(A30&amp;""="","",K30*'الإعدادات'!$B$12)</f>
        <v/>
      </c>
      <c r="M30" s="6">
        <f>IF(A30&amp;""="","",IF('الإعدادات'!$B$13=0,"لم تبدأ",IF(H30&gt;0,"متأخر",IF(J30=0,"مدفوع هذا الشهر","لم يدفع هذا الشهر"))))</f>
        <v/>
      </c>
    </row>
    <row r="31">
      <c r="A31" s="5" t="n"/>
      <c r="B31" s="5" t="n"/>
      <c r="C31" s="21" t="n"/>
      <c r="D31" s="15" t="n"/>
      <c r="E31" s="22">
        <f>IF(A31&amp;""="","",N(D31)*N('الإعدادات'!$B$5))</f>
        <v/>
      </c>
      <c r="F31" s="22">
        <f>IF(A31&amp;""="","",SUMIFS('الدفعات'!$D$6:$D$1505,'الدفعات'!$B$6:$B$1505,A31&amp;""))</f>
        <v/>
      </c>
      <c r="G31" s="22">
        <f>IF(A31&amp;""="","",E31*MAX(0,'الإعدادات'!$B$13-1))</f>
        <v/>
      </c>
      <c r="H31" s="22">
        <f>IF(A31&amp;""="","",MAX(0,G31-SUMIFS('الدفعات'!$D$6:$D$1505,'الدفعات'!$B$6:$B$1505,A31&amp;"",'الدفعات'!$C$6:$C$1505,"&lt;"&amp;'الإعدادات'!$B$13)))</f>
        <v/>
      </c>
      <c r="I31" s="22">
        <f>IF(A31&amp;""="","",SUMIFS('الدفعات'!$D$6:$D$1505,'الدفعات'!$B$6:$B$1505,A31&amp;"",'الدفعات'!$C$6:$C$1505,'الإعدادات'!$B$13))</f>
        <v/>
      </c>
      <c r="J31" s="22">
        <f>IF(A31&amp;""="","",MAX(0,E31-I31))</f>
        <v/>
      </c>
      <c r="K31" s="17">
        <f>IF(A31&amp;""="","",COUNTIFS('الشهور'!$B$6:$B$29,A31&amp;""))</f>
        <v/>
      </c>
      <c r="L31" s="22">
        <f>IF(A31&amp;""="","",K31*'الإعدادات'!$B$12)</f>
        <v/>
      </c>
      <c r="M31" s="6">
        <f>IF(A31&amp;""="","",IF('الإعدادات'!$B$13=0,"لم تبدأ",IF(H31&gt;0,"متأخر",IF(J31=0,"مدفوع هذا الشهر","لم يدفع هذا الشهر"))))</f>
        <v/>
      </c>
    </row>
    <row r="32">
      <c r="A32" s="5" t="n"/>
      <c r="B32" s="5" t="n"/>
      <c r="C32" s="21" t="n"/>
      <c r="D32" s="15" t="n"/>
      <c r="E32" s="22">
        <f>IF(A32&amp;""="","",N(D32)*N('الإعدادات'!$B$5))</f>
        <v/>
      </c>
      <c r="F32" s="22">
        <f>IF(A32&amp;""="","",SUMIFS('الدفعات'!$D$6:$D$1505,'الدفعات'!$B$6:$B$1505,A32&amp;""))</f>
        <v/>
      </c>
      <c r="G32" s="22">
        <f>IF(A32&amp;""="","",E32*MAX(0,'الإعدادات'!$B$13-1))</f>
        <v/>
      </c>
      <c r="H32" s="22">
        <f>IF(A32&amp;""="","",MAX(0,G32-SUMIFS('الدفعات'!$D$6:$D$1505,'الدفعات'!$B$6:$B$1505,A32&amp;"",'الدفعات'!$C$6:$C$1505,"&lt;"&amp;'الإعدادات'!$B$13)))</f>
        <v/>
      </c>
      <c r="I32" s="22">
        <f>IF(A32&amp;""="","",SUMIFS('الدفعات'!$D$6:$D$1505,'الدفعات'!$B$6:$B$1505,A32&amp;"",'الدفعات'!$C$6:$C$1505,'الإعدادات'!$B$13))</f>
        <v/>
      </c>
      <c r="J32" s="22">
        <f>IF(A32&amp;""="","",MAX(0,E32-I32))</f>
        <v/>
      </c>
      <c r="K32" s="17">
        <f>IF(A32&amp;""="","",COUNTIFS('الشهور'!$B$6:$B$29,A32&amp;""))</f>
        <v/>
      </c>
      <c r="L32" s="22">
        <f>IF(A32&amp;""="","",K32*'الإعدادات'!$B$12)</f>
        <v/>
      </c>
      <c r="M32" s="6">
        <f>IF(A32&amp;""="","",IF('الإعدادات'!$B$13=0,"لم تبدأ",IF(H32&gt;0,"متأخر",IF(J32=0,"مدفوع هذا الشهر","لم يدفع هذا الشهر"))))</f>
        <v/>
      </c>
    </row>
    <row r="33">
      <c r="A33" s="5" t="n"/>
      <c r="B33" s="5" t="n"/>
      <c r="C33" s="21" t="n"/>
      <c r="D33" s="15" t="n"/>
      <c r="E33" s="22">
        <f>IF(A33&amp;""="","",N(D33)*N('الإعدادات'!$B$5))</f>
        <v/>
      </c>
      <c r="F33" s="22">
        <f>IF(A33&amp;""="","",SUMIFS('الدفعات'!$D$6:$D$1505,'الدفعات'!$B$6:$B$1505,A33&amp;""))</f>
        <v/>
      </c>
      <c r="G33" s="22">
        <f>IF(A33&amp;""="","",E33*MAX(0,'الإعدادات'!$B$13-1))</f>
        <v/>
      </c>
      <c r="H33" s="22">
        <f>IF(A33&amp;""="","",MAX(0,G33-SUMIFS('الدفعات'!$D$6:$D$1505,'الدفعات'!$B$6:$B$1505,A33&amp;"",'الدفعات'!$C$6:$C$1505,"&lt;"&amp;'الإعدادات'!$B$13)))</f>
        <v/>
      </c>
      <c r="I33" s="22">
        <f>IF(A33&amp;""="","",SUMIFS('الدفعات'!$D$6:$D$1505,'الدفعات'!$B$6:$B$1505,A33&amp;"",'الدفعات'!$C$6:$C$1505,'الإعدادات'!$B$13))</f>
        <v/>
      </c>
      <c r="J33" s="22">
        <f>IF(A33&amp;""="","",MAX(0,E33-I33))</f>
        <v/>
      </c>
      <c r="K33" s="17">
        <f>IF(A33&amp;""="","",COUNTIFS('الشهور'!$B$6:$B$29,A33&amp;""))</f>
        <v/>
      </c>
      <c r="L33" s="22">
        <f>IF(A33&amp;""="","",K33*'الإعدادات'!$B$12)</f>
        <v/>
      </c>
      <c r="M33" s="6">
        <f>IF(A33&amp;""="","",IF('الإعدادات'!$B$13=0,"لم تبدأ",IF(H33&gt;0,"متأخر",IF(J33=0,"مدفوع هذا الشهر","لم يدفع هذا الشهر"))))</f>
        <v/>
      </c>
    </row>
    <row r="34">
      <c r="A34" s="5" t="n"/>
      <c r="B34" s="5" t="n"/>
      <c r="C34" s="21" t="n"/>
      <c r="D34" s="15" t="n"/>
      <c r="E34" s="22">
        <f>IF(A34&amp;""="","",N(D34)*N('الإعدادات'!$B$5))</f>
        <v/>
      </c>
      <c r="F34" s="22">
        <f>IF(A34&amp;""="","",SUMIFS('الدفعات'!$D$6:$D$1505,'الدفعات'!$B$6:$B$1505,A34&amp;""))</f>
        <v/>
      </c>
      <c r="G34" s="22">
        <f>IF(A34&amp;""="","",E34*MAX(0,'الإعدادات'!$B$13-1))</f>
        <v/>
      </c>
      <c r="H34" s="22">
        <f>IF(A34&amp;""="","",MAX(0,G34-SUMIFS('الدفعات'!$D$6:$D$1505,'الدفعات'!$B$6:$B$1505,A34&amp;"",'الدفعات'!$C$6:$C$1505,"&lt;"&amp;'الإعدادات'!$B$13)))</f>
        <v/>
      </c>
      <c r="I34" s="22">
        <f>IF(A34&amp;""="","",SUMIFS('الدفعات'!$D$6:$D$1505,'الدفعات'!$B$6:$B$1505,A34&amp;"",'الدفعات'!$C$6:$C$1505,'الإعدادات'!$B$13))</f>
        <v/>
      </c>
      <c r="J34" s="22">
        <f>IF(A34&amp;""="","",MAX(0,E34-I34))</f>
        <v/>
      </c>
      <c r="K34" s="17">
        <f>IF(A34&amp;""="","",COUNTIFS('الشهور'!$B$6:$B$29,A34&amp;""))</f>
        <v/>
      </c>
      <c r="L34" s="22">
        <f>IF(A34&amp;""="","",K34*'الإعدادات'!$B$12)</f>
        <v/>
      </c>
      <c r="M34" s="6">
        <f>IF(A34&amp;""="","",IF('الإعدادات'!$B$13=0,"لم تبدأ",IF(H34&gt;0,"متأخر",IF(J34=0,"مدفوع هذا الشهر","لم يدفع هذا الشهر"))))</f>
        <v/>
      </c>
    </row>
    <row r="35">
      <c r="A35" s="5" t="n"/>
      <c r="B35" s="5" t="n"/>
      <c r="C35" s="21" t="n"/>
      <c r="D35" s="15" t="n"/>
      <c r="E35" s="22">
        <f>IF(A35&amp;""="","",N(D35)*N('الإعدادات'!$B$5))</f>
        <v/>
      </c>
      <c r="F35" s="22">
        <f>IF(A35&amp;""="","",SUMIFS('الدفعات'!$D$6:$D$1505,'الدفعات'!$B$6:$B$1505,A35&amp;""))</f>
        <v/>
      </c>
      <c r="G35" s="22">
        <f>IF(A35&amp;""="","",E35*MAX(0,'الإعدادات'!$B$13-1))</f>
        <v/>
      </c>
      <c r="H35" s="22">
        <f>IF(A35&amp;""="","",MAX(0,G35-SUMIFS('الدفعات'!$D$6:$D$1505,'الدفعات'!$B$6:$B$1505,A35&amp;"",'الدفعات'!$C$6:$C$1505,"&lt;"&amp;'الإعدادات'!$B$13)))</f>
        <v/>
      </c>
      <c r="I35" s="22">
        <f>IF(A35&amp;""="","",SUMIFS('الدفعات'!$D$6:$D$1505,'الدفعات'!$B$6:$B$1505,A35&amp;"",'الدفعات'!$C$6:$C$1505,'الإعدادات'!$B$13))</f>
        <v/>
      </c>
      <c r="J35" s="22">
        <f>IF(A35&amp;""="","",MAX(0,E35-I35))</f>
        <v/>
      </c>
      <c r="K35" s="17">
        <f>IF(A35&amp;""="","",COUNTIFS('الشهور'!$B$6:$B$29,A35&amp;""))</f>
        <v/>
      </c>
      <c r="L35" s="22">
        <f>IF(A35&amp;""="","",K35*'الإعدادات'!$B$12)</f>
        <v/>
      </c>
      <c r="M35" s="6">
        <f>IF(A35&amp;""="","",IF('الإعدادات'!$B$13=0,"لم تبدأ",IF(H35&gt;0,"متأخر",IF(J35=0,"مدفوع هذا الشهر","لم يدفع هذا الشهر"))))</f>
        <v/>
      </c>
    </row>
    <row r="36">
      <c r="A36" s="5" t="n"/>
      <c r="B36" s="5" t="n"/>
      <c r="C36" s="21" t="n"/>
      <c r="D36" s="15" t="n"/>
      <c r="E36" s="22">
        <f>IF(A36&amp;""="","",N(D36)*N('الإعدادات'!$B$5))</f>
        <v/>
      </c>
      <c r="F36" s="22">
        <f>IF(A36&amp;""="","",SUMIFS('الدفعات'!$D$6:$D$1505,'الدفعات'!$B$6:$B$1505,A36&amp;""))</f>
        <v/>
      </c>
      <c r="G36" s="22">
        <f>IF(A36&amp;""="","",E36*MAX(0,'الإعدادات'!$B$13-1))</f>
        <v/>
      </c>
      <c r="H36" s="22">
        <f>IF(A36&amp;""="","",MAX(0,G36-SUMIFS('الدفعات'!$D$6:$D$1505,'الدفعات'!$B$6:$B$1505,A36&amp;"",'الدفعات'!$C$6:$C$1505,"&lt;"&amp;'الإعدادات'!$B$13)))</f>
        <v/>
      </c>
      <c r="I36" s="22">
        <f>IF(A36&amp;""="","",SUMIFS('الدفعات'!$D$6:$D$1505,'الدفعات'!$B$6:$B$1505,A36&amp;"",'الدفعات'!$C$6:$C$1505,'الإعدادات'!$B$13))</f>
        <v/>
      </c>
      <c r="J36" s="22">
        <f>IF(A36&amp;""="","",MAX(0,E36-I36))</f>
        <v/>
      </c>
      <c r="K36" s="17">
        <f>IF(A36&amp;""="","",COUNTIFS('الشهور'!$B$6:$B$29,A36&amp;""))</f>
        <v/>
      </c>
      <c r="L36" s="22">
        <f>IF(A36&amp;""="","",K36*'الإعدادات'!$B$12)</f>
        <v/>
      </c>
      <c r="M36" s="6">
        <f>IF(A36&amp;""="","",IF('الإعدادات'!$B$13=0,"لم تبدأ",IF(H36&gt;0,"متأخر",IF(J36=0,"مدفوع هذا الشهر","لم يدفع هذا الشهر"))))</f>
        <v/>
      </c>
    </row>
    <row r="37">
      <c r="A37" s="5" t="n"/>
      <c r="B37" s="5" t="n"/>
      <c r="C37" s="21" t="n"/>
      <c r="D37" s="15" t="n"/>
      <c r="E37" s="22">
        <f>IF(A37&amp;""="","",N(D37)*N('الإعدادات'!$B$5))</f>
        <v/>
      </c>
      <c r="F37" s="22">
        <f>IF(A37&amp;""="","",SUMIFS('الدفعات'!$D$6:$D$1505,'الدفعات'!$B$6:$B$1505,A37&amp;""))</f>
        <v/>
      </c>
      <c r="G37" s="22">
        <f>IF(A37&amp;""="","",E37*MAX(0,'الإعدادات'!$B$13-1))</f>
        <v/>
      </c>
      <c r="H37" s="22">
        <f>IF(A37&amp;""="","",MAX(0,G37-SUMIFS('الدفعات'!$D$6:$D$1505,'الدفعات'!$B$6:$B$1505,A37&amp;"",'الدفعات'!$C$6:$C$1505,"&lt;"&amp;'الإعدادات'!$B$13)))</f>
        <v/>
      </c>
      <c r="I37" s="22">
        <f>IF(A37&amp;""="","",SUMIFS('الدفعات'!$D$6:$D$1505,'الدفعات'!$B$6:$B$1505,A37&amp;"",'الدفعات'!$C$6:$C$1505,'الإعدادات'!$B$13))</f>
        <v/>
      </c>
      <c r="J37" s="22">
        <f>IF(A37&amp;""="","",MAX(0,E37-I37))</f>
        <v/>
      </c>
      <c r="K37" s="17">
        <f>IF(A37&amp;""="","",COUNTIFS('الشهور'!$B$6:$B$29,A37&amp;""))</f>
        <v/>
      </c>
      <c r="L37" s="22">
        <f>IF(A37&amp;""="","",K37*'الإعدادات'!$B$12)</f>
        <v/>
      </c>
      <c r="M37" s="6">
        <f>IF(A37&amp;""="","",IF('الإعدادات'!$B$13=0,"لم تبدأ",IF(H37&gt;0,"متأخر",IF(J37=0,"مدفوع هذا الشهر","لم يدفع هذا الشهر"))))</f>
        <v/>
      </c>
    </row>
    <row r="38">
      <c r="A38" s="5" t="n"/>
      <c r="B38" s="5" t="n"/>
      <c r="C38" s="21" t="n"/>
      <c r="D38" s="15" t="n"/>
      <c r="E38" s="22">
        <f>IF(A38&amp;""="","",N(D38)*N('الإعدادات'!$B$5))</f>
        <v/>
      </c>
      <c r="F38" s="22">
        <f>IF(A38&amp;""="","",SUMIFS('الدفعات'!$D$6:$D$1505,'الدفعات'!$B$6:$B$1505,A38&amp;""))</f>
        <v/>
      </c>
      <c r="G38" s="22">
        <f>IF(A38&amp;""="","",E38*MAX(0,'الإعدادات'!$B$13-1))</f>
        <v/>
      </c>
      <c r="H38" s="22">
        <f>IF(A38&amp;""="","",MAX(0,G38-SUMIFS('الدفعات'!$D$6:$D$1505,'الدفعات'!$B$6:$B$1505,A38&amp;"",'الدفعات'!$C$6:$C$1505,"&lt;"&amp;'الإعدادات'!$B$13)))</f>
        <v/>
      </c>
      <c r="I38" s="22">
        <f>IF(A38&amp;""="","",SUMIFS('الدفعات'!$D$6:$D$1505,'الدفعات'!$B$6:$B$1505,A38&amp;"",'الدفعات'!$C$6:$C$1505,'الإعدادات'!$B$13))</f>
        <v/>
      </c>
      <c r="J38" s="22">
        <f>IF(A38&amp;""="","",MAX(0,E38-I38))</f>
        <v/>
      </c>
      <c r="K38" s="17">
        <f>IF(A38&amp;""="","",COUNTIFS('الشهور'!$B$6:$B$29,A38&amp;""))</f>
        <v/>
      </c>
      <c r="L38" s="22">
        <f>IF(A38&amp;""="","",K38*'الإعدادات'!$B$12)</f>
        <v/>
      </c>
      <c r="M38" s="6">
        <f>IF(A38&amp;""="","",IF('الإعدادات'!$B$13=0,"لم تبدأ",IF(H38&gt;0,"متأخر",IF(J38=0,"مدفوع هذا الشهر","لم يدفع هذا الشهر"))))</f>
        <v/>
      </c>
    </row>
    <row r="39">
      <c r="A39" s="5" t="n"/>
      <c r="B39" s="5" t="n"/>
      <c r="C39" s="21" t="n"/>
      <c r="D39" s="15" t="n"/>
      <c r="E39" s="22">
        <f>IF(A39&amp;""="","",N(D39)*N('الإعدادات'!$B$5))</f>
        <v/>
      </c>
      <c r="F39" s="22">
        <f>IF(A39&amp;""="","",SUMIFS('الدفعات'!$D$6:$D$1505,'الدفعات'!$B$6:$B$1505,A39&amp;""))</f>
        <v/>
      </c>
      <c r="G39" s="22">
        <f>IF(A39&amp;""="","",E39*MAX(0,'الإعدادات'!$B$13-1))</f>
        <v/>
      </c>
      <c r="H39" s="22">
        <f>IF(A39&amp;""="","",MAX(0,G39-SUMIFS('الدفعات'!$D$6:$D$1505,'الدفعات'!$B$6:$B$1505,A39&amp;"",'الدفعات'!$C$6:$C$1505,"&lt;"&amp;'الإعدادات'!$B$13)))</f>
        <v/>
      </c>
      <c r="I39" s="22">
        <f>IF(A39&amp;""="","",SUMIFS('الدفعات'!$D$6:$D$1505,'الدفعات'!$B$6:$B$1505,A39&amp;"",'الدفعات'!$C$6:$C$1505,'الإعدادات'!$B$13))</f>
        <v/>
      </c>
      <c r="J39" s="22">
        <f>IF(A39&amp;""="","",MAX(0,E39-I39))</f>
        <v/>
      </c>
      <c r="K39" s="17">
        <f>IF(A39&amp;""="","",COUNTIFS('الشهور'!$B$6:$B$29,A39&amp;""))</f>
        <v/>
      </c>
      <c r="L39" s="22">
        <f>IF(A39&amp;""="","",K39*'الإعدادات'!$B$12)</f>
        <v/>
      </c>
      <c r="M39" s="6">
        <f>IF(A39&amp;""="","",IF('الإعدادات'!$B$13=0,"لم تبدأ",IF(H39&gt;0,"متأخر",IF(J39=0,"مدفوع هذا الشهر","لم يدفع هذا الشهر"))))</f>
        <v/>
      </c>
    </row>
    <row r="40">
      <c r="A40" s="5" t="n"/>
      <c r="B40" s="5" t="n"/>
      <c r="C40" s="21" t="n"/>
      <c r="D40" s="15" t="n"/>
      <c r="E40" s="22">
        <f>IF(A40&amp;""="","",N(D40)*N('الإعدادات'!$B$5))</f>
        <v/>
      </c>
      <c r="F40" s="22">
        <f>IF(A40&amp;""="","",SUMIFS('الدفعات'!$D$6:$D$1505,'الدفعات'!$B$6:$B$1505,A40&amp;""))</f>
        <v/>
      </c>
      <c r="G40" s="22">
        <f>IF(A40&amp;""="","",E40*MAX(0,'الإعدادات'!$B$13-1))</f>
        <v/>
      </c>
      <c r="H40" s="22">
        <f>IF(A40&amp;""="","",MAX(0,G40-SUMIFS('الدفعات'!$D$6:$D$1505,'الدفعات'!$B$6:$B$1505,A40&amp;"",'الدفعات'!$C$6:$C$1505,"&lt;"&amp;'الإعدادات'!$B$13)))</f>
        <v/>
      </c>
      <c r="I40" s="22">
        <f>IF(A40&amp;""="","",SUMIFS('الدفعات'!$D$6:$D$1505,'الدفعات'!$B$6:$B$1505,A40&amp;"",'الدفعات'!$C$6:$C$1505,'الإعدادات'!$B$13))</f>
        <v/>
      </c>
      <c r="J40" s="22">
        <f>IF(A40&amp;""="","",MAX(0,E40-I40))</f>
        <v/>
      </c>
      <c r="K40" s="17">
        <f>IF(A40&amp;""="","",COUNTIFS('الشهور'!$B$6:$B$29,A40&amp;""))</f>
        <v/>
      </c>
      <c r="L40" s="22">
        <f>IF(A40&amp;""="","",K40*'الإعدادات'!$B$12)</f>
        <v/>
      </c>
      <c r="M40" s="6">
        <f>IF(A40&amp;""="","",IF('الإعدادات'!$B$13=0,"لم تبدأ",IF(H40&gt;0,"متأخر",IF(J40=0,"مدفوع هذا الشهر","لم يدفع هذا الشهر"))))</f>
        <v/>
      </c>
    </row>
    <row r="41">
      <c r="A41" s="5" t="n"/>
      <c r="B41" s="5" t="n"/>
      <c r="C41" s="21" t="n"/>
      <c r="D41" s="15" t="n"/>
      <c r="E41" s="22">
        <f>IF(A41&amp;""="","",N(D41)*N('الإعدادات'!$B$5))</f>
        <v/>
      </c>
      <c r="F41" s="22">
        <f>IF(A41&amp;""="","",SUMIFS('الدفعات'!$D$6:$D$1505,'الدفعات'!$B$6:$B$1505,A41&amp;""))</f>
        <v/>
      </c>
      <c r="G41" s="22">
        <f>IF(A41&amp;""="","",E41*MAX(0,'الإعدادات'!$B$13-1))</f>
        <v/>
      </c>
      <c r="H41" s="22">
        <f>IF(A41&amp;""="","",MAX(0,G41-SUMIFS('الدفعات'!$D$6:$D$1505,'الدفعات'!$B$6:$B$1505,A41&amp;"",'الدفعات'!$C$6:$C$1505,"&lt;"&amp;'الإعدادات'!$B$13)))</f>
        <v/>
      </c>
      <c r="I41" s="22">
        <f>IF(A41&amp;""="","",SUMIFS('الدفعات'!$D$6:$D$1505,'الدفعات'!$B$6:$B$1505,A41&amp;"",'الدفعات'!$C$6:$C$1505,'الإعدادات'!$B$13))</f>
        <v/>
      </c>
      <c r="J41" s="22">
        <f>IF(A41&amp;""="","",MAX(0,E41-I41))</f>
        <v/>
      </c>
      <c r="K41" s="17">
        <f>IF(A41&amp;""="","",COUNTIFS('الشهور'!$B$6:$B$29,A41&amp;""))</f>
        <v/>
      </c>
      <c r="L41" s="22">
        <f>IF(A41&amp;""="","",K41*'الإعدادات'!$B$12)</f>
        <v/>
      </c>
      <c r="M41" s="6">
        <f>IF(A41&amp;""="","",IF('الإعدادات'!$B$13=0,"لم تبدأ",IF(H41&gt;0,"متأخر",IF(J41=0,"مدفوع هذا الشهر","لم يدفع هذا الشهر"))))</f>
        <v/>
      </c>
    </row>
    <row r="42">
      <c r="A42" s="5" t="n"/>
      <c r="B42" s="5" t="n"/>
      <c r="C42" s="21" t="n"/>
      <c r="D42" s="15" t="n"/>
      <c r="E42" s="22">
        <f>IF(A42&amp;""="","",N(D42)*N('الإعدادات'!$B$5))</f>
        <v/>
      </c>
      <c r="F42" s="22">
        <f>IF(A42&amp;""="","",SUMIFS('الدفعات'!$D$6:$D$1505,'الدفعات'!$B$6:$B$1505,A42&amp;""))</f>
        <v/>
      </c>
      <c r="G42" s="22">
        <f>IF(A42&amp;""="","",E42*MAX(0,'الإعدادات'!$B$13-1))</f>
        <v/>
      </c>
      <c r="H42" s="22">
        <f>IF(A42&amp;""="","",MAX(0,G42-SUMIFS('الدفعات'!$D$6:$D$1505,'الدفعات'!$B$6:$B$1505,A42&amp;"",'الدفعات'!$C$6:$C$1505,"&lt;"&amp;'الإعدادات'!$B$13)))</f>
        <v/>
      </c>
      <c r="I42" s="22">
        <f>IF(A42&amp;""="","",SUMIFS('الدفعات'!$D$6:$D$1505,'الدفعات'!$B$6:$B$1505,A42&amp;"",'الدفعات'!$C$6:$C$1505,'الإعدادات'!$B$13))</f>
        <v/>
      </c>
      <c r="J42" s="22">
        <f>IF(A42&amp;""="","",MAX(0,E42-I42))</f>
        <v/>
      </c>
      <c r="K42" s="17">
        <f>IF(A42&amp;""="","",COUNTIFS('الشهور'!$B$6:$B$29,A42&amp;""))</f>
        <v/>
      </c>
      <c r="L42" s="22">
        <f>IF(A42&amp;""="","",K42*'الإعدادات'!$B$12)</f>
        <v/>
      </c>
      <c r="M42" s="6">
        <f>IF(A42&amp;""="","",IF('الإعدادات'!$B$13=0,"لم تبدأ",IF(H42&gt;0,"متأخر",IF(J42=0,"مدفوع هذا الشهر","لم يدفع هذا الشهر"))))</f>
        <v/>
      </c>
    </row>
    <row r="43">
      <c r="A43" s="5" t="n"/>
      <c r="B43" s="5" t="n"/>
      <c r="C43" s="21" t="n"/>
      <c r="D43" s="15" t="n"/>
      <c r="E43" s="22">
        <f>IF(A43&amp;""="","",N(D43)*N('الإعدادات'!$B$5))</f>
        <v/>
      </c>
      <c r="F43" s="22">
        <f>IF(A43&amp;""="","",SUMIFS('الدفعات'!$D$6:$D$1505,'الدفعات'!$B$6:$B$1505,A43&amp;""))</f>
        <v/>
      </c>
      <c r="G43" s="22">
        <f>IF(A43&amp;""="","",E43*MAX(0,'الإعدادات'!$B$13-1))</f>
        <v/>
      </c>
      <c r="H43" s="22">
        <f>IF(A43&amp;""="","",MAX(0,G43-SUMIFS('الدفعات'!$D$6:$D$1505,'الدفعات'!$B$6:$B$1505,A43&amp;"",'الدفعات'!$C$6:$C$1505,"&lt;"&amp;'الإعدادات'!$B$13)))</f>
        <v/>
      </c>
      <c r="I43" s="22">
        <f>IF(A43&amp;""="","",SUMIFS('الدفعات'!$D$6:$D$1505,'الدفعات'!$B$6:$B$1505,A43&amp;"",'الدفعات'!$C$6:$C$1505,'الإعدادات'!$B$13))</f>
        <v/>
      </c>
      <c r="J43" s="22">
        <f>IF(A43&amp;""="","",MAX(0,E43-I43))</f>
        <v/>
      </c>
      <c r="K43" s="17">
        <f>IF(A43&amp;""="","",COUNTIFS('الشهور'!$B$6:$B$29,A43&amp;""))</f>
        <v/>
      </c>
      <c r="L43" s="22">
        <f>IF(A43&amp;""="","",K43*'الإعدادات'!$B$12)</f>
        <v/>
      </c>
      <c r="M43" s="6">
        <f>IF(A43&amp;""="","",IF('الإعدادات'!$B$13=0,"لم تبدأ",IF(H43&gt;0,"متأخر",IF(J43=0,"مدفوع هذا الشهر","لم يدفع هذا الشهر"))))</f>
        <v/>
      </c>
    </row>
    <row r="44">
      <c r="A44" s="5" t="n"/>
      <c r="B44" s="5" t="n"/>
      <c r="C44" s="21" t="n"/>
      <c r="D44" s="15" t="n"/>
      <c r="E44" s="22">
        <f>IF(A44&amp;""="","",N(D44)*N('الإعدادات'!$B$5))</f>
        <v/>
      </c>
      <c r="F44" s="22">
        <f>IF(A44&amp;""="","",SUMIFS('الدفعات'!$D$6:$D$1505,'الدفعات'!$B$6:$B$1505,A44&amp;""))</f>
        <v/>
      </c>
      <c r="G44" s="22">
        <f>IF(A44&amp;""="","",E44*MAX(0,'الإعدادات'!$B$13-1))</f>
        <v/>
      </c>
      <c r="H44" s="22">
        <f>IF(A44&amp;""="","",MAX(0,G44-SUMIFS('الدفعات'!$D$6:$D$1505,'الدفعات'!$B$6:$B$1505,A44&amp;"",'الدفعات'!$C$6:$C$1505,"&lt;"&amp;'الإعدادات'!$B$13)))</f>
        <v/>
      </c>
      <c r="I44" s="22">
        <f>IF(A44&amp;""="","",SUMIFS('الدفعات'!$D$6:$D$1505,'الدفعات'!$B$6:$B$1505,A44&amp;"",'الدفعات'!$C$6:$C$1505,'الإعدادات'!$B$13))</f>
        <v/>
      </c>
      <c r="J44" s="22">
        <f>IF(A44&amp;""="","",MAX(0,E44-I44))</f>
        <v/>
      </c>
      <c r="K44" s="17">
        <f>IF(A44&amp;""="","",COUNTIFS('الشهور'!$B$6:$B$29,A44&amp;""))</f>
        <v/>
      </c>
      <c r="L44" s="22">
        <f>IF(A44&amp;""="","",K44*'الإعدادات'!$B$12)</f>
        <v/>
      </c>
      <c r="M44" s="6">
        <f>IF(A44&amp;""="","",IF('الإعدادات'!$B$13=0,"لم تبدأ",IF(H44&gt;0,"متأخر",IF(J44=0,"مدفوع هذا الشهر","لم يدفع هذا الشهر"))))</f>
        <v/>
      </c>
    </row>
    <row r="45">
      <c r="A45" s="5" t="n"/>
      <c r="B45" s="5" t="n"/>
      <c r="C45" s="21" t="n"/>
      <c r="D45" s="15" t="n"/>
      <c r="E45" s="22">
        <f>IF(A45&amp;""="","",N(D45)*N('الإعدادات'!$B$5))</f>
        <v/>
      </c>
      <c r="F45" s="22">
        <f>IF(A45&amp;""="","",SUMIFS('الدفعات'!$D$6:$D$1505,'الدفعات'!$B$6:$B$1505,A45&amp;""))</f>
        <v/>
      </c>
      <c r="G45" s="22">
        <f>IF(A45&amp;""="","",E45*MAX(0,'الإعدادات'!$B$13-1))</f>
        <v/>
      </c>
      <c r="H45" s="22">
        <f>IF(A45&amp;""="","",MAX(0,G45-SUMIFS('الدفعات'!$D$6:$D$1505,'الدفعات'!$B$6:$B$1505,A45&amp;"",'الدفعات'!$C$6:$C$1505,"&lt;"&amp;'الإعدادات'!$B$13)))</f>
        <v/>
      </c>
      <c r="I45" s="22">
        <f>IF(A45&amp;""="","",SUMIFS('الدفعات'!$D$6:$D$1505,'الدفعات'!$B$6:$B$1505,A45&amp;"",'الدفعات'!$C$6:$C$1505,'الإعدادات'!$B$13))</f>
        <v/>
      </c>
      <c r="J45" s="22">
        <f>IF(A45&amp;""="","",MAX(0,E45-I45))</f>
        <v/>
      </c>
      <c r="K45" s="17">
        <f>IF(A45&amp;""="","",COUNTIFS('الشهور'!$B$6:$B$29,A45&amp;""))</f>
        <v/>
      </c>
      <c r="L45" s="22">
        <f>IF(A45&amp;""="","",K45*'الإعدادات'!$B$12)</f>
        <v/>
      </c>
      <c r="M45" s="6">
        <f>IF(A45&amp;""="","",IF('الإعدادات'!$B$13=0,"لم تبدأ",IF(H45&gt;0,"متأخر",IF(J45=0,"مدفوع هذا الشهر","لم يدفع هذا الشهر"))))</f>
        <v/>
      </c>
    </row>
  </sheetData>
  <autoFilter ref="A5:M45"/>
  <mergeCells count="2">
    <mergeCell ref="A2:M2"/>
    <mergeCell ref="A1:M1"/>
  </mergeCells>
  <conditionalFormatting sqref="A6:M45">
    <cfRule type="expression" priority="1" dxfId="1">
      <formula>$M6="متأخر"</formula>
    </cfRule>
    <cfRule type="expression" priority="2" dxfId="0">
      <formula>$M6="لم يدفع هذا الشهر"</formula>
    </cfRule>
  </conditionalFormatting>
  <conditionalFormatting sqref="M6:M45">
    <cfRule type="expression" priority="3" dxfId="2">
      <formula>$M6="مدفوع هذا الشهر"</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I29"/>
  <sheetViews>
    <sheetView showGridLines="1" rightToLeft="1" workbookViewId="0">
      <pane ySplit="5" topLeftCell="A6" activePane="bottomLeft" state="frozen"/>
      <selection pane="bottomLeft" activeCell="A1" sqref="A1"/>
    </sheetView>
  </sheetViews>
  <sheetFormatPr baseColWidth="8" defaultRowHeight="15"/>
  <cols>
    <col width="10" customWidth="1" min="1" max="1"/>
    <col width="14" customWidth="1" min="2" max="2"/>
    <col width="14" customWidth="1" min="3" max="3"/>
    <col width="22" customWidth="1" min="4" max="4"/>
    <col width="15" customWidth="1" min="5" max="5"/>
    <col width="15" customWidth="1" min="6" max="6"/>
    <col width="15" customWidth="1" min="7" max="7"/>
    <col width="12" customWidth="1" min="8" max="8"/>
    <col width="14" customWidth="1" min="9" max="9"/>
  </cols>
  <sheetData>
    <row r="1" ht="26" customHeight="1">
      <c r="A1" s="10" t="inlineStr">
        <is>
          <t>شيت جمعية شهرية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20" t="inlineStr">
        <is>
          <t>رقم الشهر</t>
        </is>
      </c>
      <c r="B5" s="20" t="inlineStr">
        <is>
          <t>كود من يقبض</t>
        </is>
      </c>
      <c r="C5" s="20" t="inlineStr">
        <is>
          <t>الشهر</t>
        </is>
      </c>
      <c r="D5" s="20" t="inlineStr">
        <is>
          <t>اسم القابض</t>
        </is>
      </c>
      <c r="E5" s="20" t="inlineStr">
        <is>
          <t>القبضة</t>
        </is>
      </c>
      <c r="F5" s="20" t="inlineStr">
        <is>
          <t>المحصّل فعلًا</t>
        </is>
      </c>
      <c r="G5" s="20" t="inlineStr">
        <is>
          <t>المتبقي</t>
        </is>
      </c>
      <c r="H5" s="20" t="inlineStr">
        <is>
          <t>حالة الشهر</t>
        </is>
      </c>
      <c r="I5" s="20" t="inlineStr">
        <is>
          <t>تم تسليم القبضة؟</t>
        </is>
      </c>
    </row>
    <row r="6">
      <c r="A6" s="15" t="n">
        <v>1</v>
      </c>
      <c r="B6" s="5" t="inlineStr">
        <is>
          <t>G03</t>
        </is>
      </c>
      <c r="C6" s="23">
        <f>IF(A6&amp;""="","",EDATE('الإعدادات'!$B$6,A6-1))</f>
        <v/>
      </c>
      <c r="D6" s="6">
        <f>IF(B6&amp;""="","",IFERROR(INDEX('الأعضاء'!$B$6:$B$45,MATCH(B6&amp;"",'الأعضاء'!$A$6:$A$45,0))&amp;"","كود غير موجود"))</f>
        <v/>
      </c>
      <c r="E6" s="22">
        <f>IF(A6&amp;""="","",'الإعدادات'!$B$12)</f>
        <v/>
      </c>
      <c r="F6" s="22">
        <f>IF(A6&amp;""="","",SUMIFS('الدفعات'!$D$6:$D$1505,'الدفعات'!$C$6:$C$1505,A6&amp;""))</f>
        <v/>
      </c>
      <c r="G6" s="22">
        <f>IF(A6&amp;""="","",MAX(0,E6-F6))</f>
        <v/>
      </c>
      <c r="H6" s="6">
        <f>IF(A6&amp;""="","",IF('الإعدادات'!$B$13=0,"لم يبدأ",IF(A6&lt;'الإعدادات'!$B$13,"مضى",IF(A6='الإعدادات'!$B$13,"الحالي","قادم"))))</f>
        <v/>
      </c>
      <c r="I6" s="5" t="inlineStr">
        <is>
          <t>نعم</t>
        </is>
      </c>
    </row>
    <row r="7">
      <c r="A7" s="15" t="n">
        <v>2</v>
      </c>
      <c r="B7" s="5" t="inlineStr">
        <is>
          <t>G01</t>
        </is>
      </c>
      <c r="C7" s="23">
        <f>IF(A7&amp;""="","",EDATE('الإعدادات'!$B$6,A7-1))</f>
        <v/>
      </c>
      <c r="D7" s="6">
        <f>IF(B7&amp;""="","",IFERROR(INDEX('الأعضاء'!$B$6:$B$45,MATCH(B7&amp;"",'الأعضاء'!$A$6:$A$45,0))&amp;"","كود غير موجود"))</f>
        <v/>
      </c>
      <c r="E7" s="22">
        <f>IF(A7&amp;""="","",'الإعدادات'!$B$12)</f>
        <v/>
      </c>
      <c r="F7" s="22">
        <f>IF(A7&amp;""="","",SUMIFS('الدفعات'!$D$6:$D$1505,'الدفعات'!$C$6:$C$1505,A7&amp;""))</f>
        <v/>
      </c>
      <c r="G7" s="22">
        <f>IF(A7&amp;""="","",MAX(0,E7-F7))</f>
        <v/>
      </c>
      <c r="H7" s="6">
        <f>IF(A7&amp;""="","",IF('الإعدادات'!$B$13=0,"لم يبدأ",IF(A7&lt;'الإعدادات'!$B$13,"مضى",IF(A7='الإعدادات'!$B$13,"الحالي","قادم"))))</f>
        <v/>
      </c>
      <c r="I7" s="5" t="inlineStr">
        <is>
          <t>نعم</t>
        </is>
      </c>
    </row>
    <row r="8">
      <c r="A8" s="15" t="n">
        <v>3</v>
      </c>
      <c r="B8" s="5" t="inlineStr">
        <is>
          <t>G05</t>
        </is>
      </c>
      <c r="C8" s="23">
        <f>IF(A8&amp;""="","",EDATE('الإعدادات'!$B$6,A8-1))</f>
        <v/>
      </c>
      <c r="D8" s="6">
        <f>IF(B8&amp;""="","",IFERROR(INDEX('الأعضاء'!$B$6:$B$45,MATCH(B8&amp;"",'الأعضاء'!$A$6:$A$45,0))&amp;"","كود غير موجود"))</f>
        <v/>
      </c>
      <c r="E8" s="22">
        <f>IF(A8&amp;""="","",'الإعدادات'!$B$12)</f>
        <v/>
      </c>
      <c r="F8" s="22">
        <f>IF(A8&amp;""="","",SUMIFS('الدفعات'!$D$6:$D$1505,'الدفعات'!$C$6:$C$1505,A8&amp;""))</f>
        <v/>
      </c>
      <c r="G8" s="22">
        <f>IF(A8&amp;""="","",MAX(0,E8-F8))</f>
        <v/>
      </c>
      <c r="H8" s="6">
        <f>IF(A8&amp;""="","",IF('الإعدادات'!$B$13=0,"لم يبدأ",IF(A8&lt;'الإعدادات'!$B$13,"مضى",IF(A8='الإعدادات'!$B$13,"الحالي","قادم"))))</f>
        <v/>
      </c>
      <c r="I8" s="5" t="inlineStr">
        <is>
          <t>نعم</t>
        </is>
      </c>
    </row>
    <row r="9">
      <c r="A9" s="15" t="n">
        <v>4</v>
      </c>
      <c r="B9" s="5" t="inlineStr">
        <is>
          <t>G02</t>
        </is>
      </c>
      <c r="C9" s="23">
        <f>IF(A9&amp;""="","",EDATE('الإعدادات'!$B$6,A9-1))</f>
        <v/>
      </c>
      <c r="D9" s="6">
        <f>IF(B9&amp;""="","",IFERROR(INDEX('الأعضاء'!$B$6:$B$45,MATCH(B9&amp;"",'الأعضاء'!$A$6:$A$45,0))&amp;"","كود غير موجود"))</f>
        <v/>
      </c>
      <c r="E9" s="22">
        <f>IF(A9&amp;""="","",'الإعدادات'!$B$12)</f>
        <v/>
      </c>
      <c r="F9" s="22">
        <f>IF(A9&amp;""="","",SUMIFS('الدفعات'!$D$6:$D$1505,'الدفعات'!$C$6:$C$1505,A9&amp;""))</f>
        <v/>
      </c>
      <c r="G9" s="22">
        <f>IF(A9&amp;""="","",MAX(0,E9-F9))</f>
        <v/>
      </c>
      <c r="H9" s="6">
        <f>IF(A9&amp;""="","",IF('الإعدادات'!$B$13=0,"لم يبدأ",IF(A9&lt;'الإعدادات'!$B$13,"مضى",IF(A9='الإعدادات'!$B$13,"الحالي","قادم"))))</f>
        <v/>
      </c>
      <c r="I9" s="5" t="inlineStr">
        <is>
          <t>نعم</t>
        </is>
      </c>
    </row>
    <row r="10">
      <c r="A10" s="15" t="n">
        <v>5</v>
      </c>
      <c r="B10" s="5" t="inlineStr">
        <is>
          <t>G04</t>
        </is>
      </c>
      <c r="C10" s="23">
        <f>IF(A10&amp;""="","",EDATE('الإعدادات'!$B$6,A10-1))</f>
        <v/>
      </c>
      <c r="D10" s="6">
        <f>IF(B10&amp;""="","",IFERROR(INDEX('الأعضاء'!$B$6:$B$45,MATCH(B10&amp;"",'الأعضاء'!$A$6:$A$45,0))&amp;"","كود غير موجود"))</f>
        <v/>
      </c>
      <c r="E10" s="22">
        <f>IF(A10&amp;""="","",'الإعدادات'!$B$12)</f>
        <v/>
      </c>
      <c r="F10" s="22">
        <f>IF(A10&amp;""="","",SUMIFS('الدفعات'!$D$6:$D$1505,'الدفعات'!$C$6:$C$1505,A10&amp;""))</f>
        <v/>
      </c>
      <c r="G10" s="22">
        <f>IF(A10&amp;""="","",MAX(0,E10-F10))</f>
        <v/>
      </c>
      <c r="H10" s="6">
        <f>IF(A10&amp;""="","",IF('الإعدادات'!$B$13=0,"لم يبدأ",IF(A10&lt;'الإعدادات'!$B$13,"مضى",IF(A10='الإعدادات'!$B$13,"الحالي","قادم"))))</f>
        <v/>
      </c>
      <c r="I10" s="5" t="inlineStr">
        <is>
          <t>لا</t>
        </is>
      </c>
    </row>
    <row r="11">
      <c r="A11" s="15" t="n">
        <v>6</v>
      </c>
      <c r="B11" s="5" t="inlineStr">
        <is>
          <t>G07</t>
        </is>
      </c>
      <c r="C11" s="23">
        <f>IF(A11&amp;""="","",EDATE('الإعدادات'!$B$6,A11-1))</f>
        <v/>
      </c>
      <c r="D11" s="6">
        <f>IF(B11&amp;""="","",IFERROR(INDEX('الأعضاء'!$B$6:$B$45,MATCH(B11&amp;"",'الأعضاء'!$A$6:$A$45,0))&amp;"","كود غير موجود"))</f>
        <v/>
      </c>
      <c r="E11" s="22">
        <f>IF(A11&amp;""="","",'الإعدادات'!$B$12)</f>
        <v/>
      </c>
      <c r="F11" s="22">
        <f>IF(A11&amp;""="","",SUMIFS('الدفعات'!$D$6:$D$1505,'الدفعات'!$C$6:$C$1505,A11&amp;""))</f>
        <v/>
      </c>
      <c r="G11" s="22">
        <f>IF(A11&amp;""="","",MAX(0,E11-F11))</f>
        <v/>
      </c>
      <c r="H11" s="6">
        <f>IF(A11&amp;""="","",IF('الإعدادات'!$B$13=0,"لم يبدأ",IF(A11&lt;'الإعدادات'!$B$13,"مضى",IF(A11='الإعدادات'!$B$13,"الحالي","قادم"))))</f>
        <v/>
      </c>
      <c r="I11" s="5" t="n"/>
    </row>
    <row r="12">
      <c r="A12" s="15" t="n">
        <v>7</v>
      </c>
      <c r="B12" s="5" t="inlineStr">
        <is>
          <t>G01</t>
        </is>
      </c>
      <c r="C12" s="23">
        <f>IF(A12&amp;""="","",EDATE('الإعدادات'!$B$6,A12-1))</f>
        <v/>
      </c>
      <c r="D12" s="6">
        <f>IF(B12&amp;""="","",IFERROR(INDEX('الأعضاء'!$B$6:$B$45,MATCH(B12&amp;"",'الأعضاء'!$A$6:$A$45,0))&amp;"","كود غير موجود"))</f>
        <v/>
      </c>
      <c r="E12" s="22">
        <f>IF(A12&amp;""="","",'الإعدادات'!$B$12)</f>
        <v/>
      </c>
      <c r="F12" s="22">
        <f>IF(A12&amp;""="","",SUMIFS('الدفعات'!$D$6:$D$1505,'الدفعات'!$C$6:$C$1505,A12&amp;""))</f>
        <v/>
      </c>
      <c r="G12" s="22">
        <f>IF(A12&amp;""="","",MAX(0,E12-F12))</f>
        <v/>
      </c>
      <c r="H12" s="6">
        <f>IF(A12&amp;""="","",IF('الإعدادات'!$B$13=0,"لم يبدأ",IF(A12&lt;'الإعدادات'!$B$13,"مضى",IF(A12='الإعدادات'!$B$13,"الحالي","قادم"))))</f>
        <v/>
      </c>
      <c r="I12" s="5" t="n"/>
    </row>
    <row r="13">
      <c r="A13" s="15" t="n">
        <v>8</v>
      </c>
      <c r="B13" s="5" t="inlineStr">
        <is>
          <t>G06</t>
        </is>
      </c>
      <c r="C13" s="23">
        <f>IF(A13&amp;""="","",EDATE('الإعدادات'!$B$6,A13-1))</f>
        <v/>
      </c>
      <c r="D13" s="6">
        <f>IF(B13&amp;""="","",IFERROR(INDEX('الأعضاء'!$B$6:$B$45,MATCH(B13&amp;"",'الأعضاء'!$A$6:$A$45,0))&amp;"","كود غير موجود"))</f>
        <v/>
      </c>
      <c r="E13" s="22">
        <f>IF(A13&amp;""="","",'الإعدادات'!$B$12)</f>
        <v/>
      </c>
      <c r="F13" s="22">
        <f>IF(A13&amp;""="","",SUMIFS('الدفعات'!$D$6:$D$1505,'الدفعات'!$C$6:$C$1505,A13&amp;""))</f>
        <v/>
      </c>
      <c r="G13" s="22">
        <f>IF(A13&amp;""="","",MAX(0,E13-F13))</f>
        <v/>
      </c>
      <c r="H13" s="6">
        <f>IF(A13&amp;""="","",IF('الإعدادات'!$B$13=0,"لم يبدأ",IF(A13&lt;'الإعدادات'!$B$13,"مضى",IF(A13='الإعدادات'!$B$13,"الحالي","قادم"))))</f>
        <v/>
      </c>
      <c r="I13" s="5" t="n"/>
    </row>
    <row r="14">
      <c r="A14" s="15" t="n">
        <v>9</v>
      </c>
      <c r="B14" s="5" t="inlineStr">
        <is>
          <t>G04</t>
        </is>
      </c>
      <c r="C14" s="23">
        <f>IF(A14&amp;""="","",EDATE('الإعدادات'!$B$6,A14-1))</f>
        <v/>
      </c>
      <c r="D14" s="6">
        <f>IF(B14&amp;""="","",IFERROR(INDEX('الأعضاء'!$B$6:$B$45,MATCH(B14&amp;"",'الأعضاء'!$A$6:$A$45,0))&amp;"","كود غير موجود"))</f>
        <v/>
      </c>
      <c r="E14" s="22">
        <f>IF(A14&amp;""="","",'الإعدادات'!$B$12)</f>
        <v/>
      </c>
      <c r="F14" s="22">
        <f>IF(A14&amp;""="","",SUMIFS('الدفعات'!$D$6:$D$1505,'الدفعات'!$C$6:$C$1505,A14&amp;""))</f>
        <v/>
      </c>
      <c r="G14" s="22">
        <f>IF(A14&amp;""="","",MAX(0,E14-F14))</f>
        <v/>
      </c>
      <c r="H14" s="6">
        <f>IF(A14&amp;""="","",IF('الإعدادات'!$B$13=0,"لم يبدأ",IF(A14&lt;'الإعدادات'!$B$13,"مضى",IF(A14='الإعدادات'!$B$13,"الحالي","قادم"))))</f>
        <v/>
      </c>
      <c r="I14" s="5" t="n"/>
    </row>
    <row r="15">
      <c r="A15" s="15" t="n">
        <v>10</v>
      </c>
      <c r="B15" s="5" t="inlineStr">
        <is>
          <t>G08</t>
        </is>
      </c>
      <c r="C15" s="23">
        <f>IF(A15&amp;""="","",EDATE('الإعدادات'!$B$6,A15-1))</f>
        <v/>
      </c>
      <c r="D15" s="6">
        <f>IF(B15&amp;""="","",IFERROR(INDEX('الأعضاء'!$B$6:$B$45,MATCH(B15&amp;"",'الأعضاء'!$A$6:$A$45,0))&amp;"","كود غير موجود"))</f>
        <v/>
      </c>
      <c r="E15" s="22">
        <f>IF(A15&amp;""="","",'الإعدادات'!$B$12)</f>
        <v/>
      </c>
      <c r="F15" s="22">
        <f>IF(A15&amp;""="","",SUMIFS('الدفعات'!$D$6:$D$1505,'الدفعات'!$C$6:$C$1505,A15&amp;""))</f>
        <v/>
      </c>
      <c r="G15" s="22">
        <f>IF(A15&amp;""="","",MAX(0,E15-F15))</f>
        <v/>
      </c>
      <c r="H15" s="6">
        <f>IF(A15&amp;""="","",IF('الإعدادات'!$B$13=0,"لم يبدأ",IF(A15&lt;'الإعدادات'!$B$13,"مضى",IF(A15='الإعدادات'!$B$13,"الحالي","قادم"))))</f>
        <v/>
      </c>
      <c r="I15" s="5" t="n"/>
    </row>
    <row r="16">
      <c r="A16" s="15" t="n"/>
      <c r="B16" s="5" t="n"/>
      <c r="C16" s="23">
        <f>IF(A16&amp;""="","",EDATE('الإعدادات'!$B$6,A16-1))</f>
        <v/>
      </c>
      <c r="D16" s="6">
        <f>IF(B16&amp;""="","",IFERROR(INDEX('الأعضاء'!$B$6:$B$45,MATCH(B16&amp;"",'الأعضاء'!$A$6:$A$45,0))&amp;"","كود غير موجود"))</f>
        <v/>
      </c>
      <c r="E16" s="22">
        <f>IF(A16&amp;""="","",'الإعدادات'!$B$12)</f>
        <v/>
      </c>
      <c r="F16" s="22">
        <f>IF(A16&amp;""="","",SUMIFS('الدفعات'!$D$6:$D$1505,'الدفعات'!$C$6:$C$1505,A16&amp;""))</f>
        <v/>
      </c>
      <c r="G16" s="22">
        <f>IF(A16&amp;""="","",MAX(0,E16-F16))</f>
        <v/>
      </c>
      <c r="H16" s="6">
        <f>IF(A16&amp;""="","",IF('الإعدادات'!$B$13=0,"لم يبدأ",IF(A16&lt;'الإعدادات'!$B$13,"مضى",IF(A16='الإعدادات'!$B$13,"الحالي","قادم"))))</f>
        <v/>
      </c>
      <c r="I16" s="5" t="n"/>
    </row>
    <row r="17">
      <c r="A17" s="15" t="n"/>
      <c r="B17" s="5" t="n"/>
      <c r="C17" s="23">
        <f>IF(A17&amp;""="","",EDATE('الإعدادات'!$B$6,A17-1))</f>
        <v/>
      </c>
      <c r="D17" s="6">
        <f>IF(B17&amp;""="","",IFERROR(INDEX('الأعضاء'!$B$6:$B$45,MATCH(B17&amp;"",'الأعضاء'!$A$6:$A$45,0))&amp;"","كود غير موجود"))</f>
        <v/>
      </c>
      <c r="E17" s="22">
        <f>IF(A17&amp;""="","",'الإعدادات'!$B$12)</f>
        <v/>
      </c>
      <c r="F17" s="22">
        <f>IF(A17&amp;""="","",SUMIFS('الدفعات'!$D$6:$D$1505,'الدفعات'!$C$6:$C$1505,A17&amp;""))</f>
        <v/>
      </c>
      <c r="G17" s="22">
        <f>IF(A17&amp;""="","",MAX(0,E17-F17))</f>
        <v/>
      </c>
      <c r="H17" s="6">
        <f>IF(A17&amp;""="","",IF('الإعدادات'!$B$13=0,"لم يبدأ",IF(A17&lt;'الإعدادات'!$B$13,"مضى",IF(A17='الإعدادات'!$B$13,"الحالي","قادم"))))</f>
        <v/>
      </c>
      <c r="I17" s="5" t="n"/>
    </row>
    <row r="18">
      <c r="A18" s="15" t="n"/>
      <c r="B18" s="5" t="n"/>
      <c r="C18" s="23">
        <f>IF(A18&amp;""="","",EDATE('الإعدادات'!$B$6,A18-1))</f>
        <v/>
      </c>
      <c r="D18" s="6">
        <f>IF(B18&amp;""="","",IFERROR(INDEX('الأعضاء'!$B$6:$B$45,MATCH(B18&amp;"",'الأعضاء'!$A$6:$A$45,0))&amp;"","كود غير موجود"))</f>
        <v/>
      </c>
      <c r="E18" s="22">
        <f>IF(A18&amp;""="","",'الإعدادات'!$B$12)</f>
        <v/>
      </c>
      <c r="F18" s="22">
        <f>IF(A18&amp;""="","",SUMIFS('الدفعات'!$D$6:$D$1505,'الدفعات'!$C$6:$C$1505,A18&amp;""))</f>
        <v/>
      </c>
      <c r="G18" s="22">
        <f>IF(A18&amp;""="","",MAX(0,E18-F18))</f>
        <v/>
      </c>
      <c r="H18" s="6">
        <f>IF(A18&amp;""="","",IF('الإعدادات'!$B$13=0,"لم يبدأ",IF(A18&lt;'الإعدادات'!$B$13,"مضى",IF(A18='الإعدادات'!$B$13,"الحالي","قادم"))))</f>
        <v/>
      </c>
      <c r="I18" s="5" t="n"/>
    </row>
    <row r="19">
      <c r="A19" s="15" t="n"/>
      <c r="B19" s="5" t="n"/>
      <c r="C19" s="23">
        <f>IF(A19&amp;""="","",EDATE('الإعدادات'!$B$6,A19-1))</f>
        <v/>
      </c>
      <c r="D19" s="6">
        <f>IF(B19&amp;""="","",IFERROR(INDEX('الأعضاء'!$B$6:$B$45,MATCH(B19&amp;"",'الأعضاء'!$A$6:$A$45,0))&amp;"","كود غير موجود"))</f>
        <v/>
      </c>
      <c r="E19" s="22">
        <f>IF(A19&amp;""="","",'الإعدادات'!$B$12)</f>
        <v/>
      </c>
      <c r="F19" s="22">
        <f>IF(A19&amp;""="","",SUMIFS('الدفعات'!$D$6:$D$1505,'الدفعات'!$C$6:$C$1505,A19&amp;""))</f>
        <v/>
      </c>
      <c r="G19" s="22">
        <f>IF(A19&amp;""="","",MAX(0,E19-F19))</f>
        <v/>
      </c>
      <c r="H19" s="6">
        <f>IF(A19&amp;""="","",IF('الإعدادات'!$B$13=0,"لم يبدأ",IF(A19&lt;'الإعدادات'!$B$13,"مضى",IF(A19='الإعدادات'!$B$13,"الحالي","قادم"))))</f>
        <v/>
      </c>
      <c r="I19" s="5" t="n"/>
    </row>
    <row r="20">
      <c r="A20" s="15" t="n"/>
      <c r="B20" s="5" t="n"/>
      <c r="C20" s="23">
        <f>IF(A20&amp;""="","",EDATE('الإعدادات'!$B$6,A20-1))</f>
        <v/>
      </c>
      <c r="D20" s="6">
        <f>IF(B20&amp;""="","",IFERROR(INDEX('الأعضاء'!$B$6:$B$45,MATCH(B20&amp;"",'الأعضاء'!$A$6:$A$45,0))&amp;"","كود غير موجود"))</f>
        <v/>
      </c>
      <c r="E20" s="22">
        <f>IF(A20&amp;""="","",'الإعدادات'!$B$12)</f>
        <v/>
      </c>
      <c r="F20" s="22">
        <f>IF(A20&amp;""="","",SUMIFS('الدفعات'!$D$6:$D$1505,'الدفعات'!$C$6:$C$1505,A20&amp;""))</f>
        <v/>
      </c>
      <c r="G20" s="22">
        <f>IF(A20&amp;""="","",MAX(0,E20-F20))</f>
        <v/>
      </c>
      <c r="H20" s="6">
        <f>IF(A20&amp;""="","",IF('الإعدادات'!$B$13=0,"لم يبدأ",IF(A20&lt;'الإعدادات'!$B$13,"مضى",IF(A20='الإعدادات'!$B$13,"الحالي","قادم"))))</f>
        <v/>
      </c>
      <c r="I20" s="5" t="n"/>
    </row>
    <row r="21">
      <c r="A21" s="15" t="n"/>
      <c r="B21" s="5" t="n"/>
      <c r="C21" s="23">
        <f>IF(A21&amp;""="","",EDATE('الإعدادات'!$B$6,A21-1))</f>
        <v/>
      </c>
      <c r="D21" s="6">
        <f>IF(B21&amp;""="","",IFERROR(INDEX('الأعضاء'!$B$6:$B$45,MATCH(B21&amp;"",'الأعضاء'!$A$6:$A$45,0))&amp;"","كود غير موجود"))</f>
        <v/>
      </c>
      <c r="E21" s="22">
        <f>IF(A21&amp;""="","",'الإعدادات'!$B$12)</f>
        <v/>
      </c>
      <c r="F21" s="22">
        <f>IF(A21&amp;""="","",SUMIFS('الدفعات'!$D$6:$D$1505,'الدفعات'!$C$6:$C$1505,A21&amp;""))</f>
        <v/>
      </c>
      <c r="G21" s="22">
        <f>IF(A21&amp;""="","",MAX(0,E21-F21))</f>
        <v/>
      </c>
      <c r="H21" s="6">
        <f>IF(A21&amp;""="","",IF('الإعدادات'!$B$13=0,"لم يبدأ",IF(A21&lt;'الإعدادات'!$B$13,"مضى",IF(A21='الإعدادات'!$B$13,"الحالي","قادم"))))</f>
        <v/>
      </c>
      <c r="I21" s="5" t="n"/>
    </row>
    <row r="22">
      <c r="A22" s="15" t="n"/>
      <c r="B22" s="5" t="n"/>
      <c r="C22" s="23">
        <f>IF(A22&amp;""="","",EDATE('الإعدادات'!$B$6,A22-1))</f>
        <v/>
      </c>
      <c r="D22" s="6">
        <f>IF(B22&amp;""="","",IFERROR(INDEX('الأعضاء'!$B$6:$B$45,MATCH(B22&amp;"",'الأعضاء'!$A$6:$A$45,0))&amp;"","كود غير موجود"))</f>
        <v/>
      </c>
      <c r="E22" s="22">
        <f>IF(A22&amp;""="","",'الإعدادات'!$B$12)</f>
        <v/>
      </c>
      <c r="F22" s="22">
        <f>IF(A22&amp;""="","",SUMIFS('الدفعات'!$D$6:$D$1505,'الدفعات'!$C$6:$C$1505,A22&amp;""))</f>
        <v/>
      </c>
      <c r="G22" s="22">
        <f>IF(A22&amp;""="","",MAX(0,E22-F22))</f>
        <v/>
      </c>
      <c r="H22" s="6">
        <f>IF(A22&amp;""="","",IF('الإعدادات'!$B$13=0,"لم يبدأ",IF(A22&lt;'الإعدادات'!$B$13,"مضى",IF(A22='الإعدادات'!$B$13,"الحالي","قادم"))))</f>
        <v/>
      </c>
      <c r="I22" s="5" t="n"/>
    </row>
    <row r="23">
      <c r="A23" s="15" t="n"/>
      <c r="B23" s="5" t="n"/>
      <c r="C23" s="23">
        <f>IF(A23&amp;""="","",EDATE('الإعدادات'!$B$6,A23-1))</f>
        <v/>
      </c>
      <c r="D23" s="6">
        <f>IF(B23&amp;""="","",IFERROR(INDEX('الأعضاء'!$B$6:$B$45,MATCH(B23&amp;"",'الأعضاء'!$A$6:$A$45,0))&amp;"","كود غير موجود"))</f>
        <v/>
      </c>
      <c r="E23" s="22">
        <f>IF(A23&amp;""="","",'الإعدادات'!$B$12)</f>
        <v/>
      </c>
      <c r="F23" s="22">
        <f>IF(A23&amp;""="","",SUMIFS('الدفعات'!$D$6:$D$1505,'الدفعات'!$C$6:$C$1505,A23&amp;""))</f>
        <v/>
      </c>
      <c r="G23" s="22">
        <f>IF(A23&amp;""="","",MAX(0,E23-F23))</f>
        <v/>
      </c>
      <c r="H23" s="6">
        <f>IF(A23&amp;""="","",IF('الإعدادات'!$B$13=0,"لم يبدأ",IF(A23&lt;'الإعدادات'!$B$13,"مضى",IF(A23='الإعدادات'!$B$13,"الحالي","قادم"))))</f>
        <v/>
      </c>
      <c r="I23" s="5" t="n"/>
    </row>
    <row r="24">
      <c r="A24" s="15" t="n"/>
      <c r="B24" s="5" t="n"/>
      <c r="C24" s="23">
        <f>IF(A24&amp;""="","",EDATE('الإعدادات'!$B$6,A24-1))</f>
        <v/>
      </c>
      <c r="D24" s="6">
        <f>IF(B24&amp;""="","",IFERROR(INDEX('الأعضاء'!$B$6:$B$45,MATCH(B24&amp;"",'الأعضاء'!$A$6:$A$45,0))&amp;"","كود غير موجود"))</f>
        <v/>
      </c>
      <c r="E24" s="22">
        <f>IF(A24&amp;""="","",'الإعدادات'!$B$12)</f>
        <v/>
      </c>
      <c r="F24" s="22">
        <f>IF(A24&amp;""="","",SUMIFS('الدفعات'!$D$6:$D$1505,'الدفعات'!$C$6:$C$1505,A24&amp;""))</f>
        <v/>
      </c>
      <c r="G24" s="22">
        <f>IF(A24&amp;""="","",MAX(0,E24-F24))</f>
        <v/>
      </c>
      <c r="H24" s="6">
        <f>IF(A24&amp;""="","",IF('الإعدادات'!$B$13=0,"لم يبدأ",IF(A24&lt;'الإعدادات'!$B$13,"مضى",IF(A24='الإعدادات'!$B$13,"الحالي","قادم"))))</f>
        <v/>
      </c>
      <c r="I24" s="5" t="n"/>
    </row>
    <row r="25">
      <c r="A25" s="15" t="n"/>
      <c r="B25" s="5" t="n"/>
      <c r="C25" s="23">
        <f>IF(A25&amp;""="","",EDATE('الإعدادات'!$B$6,A25-1))</f>
        <v/>
      </c>
      <c r="D25" s="6">
        <f>IF(B25&amp;""="","",IFERROR(INDEX('الأعضاء'!$B$6:$B$45,MATCH(B25&amp;"",'الأعضاء'!$A$6:$A$45,0))&amp;"","كود غير موجود"))</f>
        <v/>
      </c>
      <c r="E25" s="22">
        <f>IF(A25&amp;""="","",'الإعدادات'!$B$12)</f>
        <v/>
      </c>
      <c r="F25" s="22">
        <f>IF(A25&amp;""="","",SUMIFS('الدفعات'!$D$6:$D$1505,'الدفعات'!$C$6:$C$1505,A25&amp;""))</f>
        <v/>
      </c>
      <c r="G25" s="22">
        <f>IF(A25&amp;""="","",MAX(0,E25-F25))</f>
        <v/>
      </c>
      <c r="H25" s="6">
        <f>IF(A25&amp;""="","",IF('الإعدادات'!$B$13=0,"لم يبدأ",IF(A25&lt;'الإعدادات'!$B$13,"مضى",IF(A25='الإعدادات'!$B$13,"الحالي","قادم"))))</f>
        <v/>
      </c>
      <c r="I25" s="5" t="n"/>
    </row>
    <row r="26">
      <c r="A26" s="15" t="n"/>
      <c r="B26" s="5" t="n"/>
      <c r="C26" s="23">
        <f>IF(A26&amp;""="","",EDATE('الإعدادات'!$B$6,A26-1))</f>
        <v/>
      </c>
      <c r="D26" s="6">
        <f>IF(B26&amp;""="","",IFERROR(INDEX('الأعضاء'!$B$6:$B$45,MATCH(B26&amp;"",'الأعضاء'!$A$6:$A$45,0))&amp;"","كود غير موجود"))</f>
        <v/>
      </c>
      <c r="E26" s="22">
        <f>IF(A26&amp;""="","",'الإعدادات'!$B$12)</f>
        <v/>
      </c>
      <c r="F26" s="22">
        <f>IF(A26&amp;""="","",SUMIFS('الدفعات'!$D$6:$D$1505,'الدفعات'!$C$6:$C$1505,A26&amp;""))</f>
        <v/>
      </c>
      <c r="G26" s="22">
        <f>IF(A26&amp;""="","",MAX(0,E26-F26))</f>
        <v/>
      </c>
      <c r="H26" s="6">
        <f>IF(A26&amp;""="","",IF('الإعدادات'!$B$13=0,"لم يبدأ",IF(A26&lt;'الإعدادات'!$B$13,"مضى",IF(A26='الإعدادات'!$B$13,"الحالي","قادم"))))</f>
        <v/>
      </c>
      <c r="I26" s="5" t="n"/>
    </row>
    <row r="27">
      <c r="A27" s="15" t="n"/>
      <c r="B27" s="5" t="n"/>
      <c r="C27" s="23">
        <f>IF(A27&amp;""="","",EDATE('الإعدادات'!$B$6,A27-1))</f>
        <v/>
      </c>
      <c r="D27" s="6">
        <f>IF(B27&amp;""="","",IFERROR(INDEX('الأعضاء'!$B$6:$B$45,MATCH(B27&amp;"",'الأعضاء'!$A$6:$A$45,0))&amp;"","كود غير موجود"))</f>
        <v/>
      </c>
      <c r="E27" s="22">
        <f>IF(A27&amp;""="","",'الإعدادات'!$B$12)</f>
        <v/>
      </c>
      <c r="F27" s="22">
        <f>IF(A27&amp;""="","",SUMIFS('الدفعات'!$D$6:$D$1505,'الدفعات'!$C$6:$C$1505,A27&amp;""))</f>
        <v/>
      </c>
      <c r="G27" s="22">
        <f>IF(A27&amp;""="","",MAX(0,E27-F27))</f>
        <v/>
      </c>
      <c r="H27" s="6">
        <f>IF(A27&amp;""="","",IF('الإعدادات'!$B$13=0,"لم يبدأ",IF(A27&lt;'الإعدادات'!$B$13,"مضى",IF(A27='الإعدادات'!$B$13,"الحالي","قادم"))))</f>
        <v/>
      </c>
      <c r="I27" s="5" t="n"/>
    </row>
    <row r="28">
      <c r="A28" s="15" t="n"/>
      <c r="B28" s="5" t="n"/>
      <c r="C28" s="23">
        <f>IF(A28&amp;""="","",EDATE('الإعدادات'!$B$6,A28-1))</f>
        <v/>
      </c>
      <c r="D28" s="6">
        <f>IF(B28&amp;""="","",IFERROR(INDEX('الأعضاء'!$B$6:$B$45,MATCH(B28&amp;"",'الأعضاء'!$A$6:$A$45,0))&amp;"","كود غير موجود"))</f>
        <v/>
      </c>
      <c r="E28" s="22">
        <f>IF(A28&amp;""="","",'الإعدادات'!$B$12)</f>
        <v/>
      </c>
      <c r="F28" s="22">
        <f>IF(A28&amp;""="","",SUMIFS('الدفعات'!$D$6:$D$1505,'الدفعات'!$C$6:$C$1505,A28&amp;""))</f>
        <v/>
      </c>
      <c r="G28" s="22">
        <f>IF(A28&amp;""="","",MAX(0,E28-F28))</f>
        <v/>
      </c>
      <c r="H28" s="6">
        <f>IF(A28&amp;""="","",IF('الإعدادات'!$B$13=0,"لم يبدأ",IF(A28&lt;'الإعدادات'!$B$13,"مضى",IF(A28='الإعدادات'!$B$13,"الحالي","قادم"))))</f>
        <v/>
      </c>
      <c r="I28" s="5" t="n"/>
    </row>
    <row r="29">
      <c r="A29" s="15" t="n"/>
      <c r="B29" s="5" t="n"/>
      <c r="C29" s="23">
        <f>IF(A29&amp;""="","",EDATE('الإعدادات'!$B$6,A29-1))</f>
        <v/>
      </c>
      <c r="D29" s="6">
        <f>IF(B29&amp;""="","",IFERROR(INDEX('الأعضاء'!$B$6:$B$45,MATCH(B29&amp;"",'الأعضاء'!$A$6:$A$45,0))&amp;"","كود غير موجود"))</f>
        <v/>
      </c>
      <c r="E29" s="22">
        <f>IF(A29&amp;""="","",'الإعدادات'!$B$12)</f>
        <v/>
      </c>
      <c r="F29" s="22">
        <f>IF(A29&amp;""="","",SUMIFS('الدفعات'!$D$6:$D$1505,'الدفعات'!$C$6:$C$1505,A29&amp;""))</f>
        <v/>
      </c>
      <c r="G29" s="22">
        <f>IF(A29&amp;""="","",MAX(0,E29-F29))</f>
        <v/>
      </c>
      <c r="H29" s="6">
        <f>IF(A29&amp;""="","",IF('الإعدادات'!$B$13=0,"لم يبدأ",IF(A29&lt;'الإعدادات'!$B$13,"مضى",IF(A29='الإعدادات'!$B$13,"الحالي","قادم"))))</f>
        <v/>
      </c>
      <c r="I29" s="5" t="n"/>
    </row>
  </sheetData>
  <mergeCells count="2">
    <mergeCell ref="A1:I1"/>
    <mergeCell ref="A2:I2"/>
  </mergeCells>
  <conditionalFormatting sqref="A6:I29">
    <cfRule type="expression" priority="1" dxfId="0">
      <formula>$H6="الحالي"</formula>
    </cfRule>
  </conditionalFormatting>
  <conditionalFormatting sqref="D6:D29">
    <cfRule type="expression" priority="2" dxfId="1">
      <formula>D6="كود غير موجود"</formula>
    </cfRule>
  </conditionalFormatting>
  <dataValidations count="2">
    <dataValidation sqref="B6:B29" showDropDown="0" showInputMessage="0" showErrorMessage="0" allowBlank="1" type="list">
      <formula1>='الأعضاء'!$A$6:$A$45</formula1>
    </dataValidation>
    <dataValidation sqref="I6:I29" showDropDown="0" showInputMessage="0" showErrorMessage="0" allowBlank="1" type="list">
      <formula1>"نعم,لا"</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G15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1" customWidth="1" min="3" max="3"/>
    <col width="14" customWidth="1" min="4" max="4"/>
    <col width="14" customWidth="1" min="5" max="5"/>
    <col width="28" customWidth="1" min="6" max="6"/>
    <col width="24" customWidth="1" min="7" max="7"/>
  </cols>
  <sheetData>
    <row r="1" ht="26" customHeight="1">
      <c r="A1" s="10" t="inlineStr">
        <is>
          <t>شيت جمعية شهرية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20" t="inlineStr">
        <is>
          <t>التاريخ</t>
        </is>
      </c>
      <c r="B5" s="20" t="inlineStr">
        <is>
          <t>كود العضو</t>
        </is>
      </c>
      <c r="C5" s="20" t="inlineStr">
        <is>
          <t>رقم الشهر</t>
        </is>
      </c>
      <c r="D5" s="20" t="inlineStr">
        <is>
          <t>المبلغ</t>
        </is>
      </c>
      <c r="E5" s="20" t="inlineStr">
        <is>
          <t>طريقة الدفع</t>
        </is>
      </c>
      <c r="F5" s="20" t="inlineStr">
        <is>
          <t>ملاحظة</t>
        </is>
      </c>
      <c r="G5" s="20" t="inlineStr">
        <is>
          <t>اسم العضو</t>
        </is>
      </c>
    </row>
    <row r="6">
      <c r="A6" s="14" t="n">
        <v>46206</v>
      </c>
      <c r="B6" s="5" t="inlineStr">
        <is>
          <t>G01</t>
        </is>
      </c>
      <c r="C6" s="15" t="n">
        <v>1</v>
      </c>
      <c r="D6" s="13" t="n">
        <v>2000</v>
      </c>
      <c r="E6" s="5" t="inlineStr">
        <is>
          <t>نقدًا</t>
        </is>
      </c>
      <c r="F6" s="5" t="n"/>
      <c r="G6" s="6">
        <f>IF(B6&amp;""="","",IFERROR(INDEX('الأعضاء'!$B$6:$B$45,MATCH(B6&amp;"",'الأعضاء'!$A$6:$A$45,0))&amp;"","كود غير موجود"))</f>
        <v/>
      </c>
    </row>
    <row r="7">
      <c r="A7" s="14" t="n">
        <v>46206</v>
      </c>
      <c r="B7" s="5" t="inlineStr">
        <is>
          <t>G02</t>
        </is>
      </c>
      <c r="C7" s="15" t="n">
        <v>1</v>
      </c>
      <c r="D7" s="13" t="n">
        <v>1000</v>
      </c>
      <c r="E7" s="5" t="inlineStr">
        <is>
          <t>تحويل</t>
        </is>
      </c>
      <c r="F7" s="5" t="n"/>
      <c r="G7" s="6">
        <f>IF(B7&amp;""="","",IFERROR(INDEX('الأعضاء'!$B$6:$B$45,MATCH(B7&amp;"",'الأعضاء'!$A$6:$A$45,0))&amp;"","كود غير موجود"))</f>
        <v/>
      </c>
    </row>
    <row r="8">
      <c r="A8" s="14" t="n">
        <v>46206</v>
      </c>
      <c r="B8" s="5" t="inlineStr">
        <is>
          <t>G03</t>
        </is>
      </c>
      <c r="C8" s="15" t="n">
        <v>1</v>
      </c>
      <c r="D8" s="13" t="n">
        <v>1000</v>
      </c>
      <c r="E8" s="5" t="inlineStr">
        <is>
          <t>نقدًا</t>
        </is>
      </c>
      <c r="F8" s="5" t="n"/>
      <c r="G8" s="6">
        <f>IF(B8&amp;""="","",IFERROR(INDEX('الأعضاء'!$B$6:$B$45,MATCH(B8&amp;"",'الأعضاء'!$A$6:$A$45,0))&amp;"","كود غير موجود"))</f>
        <v/>
      </c>
    </row>
    <row r="9">
      <c r="A9" s="14" t="n">
        <v>46206</v>
      </c>
      <c r="B9" s="5" t="inlineStr">
        <is>
          <t>G04</t>
        </is>
      </c>
      <c r="C9" s="15" t="n">
        <v>1</v>
      </c>
      <c r="D9" s="13" t="n">
        <v>2000</v>
      </c>
      <c r="E9" s="5" t="inlineStr">
        <is>
          <t>تحويل</t>
        </is>
      </c>
      <c r="F9" s="5" t="n"/>
      <c r="G9" s="6">
        <f>IF(B9&amp;""="","",IFERROR(INDEX('الأعضاء'!$B$6:$B$45,MATCH(B9&amp;"",'الأعضاء'!$A$6:$A$45,0))&amp;"","كود غير موجود"))</f>
        <v/>
      </c>
    </row>
    <row r="10">
      <c r="A10" s="14" t="n">
        <v>46206</v>
      </c>
      <c r="B10" s="5" t="inlineStr">
        <is>
          <t>G05</t>
        </is>
      </c>
      <c r="C10" s="15" t="n">
        <v>1</v>
      </c>
      <c r="D10" s="13" t="n">
        <v>1000</v>
      </c>
      <c r="E10" s="5" t="inlineStr">
        <is>
          <t>نقدًا</t>
        </is>
      </c>
      <c r="F10" s="5" t="n"/>
      <c r="G10" s="6">
        <f>IF(B10&amp;""="","",IFERROR(INDEX('الأعضاء'!$B$6:$B$45,MATCH(B10&amp;"",'الأعضاء'!$A$6:$A$45,0))&amp;"","كود غير موجود"))</f>
        <v/>
      </c>
    </row>
    <row r="11">
      <c r="A11" s="14" t="n">
        <v>46206</v>
      </c>
      <c r="B11" s="5" t="inlineStr">
        <is>
          <t>G06</t>
        </is>
      </c>
      <c r="C11" s="15" t="n">
        <v>1</v>
      </c>
      <c r="D11" s="13" t="n">
        <v>1000</v>
      </c>
      <c r="E11" s="5" t="inlineStr">
        <is>
          <t>تحويل</t>
        </is>
      </c>
      <c r="F11" s="5" t="n"/>
      <c r="G11" s="6">
        <f>IF(B11&amp;""="","",IFERROR(INDEX('الأعضاء'!$B$6:$B$45,MATCH(B11&amp;"",'الأعضاء'!$A$6:$A$45,0))&amp;"","كود غير موجود"))</f>
        <v/>
      </c>
    </row>
    <row r="12">
      <c r="A12" s="14" t="n">
        <v>46206</v>
      </c>
      <c r="B12" s="5" t="inlineStr">
        <is>
          <t>G07</t>
        </is>
      </c>
      <c r="C12" s="15" t="n">
        <v>1</v>
      </c>
      <c r="D12" s="13" t="n">
        <v>1000</v>
      </c>
      <c r="E12" s="5" t="inlineStr">
        <is>
          <t>نقدًا</t>
        </is>
      </c>
      <c r="F12" s="5" t="n"/>
      <c r="G12" s="6">
        <f>IF(B12&amp;""="","",IFERROR(INDEX('الأعضاء'!$B$6:$B$45,MATCH(B12&amp;"",'الأعضاء'!$A$6:$A$45,0))&amp;"","كود غير موجود"))</f>
        <v/>
      </c>
    </row>
    <row r="13">
      <c r="A13" s="14" t="n">
        <v>46206</v>
      </c>
      <c r="B13" s="5" t="inlineStr">
        <is>
          <t>G08</t>
        </is>
      </c>
      <c r="C13" s="15" t="n">
        <v>1</v>
      </c>
      <c r="D13" s="13" t="n">
        <v>1000</v>
      </c>
      <c r="E13" s="5" t="inlineStr">
        <is>
          <t>تحويل</t>
        </is>
      </c>
      <c r="F13" s="5" t="n"/>
      <c r="G13" s="6">
        <f>IF(B13&amp;""="","",IFERROR(INDEX('الأعضاء'!$B$6:$B$45,MATCH(B13&amp;"",'الأعضاء'!$A$6:$A$45,0))&amp;"","كود غير موجود"))</f>
        <v/>
      </c>
    </row>
    <row r="14">
      <c r="A14" s="14" t="n">
        <v>46237</v>
      </c>
      <c r="B14" s="5" t="inlineStr">
        <is>
          <t>G01</t>
        </is>
      </c>
      <c r="C14" s="15" t="n">
        <v>2</v>
      </c>
      <c r="D14" s="13" t="n">
        <v>2000</v>
      </c>
      <c r="E14" s="5" t="inlineStr">
        <is>
          <t>نقدًا</t>
        </is>
      </c>
      <c r="F14" s="5" t="n"/>
      <c r="G14" s="6">
        <f>IF(B14&amp;""="","",IFERROR(INDEX('الأعضاء'!$B$6:$B$45,MATCH(B14&amp;"",'الأعضاء'!$A$6:$A$45,0))&amp;"","كود غير موجود"))</f>
        <v/>
      </c>
    </row>
    <row r="15">
      <c r="A15" s="14" t="n">
        <v>46237</v>
      </c>
      <c r="B15" s="5" t="inlineStr">
        <is>
          <t>G02</t>
        </is>
      </c>
      <c r="C15" s="15" t="n">
        <v>2</v>
      </c>
      <c r="D15" s="13" t="n">
        <v>1000</v>
      </c>
      <c r="E15" s="5" t="inlineStr">
        <is>
          <t>تحويل</t>
        </is>
      </c>
      <c r="F15" s="5" t="n"/>
      <c r="G15" s="6">
        <f>IF(B15&amp;""="","",IFERROR(INDEX('الأعضاء'!$B$6:$B$45,MATCH(B15&amp;"",'الأعضاء'!$A$6:$A$45,0))&amp;"","كود غير موجود"))</f>
        <v/>
      </c>
    </row>
    <row r="16">
      <c r="A16" s="14" t="n">
        <v>46237</v>
      </c>
      <c r="B16" s="5" t="inlineStr">
        <is>
          <t>G03</t>
        </is>
      </c>
      <c r="C16" s="15" t="n">
        <v>2</v>
      </c>
      <c r="D16" s="13" t="n">
        <v>1000</v>
      </c>
      <c r="E16" s="5" t="inlineStr">
        <is>
          <t>نقدًا</t>
        </is>
      </c>
      <c r="F16" s="5" t="n"/>
      <c r="G16" s="6">
        <f>IF(B16&amp;""="","",IFERROR(INDEX('الأعضاء'!$B$6:$B$45,MATCH(B16&amp;"",'الأعضاء'!$A$6:$A$45,0))&amp;"","كود غير موجود"))</f>
        <v/>
      </c>
    </row>
    <row r="17">
      <c r="A17" s="14" t="n">
        <v>46237</v>
      </c>
      <c r="B17" s="5" t="inlineStr">
        <is>
          <t>G04</t>
        </is>
      </c>
      <c r="C17" s="15" t="n">
        <v>2</v>
      </c>
      <c r="D17" s="13" t="n">
        <v>2000</v>
      </c>
      <c r="E17" s="5" t="inlineStr">
        <is>
          <t>تحويل</t>
        </is>
      </c>
      <c r="F17" s="5" t="n"/>
      <c r="G17" s="6">
        <f>IF(B17&amp;""="","",IFERROR(INDEX('الأعضاء'!$B$6:$B$45,MATCH(B17&amp;"",'الأعضاء'!$A$6:$A$45,0))&amp;"","كود غير موجود"))</f>
        <v/>
      </c>
    </row>
    <row r="18">
      <c r="A18" s="14" t="n">
        <v>46237</v>
      </c>
      <c r="B18" s="5" t="inlineStr">
        <is>
          <t>G05</t>
        </is>
      </c>
      <c r="C18" s="15" t="n">
        <v>2</v>
      </c>
      <c r="D18" s="13" t="n">
        <v>500</v>
      </c>
      <c r="E18" s="5" t="inlineStr">
        <is>
          <t>نقدًا</t>
        </is>
      </c>
      <c r="F18" s="5" t="inlineStr">
        <is>
          <t>دفع نصف القسط</t>
        </is>
      </c>
      <c r="G18" s="6">
        <f>IF(B18&amp;""="","",IFERROR(INDEX('الأعضاء'!$B$6:$B$45,MATCH(B18&amp;"",'الأعضاء'!$A$6:$A$45,0))&amp;"","كود غير موجود"))</f>
        <v/>
      </c>
    </row>
    <row r="19">
      <c r="A19" s="14" t="n">
        <v>46237</v>
      </c>
      <c r="B19" s="5" t="inlineStr">
        <is>
          <t>G06</t>
        </is>
      </c>
      <c r="C19" s="15" t="n">
        <v>2</v>
      </c>
      <c r="D19" s="13" t="n">
        <v>1000</v>
      </c>
      <c r="E19" s="5" t="inlineStr">
        <is>
          <t>تحويل</t>
        </is>
      </c>
      <c r="F19" s="5" t="n"/>
      <c r="G19" s="6">
        <f>IF(B19&amp;""="","",IFERROR(INDEX('الأعضاء'!$B$6:$B$45,MATCH(B19&amp;"",'الأعضاء'!$A$6:$A$45,0))&amp;"","كود غير موجود"))</f>
        <v/>
      </c>
    </row>
    <row r="20">
      <c r="A20" s="14" t="n">
        <v>46237</v>
      </c>
      <c r="B20" s="5" t="inlineStr">
        <is>
          <t>G07</t>
        </is>
      </c>
      <c r="C20" s="15" t="n">
        <v>2</v>
      </c>
      <c r="D20" s="13" t="n">
        <v>1000</v>
      </c>
      <c r="E20" s="5" t="inlineStr">
        <is>
          <t>نقدًا</t>
        </is>
      </c>
      <c r="F20" s="5" t="n"/>
      <c r="G20" s="6">
        <f>IF(B20&amp;""="","",IFERROR(INDEX('الأعضاء'!$B$6:$B$45,MATCH(B20&amp;"",'الأعضاء'!$A$6:$A$45,0))&amp;"","كود غير موجود"))</f>
        <v/>
      </c>
    </row>
    <row r="21">
      <c r="A21" s="14" t="n">
        <v>46237</v>
      </c>
      <c r="B21" s="5" t="inlineStr">
        <is>
          <t>G08</t>
        </is>
      </c>
      <c r="C21" s="15" t="n">
        <v>2</v>
      </c>
      <c r="D21" s="13" t="n">
        <v>1000</v>
      </c>
      <c r="E21" s="5" t="inlineStr">
        <is>
          <t>تحويل</t>
        </is>
      </c>
      <c r="F21" s="5" t="n"/>
      <c r="G21" s="6">
        <f>IF(B21&amp;""="","",IFERROR(INDEX('الأعضاء'!$B$6:$B$45,MATCH(B21&amp;"",'الأعضاء'!$A$6:$A$45,0))&amp;"","كود غير موجود"))</f>
        <v/>
      </c>
    </row>
    <row r="22">
      <c r="A22" s="14" t="n">
        <v>46268</v>
      </c>
      <c r="B22" s="5" t="inlineStr">
        <is>
          <t>G01</t>
        </is>
      </c>
      <c r="C22" s="15" t="n">
        <v>3</v>
      </c>
      <c r="D22" s="13" t="n">
        <v>2000</v>
      </c>
      <c r="E22" s="5" t="inlineStr">
        <is>
          <t>نقدًا</t>
        </is>
      </c>
      <c r="F22" s="5" t="n"/>
      <c r="G22" s="6">
        <f>IF(B22&amp;""="","",IFERROR(INDEX('الأعضاء'!$B$6:$B$45,MATCH(B22&amp;"",'الأعضاء'!$A$6:$A$45,0))&amp;"","كود غير موجود"))</f>
        <v/>
      </c>
    </row>
    <row r="23">
      <c r="A23" s="14" t="n">
        <v>46268</v>
      </c>
      <c r="B23" s="5" t="inlineStr">
        <is>
          <t>G03</t>
        </is>
      </c>
      <c r="C23" s="15" t="n">
        <v>3</v>
      </c>
      <c r="D23" s="13" t="n">
        <v>1000</v>
      </c>
      <c r="E23" s="5" t="inlineStr">
        <is>
          <t>تحويل</t>
        </is>
      </c>
      <c r="F23" s="5" t="n"/>
      <c r="G23" s="6">
        <f>IF(B23&amp;""="","",IFERROR(INDEX('الأعضاء'!$B$6:$B$45,MATCH(B23&amp;"",'الأعضاء'!$A$6:$A$45,0))&amp;"","كود غير موجود"))</f>
        <v/>
      </c>
    </row>
    <row r="24">
      <c r="A24" s="14" t="n">
        <v>46268</v>
      </c>
      <c r="B24" s="5" t="inlineStr">
        <is>
          <t>G04</t>
        </is>
      </c>
      <c r="C24" s="15" t="n">
        <v>3</v>
      </c>
      <c r="D24" s="13" t="n">
        <v>2000</v>
      </c>
      <c r="E24" s="5" t="inlineStr">
        <is>
          <t>نقدًا</t>
        </is>
      </c>
      <c r="F24" s="5" t="n"/>
      <c r="G24" s="6">
        <f>IF(B24&amp;""="","",IFERROR(INDEX('الأعضاء'!$B$6:$B$45,MATCH(B24&amp;"",'الأعضاء'!$A$6:$A$45,0))&amp;"","كود غير موجود"))</f>
        <v/>
      </c>
    </row>
    <row r="25">
      <c r="A25" s="14" t="n">
        <v>46268</v>
      </c>
      <c r="B25" s="5" t="inlineStr">
        <is>
          <t>G05</t>
        </is>
      </c>
      <c r="C25" s="15" t="n">
        <v>3</v>
      </c>
      <c r="D25" s="13" t="n">
        <v>1000</v>
      </c>
      <c r="E25" s="5" t="inlineStr">
        <is>
          <t>تحويل</t>
        </is>
      </c>
      <c r="F25" s="5" t="n"/>
      <c r="G25" s="6">
        <f>IF(B25&amp;""="","",IFERROR(INDEX('الأعضاء'!$B$6:$B$45,MATCH(B25&amp;"",'الأعضاء'!$A$6:$A$45,0))&amp;"","كود غير موجود"))</f>
        <v/>
      </c>
    </row>
    <row r="26">
      <c r="A26" s="14" t="n">
        <v>46268</v>
      </c>
      <c r="B26" s="5" t="inlineStr">
        <is>
          <t>G06</t>
        </is>
      </c>
      <c r="C26" s="15" t="n">
        <v>3</v>
      </c>
      <c r="D26" s="13" t="n">
        <v>1000</v>
      </c>
      <c r="E26" s="5" t="inlineStr">
        <is>
          <t>نقدًا</t>
        </is>
      </c>
      <c r="F26" s="5" t="n"/>
      <c r="G26" s="6">
        <f>IF(B26&amp;""="","",IFERROR(INDEX('الأعضاء'!$B$6:$B$45,MATCH(B26&amp;"",'الأعضاء'!$A$6:$A$45,0))&amp;"","كود غير موجود"))</f>
        <v/>
      </c>
    </row>
    <row r="27">
      <c r="A27" s="14" t="n">
        <v>46268</v>
      </c>
      <c r="B27" s="5" t="inlineStr">
        <is>
          <t>G07</t>
        </is>
      </c>
      <c r="C27" s="15" t="n">
        <v>3</v>
      </c>
      <c r="D27" s="13" t="n">
        <v>1000</v>
      </c>
      <c r="E27" s="5" t="inlineStr">
        <is>
          <t>تحويل</t>
        </is>
      </c>
      <c r="F27" s="5" t="n"/>
      <c r="G27" s="6">
        <f>IF(B27&amp;""="","",IFERROR(INDEX('الأعضاء'!$B$6:$B$45,MATCH(B27&amp;"",'الأعضاء'!$A$6:$A$45,0))&amp;"","كود غير موجود"))</f>
        <v/>
      </c>
    </row>
    <row r="28">
      <c r="A28" s="14" t="n">
        <v>46268</v>
      </c>
      <c r="B28" s="5" t="inlineStr">
        <is>
          <t>G08</t>
        </is>
      </c>
      <c r="C28" s="15" t="n">
        <v>3</v>
      </c>
      <c r="D28" s="13" t="n">
        <v>1000</v>
      </c>
      <c r="E28" s="5" t="inlineStr">
        <is>
          <t>نقدًا</t>
        </is>
      </c>
      <c r="F28" s="5" t="n"/>
      <c r="G28" s="6">
        <f>IF(B28&amp;""="","",IFERROR(INDEX('الأعضاء'!$B$6:$B$45,MATCH(B28&amp;"",'الأعضاء'!$A$6:$A$45,0))&amp;"","كود غير موجود"))</f>
        <v/>
      </c>
    </row>
    <row r="29">
      <c r="A29" s="14" t="n">
        <v>46298</v>
      </c>
      <c r="B29" s="5" t="inlineStr">
        <is>
          <t>G01</t>
        </is>
      </c>
      <c r="C29" s="15" t="n">
        <v>4</v>
      </c>
      <c r="D29" s="13" t="n">
        <v>2000</v>
      </c>
      <c r="E29" s="5" t="inlineStr">
        <is>
          <t>تحويل</t>
        </is>
      </c>
      <c r="F29" s="5" t="n"/>
      <c r="G29" s="6">
        <f>IF(B29&amp;""="","",IFERROR(INDEX('الأعضاء'!$B$6:$B$45,MATCH(B29&amp;"",'الأعضاء'!$A$6:$A$45,0))&amp;"","كود غير موجود"))</f>
        <v/>
      </c>
    </row>
    <row r="30">
      <c r="A30" s="14" t="n">
        <v>46298</v>
      </c>
      <c r="B30" s="5" t="inlineStr">
        <is>
          <t>G02</t>
        </is>
      </c>
      <c r="C30" s="15" t="n">
        <v>4</v>
      </c>
      <c r="D30" s="13" t="n">
        <v>1000</v>
      </c>
      <c r="E30" s="5" t="inlineStr">
        <is>
          <t>نقدًا</t>
        </is>
      </c>
      <c r="F30" s="5" t="n"/>
      <c r="G30" s="6">
        <f>IF(B30&amp;""="","",IFERROR(INDEX('الأعضاء'!$B$6:$B$45,MATCH(B30&amp;"",'الأعضاء'!$A$6:$A$45,0))&amp;"","كود غير موجود"))</f>
        <v/>
      </c>
    </row>
    <row r="31">
      <c r="A31" s="14" t="n">
        <v>46298</v>
      </c>
      <c r="B31" s="5" t="inlineStr">
        <is>
          <t>G03</t>
        </is>
      </c>
      <c r="C31" s="15" t="n">
        <v>4</v>
      </c>
      <c r="D31" s="13" t="n">
        <v>1000</v>
      </c>
      <c r="E31" s="5" t="inlineStr">
        <is>
          <t>تحويل</t>
        </is>
      </c>
      <c r="F31" s="5" t="n"/>
      <c r="G31" s="6">
        <f>IF(B31&amp;""="","",IFERROR(INDEX('الأعضاء'!$B$6:$B$45,MATCH(B31&amp;"",'الأعضاء'!$A$6:$A$45,0))&amp;"","كود غير موجود"))</f>
        <v/>
      </c>
    </row>
    <row r="32">
      <c r="A32" s="14" t="n">
        <v>46298</v>
      </c>
      <c r="B32" s="5" t="inlineStr">
        <is>
          <t>G04</t>
        </is>
      </c>
      <c r="C32" s="15" t="n">
        <v>4</v>
      </c>
      <c r="D32" s="13" t="n">
        <v>2000</v>
      </c>
      <c r="E32" s="5" t="inlineStr">
        <is>
          <t>نقدًا</t>
        </is>
      </c>
      <c r="F32" s="5" t="n"/>
      <c r="G32" s="6">
        <f>IF(B32&amp;""="","",IFERROR(INDEX('الأعضاء'!$B$6:$B$45,MATCH(B32&amp;"",'الأعضاء'!$A$6:$A$45,0))&amp;"","كود غير موجود"))</f>
        <v/>
      </c>
    </row>
    <row r="33">
      <c r="A33" s="14" t="n">
        <v>46298</v>
      </c>
      <c r="B33" s="5" t="inlineStr">
        <is>
          <t>G05</t>
        </is>
      </c>
      <c r="C33" s="15" t="n">
        <v>4</v>
      </c>
      <c r="D33" s="13" t="n">
        <v>1000</v>
      </c>
      <c r="E33" s="5" t="inlineStr">
        <is>
          <t>تحويل</t>
        </is>
      </c>
      <c r="F33" s="5" t="n"/>
      <c r="G33" s="6">
        <f>IF(B33&amp;""="","",IFERROR(INDEX('الأعضاء'!$B$6:$B$45,MATCH(B33&amp;"",'الأعضاء'!$A$6:$A$45,0))&amp;"","كود غير موجود"))</f>
        <v/>
      </c>
    </row>
    <row r="34">
      <c r="A34" s="14" t="n">
        <v>46298</v>
      </c>
      <c r="B34" s="5" t="inlineStr">
        <is>
          <t>G06</t>
        </is>
      </c>
      <c r="C34" s="15" t="n">
        <v>4</v>
      </c>
      <c r="D34" s="13" t="n">
        <v>1000</v>
      </c>
      <c r="E34" s="5" t="inlineStr">
        <is>
          <t>نقدًا</t>
        </is>
      </c>
      <c r="F34" s="5" t="n"/>
      <c r="G34" s="6">
        <f>IF(B34&amp;""="","",IFERROR(INDEX('الأعضاء'!$B$6:$B$45,MATCH(B34&amp;"",'الأعضاء'!$A$6:$A$45,0))&amp;"","كود غير موجود"))</f>
        <v/>
      </c>
    </row>
    <row r="35">
      <c r="A35" s="14" t="n">
        <v>46298</v>
      </c>
      <c r="B35" s="5" t="inlineStr">
        <is>
          <t>G08</t>
        </is>
      </c>
      <c r="C35" s="15" t="n">
        <v>4</v>
      </c>
      <c r="D35" s="13" t="n">
        <v>1000</v>
      </c>
      <c r="E35" s="5" t="inlineStr">
        <is>
          <t>تحويل</t>
        </is>
      </c>
      <c r="F35" s="5" t="n"/>
      <c r="G35" s="6">
        <f>IF(B35&amp;""="","",IFERROR(INDEX('الأعضاء'!$B$6:$B$45,MATCH(B35&amp;"",'الأعضاء'!$A$6:$A$45,0))&amp;"","كود غير موجود"))</f>
        <v/>
      </c>
    </row>
    <row r="36">
      <c r="A36" s="14" t="n">
        <v>46325</v>
      </c>
      <c r="B36" s="5" t="inlineStr">
        <is>
          <t>G03</t>
        </is>
      </c>
      <c r="C36" s="15" t="n">
        <v>6</v>
      </c>
      <c r="D36" s="13" t="n">
        <v>1000</v>
      </c>
      <c r="E36" s="5" t="inlineStr">
        <is>
          <t>نقدًا</t>
        </is>
      </c>
      <c r="F36" s="5" t="inlineStr">
        <is>
          <t>دفع مقدمًا</t>
        </is>
      </c>
      <c r="G36" s="6">
        <f>IF(B36&amp;""="","",IFERROR(INDEX('الأعضاء'!$B$6:$B$45,MATCH(B36&amp;"",'الأعضاء'!$A$6:$A$45,0))&amp;"","كود غير موجود"))</f>
        <v/>
      </c>
    </row>
    <row r="37">
      <c r="A37" s="14" t="n">
        <v>46327</v>
      </c>
      <c r="B37" s="5" t="inlineStr">
        <is>
          <t>G01</t>
        </is>
      </c>
      <c r="C37" s="15" t="n">
        <v>5</v>
      </c>
      <c r="D37" s="13" t="n">
        <v>2000</v>
      </c>
      <c r="E37" s="5" t="inlineStr">
        <is>
          <t>تحويل</t>
        </is>
      </c>
      <c r="F37" s="5" t="n"/>
      <c r="G37" s="6">
        <f>IF(B37&amp;""="","",IFERROR(INDEX('الأعضاء'!$B$6:$B$45,MATCH(B37&amp;"",'الأعضاء'!$A$6:$A$45,0))&amp;"","كود غير موجود"))</f>
        <v/>
      </c>
    </row>
    <row r="38">
      <c r="A38" s="14" t="n">
        <v>46327</v>
      </c>
      <c r="B38" s="5" t="inlineStr">
        <is>
          <t>G03</t>
        </is>
      </c>
      <c r="C38" s="15" t="n">
        <v>5</v>
      </c>
      <c r="D38" s="13" t="n">
        <v>1000</v>
      </c>
      <c r="E38" s="5" t="inlineStr">
        <is>
          <t>نقدًا</t>
        </is>
      </c>
      <c r="F38" s="5" t="n"/>
      <c r="G38" s="6">
        <f>IF(B38&amp;""="","",IFERROR(INDEX('الأعضاء'!$B$6:$B$45,MATCH(B38&amp;"",'الأعضاء'!$A$6:$A$45,0))&amp;"","كود غير موجود"))</f>
        <v/>
      </c>
    </row>
    <row r="39">
      <c r="A39" s="14" t="n">
        <v>46327</v>
      </c>
      <c r="B39" s="5" t="inlineStr">
        <is>
          <t>G04</t>
        </is>
      </c>
      <c r="C39" s="15" t="n">
        <v>5</v>
      </c>
      <c r="D39" s="13" t="n">
        <v>2000</v>
      </c>
      <c r="E39" s="5" t="inlineStr">
        <is>
          <t>تحويل</t>
        </is>
      </c>
      <c r="F39" s="5" t="n"/>
      <c r="G39" s="6">
        <f>IF(B39&amp;""="","",IFERROR(INDEX('الأعضاء'!$B$6:$B$45,MATCH(B39&amp;"",'الأعضاء'!$A$6:$A$45,0))&amp;"","كود غير موجود"))</f>
        <v/>
      </c>
    </row>
    <row r="40">
      <c r="A40" s="14" t="n">
        <v>46327</v>
      </c>
      <c r="B40" s="5" t="inlineStr">
        <is>
          <t>G06</t>
        </is>
      </c>
      <c r="C40" s="15" t="n">
        <v>5</v>
      </c>
      <c r="D40" s="13" t="n">
        <v>500</v>
      </c>
      <c r="E40" s="5" t="inlineStr">
        <is>
          <t>نقدًا</t>
        </is>
      </c>
      <c r="F40" s="5" t="inlineStr">
        <is>
          <t>دفع نصف القسط</t>
        </is>
      </c>
      <c r="G40" s="6">
        <f>IF(B40&amp;""="","",IFERROR(INDEX('الأعضاء'!$B$6:$B$45,MATCH(B40&amp;"",'الأعضاء'!$A$6:$A$45,0))&amp;"","كود غير موجود"))</f>
        <v/>
      </c>
    </row>
    <row r="41">
      <c r="A41" s="14" t="n">
        <v>46327</v>
      </c>
      <c r="B41" s="5" t="inlineStr">
        <is>
          <t>G08</t>
        </is>
      </c>
      <c r="C41" s="15" t="n">
        <v>5</v>
      </c>
      <c r="D41" s="13" t="n">
        <v>1000</v>
      </c>
      <c r="E41" s="5" t="inlineStr">
        <is>
          <t>تحويل</t>
        </is>
      </c>
      <c r="F41" s="5" t="n"/>
      <c r="G41" s="6">
        <f>IF(B41&amp;""="","",IFERROR(INDEX('الأعضاء'!$B$6:$B$45,MATCH(B41&amp;"",'الأعضاء'!$A$6:$A$45,0))&amp;"","كود غير موجود"))</f>
        <v/>
      </c>
    </row>
    <row r="42">
      <c r="A42" s="14" t="n"/>
      <c r="B42" s="5" t="n"/>
      <c r="C42" s="15" t="n"/>
      <c r="D42" s="13" t="n"/>
      <c r="E42" s="5" t="n"/>
      <c r="F42" s="5" t="n"/>
      <c r="G42" s="6">
        <f>IF(B42&amp;""="","",IFERROR(INDEX('الأعضاء'!$B$6:$B$45,MATCH(B42&amp;"",'الأعضاء'!$A$6:$A$45,0))&amp;"","كود غير موجود"))</f>
        <v/>
      </c>
    </row>
    <row r="43">
      <c r="A43" s="14" t="n"/>
      <c r="B43" s="5" t="n"/>
      <c r="C43" s="15" t="n"/>
      <c r="D43" s="13" t="n"/>
      <c r="E43" s="5" t="n"/>
      <c r="F43" s="5" t="n"/>
      <c r="G43" s="6">
        <f>IF(B43&amp;""="","",IFERROR(INDEX('الأعضاء'!$B$6:$B$45,MATCH(B43&amp;"",'الأعضاء'!$A$6:$A$45,0))&amp;"","كود غير موجود"))</f>
        <v/>
      </c>
    </row>
    <row r="44">
      <c r="A44" s="14" t="n"/>
      <c r="B44" s="5" t="n"/>
      <c r="C44" s="15" t="n"/>
      <c r="D44" s="13" t="n"/>
      <c r="E44" s="5" t="n"/>
      <c r="F44" s="5" t="n"/>
      <c r="G44" s="6">
        <f>IF(B44&amp;""="","",IFERROR(INDEX('الأعضاء'!$B$6:$B$45,MATCH(B44&amp;"",'الأعضاء'!$A$6:$A$45,0))&amp;"","كود غير موجود"))</f>
        <v/>
      </c>
    </row>
    <row r="45">
      <c r="A45" s="14" t="n"/>
      <c r="B45" s="5" t="n"/>
      <c r="C45" s="15" t="n"/>
      <c r="D45" s="13" t="n"/>
      <c r="E45" s="5" t="n"/>
      <c r="F45" s="5" t="n"/>
      <c r="G45" s="6">
        <f>IF(B45&amp;""="","",IFERROR(INDEX('الأعضاء'!$B$6:$B$45,MATCH(B45&amp;"",'الأعضاء'!$A$6:$A$45,0))&amp;"","كود غير موجود"))</f>
        <v/>
      </c>
    </row>
    <row r="46">
      <c r="A46" s="14" t="n"/>
      <c r="B46" s="5" t="n"/>
      <c r="C46" s="15" t="n"/>
      <c r="D46" s="13" t="n"/>
      <c r="E46" s="5" t="n"/>
      <c r="F46" s="5" t="n"/>
      <c r="G46" s="6">
        <f>IF(B46&amp;""="","",IFERROR(INDEX('الأعضاء'!$B$6:$B$45,MATCH(B46&amp;"",'الأعضاء'!$A$6:$A$45,0))&amp;"","كود غير موجود"))</f>
        <v/>
      </c>
    </row>
    <row r="47">
      <c r="A47" s="14" t="n"/>
      <c r="B47" s="5" t="n"/>
      <c r="C47" s="15" t="n"/>
      <c r="D47" s="13" t="n"/>
      <c r="E47" s="5" t="n"/>
      <c r="F47" s="5" t="n"/>
      <c r="G47" s="6">
        <f>IF(B47&amp;""="","",IFERROR(INDEX('الأعضاء'!$B$6:$B$45,MATCH(B47&amp;"",'الأعضاء'!$A$6:$A$45,0))&amp;"","كود غير موجود"))</f>
        <v/>
      </c>
    </row>
    <row r="48">
      <c r="A48" s="14" t="n"/>
      <c r="B48" s="5" t="n"/>
      <c r="C48" s="15" t="n"/>
      <c r="D48" s="13" t="n"/>
      <c r="E48" s="5" t="n"/>
      <c r="F48" s="5" t="n"/>
      <c r="G48" s="6">
        <f>IF(B48&amp;""="","",IFERROR(INDEX('الأعضاء'!$B$6:$B$45,MATCH(B48&amp;"",'الأعضاء'!$A$6:$A$45,0))&amp;"","كود غير موجود"))</f>
        <v/>
      </c>
    </row>
    <row r="49">
      <c r="A49" s="14" t="n"/>
      <c r="B49" s="5" t="n"/>
      <c r="C49" s="15" t="n"/>
      <c r="D49" s="13" t="n"/>
      <c r="E49" s="5" t="n"/>
      <c r="F49" s="5" t="n"/>
      <c r="G49" s="6">
        <f>IF(B49&amp;""="","",IFERROR(INDEX('الأعضاء'!$B$6:$B$45,MATCH(B49&amp;"",'الأعضاء'!$A$6:$A$45,0))&amp;"","كود غير موجود"))</f>
        <v/>
      </c>
    </row>
    <row r="50">
      <c r="A50" s="14" t="n"/>
      <c r="B50" s="5" t="n"/>
      <c r="C50" s="15" t="n"/>
      <c r="D50" s="13" t="n"/>
      <c r="E50" s="5" t="n"/>
      <c r="F50" s="5" t="n"/>
      <c r="G50" s="6">
        <f>IF(B50&amp;""="","",IFERROR(INDEX('الأعضاء'!$B$6:$B$45,MATCH(B50&amp;"",'الأعضاء'!$A$6:$A$45,0))&amp;"","كود غير موجود"))</f>
        <v/>
      </c>
    </row>
    <row r="51">
      <c r="A51" s="14" t="n"/>
      <c r="B51" s="5" t="n"/>
      <c r="C51" s="15" t="n"/>
      <c r="D51" s="13" t="n"/>
      <c r="E51" s="5" t="n"/>
      <c r="F51" s="5" t="n"/>
      <c r="G51" s="6">
        <f>IF(B51&amp;""="","",IFERROR(INDEX('الأعضاء'!$B$6:$B$45,MATCH(B51&amp;"",'الأعضاء'!$A$6:$A$45,0))&amp;"","كود غير موجود"))</f>
        <v/>
      </c>
    </row>
    <row r="52">
      <c r="A52" s="14" t="n"/>
      <c r="B52" s="5" t="n"/>
      <c r="C52" s="15" t="n"/>
      <c r="D52" s="13" t="n"/>
      <c r="E52" s="5" t="n"/>
      <c r="F52" s="5" t="n"/>
      <c r="G52" s="6">
        <f>IF(B52&amp;""="","",IFERROR(INDEX('الأعضاء'!$B$6:$B$45,MATCH(B52&amp;"",'الأعضاء'!$A$6:$A$45,0))&amp;"","كود غير موجود"))</f>
        <v/>
      </c>
    </row>
    <row r="53">
      <c r="A53" s="14" t="n"/>
      <c r="B53" s="5" t="n"/>
      <c r="C53" s="15" t="n"/>
      <c r="D53" s="13" t="n"/>
      <c r="E53" s="5" t="n"/>
      <c r="F53" s="5" t="n"/>
      <c r="G53" s="6">
        <f>IF(B53&amp;""="","",IFERROR(INDEX('الأعضاء'!$B$6:$B$45,MATCH(B53&amp;"",'الأعضاء'!$A$6:$A$45,0))&amp;"","كود غير موجود"))</f>
        <v/>
      </c>
    </row>
    <row r="54">
      <c r="A54" s="14" t="n"/>
      <c r="B54" s="5" t="n"/>
      <c r="C54" s="15" t="n"/>
      <c r="D54" s="13" t="n"/>
      <c r="E54" s="5" t="n"/>
      <c r="F54" s="5" t="n"/>
      <c r="G54" s="6">
        <f>IF(B54&amp;""="","",IFERROR(INDEX('الأعضاء'!$B$6:$B$45,MATCH(B54&amp;"",'الأعضاء'!$A$6:$A$45,0))&amp;"","كود غير موجود"))</f>
        <v/>
      </c>
    </row>
    <row r="55">
      <c r="A55" s="14" t="n"/>
      <c r="B55" s="5" t="n"/>
      <c r="C55" s="15" t="n"/>
      <c r="D55" s="13" t="n"/>
      <c r="E55" s="5" t="n"/>
      <c r="F55" s="5" t="n"/>
      <c r="G55" s="6">
        <f>IF(B55&amp;""="","",IFERROR(INDEX('الأعضاء'!$B$6:$B$45,MATCH(B55&amp;"",'الأعضاء'!$A$6:$A$45,0))&amp;"","كود غير موجود"))</f>
        <v/>
      </c>
    </row>
    <row r="56">
      <c r="A56" s="14" t="n"/>
      <c r="B56" s="5" t="n"/>
      <c r="C56" s="15" t="n"/>
      <c r="D56" s="13" t="n"/>
      <c r="E56" s="5" t="n"/>
      <c r="F56" s="5" t="n"/>
      <c r="G56" s="6">
        <f>IF(B56&amp;""="","",IFERROR(INDEX('الأعضاء'!$B$6:$B$45,MATCH(B56&amp;"",'الأعضاء'!$A$6:$A$45,0))&amp;"","كود غير موجود"))</f>
        <v/>
      </c>
    </row>
    <row r="57">
      <c r="A57" s="14" t="n"/>
      <c r="B57" s="5" t="n"/>
      <c r="C57" s="15" t="n"/>
      <c r="D57" s="13" t="n"/>
      <c r="E57" s="5" t="n"/>
      <c r="F57" s="5" t="n"/>
      <c r="G57" s="6">
        <f>IF(B57&amp;""="","",IFERROR(INDEX('الأعضاء'!$B$6:$B$45,MATCH(B57&amp;"",'الأعضاء'!$A$6:$A$45,0))&amp;"","كود غير موجود"))</f>
        <v/>
      </c>
    </row>
    <row r="58">
      <c r="A58" s="14" t="n"/>
      <c r="B58" s="5" t="n"/>
      <c r="C58" s="15" t="n"/>
      <c r="D58" s="13" t="n"/>
      <c r="E58" s="5" t="n"/>
      <c r="F58" s="5" t="n"/>
      <c r="G58" s="6">
        <f>IF(B58&amp;""="","",IFERROR(INDEX('الأعضاء'!$B$6:$B$45,MATCH(B58&amp;"",'الأعضاء'!$A$6:$A$45,0))&amp;"","كود غير موجود"))</f>
        <v/>
      </c>
    </row>
    <row r="59">
      <c r="A59" s="14" t="n"/>
      <c r="B59" s="5" t="n"/>
      <c r="C59" s="15" t="n"/>
      <c r="D59" s="13" t="n"/>
      <c r="E59" s="5" t="n"/>
      <c r="F59" s="5" t="n"/>
      <c r="G59" s="6">
        <f>IF(B59&amp;""="","",IFERROR(INDEX('الأعضاء'!$B$6:$B$45,MATCH(B59&amp;"",'الأعضاء'!$A$6:$A$45,0))&amp;"","كود غير موجود"))</f>
        <v/>
      </c>
    </row>
    <row r="60">
      <c r="A60" s="14" t="n"/>
      <c r="B60" s="5" t="n"/>
      <c r="C60" s="15" t="n"/>
      <c r="D60" s="13" t="n"/>
      <c r="E60" s="5" t="n"/>
      <c r="F60" s="5" t="n"/>
      <c r="G60" s="6">
        <f>IF(B60&amp;""="","",IFERROR(INDEX('الأعضاء'!$B$6:$B$45,MATCH(B60&amp;"",'الأعضاء'!$A$6:$A$45,0))&amp;"","كود غير موجود"))</f>
        <v/>
      </c>
    </row>
    <row r="61">
      <c r="A61" s="14" t="n"/>
      <c r="B61" s="5" t="n"/>
      <c r="C61" s="15" t="n"/>
      <c r="D61" s="13" t="n"/>
      <c r="E61" s="5" t="n"/>
      <c r="F61" s="5" t="n"/>
      <c r="G61" s="6">
        <f>IF(B61&amp;""="","",IFERROR(INDEX('الأعضاء'!$B$6:$B$45,MATCH(B61&amp;"",'الأعضاء'!$A$6:$A$45,0))&amp;"","كود غير موجود"))</f>
        <v/>
      </c>
    </row>
    <row r="62">
      <c r="A62" s="14" t="n"/>
      <c r="B62" s="5" t="n"/>
      <c r="C62" s="15" t="n"/>
      <c r="D62" s="13" t="n"/>
      <c r="E62" s="5" t="n"/>
      <c r="F62" s="5" t="n"/>
      <c r="G62" s="6">
        <f>IF(B62&amp;""="","",IFERROR(INDEX('الأعضاء'!$B$6:$B$45,MATCH(B62&amp;"",'الأعضاء'!$A$6:$A$45,0))&amp;"","كود غير موجود"))</f>
        <v/>
      </c>
    </row>
    <row r="63">
      <c r="A63" s="14" t="n"/>
      <c r="B63" s="5" t="n"/>
      <c r="C63" s="15" t="n"/>
      <c r="D63" s="13" t="n"/>
      <c r="E63" s="5" t="n"/>
      <c r="F63" s="5" t="n"/>
      <c r="G63" s="6">
        <f>IF(B63&amp;""="","",IFERROR(INDEX('الأعضاء'!$B$6:$B$45,MATCH(B63&amp;"",'الأعضاء'!$A$6:$A$45,0))&amp;"","كود غير موجود"))</f>
        <v/>
      </c>
    </row>
    <row r="64">
      <c r="A64" s="14" t="n"/>
      <c r="B64" s="5" t="n"/>
      <c r="C64" s="15" t="n"/>
      <c r="D64" s="13" t="n"/>
      <c r="E64" s="5" t="n"/>
      <c r="F64" s="5" t="n"/>
      <c r="G64" s="6">
        <f>IF(B64&amp;""="","",IFERROR(INDEX('الأعضاء'!$B$6:$B$45,MATCH(B64&amp;"",'الأعضاء'!$A$6:$A$45,0))&amp;"","كود غير موجود"))</f>
        <v/>
      </c>
    </row>
    <row r="65">
      <c r="A65" s="14" t="n"/>
      <c r="B65" s="5" t="n"/>
      <c r="C65" s="15" t="n"/>
      <c r="D65" s="13" t="n"/>
      <c r="E65" s="5" t="n"/>
      <c r="F65" s="5" t="n"/>
      <c r="G65" s="6">
        <f>IF(B65&amp;""="","",IFERROR(INDEX('الأعضاء'!$B$6:$B$45,MATCH(B65&amp;"",'الأعضاء'!$A$6:$A$45,0))&amp;"","كود غير موجود"))</f>
        <v/>
      </c>
    </row>
    <row r="66">
      <c r="A66" s="14" t="n"/>
      <c r="B66" s="5" t="n"/>
      <c r="C66" s="15" t="n"/>
      <c r="D66" s="13" t="n"/>
      <c r="E66" s="5" t="n"/>
      <c r="F66" s="5" t="n"/>
      <c r="G66" s="6">
        <f>IF(B66&amp;""="","",IFERROR(INDEX('الأعضاء'!$B$6:$B$45,MATCH(B66&amp;"",'الأعضاء'!$A$6:$A$45,0))&amp;"","كود غير موجود"))</f>
        <v/>
      </c>
    </row>
    <row r="67">
      <c r="A67" s="14" t="n"/>
      <c r="B67" s="5" t="n"/>
      <c r="C67" s="15" t="n"/>
      <c r="D67" s="13" t="n"/>
      <c r="E67" s="5" t="n"/>
      <c r="F67" s="5" t="n"/>
      <c r="G67" s="6">
        <f>IF(B67&amp;""="","",IFERROR(INDEX('الأعضاء'!$B$6:$B$45,MATCH(B67&amp;"",'الأعضاء'!$A$6:$A$45,0))&amp;"","كود غير موجود"))</f>
        <v/>
      </c>
    </row>
    <row r="68">
      <c r="A68" s="14" t="n"/>
      <c r="B68" s="5" t="n"/>
      <c r="C68" s="15" t="n"/>
      <c r="D68" s="13" t="n"/>
      <c r="E68" s="5" t="n"/>
      <c r="F68" s="5" t="n"/>
      <c r="G68" s="6">
        <f>IF(B68&amp;""="","",IFERROR(INDEX('الأعضاء'!$B$6:$B$45,MATCH(B68&amp;"",'الأعضاء'!$A$6:$A$45,0))&amp;"","كود غير موجود"))</f>
        <v/>
      </c>
    </row>
    <row r="69">
      <c r="A69" s="14" t="n"/>
      <c r="B69" s="5" t="n"/>
      <c r="C69" s="15" t="n"/>
      <c r="D69" s="13" t="n"/>
      <c r="E69" s="5" t="n"/>
      <c r="F69" s="5" t="n"/>
      <c r="G69" s="6">
        <f>IF(B69&amp;""="","",IFERROR(INDEX('الأعضاء'!$B$6:$B$45,MATCH(B69&amp;"",'الأعضاء'!$A$6:$A$45,0))&amp;"","كود غير موجود"))</f>
        <v/>
      </c>
    </row>
    <row r="70">
      <c r="A70" s="14" t="n"/>
      <c r="B70" s="5" t="n"/>
      <c r="C70" s="15" t="n"/>
      <c r="D70" s="13" t="n"/>
      <c r="E70" s="5" t="n"/>
      <c r="F70" s="5" t="n"/>
      <c r="G70" s="6">
        <f>IF(B70&amp;""="","",IFERROR(INDEX('الأعضاء'!$B$6:$B$45,MATCH(B70&amp;"",'الأعضاء'!$A$6:$A$45,0))&amp;"","كود غير موجود"))</f>
        <v/>
      </c>
    </row>
    <row r="71">
      <c r="A71" s="14" t="n"/>
      <c r="B71" s="5" t="n"/>
      <c r="C71" s="15" t="n"/>
      <c r="D71" s="13" t="n"/>
      <c r="E71" s="5" t="n"/>
      <c r="F71" s="5" t="n"/>
      <c r="G71" s="6">
        <f>IF(B71&amp;""="","",IFERROR(INDEX('الأعضاء'!$B$6:$B$45,MATCH(B71&amp;"",'الأعضاء'!$A$6:$A$45,0))&amp;"","كود غير موجود"))</f>
        <v/>
      </c>
    </row>
    <row r="72">
      <c r="A72" s="14" t="n"/>
      <c r="B72" s="5" t="n"/>
      <c r="C72" s="15" t="n"/>
      <c r="D72" s="13" t="n"/>
      <c r="E72" s="5" t="n"/>
      <c r="F72" s="5" t="n"/>
      <c r="G72" s="6">
        <f>IF(B72&amp;""="","",IFERROR(INDEX('الأعضاء'!$B$6:$B$45,MATCH(B72&amp;"",'الأعضاء'!$A$6:$A$45,0))&amp;"","كود غير موجود"))</f>
        <v/>
      </c>
    </row>
    <row r="73">
      <c r="A73" s="14" t="n"/>
      <c r="B73" s="5" t="n"/>
      <c r="C73" s="15" t="n"/>
      <c r="D73" s="13" t="n"/>
      <c r="E73" s="5" t="n"/>
      <c r="F73" s="5" t="n"/>
      <c r="G73" s="6">
        <f>IF(B73&amp;""="","",IFERROR(INDEX('الأعضاء'!$B$6:$B$45,MATCH(B73&amp;"",'الأعضاء'!$A$6:$A$45,0))&amp;"","كود غير موجود"))</f>
        <v/>
      </c>
    </row>
    <row r="74">
      <c r="A74" s="14" t="n"/>
      <c r="B74" s="5" t="n"/>
      <c r="C74" s="15" t="n"/>
      <c r="D74" s="13" t="n"/>
      <c r="E74" s="5" t="n"/>
      <c r="F74" s="5" t="n"/>
      <c r="G74" s="6">
        <f>IF(B74&amp;""="","",IFERROR(INDEX('الأعضاء'!$B$6:$B$45,MATCH(B74&amp;"",'الأعضاء'!$A$6:$A$45,0))&amp;"","كود غير موجود"))</f>
        <v/>
      </c>
    </row>
    <row r="75">
      <c r="A75" s="14" t="n"/>
      <c r="B75" s="5" t="n"/>
      <c r="C75" s="15" t="n"/>
      <c r="D75" s="13" t="n"/>
      <c r="E75" s="5" t="n"/>
      <c r="F75" s="5" t="n"/>
      <c r="G75" s="6">
        <f>IF(B75&amp;""="","",IFERROR(INDEX('الأعضاء'!$B$6:$B$45,MATCH(B75&amp;"",'الأعضاء'!$A$6:$A$45,0))&amp;"","كود غير موجود"))</f>
        <v/>
      </c>
    </row>
    <row r="76">
      <c r="A76" s="14" t="n"/>
      <c r="B76" s="5" t="n"/>
      <c r="C76" s="15" t="n"/>
      <c r="D76" s="13" t="n"/>
      <c r="E76" s="5" t="n"/>
      <c r="F76" s="5" t="n"/>
      <c r="G76" s="6">
        <f>IF(B76&amp;""="","",IFERROR(INDEX('الأعضاء'!$B$6:$B$45,MATCH(B76&amp;"",'الأعضاء'!$A$6:$A$45,0))&amp;"","كود غير موجود"))</f>
        <v/>
      </c>
    </row>
    <row r="77">
      <c r="A77" s="14" t="n"/>
      <c r="B77" s="5" t="n"/>
      <c r="C77" s="15" t="n"/>
      <c r="D77" s="13" t="n"/>
      <c r="E77" s="5" t="n"/>
      <c r="F77" s="5" t="n"/>
      <c r="G77" s="6">
        <f>IF(B77&amp;""="","",IFERROR(INDEX('الأعضاء'!$B$6:$B$45,MATCH(B77&amp;"",'الأعضاء'!$A$6:$A$45,0))&amp;"","كود غير موجود"))</f>
        <v/>
      </c>
    </row>
    <row r="78">
      <c r="A78" s="14" t="n"/>
      <c r="B78" s="5" t="n"/>
      <c r="C78" s="15" t="n"/>
      <c r="D78" s="13" t="n"/>
      <c r="E78" s="5" t="n"/>
      <c r="F78" s="5" t="n"/>
      <c r="G78" s="6">
        <f>IF(B78&amp;""="","",IFERROR(INDEX('الأعضاء'!$B$6:$B$45,MATCH(B78&amp;"",'الأعضاء'!$A$6:$A$45,0))&amp;"","كود غير موجود"))</f>
        <v/>
      </c>
    </row>
    <row r="79">
      <c r="A79" s="14" t="n"/>
      <c r="B79" s="5" t="n"/>
      <c r="C79" s="15" t="n"/>
      <c r="D79" s="13" t="n"/>
      <c r="E79" s="5" t="n"/>
      <c r="F79" s="5" t="n"/>
      <c r="G79" s="6">
        <f>IF(B79&amp;""="","",IFERROR(INDEX('الأعضاء'!$B$6:$B$45,MATCH(B79&amp;"",'الأعضاء'!$A$6:$A$45,0))&amp;"","كود غير موجود"))</f>
        <v/>
      </c>
    </row>
    <row r="80">
      <c r="A80" s="14" t="n"/>
      <c r="B80" s="5" t="n"/>
      <c r="C80" s="15" t="n"/>
      <c r="D80" s="13" t="n"/>
      <c r="E80" s="5" t="n"/>
      <c r="F80" s="5" t="n"/>
      <c r="G80" s="6">
        <f>IF(B80&amp;""="","",IFERROR(INDEX('الأعضاء'!$B$6:$B$45,MATCH(B80&amp;"",'الأعضاء'!$A$6:$A$45,0))&amp;"","كود غير موجود"))</f>
        <v/>
      </c>
    </row>
    <row r="81">
      <c r="A81" s="14" t="n"/>
      <c r="B81" s="5" t="n"/>
      <c r="C81" s="15" t="n"/>
      <c r="D81" s="13" t="n"/>
      <c r="E81" s="5" t="n"/>
      <c r="F81" s="5" t="n"/>
      <c r="G81" s="6">
        <f>IF(B81&amp;""="","",IFERROR(INDEX('الأعضاء'!$B$6:$B$45,MATCH(B81&amp;"",'الأعضاء'!$A$6:$A$45,0))&amp;"","كود غير موجود"))</f>
        <v/>
      </c>
    </row>
    <row r="82">
      <c r="A82" s="14" t="n"/>
      <c r="B82" s="5" t="n"/>
      <c r="C82" s="15" t="n"/>
      <c r="D82" s="13" t="n"/>
      <c r="E82" s="5" t="n"/>
      <c r="F82" s="5" t="n"/>
      <c r="G82" s="6">
        <f>IF(B82&amp;""="","",IFERROR(INDEX('الأعضاء'!$B$6:$B$45,MATCH(B82&amp;"",'الأعضاء'!$A$6:$A$45,0))&amp;"","كود غير موجود"))</f>
        <v/>
      </c>
    </row>
    <row r="83">
      <c r="A83" s="14" t="n"/>
      <c r="B83" s="5" t="n"/>
      <c r="C83" s="15" t="n"/>
      <c r="D83" s="13" t="n"/>
      <c r="E83" s="5" t="n"/>
      <c r="F83" s="5" t="n"/>
      <c r="G83" s="6">
        <f>IF(B83&amp;""="","",IFERROR(INDEX('الأعضاء'!$B$6:$B$45,MATCH(B83&amp;"",'الأعضاء'!$A$6:$A$45,0))&amp;"","كود غير موجود"))</f>
        <v/>
      </c>
    </row>
    <row r="84">
      <c r="A84" s="14" t="n"/>
      <c r="B84" s="5" t="n"/>
      <c r="C84" s="15" t="n"/>
      <c r="D84" s="13" t="n"/>
      <c r="E84" s="5" t="n"/>
      <c r="F84" s="5" t="n"/>
      <c r="G84" s="6">
        <f>IF(B84&amp;""="","",IFERROR(INDEX('الأعضاء'!$B$6:$B$45,MATCH(B84&amp;"",'الأعضاء'!$A$6:$A$45,0))&amp;"","كود غير موجود"))</f>
        <v/>
      </c>
    </row>
    <row r="85">
      <c r="A85" s="14" t="n"/>
      <c r="B85" s="5" t="n"/>
      <c r="C85" s="15" t="n"/>
      <c r="D85" s="13" t="n"/>
      <c r="E85" s="5" t="n"/>
      <c r="F85" s="5" t="n"/>
      <c r="G85" s="6">
        <f>IF(B85&amp;""="","",IFERROR(INDEX('الأعضاء'!$B$6:$B$45,MATCH(B85&amp;"",'الأعضاء'!$A$6:$A$45,0))&amp;"","كود غير موجود"))</f>
        <v/>
      </c>
    </row>
    <row r="86">
      <c r="A86" s="14" t="n"/>
      <c r="B86" s="5" t="n"/>
      <c r="C86" s="15" t="n"/>
      <c r="D86" s="13" t="n"/>
      <c r="E86" s="5" t="n"/>
      <c r="F86" s="5" t="n"/>
      <c r="G86" s="6">
        <f>IF(B86&amp;""="","",IFERROR(INDEX('الأعضاء'!$B$6:$B$45,MATCH(B86&amp;"",'الأعضاء'!$A$6:$A$45,0))&amp;"","كود غير موجود"))</f>
        <v/>
      </c>
    </row>
    <row r="87">
      <c r="A87" s="14" t="n"/>
      <c r="B87" s="5" t="n"/>
      <c r="C87" s="15" t="n"/>
      <c r="D87" s="13" t="n"/>
      <c r="E87" s="5" t="n"/>
      <c r="F87" s="5" t="n"/>
      <c r="G87" s="6">
        <f>IF(B87&amp;""="","",IFERROR(INDEX('الأعضاء'!$B$6:$B$45,MATCH(B87&amp;"",'الأعضاء'!$A$6:$A$45,0))&amp;"","كود غير موجود"))</f>
        <v/>
      </c>
    </row>
    <row r="88">
      <c r="A88" s="14" t="n"/>
      <c r="B88" s="5" t="n"/>
      <c r="C88" s="15" t="n"/>
      <c r="D88" s="13" t="n"/>
      <c r="E88" s="5" t="n"/>
      <c r="F88" s="5" t="n"/>
      <c r="G88" s="6">
        <f>IF(B88&amp;""="","",IFERROR(INDEX('الأعضاء'!$B$6:$B$45,MATCH(B88&amp;"",'الأعضاء'!$A$6:$A$45,0))&amp;"","كود غير موجود"))</f>
        <v/>
      </c>
    </row>
    <row r="89">
      <c r="A89" s="14" t="n"/>
      <c r="B89" s="5" t="n"/>
      <c r="C89" s="15" t="n"/>
      <c r="D89" s="13" t="n"/>
      <c r="E89" s="5" t="n"/>
      <c r="F89" s="5" t="n"/>
      <c r="G89" s="6">
        <f>IF(B89&amp;""="","",IFERROR(INDEX('الأعضاء'!$B$6:$B$45,MATCH(B89&amp;"",'الأعضاء'!$A$6:$A$45,0))&amp;"","كود غير موجود"))</f>
        <v/>
      </c>
    </row>
    <row r="90">
      <c r="A90" s="14" t="n"/>
      <c r="B90" s="5" t="n"/>
      <c r="C90" s="15" t="n"/>
      <c r="D90" s="13" t="n"/>
      <c r="E90" s="5" t="n"/>
      <c r="F90" s="5" t="n"/>
      <c r="G90" s="6">
        <f>IF(B90&amp;""="","",IFERROR(INDEX('الأعضاء'!$B$6:$B$45,MATCH(B90&amp;"",'الأعضاء'!$A$6:$A$45,0))&amp;"","كود غير موجود"))</f>
        <v/>
      </c>
    </row>
    <row r="91">
      <c r="A91" s="14" t="n"/>
      <c r="B91" s="5" t="n"/>
      <c r="C91" s="15" t="n"/>
      <c r="D91" s="13" t="n"/>
      <c r="E91" s="5" t="n"/>
      <c r="F91" s="5" t="n"/>
      <c r="G91" s="6">
        <f>IF(B91&amp;""="","",IFERROR(INDEX('الأعضاء'!$B$6:$B$45,MATCH(B91&amp;"",'الأعضاء'!$A$6:$A$45,0))&amp;"","كود غير موجود"))</f>
        <v/>
      </c>
    </row>
    <row r="92">
      <c r="A92" s="14" t="n"/>
      <c r="B92" s="5" t="n"/>
      <c r="C92" s="15" t="n"/>
      <c r="D92" s="13" t="n"/>
      <c r="E92" s="5" t="n"/>
      <c r="F92" s="5" t="n"/>
      <c r="G92" s="6">
        <f>IF(B92&amp;""="","",IFERROR(INDEX('الأعضاء'!$B$6:$B$45,MATCH(B92&amp;"",'الأعضاء'!$A$6:$A$45,0))&amp;"","كود غير موجود"))</f>
        <v/>
      </c>
    </row>
    <row r="93">
      <c r="A93" s="14" t="n"/>
      <c r="B93" s="5" t="n"/>
      <c r="C93" s="15" t="n"/>
      <c r="D93" s="13" t="n"/>
      <c r="E93" s="5" t="n"/>
      <c r="F93" s="5" t="n"/>
      <c r="G93" s="6">
        <f>IF(B93&amp;""="","",IFERROR(INDEX('الأعضاء'!$B$6:$B$45,MATCH(B93&amp;"",'الأعضاء'!$A$6:$A$45,0))&amp;"","كود غير موجود"))</f>
        <v/>
      </c>
    </row>
    <row r="94">
      <c r="A94" s="14" t="n"/>
      <c r="B94" s="5" t="n"/>
      <c r="C94" s="15" t="n"/>
      <c r="D94" s="13" t="n"/>
      <c r="E94" s="5" t="n"/>
      <c r="F94" s="5" t="n"/>
      <c r="G94" s="6">
        <f>IF(B94&amp;""="","",IFERROR(INDEX('الأعضاء'!$B$6:$B$45,MATCH(B94&amp;"",'الأعضاء'!$A$6:$A$45,0))&amp;"","كود غير موجود"))</f>
        <v/>
      </c>
    </row>
    <row r="95">
      <c r="A95" s="14" t="n"/>
      <c r="B95" s="5" t="n"/>
      <c r="C95" s="15" t="n"/>
      <c r="D95" s="13" t="n"/>
      <c r="E95" s="5" t="n"/>
      <c r="F95" s="5" t="n"/>
      <c r="G95" s="6">
        <f>IF(B95&amp;""="","",IFERROR(INDEX('الأعضاء'!$B$6:$B$45,MATCH(B95&amp;"",'الأعضاء'!$A$6:$A$45,0))&amp;"","كود غير موجود"))</f>
        <v/>
      </c>
    </row>
    <row r="96">
      <c r="A96" s="14" t="n"/>
      <c r="B96" s="5" t="n"/>
      <c r="C96" s="15" t="n"/>
      <c r="D96" s="13" t="n"/>
      <c r="E96" s="5" t="n"/>
      <c r="F96" s="5" t="n"/>
      <c r="G96" s="6">
        <f>IF(B96&amp;""="","",IFERROR(INDEX('الأعضاء'!$B$6:$B$45,MATCH(B96&amp;"",'الأعضاء'!$A$6:$A$45,0))&amp;"","كود غير موجود"))</f>
        <v/>
      </c>
    </row>
    <row r="97">
      <c r="A97" s="14" t="n"/>
      <c r="B97" s="5" t="n"/>
      <c r="C97" s="15" t="n"/>
      <c r="D97" s="13" t="n"/>
      <c r="E97" s="5" t="n"/>
      <c r="F97" s="5" t="n"/>
      <c r="G97" s="6">
        <f>IF(B97&amp;""="","",IFERROR(INDEX('الأعضاء'!$B$6:$B$45,MATCH(B97&amp;"",'الأعضاء'!$A$6:$A$45,0))&amp;"","كود غير موجود"))</f>
        <v/>
      </c>
    </row>
    <row r="98">
      <c r="A98" s="14" t="n"/>
      <c r="B98" s="5" t="n"/>
      <c r="C98" s="15" t="n"/>
      <c r="D98" s="13" t="n"/>
      <c r="E98" s="5" t="n"/>
      <c r="F98" s="5" t="n"/>
      <c r="G98" s="6">
        <f>IF(B98&amp;""="","",IFERROR(INDEX('الأعضاء'!$B$6:$B$45,MATCH(B98&amp;"",'الأعضاء'!$A$6:$A$45,0))&amp;"","كود غير موجود"))</f>
        <v/>
      </c>
    </row>
    <row r="99">
      <c r="A99" s="14" t="n"/>
      <c r="B99" s="5" t="n"/>
      <c r="C99" s="15" t="n"/>
      <c r="D99" s="13" t="n"/>
      <c r="E99" s="5" t="n"/>
      <c r="F99" s="5" t="n"/>
      <c r="G99" s="6">
        <f>IF(B99&amp;""="","",IFERROR(INDEX('الأعضاء'!$B$6:$B$45,MATCH(B99&amp;"",'الأعضاء'!$A$6:$A$45,0))&amp;"","كود غير موجود"))</f>
        <v/>
      </c>
    </row>
    <row r="100">
      <c r="A100" s="14" t="n"/>
      <c r="B100" s="5" t="n"/>
      <c r="C100" s="15" t="n"/>
      <c r="D100" s="13" t="n"/>
      <c r="E100" s="5" t="n"/>
      <c r="F100" s="5" t="n"/>
      <c r="G100" s="6">
        <f>IF(B100&amp;""="","",IFERROR(INDEX('الأعضاء'!$B$6:$B$45,MATCH(B100&amp;"",'الأعضاء'!$A$6:$A$45,0))&amp;"","كود غير موجود"))</f>
        <v/>
      </c>
    </row>
    <row r="101">
      <c r="A101" s="14" t="n"/>
      <c r="B101" s="5" t="n"/>
      <c r="C101" s="15" t="n"/>
      <c r="D101" s="13" t="n"/>
      <c r="E101" s="5" t="n"/>
      <c r="F101" s="5" t="n"/>
      <c r="G101" s="6">
        <f>IF(B101&amp;""="","",IFERROR(INDEX('الأعضاء'!$B$6:$B$45,MATCH(B101&amp;"",'الأعضاء'!$A$6:$A$45,0))&amp;"","كود غير موجود"))</f>
        <v/>
      </c>
    </row>
    <row r="102">
      <c r="A102" s="14" t="n"/>
      <c r="B102" s="5" t="n"/>
      <c r="C102" s="15" t="n"/>
      <c r="D102" s="13" t="n"/>
      <c r="E102" s="5" t="n"/>
      <c r="F102" s="5" t="n"/>
      <c r="G102" s="6">
        <f>IF(B102&amp;""="","",IFERROR(INDEX('الأعضاء'!$B$6:$B$45,MATCH(B102&amp;"",'الأعضاء'!$A$6:$A$45,0))&amp;"","كود غير موجود"))</f>
        <v/>
      </c>
    </row>
    <row r="103">
      <c r="A103" s="14" t="n"/>
      <c r="B103" s="5" t="n"/>
      <c r="C103" s="15" t="n"/>
      <c r="D103" s="13" t="n"/>
      <c r="E103" s="5" t="n"/>
      <c r="F103" s="5" t="n"/>
      <c r="G103" s="6">
        <f>IF(B103&amp;""="","",IFERROR(INDEX('الأعضاء'!$B$6:$B$45,MATCH(B103&amp;"",'الأعضاء'!$A$6:$A$45,0))&amp;"","كود غير موجود"))</f>
        <v/>
      </c>
    </row>
    <row r="104">
      <c r="A104" s="14" t="n"/>
      <c r="B104" s="5" t="n"/>
      <c r="C104" s="15" t="n"/>
      <c r="D104" s="13" t="n"/>
      <c r="E104" s="5" t="n"/>
      <c r="F104" s="5" t="n"/>
      <c r="G104" s="6">
        <f>IF(B104&amp;""="","",IFERROR(INDEX('الأعضاء'!$B$6:$B$45,MATCH(B104&amp;"",'الأعضاء'!$A$6:$A$45,0))&amp;"","كود غير موجود"))</f>
        <v/>
      </c>
    </row>
    <row r="105">
      <c r="A105" s="14" t="n"/>
      <c r="B105" s="5" t="n"/>
      <c r="C105" s="15" t="n"/>
      <c r="D105" s="13" t="n"/>
      <c r="E105" s="5" t="n"/>
      <c r="F105" s="5" t="n"/>
      <c r="G105" s="6">
        <f>IF(B105&amp;""="","",IFERROR(INDEX('الأعضاء'!$B$6:$B$45,MATCH(B105&amp;"",'الأعضاء'!$A$6:$A$45,0))&amp;"","كود غير موجود"))</f>
        <v/>
      </c>
    </row>
    <row r="106">
      <c r="A106" s="14" t="n"/>
      <c r="B106" s="5" t="n"/>
      <c r="C106" s="15" t="n"/>
      <c r="D106" s="13" t="n"/>
      <c r="E106" s="5" t="n"/>
      <c r="F106" s="5" t="n"/>
      <c r="G106" s="6">
        <f>IF(B106&amp;""="","",IFERROR(INDEX('الأعضاء'!$B$6:$B$45,MATCH(B106&amp;"",'الأعضاء'!$A$6:$A$45,0))&amp;"","كود غير موجود"))</f>
        <v/>
      </c>
    </row>
    <row r="107">
      <c r="A107" s="14" t="n"/>
      <c r="B107" s="5" t="n"/>
      <c r="C107" s="15" t="n"/>
      <c r="D107" s="13" t="n"/>
      <c r="E107" s="5" t="n"/>
      <c r="F107" s="5" t="n"/>
      <c r="G107" s="6">
        <f>IF(B107&amp;""="","",IFERROR(INDEX('الأعضاء'!$B$6:$B$45,MATCH(B107&amp;"",'الأعضاء'!$A$6:$A$45,0))&amp;"","كود غير موجود"))</f>
        <v/>
      </c>
    </row>
    <row r="108">
      <c r="A108" s="14" t="n"/>
      <c r="B108" s="5" t="n"/>
      <c r="C108" s="15" t="n"/>
      <c r="D108" s="13" t="n"/>
      <c r="E108" s="5" t="n"/>
      <c r="F108" s="5" t="n"/>
      <c r="G108" s="6">
        <f>IF(B108&amp;""="","",IFERROR(INDEX('الأعضاء'!$B$6:$B$45,MATCH(B108&amp;"",'الأعضاء'!$A$6:$A$45,0))&amp;"","كود غير موجود"))</f>
        <v/>
      </c>
    </row>
    <row r="109">
      <c r="A109" s="14" t="n"/>
      <c r="B109" s="5" t="n"/>
      <c r="C109" s="15" t="n"/>
      <c r="D109" s="13" t="n"/>
      <c r="E109" s="5" t="n"/>
      <c r="F109" s="5" t="n"/>
      <c r="G109" s="6">
        <f>IF(B109&amp;""="","",IFERROR(INDEX('الأعضاء'!$B$6:$B$45,MATCH(B109&amp;"",'الأعضاء'!$A$6:$A$45,0))&amp;"","كود غير موجود"))</f>
        <v/>
      </c>
    </row>
    <row r="110">
      <c r="A110" s="14" t="n"/>
      <c r="B110" s="5" t="n"/>
      <c r="C110" s="15" t="n"/>
      <c r="D110" s="13" t="n"/>
      <c r="E110" s="5" t="n"/>
      <c r="F110" s="5" t="n"/>
      <c r="G110" s="6">
        <f>IF(B110&amp;""="","",IFERROR(INDEX('الأعضاء'!$B$6:$B$45,MATCH(B110&amp;"",'الأعضاء'!$A$6:$A$45,0))&amp;"","كود غير موجود"))</f>
        <v/>
      </c>
    </row>
    <row r="111">
      <c r="A111" s="14" t="n"/>
      <c r="B111" s="5" t="n"/>
      <c r="C111" s="15" t="n"/>
      <c r="D111" s="13" t="n"/>
      <c r="E111" s="5" t="n"/>
      <c r="F111" s="5" t="n"/>
      <c r="G111" s="6">
        <f>IF(B111&amp;""="","",IFERROR(INDEX('الأعضاء'!$B$6:$B$45,MATCH(B111&amp;"",'الأعضاء'!$A$6:$A$45,0))&amp;"","كود غير موجود"))</f>
        <v/>
      </c>
    </row>
    <row r="112">
      <c r="A112" s="14" t="n"/>
      <c r="B112" s="5" t="n"/>
      <c r="C112" s="15" t="n"/>
      <c r="D112" s="13" t="n"/>
      <c r="E112" s="5" t="n"/>
      <c r="F112" s="5" t="n"/>
      <c r="G112" s="6">
        <f>IF(B112&amp;""="","",IFERROR(INDEX('الأعضاء'!$B$6:$B$45,MATCH(B112&amp;"",'الأعضاء'!$A$6:$A$45,0))&amp;"","كود غير موجود"))</f>
        <v/>
      </c>
    </row>
    <row r="113">
      <c r="A113" s="14" t="n"/>
      <c r="B113" s="5" t="n"/>
      <c r="C113" s="15" t="n"/>
      <c r="D113" s="13" t="n"/>
      <c r="E113" s="5" t="n"/>
      <c r="F113" s="5" t="n"/>
      <c r="G113" s="6">
        <f>IF(B113&amp;""="","",IFERROR(INDEX('الأعضاء'!$B$6:$B$45,MATCH(B113&amp;"",'الأعضاء'!$A$6:$A$45,0))&amp;"","كود غير موجود"))</f>
        <v/>
      </c>
    </row>
    <row r="114">
      <c r="A114" s="14" t="n"/>
      <c r="B114" s="5" t="n"/>
      <c r="C114" s="15" t="n"/>
      <c r="D114" s="13" t="n"/>
      <c r="E114" s="5" t="n"/>
      <c r="F114" s="5" t="n"/>
      <c r="G114" s="6">
        <f>IF(B114&amp;""="","",IFERROR(INDEX('الأعضاء'!$B$6:$B$45,MATCH(B114&amp;"",'الأعضاء'!$A$6:$A$45,0))&amp;"","كود غير موجود"))</f>
        <v/>
      </c>
    </row>
    <row r="115">
      <c r="A115" s="14" t="n"/>
      <c r="B115" s="5" t="n"/>
      <c r="C115" s="15" t="n"/>
      <c r="D115" s="13" t="n"/>
      <c r="E115" s="5" t="n"/>
      <c r="F115" s="5" t="n"/>
      <c r="G115" s="6">
        <f>IF(B115&amp;""="","",IFERROR(INDEX('الأعضاء'!$B$6:$B$45,MATCH(B115&amp;"",'الأعضاء'!$A$6:$A$45,0))&amp;"","كود غير موجود"))</f>
        <v/>
      </c>
    </row>
    <row r="116">
      <c r="A116" s="14" t="n"/>
      <c r="B116" s="5" t="n"/>
      <c r="C116" s="15" t="n"/>
      <c r="D116" s="13" t="n"/>
      <c r="E116" s="5" t="n"/>
      <c r="F116" s="5" t="n"/>
      <c r="G116" s="6">
        <f>IF(B116&amp;""="","",IFERROR(INDEX('الأعضاء'!$B$6:$B$45,MATCH(B116&amp;"",'الأعضاء'!$A$6:$A$45,0))&amp;"","كود غير موجود"))</f>
        <v/>
      </c>
    </row>
    <row r="117">
      <c r="A117" s="14" t="n"/>
      <c r="B117" s="5" t="n"/>
      <c r="C117" s="15" t="n"/>
      <c r="D117" s="13" t="n"/>
      <c r="E117" s="5" t="n"/>
      <c r="F117" s="5" t="n"/>
      <c r="G117" s="6">
        <f>IF(B117&amp;""="","",IFERROR(INDEX('الأعضاء'!$B$6:$B$45,MATCH(B117&amp;"",'الأعضاء'!$A$6:$A$45,0))&amp;"","كود غير موجود"))</f>
        <v/>
      </c>
    </row>
    <row r="118">
      <c r="A118" s="14" t="n"/>
      <c r="B118" s="5" t="n"/>
      <c r="C118" s="15" t="n"/>
      <c r="D118" s="13" t="n"/>
      <c r="E118" s="5" t="n"/>
      <c r="F118" s="5" t="n"/>
      <c r="G118" s="6">
        <f>IF(B118&amp;""="","",IFERROR(INDEX('الأعضاء'!$B$6:$B$45,MATCH(B118&amp;"",'الأعضاء'!$A$6:$A$45,0))&amp;"","كود غير موجود"))</f>
        <v/>
      </c>
    </row>
    <row r="119">
      <c r="A119" s="14" t="n"/>
      <c r="B119" s="5" t="n"/>
      <c r="C119" s="15" t="n"/>
      <c r="D119" s="13" t="n"/>
      <c r="E119" s="5" t="n"/>
      <c r="F119" s="5" t="n"/>
      <c r="G119" s="6">
        <f>IF(B119&amp;""="","",IFERROR(INDEX('الأعضاء'!$B$6:$B$45,MATCH(B119&amp;"",'الأعضاء'!$A$6:$A$45,0))&amp;"","كود غير موجود"))</f>
        <v/>
      </c>
    </row>
    <row r="120">
      <c r="A120" s="14" t="n"/>
      <c r="B120" s="5" t="n"/>
      <c r="C120" s="15" t="n"/>
      <c r="D120" s="13" t="n"/>
      <c r="E120" s="5" t="n"/>
      <c r="F120" s="5" t="n"/>
      <c r="G120" s="6">
        <f>IF(B120&amp;""="","",IFERROR(INDEX('الأعضاء'!$B$6:$B$45,MATCH(B120&amp;"",'الأعضاء'!$A$6:$A$45,0))&amp;"","كود غير موجود"))</f>
        <v/>
      </c>
    </row>
    <row r="121">
      <c r="A121" s="14" t="n"/>
      <c r="B121" s="5" t="n"/>
      <c r="C121" s="15" t="n"/>
      <c r="D121" s="13" t="n"/>
      <c r="E121" s="5" t="n"/>
      <c r="F121" s="5" t="n"/>
      <c r="G121" s="6">
        <f>IF(B121&amp;""="","",IFERROR(INDEX('الأعضاء'!$B$6:$B$45,MATCH(B121&amp;"",'الأعضاء'!$A$6:$A$45,0))&amp;"","كود غير موجود"))</f>
        <v/>
      </c>
    </row>
    <row r="122">
      <c r="A122" s="14" t="n"/>
      <c r="B122" s="5" t="n"/>
      <c r="C122" s="15" t="n"/>
      <c r="D122" s="13" t="n"/>
      <c r="E122" s="5" t="n"/>
      <c r="F122" s="5" t="n"/>
      <c r="G122" s="6">
        <f>IF(B122&amp;""="","",IFERROR(INDEX('الأعضاء'!$B$6:$B$45,MATCH(B122&amp;"",'الأعضاء'!$A$6:$A$45,0))&amp;"","كود غير موجود"))</f>
        <v/>
      </c>
    </row>
    <row r="123">
      <c r="A123" s="14" t="n"/>
      <c r="B123" s="5" t="n"/>
      <c r="C123" s="15" t="n"/>
      <c r="D123" s="13" t="n"/>
      <c r="E123" s="5" t="n"/>
      <c r="F123" s="5" t="n"/>
      <c r="G123" s="6">
        <f>IF(B123&amp;""="","",IFERROR(INDEX('الأعضاء'!$B$6:$B$45,MATCH(B123&amp;"",'الأعضاء'!$A$6:$A$45,0))&amp;"","كود غير موجود"))</f>
        <v/>
      </c>
    </row>
    <row r="124">
      <c r="A124" s="14" t="n"/>
      <c r="B124" s="5" t="n"/>
      <c r="C124" s="15" t="n"/>
      <c r="D124" s="13" t="n"/>
      <c r="E124" s="5" t="n"/>
      <c r="F124" s="5" t="n"/>
      <c r="G124" s="6">
        <f>IF(B124&amp;""="","",IFERROR(INDEX('الأعضاء'!$B$6:$B$45,MATCH(B124&amp;"",'الأعضاء'!$A$6:$A$45,0))&amp;"","كود غير موجود"))</f>
        <v/>
      </c>
    </row>
    <row r="125">
      <c r="A125" s="14" t="n"/>
      <c r="B125" s="5" t="n"/>
      <c r="C125" s="15" t="n"/>
      <c r="D125" s="13" t="n"/>
      <c r="E125" s="5" t="n"/>
      <c r="F125" s="5" t="n"/>
      <c r="G125" s="6">
        <f>IF(B125&amp;""="","",IFERROR(INDEX('الأعضاء'!$B$6:$B$45,MATCH(B125&amp;"",'الأعضاء'!$A$6:$A$45,0))&amp;"","كود غير موجود"))</f>
        <v/>
      </c>
    </row>
    <row r="126">
      <c r="A126" s="14" t="n"/>
      <c r="B126" s="5" t="n"/>
      <c r="C126" s="15" t="n"/>
      <c r="D126" s="13" t="n"/>
      <c r="E126" s="5" t="n"/>
      <c r="F126" s="5" t="n"/>
      <c r="G126" s="6">
        <f>IF(B126&amp;""="","",IFERROR(INDEX('الأعضاء'!$B$6:$B$45,MATCH(B126&amp;"",'الأعضاء'!$A$6:$A$45,0))&amp;"","كود غير موجود"))</f>
        <v/>
      </c>
    </row>
    <row r="127">
      <c r="A127" s="14" t="n"/>
      <c r="B127" s="5" t="n"/>
      <c r="C127" s="15" t="n"/>
      <c r="D127" s="13" t="n"/>
      <c r="E127" s="5" t="n"/>
      <c r="F127" s="5" t="n"/>
      <c r="G127" s="6">
        <f>IF(B127&amp;""="","",IFERROR(INDEX('الأعضاء'!$B$6:$B$45,MATCH(B127&amp;"",'الأعضاء'!$A$6:$A$45,0))&amp;"","كود غير موجود"))</f>
        <v/>
      </c>
    </row>
    <row r="128">
      <c r="A128" s="14" t="n"/>
      <c r="B128" s="5" t="n"/>
      <c r="C128" s="15" t="n"/>
      <c r="D128" s="13" t="n"/>
      <c r="E128" s="5" t="n"/>
      <c r="F128" s="5" t="n"/>
      <c r="G128" s="6">
        <f>IF(B128&amp;""="","",IFERROR(INDEX('الأعضاء'!$B$6:$B$45,MATCH(B128&amp;"",'الأعضاء'!$A$6:$A$45,0))&amp;"","كود غير موجود"))</f>
        <v/>
      </c>
    </row>
    <row r="129">
      <c r="A129" s="14" t="n"/>
      <c r="B129" s="5" t="n"/>
      <c r="C129" s="15" t="n"/>
      <c r="D129" s="13" t="n"/>
      <c r="E129" s="5" t="n"/>
      <c r="F129" s="5" t="n"/>
      <c r="G129" s="6">
        <f>IF(B129&amp;""="","",IFERROR(INDEX('الأعضاء'!$B$6:$B$45,MATCH(B129&amp;"",'الأعضاء'!$A$6:$A$45,0))&amp;"","كود غير موجود"))</f>
        <v/>
      </c>
    </row>
    <row r="130">
      <c r="A130" s="14" t="n"/>
      <c r="B130" s="5" t="n"/>
      <c r="C130" s="15" t="n"/>
      <c r="D130" s="13" t="n"/>
      <c r="E130" s="5" t="n"/>
      <c r="F130" s="5" t="n"/>
      <c r="G130" s="6">
        <f>IF(B130&amp;""="","",IFERROR(INDEX('الأعضاء'!$B$6:$B$45,MATCH(B130&amp;"",'الأعضاء'!$A$6:$A$45,0))&amp;"","كود غير موجود"))</f>
        <v/>
      </c>
    </row>
    <row r="131">
      <c r="A131" s="14" t="n"/>
      <c r="B131" s="5" t="n"/>
      <c r="C131" s="15" t="n"/>
      <c r="D131" s="13" t="n"/>
      <c r="E131" s="5" t="n"/>
      <c r="F131" s="5" t="n"/>
      <c r="G131" s="6">
        <f>IF(B131&amp;""="","",IFERROR(INDEX('الأعضاء'!$B$6:$B$45,MATCH(B131&amp;"",'الأعضاء'!$A$6:$A$45,0))&amp;"","كود غير موجود"))</f>
        <v/>
      </c>
    </row>
    <row r="132">
      <c r="A132" s="14" t="n"/>
      <c r="B132" s="5" t="n"/>
      <c r="C132" s="15" t="n"/>
      <c r="D132" s="13" t="n"/>
      <c r="E132" s="5" t="n"/>
      <c r="F132" s="5" t="n"/>
      <c r="G132" s="6">
        <f>IF(B132&amp;""="","",IFERROR(INDEX('الأعضاء'!$B$6:$B$45,MATCH(B132&amp;"",'الأعضاء'!$A$6:$A$45,0))&amp;"","كود غير موجود"))</f>
        <v/>
      </c>
    </row>
    <row r="133">
      <c r="A133" s="14" t="n"/>
      <c r="B133" s="5" t="n"/>
      <c r="C133" s="15" t="n"/>
      <c r="D133" s="13" t="n"/>
      <c r="E133" s="5" t="n"/>
      <c r="F133" s="5" t="n"/>
      <c r="G133" s="6">
        <f>IF(B133&amp;""="","",IFERROR(INDEX('الأعضاء'!$B$6:$B$45,MATCH(B133&amp;"",'الأعضاء'!$A$6:$A$45,0))&amp;"","كود غير موجود"))</f>
        <v/>
      </c>
    </row>
    <row r="134">
      <c r="A134" s="14" t="n"/>
      <c r="B134" s="5" t="n"/>
      <c r="C134" s="15" t="n"/>
      <c r="D134" s="13" t="n"/>
      <c r="E134" s="5" t="n"/>
      <c r="F134" s="5" t="n"/>
      <c r="G134" s="6">
        <f>IF(B134&amp;""="","",IFERROR(INDEX('الأعضاء'!$B$6:$B$45,MATCH(B134&amp;"",'الأعضاء'!$A$6:$A$45,0))&amp;"","كود غير موجود"))</f>
        <v/>
      </c>
    </row>
    <row r="135">
      <c r="A135" s="14" t="n"/>
      <c r="B135" s="5" t="n"/>
      <c r="C135" s="15" t="n"/>
      <c r="D135" s="13" t="n"/>
      <c r="E135" s="5" t="n"/>
      <c r="F135" s="5" t="n"/>
      <c r="G135" s="6">
        <f>IF(B135&amp;""="","",IFERROR(INDEX('الأعضاء'!$B$6:$B$45,MATCH(B135&amp;"",'الأعضاء'!$A$6:$A$45,0))&amp;"","كود غير موجود"))</f>
        <v/>
      </c>
    </row>
    <row r="136">
      <c r="A136" s="14" t="n"/>
      <c r="B136" s="5" t="n"/>
      <c r="C136" s="15" t="n"/>
      <c r="D136" s="13" t="n"/>
      <c r="E136" s="5" t="n"/>
      <c r="F136" s="5" t="n"/>
      <c r="G136" s="6">
        <f>IF(B136&amp;""="","",IFERROR(INDEX('الأعضاء'!$B$6:$B$45,MATCH(B136&amp;"",'الأعضاء'!$A$6:$A$45,0))&amp;"","كود غير موجود"))</f>
        <v/>
      </c>
    </row>
    <row r="137">
      <c r="A137" s="14" t="n"/>
      <c r="B137" s="5" t="n"/>
      <c r="C137" s="15" t="n"/>
      <c r="D137" s="13" t="n"/>
      <c r="E137" s="5" t="n"/>
      <c r="F137" s="5" t="n"/>
      <c r="G137" s="6">
        <f>IF(B137&amp;""="","",IFERROR(INDEX('الأعضاء'!$B$6:$B$45,MATCH(B137&amp;"",'الأعضاء'!$A$6:$A$45,0))&amp;"","كود غير موجود"))</f>
        <v/>
      </c>
    </row>
    <row r="138">
      <c r="A138" s="14" t="n"/>
      <c r="B138" s="5" t="n"/>
      <c r="C138" s="15" t="n"/>
      <c r="D138" s="13" t="n"/>
      <c r="E138" s="5" t="n"/>
      <c r="F138" s="5" t="n"/>
      <c r="G138" s="6">
        <f>IF(B138&amp;""="","",IFERROR(INDEX('الأعضاء'!$B$6:$B$45,MATCH(B138&amp;"",'الأعضاء'!$A$6:$A$45,0))&amp;"","كود غير موجود"))</f>
        <v/>
      </c>
    </row>
    <row r="139">
      <c r="A139" s="14" t="n"/>
      <c r="B139" s="5" t="n"/>
      <c r="C139" s="15" t="n"/>
      <c r="D139" s="13" t="n"/>
      <c r="E139" s="5" t="n"/>
      <c r="F139" s="5" t="n"/>
      <c r="G139" s="6">
        <f>IF(B139&amp;""="","",IFERROR(INDEX('الأعضاء'!$B$6:$B$45,MATCH(B139&amp;"",'الأعضاء'!$A$6:$A$45,0))&amp;"","كود غير موجود"))</f>
        <v/>
      </c>
    </row>
    <row r="140">
      <c r="A140" s="14" t="n"/>
      <c r="B140" s="5" t="n"/>
      <c r="C140" s="15" t="n"/>
      <c r="D140" s="13" t="n"/>
      <c r="E140" s="5" t="n"/>
      <c r="F140" s="5" t="n"/>
      <c r="G140" s="6">
        <f>IF(B140&amp;""="","",IFERROR(INDEX('الأعضاء'!$B$6:$B$45,MATCH(B140&amp;"",'الأعضاء'!$A$6:$A$45,0))&amp;"","كود غير موجود"))</f>
        <v/>
      </c>
    </row>
    <row r="141">
      <c r="A141" s="14" t="n"/>
      <c r="B141" s="5" t="n"/>
      <c r="C141" s="15" t="n"/>
      <c r="D141" s="13" t="n"/>
      <c r="E141" s="5" t="n"/>
      <c r="F141" s="5" t="n"/>
      <c r="G141" s="6">
        <f>IF(B141&amp;""="","",IFERROR(INDEX('الأعضاء'!$B$6:$B$45,MATCH(B141&amp;"",'الأعضاء'!$A$6:$A$45,0))&amp;"","كود غير موجود"))</f>
        <v/>
      </c>
    </row>
    <row r="142">
      <c r="A142" s="14" t="n"/>
      <c r="B142" s="5" t="n"/>
      <c r="C142" s="15" t="n"/>
      <c r="D142" s="13" t="n"/>
      <c r="E142" s="5" t="n"/>
      <c r="F142" s="5" t="n"/>
      <c r="G142" s="6">
        <f>IF(B142&amp;""="","",IFERROR(INDEX('الأعضاء'!$B$6:$B$45,MATCH(B142&amp;"",'الأعضاء'!$A$6:$A$45,0))&amp;"","كود غير موجود"))</f>
        <v/>
      </c>
    </row>
    <row r="143">
      <c r="A143" s="14" t="n"/>
      <c r="B143" s="5" t="n"/>
      <c r="C143" s="15" t="n"/>
      <c r="D143" s="13" t="n"/>
      <c r="E143" s="5" t="n"/>
      <c r="F143" s="5" t="n"/>
      <c r="G143" s="6">
        <f>IF(B143&amp;""="","",IFERROR(INDEX('الأعضاء'!$B$6:$B$45,MATCH(B143&amp;"",'الأعضاء'!$A$6:$A$45,0))&amp;"","كود غير موجود"))</f>
        <v/>
      </c>
    </row>
    <row r="144">
      <c r="A144" s="14" t="n"/>
      <c r="B144" s="5" t="n"/>
      <c r="C144" s="15" t="n"/>
      <c r="D144" s="13" t="n"/>
      <c r="E144" s="5" t="n"/>
      <c r="F144" s="5" t="n"/>
      <c r="G144" s="6">
        <f>IF(B144&amp;""="","",IFERROR(INDEX('الأعضاء'!$B$6:$B$45,MATCH(B144&amp;"",'الأعضاء'!$A$6:$A$45,0))&amp;"","كود غير موجود"))</f>
        <v/>
      </c>
    </row>
    <row r="145">
      <c r="A145" s="14" t="n"/>
      <c r="B145" s="5" t="n"/>
      <c r="C145" s="15" t="n"/>
      <c r="D145" s="13" t="n"/>
      <c r="E145" s="5" t="n"/>
      <c r="F145" s="5" t="n"/>
      <c r="G145" s="6">
        <f>IF(B145&amp;""="","",IFERROR(INDEX('الأعضاء'!$B$6:$B$45,MATCH(B145&amp;"",'الأعضاء'!$A$6:$A$45,0))&amp;"","كود غير موجود"))</f>
        <v/>
      </c>
    </row>
    <row r="146">
      <c r="A146" s="14" t="n"/>
      <c r="B146" s="5" t="n"/>
      <c r="C146" s="15" t="n"/>
      <c r="D146" s="13" t="n"/>
      <c r="E146" s="5" t="n"/>
      <c r="F146" s="5" t="n"/>
      <c r="G146" s="6">
        <f>IF(B146&amp;""="","",IFERROR(INDEX('الأعضاء'!$B$6:$B$45,MATCH(B146&amp;"",'الأعضاء'!$A$6:$A$45,0))&amp;"","كود غير موجود"))</f>
        <v/>
      </c>
    </row>
    <row r="147">
      <c r="A147" s="14" t="n"/>
      <c r="B147" s="5" t="n"/>
      <c r="C147" s="15" t="n"/>
      <c r="D147" s="13" t="n"/>
      <c r="E147" s="5" t="n"/>
      <c r="F147" s="5" t="n"/>
      <c r="G147" s="6">
        <f>IF(B147&amp;""="","",IFERROR(INDEX('الأعضاء'!$B$6:$B$45,MATCH(B147&amp;"",'الأعضاء'!$A$6:$A$45,0))&amp;"","كود غير موجود"))</f>
        <v/>
      </c>
    </row>
    <row r="148">
      <c r="A148" s="14" t="n"/>
      <c r="B148" s="5" t="n"/>
      <c r="C148" s="15" t="n"/>
      <c r="D148" s="13" t="n"/>
      <c r="E148" s="5" t="n"/>
      <c r="F148" s="5" t="n"/>
      <c r="G148" s="6">
        <f>IF(B148&amp;""="","",IFERROR(INDEX('الأعضاء'!$B$6:$B$45,MATCH(B148&amp;"",'الأعضاء'!$A$6:$A$45,0))&amp;"","كود غير موجود"))</f>
        <v/>
      </c>
    </row>
    <row r="149">
      <c r="A149" s="14" t="n"/>
      <c r="B149" s="5" t="n"/>
      <c r="C149" s="15" t="n"/>
      <c r="D149" s="13" t="n"/>
      <c r="E149" s="5" t="n"/>
      <c r="F149" s="5" t="n"/>
      <c r="G149" s="6">
        <f>IF(B149&amp;""="","",IFERROR(INDEX('الأعضاء'!$B$6:$B$45,MATCH(B149&amp;"",'الأعضاء'!$A$6:$A$45,0))&amp;"","كود غير موجود"))</f>
        <v/>
      </c>
    </row>
    <row r="150">
      <c r="A150" s="14" t="n"/>
      <c r="B150" s="5" t="n"/>
      <c r="C150" s="15" t="n"/>
      <c r="D150" s="13" t="n"/>
      <c r="E150" s="5" t="n"/>
      <c r="F150" s="5" t="n"/>
      <c r="G150" s="6">
        <f>IF(B150&amp;""="","",IFERROR(INDEX('الأعضاء'!$B$6:$B$45,MATCH(B150&amp;"",'الأعضاء'!$A$6:$A$45,0))&amp;"","كود غير موجود"))</f>
        <v/>
      </c>
    </row>
    <row r="151">
      <c r="A151" s="14" t="n"/>
      <c r="B151" s="5" t="n"/>
      <c r="C151" s="15" t="n"/>
      <c r="D151" s="13" t="n"/>
      <c r="E151" s="5" t="n"/>
      <c r="F151" s="5" t="n"/>
      <c r="G151" s="6">
        <f>IF(B151&amp;""="","",IFERROR(INDEX('الأعضاء'!$B$6:$B$45,MATCH(B151&amp;"",'الأعضاء'!$A$6:$A$45,0))&amp;"","كود غير موجود"))</f>
        <v/>
      </c>
    </row>
    <row r="152">
      <c r="A152" s="14" t="n"/>
      <c r="B152" s="5" t="n"/>
      <c r="C152" s="15" t="n"/>
      <c r="D152" s="13" t="n"/>
      <c r="E152" s="5" t="n"/>
      <c r="F152" s="5" t="n"/>
      <c r="G152" s="6">
        <f>IF(B152&amp;""="","",IFERROR(INDEX('الأعضاء'!$B$6:$B$45,MATCH(B152&amp;"",'الأعضاء'!$A$6:$A$45,0))&amp;"","كود غير موجود"))</f>
        <v/>
      </c>
    </row>
    <row r="153">
      <c r="A153" s="14" t="n"/>
      <c r="B153" s="5" t="n"/>
      <c r="C153" s="15" t="n"/>
      <c r="D153" s="13" t="n"/>
      <c r="E153" s="5" t="n"/>
      <c r="F153" s="5" t="n"/>
      <c r="G153" s="6">
        <f>IF(B153&amp;""="","",IFERROR(INDEX('الأعضاء'!$B$6:$B$45,MATCH(B153&amp;"",'الأعضاء'!$A$6:$A$45,0))&amp;"","كود غير موجود"))</f>
        <v/>
      </c>
    </row>
    <row r="154">
      <c r="A154" s="14" t="n"/>
      <c r="B154" s="5" t="n"/>
      <c r="C154" s="15" t="n"/>
      <c r="D154" s="13" t="n"/>
      <c r="E154" s="5" t="n"/>
      <c r="F154" s="5" t="n"/>
      <c r="G154" s="6">
        <f>IF(B154&amp;""="","",IFERROR(INDEX('الأعضاء'!$B$6:$B$45,MATCH(B154&amp;"",'الأعضاء'!$A$6:$A$45,0))&amp;"","كود غير موجود"))</f>
        <v/>
      </c>
    </row>
    <row r="155">
      <c r="A155" s="14" t="n"/>
      <c r="B155" s="5" t="n"/>
      <c r="C155" s="15" t="n"/>
      <c r="D155" s="13" t="n"/>
      <c r="E155" s="5" t="n"/>
      <c r="F155" s="5" t="n"/>
      <c r="G155" s="6">
        <f>IF(B155&amp;""="","",IFERROR(INDEX('الأعضاء'!$B$6:$B$45,MATCH(B155&amp;"",'الأعضاء'!$A$6:$A$45,0))&amp;"","كود غير موجود"))</f>
        <v/>
      </c>
    </row>
    <row r="156">
      <c r="A156" s="14" t="n"/>
      <c r="B156" s="5" t="n"/>
      <c r="C156" s="15" t="n"/>
      <c r="D156" s="13" t="n"/>
      <c r="E156" s="5" t="n"/>
      <c r="F156" s="5" t="n"/>
      <c r="G156" s="6">
        <f>IF(B156&amp;""="","",IFERROR(INDEX('الأعضاء'!$B$6:$B$45,MATCH(B156&amp;"",'الأعضاء'!$A$6:$A$45,0))&amp;"","كود غير موجود"))</f>
        <v/>
      </c>
    </row>
    <row r="157">
      <c r="A157" s="14" t="n"/>
      <c r="B157" s="5" t="n"/>
      <c r="C157" s="15" t="n"/>
      <c r="D157" s="13" t="n"/>
      <c r="E157" s="5" t="n"/>
      <c r="F157" s="5" t="n"/>
      <c r="G157" s="6">
        <f>IF(B157&amp;""="","",IFERROR(INDEX('الأعضاء'!$B$6:$B$45,MATCH(B157&amp;"",'الأعضاء'!$A$6:$A$45,0))&amp;"","كود غير موجود"))</f>
        <v/>
      </c>
    </row>
    <row r="158">
      <c r="A158" s="14" t="n"/>
      <c r="B158" s="5" t="n"/>
      <c r="C158" s="15" t="n"/>
      <c r="D158" s="13" t="n"/>
      <c r="E158" s="5" t="n"/>
      <c r="F158" s="5" t="n"/>
      <c r="G158" s="6">
        <f>IF(B158&amp;""="","",IFERROR(INDEX('الأعضاء'!$B$6:$B$45,MATCH(B158&amp;"",'الأعضاء'!$A$6:$A$45,0))&amp;"","كود غير موجود"))</f>
        <v/>
      </c>
    </row>
    <row r="159">
      <c r="A159" s="14" t="n"/>
      <c r="B159" s="5" t="n"/>
      <c r="C159" s="15" t="n"/>
      <c r="D159" s="13" t="n"/>
      <c r="E159" s="5" t="n"/>
      <c r="F159" s="5" t="n"/>
      <c r="G159" s="6">
        <f>IF(B159&amp;""="","",IFERROR(INDEX('الأعضاء'!$B$6:$B$45,MATCH(B159&amp;"",'الأعضاء'!$A$6:$A$45,0))&amp;"","كود غير موجود"))</f>
        <v/>
      </c>
    </row>
    <row r="160">
      <c r="A160" s="14" t="n"/>
      <c r="B160" s="5" t="n"/>
      <c r="C160" s="15" t="n"/>
      <c r="D160" s="13" t="n"/>
      <c r="E160" s="5" t="n"/>
      <c r="F160" s="5" t="n"/>
      <c r="G160" s="6">
        <f>IF(B160&amp;""="","",IFERROR(INDEX('الأعضاء'!$B$6:$B$45,MATCH(B160&amp;"",'الأعضاء'!$A$6:$A$45,0))&amp;"","كود غير موجود"))</f>
        <v/>
      </c>
    </row>
    <row r="161">
      <c r="A161" s="14" t="n"/>
      <c r="B161" s="5" t="n"/>
      <c r="C161" s="15" t="n"/>
      <c r="D161" s="13" t="n"/>
      <c r="E161" s="5" t="n"/>
      <c r="F161" s="5" t="n"/>
      <c r="G161" s="6">
        <f>IF(B161&amp;""="","",IFERROR(INDEX('الأعضاء'!$B$6:$B$45,MATCH(B161&amp;"",'الأعضاء'!$A$6:$A$45,0))&amp;"","كود غير موجود"))</f>
        <v/>
      </c>
    </row>
    <row r="162">
      <c r="A162" s="14" t="n"/>
      <c r="B162" s="5" t="n"/>
      <c r="C162" s="15" t="n"/>
      <c r="D162" s="13" t="n"/>
      <c r="E162" s="5" t="n"/>
      <c r="F162" s="5" t="n"/>
      <c r="G162" s="6">
        <f>IF(B162&amp;""="","",IFERROR(INDEX('الأعضاء'!$B$6:$B$45,MATCH(B162&amp;"",'الأعضاء'!$A$6:$A$45,0))&amp;"","كود غير موجود"))</f>
        <v/>
      </c>
    </row>
    <row r="163">
      <c r="A163" s="14" t="n"/>
      <c r="B163" s="5" t="n"/>
      <c r="C163" s="15" t="n"/>
      <c r="D163" s="13" t="n"/>
      <c r="E163" s="5" t="n"/>
      <c r="F163" s="5" t="n"/>
      <c r="G163" s="6">
        <f>IF(B163&amp;""="","",IFERROR(INDEX('الأعضاء'!$B$6:$B$45,MATCH(B163&amp;"",'الأعضاء'!$A$6:$A$45,0))&amp;"","كود غير موجود"))</f>
        <v/>
      </c>
    </row>
    <row r="164">
      <c r="A164" s="14" t="n"/>
      <c r="B164" s="5" t="n"/>
      <c r="C164" s="15" t="n"/>
      <c r="D164" s="13" t="n"/>
      <c r="E164" s="5" t="n"/>
      <c r="F164" s="5" t="n"/>
      <c r="G164" s="6">
        <f>IF(B164&amp;""="","",IFERROR(INDEX('الأعضاء'!$B$6:$B$45,MATCH(B164&amp;"",'الأعضاء'!$A$6:$A$45,0))&amp;"","كود غير موجود"))</f>
        <v/>
      </c>
    </row>
    <row r="165">
      <c r="A165" s="14" t="n"/>
      <c r="B165" s="5" t="n"/>
      <c r="C165" s="15" t="n"/>
      <c r="D165" s="13" t="n"/>
      <c r="E165" s="5" t="n"/>
      <c r="F165" s="5" t="n"/>
      <c r="G165" s="6">
        <f>IF(B165&amp;""="","",IFERROR(INDEX('الأعضاء'!$B$6:$B$45,MATCH(B165&amp;"",'الأعضاء'!$A$6:$A$45,0))&amp;"","كود غير موجود"))</f>
        <v/>
      </c>
    </row>
    <row r="166">
      <c r="A166" s="14" t="n"/>
      <c r="B166" s="5" t="n"/>
      <c r="C166" s="15" t="n"/>
      <c r="D166" s="13" t="n"/>
      <c r="E166" s="5" t="n"/>
      <c r="F166" s="5" t="n"/>
      <c r="G166" s="6">
        <f>IF(B166&amp;""="","",IFERROR(INDEX('الأعضاء'!$B$6:$B$45,MATCH(B166&amp;"",'الأعضاء'!$A$6:$A$45,0))&amp;"","كود غير موجود"))</f>
        <v/>
      </c>
    </row>
    <row r="167">
      <c r="A167" s="14" t="n"/>
      <c r="B167" s="5" t="n"/>
      <c r="C167" s="15" t="n"/>
      <c r="D167" s="13" t="n"/>
      <c r="E167" s="5" t="n"/>
      <c r="F167" s="5" t="n"/>
      <c r="G167" s="6">
        <f>IF(B167&amp;""="","",IFERROR(INDEX('الأعضاء'!$B$6:$B$45,MATCH(B167&amp;"",'الأعضاء'!$A$6:$A$45,0))&amp;"","كود غير موجود"))</f>
        <v/>
      </c>
    </row>
    <row r="168">
      <c r="A168" s="14" t="n"/>
      <c r="B168" s="5" t="n"/>
      <c r="C168" s="15" t="n"/>
      <c r="D168" s="13" t="n"/>
      <c r="E168" s="5" t="n"/>
      <c r="F168" s="5" t="n"/>
      <c r="G168" s="6">
        <f>IF(B168&amp;""="","",IFERROR(INDEX('الأعضاء'!$B$6:$B$45,MATCH(B168&amp;"",'الأعضاء'!$A$6:$A$45,0))&amp;"","كود غير موجود"))</f>
        <v/>
      </c>
    </row>
    <row r="169">
      <c r="A169" s="14" t="n"/>
      <c r="B169" s="5" t="n"/>
      <c r="C169" s="15" t="n"/>
      <c r="D169" s="13" t="n"/>
      <c r="E169" s="5" t="n"/>
      <c r="F169" s="5" t="n"/>
      <c r="G169" s="6">
        <f>IF(B169&amp;""="","",IFERROR(INDEX('الأعضاء'!$B$6:$B$45,MATCH(B169&amp;"",'الأعضاء'!$A$6:$A$45,0))&amp;"","كود غير موجود"))</f>
        <v/>
      </c>
    </row>
    <row r="170">
      <c r="A170" s="14" t="n"/>
      <c r="B170" s="5" t="n"/>
      <c r="C170" s="15" t="n"/>
      <c r="D170" s="13" t="n"/>
      <c r="E170" s="5" t="n"/>
      <c r="F170" s="5" t="n"/>
      <c r="G170" s="6">
        <f>IF(B170&amp;""="","",IFERROR(INDEX('الأعضاء'!$B$6:$B$45,MATCH(B170&amp;"",'الأعضاء'!$A$6:$A$45,0))&amp;"","كود غير موجود"))</f>
        <v/>
      </c>
    </row>
    <row r="171">
      <c r="A171" s="14" t="n"/>
      <c r="B171" s="5" t="n"/>
      <c r="C171" s="15" t="n"/>
      <c r="D171" s="13" t="n"/>
      <c r="E171" s="5" t="n"/>
      <c r="F171" s="5" t="n"/>
      <c r="G171" s="6">
        <f>IF(B171&amp;""="","",IFERROR(INDEX('الأعضاء'!$B$6:$B$45,MATCH(B171&amp;"",'الأعضاء'!$A$6:$A$45,0))&amp;"","كود غير موجود"))</f>
        <v/>
      </c>
    </row>
    <row r="172">
      <c r="A172" s="14" t="n"/>
      <c r="B172" s="5" t="n"/>
      <c r="C172" s="15" t="n"/>
      <c r="D172" s="13" t="n"/>
      <c r="E172" s="5" t="n"/>
      <c r="F172" s="5" t="n"/>
      <c r="G172" s="6">
        <f>IF(B172&amp;""="","",IFERROR(INDEX('الأعضاء'!$B$6:$B$45,MATCH(B172&amp;"",'الأعضاء'!$A$6:$A$45,0))&amp;"","كود غير موجود"))</f>
        <v/>
      </c>
    </row>
    <row r="173">
      <c r="A173" s="14" t="n"/>
      <c r="B173" s="5" t="n"/>
      <c r="C173" s="15" t="n"/>
      <c r="D173" s="13" t="n"/>
      <c r="E173" s="5" t="n"/>
      <c r="F173" s="5" t="n"/>
      <c r="G173" s="6">
        <f>IF(B173&amp;""="","",IFERROR(INDEX('الأعضاء'!$B$6:$B$45,MATCH(B173&amp;"",'الأعضاء'!$A$6:$A$45,0))&amp;"","كود غير موجود"))</f>
        <v/>
      </c>
    </row>
    <row r="174">
      <c r="A174" s="14" t="n"/>
      <c r="B174" s="5" t="n"/>
      <c r="C174" s="15" t="n"/>
      <c r="D174" s="13" t="n"/>
      <c r="E174" s="5" t="n"/>
      <c r="F174" s="5" t="n"/>
      <c r="G174" s="6">
        <f>IF(B174&amp;""="","",IFERROR(INDEX('الأعضاء'!$B$6:$B$45,MATCH(B174&amp;"",'الأعضاء'!$A$6:$A$45,0))&amp;"","كود غير موجود"))</f>
        <v/>
      </c>
    </row>
    <row r="175">
      <c r="A175" s="14" t="n"/>
      <c r="B175" s="5" t="n"/>
      <c r="C175" s="15" t="n"/>
      <c r="D175" s="13" t="n"/>
      <c r="E175" s="5" t="n"/>
      <c r="F175" s="5" t="n"/>
      <c r="G175" s="6">
        <f>IF(B175&amp;""="","",IFERROR(INDEX('الأعضاء'!$B$6:$B$45,MATCH(B175&amp;"",'الأعضاء'!$A$6:$A$45,0))&amp;"","كود غير موجود"))</f>
        <v/>
      </c>
    </row>
    <row r="176">
      <c r="A176" s="14" t="n"/>
      <c r="B176" s="5" t="n"/>
      <c r="C176" s="15" t="n"/>
      <c r="D176" s="13" t="n"/>
      <c r="E176" s="5" t="n"/>
      <c r="F176" s="5" t="n"/>
      <c r="G176" s="6">
        <f>IF(B176&amp;""="","",IFERROR(INDEX('الأعضاء'!$B$6:$B$45,MATCH(B176&amp;"",'الأعضاء'!$A$6:$A$45,0))&amp;"","كود غير موجود"))</f>
        <v/>
      </c>
    </row>
    <row r="177">
      <c r="A177" s="14" t="n"/>
      <c r="B177" s="5" t="n"/>
      <c r="C177" s="15" t="n"/>
      <c r="D177" s="13" t="n"/>
      <c r="E177" s="5" t="n"/>
      <c r="F177" s="5" t="n"/>
      <c r="G177" s="6">
        <f>IF(B177&amp;""="","",IFERROR(INDEX('الأعضاء'!$B$6:$B$45,MATCH(B177&amp;"",'الأعضاء'!$A$6:$A$45,0))&amp;"","كود غير موجود"))</f>
        <v/>
      </c>
    </row>
    <row r="178">
      <c r="A178" s="14" t="n"/>
      <c r="B178" s="5" t="n"/>
      <c r="C178" s="15" t="n"/>
      <c r="D178" s="13" t="n"/>
      <c r="E178" s="5" t="n"/>
      <c r="F178" s="5" t="n"/>
      <c r="G178" s="6">
        <f>IF(B178&amp;""="","",IFERROR(INDEX('الأعضاء'!$B$6:$B$45,MATCH(B178&amp;"",'الأعضاء'!$A$6:$A$45,0))&amp;"","كود غير موجود"))</f>
        <v/>
      </c>
    </row>
    <row r="179">
      <c r="A179" s="14" t="n"/>
      <c r="B179" s="5" t="n"/>
      <c r="C179" s="15" t="n"/>
      <c r="D179" s="13" t="n"/>
      <c r="E179" s="5" t="n"/>
      <c r="F179" s="5" t="n"/>
      <c r="G179" s="6">
        <f>IF(B179&amp;""="","",IFERROR(INDEX('الأعضاء'!$B$6:$B$45,MATCH(B179&amp;"",'الأعضاء'!$A$6:$A$45,0))&amp;"","كود غير موجود"))</f>
        <v/>
      </c>
    </row>
    <row r="180">
      <c r="A180" s="14" t="n"/>
      <c r="B180" s="5" t="n"/>
      <c r="C180" s="15" t="n"/>
      <c r="D180" s="13" t="n"/>
      <c r="E180" s="5" t="n"/>
      <c r="F180" s="5" t="n"/>
      <c r="G180" s="6">
        <f>IF(B180&amp;""="","",IFERROR(INDEX('الأعضاء'!$B$6:$B$45,MATCH(B180&amp;"",'الأعضاء'!$A$6:$A$45,0))&amp;"","كود غير موجود"))</f>
        <v/>
      </c>
    </row>
    <row r="181">
      <c r="A181" s="14" t="n"/>
      <c r="B181" s="5" t="n"/>
      <c r="C181" s="15" t="n"/>
      <c r="D181" s="13" t="n"/>
      <c r="E181" s="5" t="n"/>
      <c r="F181" s="5" t="n"/>
      <c r="G181" s="6">
        <f>IF(B181&amp;""="","",IFERROR(INDEX('الأعضاء'!$B$6:$B$45,MATCH(B181&amp;"",'الأعضاء'!$A$6:$A$45,0))&amp;"","كود غير موجود"))</f>
        <v/>
      </c>
    </row>
    <row r="182">
      <c r="A182" s="14" t="n"/>
      <c r="B182" s="5" t="n"/>
      <c r="C182" s="15" t="n"/>
      <c r="D182" s="13" t="n"/>
      <c r="E182" s="5" t="n"/>
      <c r="F182" s="5" t="n"/>
      <c r="G182" s="6">
        <f>IF(B182&amp;""="","",IFERROR(INDEX('الأعضاء'!$B$6:$B$45,MATCH(B182&amp;"",'الأعضاء'!$A$6:$A$45,0))&amp;"","كود غير موجود"))</f>
        <v/>
      </c>
    </row>
    <row r="183">
      <c r="A183" s="14" t="n"/>
      <c r="B183" s="5" t="n"/>
      <c r="C183" s="15" t="n"/>
      <c r="D183" s="13" t="n"/>
      <c r="E183" s="5" t="n"/>
      <c r="F183" s="5" t="n"/>
      <c r="G183" s="6">
        <f>IF(B183&amp;""="","",IFERROR(INDEX('الأعضاء'!$B$6:$B$45,MATCH(B183&amp;"",'الأعضاء'!$A$6:$A$45,0))&amp;"","كود غير موجود"))</f>
        <v/>
      </c>
    </row>
    <row r="184">
      <c r="A184" s="14" t="n"/>
      <c r="B184" s="5" t="n"/>
      <c r="C184" s="15" t="n"/>
      <c r="D184" s="13" t="n"/>
      <c r="E184" s="5" t="n"/>
      <c r="F184" s="5" t="n"/>
      <c r="G184" s="6">
        <f>IF(B184&amp;""="","",IFERROR(INDEX('الأعضاء'!$B$6:$B$45,MATCH(B184&amp;"",'الأعضاء'!$A$6:$A$45,0))&amp;"","كود غير موجود"))</f>
        <v/>
      </c>
    </row>
    <row r="185">
      <c r="A185" s="14" t="n"/>
      <c r="B185" s="5" t="n"/>
      <c r="C185" s="15" t="n"/>
      <c r="D185" s="13" t="n"/>
      <c r="E185" s="5" t="n"/>
      <c r="F185" s="5" t="n"/>
      <c r="G185" s="6">
        <f>IF(B185&amp;""="","",IFERROR(INDEX('الأعضاء'!$B$6:$B$45,MATCH(B185&amp;"",'الأعضاء'!$A$6:$A$45,0))&amp;"","كود غير موجود"))</f>
        <v/>
      </c>
    </row>
    <row r="186">
      <c r="A186" s="14" t="n"/>
      <c r="B186" s="5" t="n"/>
      <c r="C186" s="15" t="n"/>
      <c r="D186" s="13" t="n"/>
      <c r="E186" s="5" t="n"/>
      <c r="F186" s="5" t="n"/>
      <c r="G186" s="6">
        <f>IF(B186&amp;""="","",IFERROR(INDEX('الأعضاء'!$B$6:$B$45,MATCH(B186&amp;"",'الأعضاء'!$A$6:$A$45,0))&amp;"","كود غير موجود"))</f>
        <v/>
      </c>
    </row>
    <row r="187">
      <c r="A187" s="14" t="n"/>
      <c r="B187" s="5" t="n"/>
      <c r="C187" s="15" t="n"/>
      <c r="D187" s="13" t="n"/>
      <c r="E187" s="5" t="n"/>
      <c r="F187" s="5" t="n"/>
      <c r="G187" s="6">
        <f>IF(B187&amp;""="","",IFERROR(INDEX('الأعضاء'!$B$6:$B$45,MATCH(B187&amp;"",'الأعضاء'!$A$6:$A$45,0))&amp;"","كود غير موجود"))</f>
        <v/>
      </c>
    </row>
    <row r="188">
      <c r="A188" s="14" t="n"/>
      <c r="B188" s="5" t="n"/>
      <c r="C188" s="15" t="n"/>
      <c r="D188" s="13" t="n"/>
      <c r="E188" s="5" t="n"/>
      <c r="F188" s="5" t="n"/>
      <c r="G188" s="6">
        <f>IF(B188&amp;""="","",IFERROR(INDEX('الأعضاء'!$B$6:$B$45,MATCH(B188&amp;"",'الأعضاء'!$A$6:$A$45,0))&amp;"","كود غير موجود"))</f>
        <v/>
      </c>
    </row>
    <row r="189">
      <c r="A189" s="14" t="n"/>
      <c r="B189" s="5" t="n"/>
      <c r="C189" s="15" t="n"/>
      <c r="D189" s="13" t="n"/>
      <c r="E189" s="5" t="n"/>
      <c r="F189" s="5" t="n"/>
      <c r="G189" s="6">
        <f>IF(B189&amp;""="","",IFERROR(INDEX('الأعضاء'!$B$6:$B$45,MATCH(B189&amp;"",'الأعضاء'!$A$6:$A$45,0))&amp;"","كود غير موجود"))</f>
        <v/>
      </c>
    </row>
    <row r="190">
      <c r="A190" s="14" t="n"/>
      <c r="B190" s="5" t="n"/>
      <c r="C190" s="15" t="n"/>
      <c r="D190" s="13" t="n"/>
      <c r="E190" s="5" t="n"/>
      <c r="F190" s="5" t="n"/>
      <c r="G190" s="6">
        <f>IF(B190&amp;""="","",IFERROR(INDEX('الأعضاء'!$B$6:$B$45,MATCH(B190&amp;"",'الأعضاء'!$A$6:$A$45,0))&amp;"","كود غير موجود"))</f>
        <v/>
      </c>
    </row>
    <row r="191">
      <c r="A191" s="14" t="n"/>
      <c r="B191" s="5" t="n"/>
      <c r="C191" s="15" t="n"/>
      <c r="D191" s="13" t="n"/>
      <c r="E191" s="5" t="n"/>
      <c r="F191" s="5" t="n"/>
      <c r="G191" s="6">
        <f>IF(B191&amp;""="","",IFERROR(INDEX('الأعضاء'!$B$6:$B$45,MATCH(B191&amp;"",'الأعضاء'!$A$6:$A$45,0))&amp;"","كود غير موجود"))</f>
        <v/>
      </c>
    </row>
    <row r="192">
      <c r="A192" s="14" t="n"/>
      <c r="B192" s="5" t="n"/>
      <c r="C192" s="15" t="n"/>
      <c r="D192" s="13" t="n"/>
      <c r="E192" s="5" t="n"/>
      <c r="F192" s="5" t="n"/>
      <c r="G192" s="6">
        <f>IF(B192&amp;""="","",IFERROR(INDEX('الأعضاء'!$B$6:$B$45,MATCH(B192&amp;"",'الأعضاء'!$A$6:$A$45,0))&amp;"","كود غير موجود"))</f>
        <v/>
      </c>
    </row>
    <row r="193">
      <c r="A193" s="14" t="n"/>
      <c r="B193" s="5" t="n"/>
      <c r="C193" s="15" t="n"/>
      <c r="D193" s="13" t="n"/>
      <c r="E193" s="5" t="n"/>
      <c r="F193" s="5" t="n"/>
      <c r="G193" s="6">
        <f>IF(B193&amp;""="","",IFERROR(INDEX('الأعضاء'!$B$6:$B$45,MATCH(B193&amp;"",'الأعضاء'!$A$6:$A$45,0))&amp;"","كود غير موجود"))</f>
        <v/>
      </c>
    </row>
    <row r="194">
      <c r="A194" s="14" t="n"/>
      <c r="B194" s="5" t="n"/>
      <c r="C194" s="15" t="n"/>
      <c r="D194" s="13" t="n"/>
      <c r="E194" s="5" t="n"/>
      <c r="F194" s="5" t="n"/>
      <c r="G194" s="6">
        <f>IF(B194&amp;""="","",IFERROR(INDEX('الأعضاء'!$B$6:$B$45,MATCH(B194&amp;"",'الأعضاء'!$A$6:$A$45,0))&amp;"","كود غير موجود"))</f>
        <v/>
      </c>
    </row>
    <row r="195">
      <c r="A195" s="14" t="n"/>
      <c r="B195" s="5" t="n"/>
      <c r="C195" s="15" t="n"/>
      <c r="D195" s="13" t="n"/>
      <c r="E195" s="5" t="n"/>
      <c r="F195" s="5" t="n"/>
      <c r="G195" s="6">
        <f>IF(B195&amp;""="","",IFERROR(INDEX('الأعضاء'!$B$6:$B$45,MATCH(B195&amp;"",'الأعضاء'!$A$6:$A$45,0))&amp;"","كود غير موجود"))</f>
        <v/>
      </c>
    </row>
    <row r="196">
      <c r="A196" s="14" t="n"/>
      <c r="B196" s="5" t="n"/>
      <c r="C196" s="15" t="n"/>
      <c r="D196" s="13" t="n"/>
      <c r="E196" s="5" t="n"/>
      <c r="F196" s="5" t="n"/>
      <c r="G196" s="6">
        <f>IF(B196&amp;""="","",IFERROR(INDEX('الأعضاء'!$B$6:$B$45,MATCH(B196&amp;"",'الأعضاء'!$A$6:$A$45,0))&amp;"","كود غير موجود"))</f>
        <v/>
      </c>
    </row>
    <row r="197">
      <c r="A197" s="14" t="n"/>
      <c r="B197" s="5" t="n"/>
      <c r="C197" s="15" t="n"/>
      <c r="D197" s="13" t="n"/>
      <c r="E197" s="5" t="n"/>
      <c r="F197" s="5" t="n"/>
      <c r="G197" s="6">
        <f>IF(B197&amp;""="","",IFERROR(INDEX('الأعضاء'!$B$6:$B$45,MATCH(B197&amp;"",'الأعضاء'!$A$6:$A$45,0))&amp;"","كود غير موجود"))</f>
        <v/>
      </c>
    </row>
    <row r="198">
      <c r="A198" s="14" t="n"/>
      <c r="B198" s="5" t="n"/>
      <c r="C198" s="15" t="n"/>
      <c r="D198" s="13" t="n"/>
      <c r="E198" s="5" t="n"/>
      <c r="F198" s="5" t="n"/>
      <c r="G198" s="6">
        <f>IF(B198&amp;""="","",IFERROR(INDEX('الأعضاء'!$B$6:$B$45,MATCH(B198&amp;"",'الأعضاء'!$A$6:$A$45,0))&amp;"","كود غير موجود"))</f>
        <v/>
      </c>
    </row>
    <row r="199">
      <c r="A199" s="14" t="n"/>
      <c r="B199" s="5" t="n"/>
      <c r="C199" s="15" t="n"/>
      <c r="D199" s="13" t="n"/>
      <c r="E199" s="5" t="n"/>
      <c r="F199" s="5" t="n"/>
      <c r="G199" s="6">
        <f>IF(B199&amp;""="","",IFERROR(INDEX('الأعضاء'!$B$6:$B$45,MATCH(B199&amp;"",'الأعضاء'!$A$6:$A$45,0))&amp;"","كود غير موجود"))</f>
        <v/>
      </c>
    </row>
    <row r="200">
      <c r="A200" s="14" t="n"/>
      <c r="B200" s="5" t="n"/>
      <c r="C200" s="15" t="n"/>
      <c r="D200" s="13" t="n"/>
      <c r="E200" s="5" t="n"/>
      <c r="F200" s="5" t="n"/>
      <c r="G200" s="6">
        <f>IF(B200&amp;""="","",IFERROR(INDEX('الأعضاء'!$B$6:$B$45,MATCH(B200&amp;"",'الأعضاء'!$A$6:$A$45,0))&amp;"","كود غير موجود"))</f>
        <v/>
      </c>
    </row>
    <row r="201">
      <c r="A201" s="14" t="n"/>
      <c r="B201" s="5" t="n"/>
      <c r="C201" s="15" t="n"/>
      <c r="D201" s="13" t="n"/>
      <c r="E201" s="5" t="n"/>
      <c r="F201" s="5" t="n"/>
      <c r="G201" s="6">
        <f>IF(B201&amp;""="","",IFERROR(INDEX('الأعضاء'!$B$6:$B$45,MATCH(B201&amp;"",'الأعضاء'!$A$6:$A$45,0))&amp;"","كود غير موجود"))</f>
        <v/>
      </c>
    </row>
    <row r="202">
      <c r="A202" s="14" t="n"/>
      <c r="B202" s="5" t="n"/>
      <c r="C202" s="15" t="n"/>
      <c r="D202" s="13" t="n"/>
      <c r="E202" s="5" t="n"/>
      <c r="F202" s="5" t="n"/>
      <c r="G202" s="6">
        <f>IF(B202&amp;""="","",IFERROR(INDEX('الأعضاء'!$B$6:$B$45,MATCH(B202&amp;"",'الأعضاء'!$A$6:$A$45,0))&amp;"","كود غير موجود"))</f>
        <v/>
      </c>
    </row>
    <row r="203">
      <c r="A203" s="14" t="n"/>
      <c r="B203" s="5" t="n"/>
      <c r="C203" s="15" t="n"/>
      <c r="D203" s="13" t="n"/>
      <c r="E203" s="5" t="n"/>
      <c r="F203" s="5" t="n"/>
      <c r="G203" s="6">
        <f>IF(B203&amp;""="","",IFERROR(INDEX('الأعضاء'!$B$6:$B$45,MATCH(B203&amp;"",'الأعضاء'!$A$6:$A$45,0))&amp;"","كود غير موجود"))</f>
        <v/>
      </c>
    </row>
    <row r="204">
      <c r="A204" s="14" t="n"/>
      <c r="B204" s="5" t="n"/>
      <c r="C204" s="15" t="n"/>
      <c r="D204" s="13" t="n"/>
      <c r="E204" s="5" t="n"/>
      <c r="F204" s="5" t="n"/>
      <c r="G204" s="6">
        <f>IF(B204&amp;""="","",IFERROR(INDEX('الأعضاء'!$B$6:$B$45,MATCH(B204&amp;"",'الأعضاء'!$A$6:$A$45,0))&amp;"","كود غير موجود"))</f>
        <v/>
      </c>
    </row>
    <row r="205">
      <c r="A205" s="14" t="n"/>
      <c r="B205" s="5" t="n"/>
      <c r="C205" s="15" t="n"/>
      <c r="D205" s="13" t="n"/>
      <c r="E205" s="5" t="n"/>
      <c r="F205" s="5" t="n"/>
      <c r="G205" s="6">
        <f>IF(B205&amp;""="","",IFERROR(INDEX('الأعضاء'!$B$6:$B$45,MATCH(B205&amp;"",'الأعضاء'!$A$6:$A$45,0))&amp;"","كود غير موجود"))</f>
        <v/>
      </c>
    </row>
    <row r="206">
      <c r="A206" s="14" t="n"/>
      <c r="B206" s="5" t="n"/>
      <c r="C206" s="15" t="n"/>
      <c r="D206" s="13" t="n"/>
      <c r="E206" s="5" t="n"/>
      <c r="F206" s="5" t="n"/>
      <c r="G206" s="6">
        <f>IF(B206&amp;""="","",IFERROR(INDEX('الأعضاء'!$B$6:$B$45,MATCH(B206&amp;"",'الأعضاء'!$A$6:$A$45,0))&amp;"","كود غير موجود"))</f>
        <v/>
      </c>
    </row>
    <row r="207">
      <c r="A207" s="14" t="n"/>
      <c r="B207" s="5" t="n"/>
      <c r="C207" s="15" t="n"/>
      <c r="D207" s="13" t="n"/>
      <c r="E207" s="5" t="n"/>
      <c r="F207" s="5" t="n"/>
      <c r="G207" s="6">
        <f>IF(B207&amp;""="","",IFERROR(INDEX('الأعضاء'!$B$6:$B$45,MATCH(B207&amp;"",'الأعضاء'!$A$6:$A$45,0))&amp;"","كود غير موجود"))</f>
        <v/>
      </c>
    </row>
    <row r="208">
      <c r="A208" s="14" t="n"/>
      <c r="B208" s="5" t="n"/>
      <c r="C208" s="15" t="n"/>
      <c r="D208" s="13" t="n"/>
      <c r="E208" s="5" t="n"/>
      <c r="F208" s="5" t="n"/>
      <c r="G208" s="6">
        <f>IF(B208&amp;""="","",IFERROR(INDEX('الأعضاء'!$B$6:$B$45,MATCH(B208&amp;"",'الأعضاء'!$A$6:$A$45,0))&amp;"","كود غير موجود"))</f>
        <v/>
      </c>
    </row>
    <row r="209">
      <c r="A209" s="14" t="n"/>
      <c r="B209" s="5" t="n"/>
      <c r="C209" s="15" t="n"/>
      <c r="D209" s="13" t="n"/>
      <c r="E209" s="5" t="n"/>
      <c r="F209" s="5" t="n"/>
      <c r="G209" s="6">
        <f>IF(B209&amp;""="","",IFERROR(INDEX('الأعضاء'!$B$6:$B$45,MATCH(B209&amp;"",'الأعضاء'!$A$6:$A$45,0))&amp;"","كود غير موجود"))</f>
        <v/>
      </c>
    </row>
    <row r="210">
      <c r="A210" s="14" t="n"/>
      <c r="B210" s="5" t="n"/>
      <c r="C210" s="15" t="n"/>
      <c r="D210" s="13" t="n"/>
      <c r="E210" s="5" t="n"/>
      <c r="F210" s="5" t="n"/>
      <c r="G210" s="6">
        <f>IF(B210&amp;""="","",IFERROR(INDEX('الأعضاء'!$B$6:$B$45,MATCH(B210&amp;"",'الأعضاء'!$A$6:$A$45,0))&amp;"","كود غير موجود"))</f>
        <v/>
      </c>
    </row>
    <row r="211">
      <c r="A211" s="14" t="n"/>
      <c r="B211" s="5" t="n"/>
      <c r="C211" s="15" t="n"/>
      <c r="D211" s="13" t="n"/>
      <c r="E211" s="5" t="n"/>
      <c r="F211" s="5" t="n"/>
      <c r="G211" s="6">
        <f>IF(B211&amp;""="","",IFERROR(INDEX('الأعضاء'!$B$6:$B$45,MATCH(B211&amp;"",'الأعضاء'!$A$6:$A$45,0))&amp;"","كود غير موجود"))</f>
        <v/>
      </c>
    </row>
    <row r="212">
      <c r="A212" s="14" t="n"/>
      <c r="B212" s="5" t="n"/>
      <c r="C212" s="15" t="n"/>
      <c r="D212" s="13" t="n"/>
      <c r="E212" s="5" t="n"/>
      <c r="F212" s="5" t="n"/>
      <c r="G212" s="6">
        <f>IF(B212&amp;""="","",IFERROR(INDEX('الأعضاء'!$B$6:$B$45,MATCH(B212&amp;"",'الأعضاء'!$A$6:$A$45,0))&amp;"","كود غير موجود"))</f>
        <v/>
      </c>
    </row>
    <row r="213">
      <c r="A213" s="14" t="n"/>
      <c r="B213" s="5" t="n"/>
      <c r="C213" s="15" t="n"/>
      <c r="D213" s="13" t="n"/>
      <c r="E213" s="5" t="n"/>
      <c r="F213" s="5" t="n"/>
      <c r="G213" s="6">
        <f>IF(B213&amp;""="","",IFERROR(INDEX('الأعضاء'!$B$6:$B$45,MATCH(B213&amp;"",'الأعضاء'!$A$6:$A$45,0))&amp;"","كود غير موجود"))</f>
        <v/>
      </c>
    </row>
    <row r="214">
      <c r="A214" s="14" t="n"/>
      <c r="B214" s="5" t="n"/>
      <c r="C214" s="15" t="n"/>
      <c r="D214" s="13" t="n"/>
      <c r="E214" s="5" t="n"/>
      <c r="F214" s="5" t="n"/>
      <c r="G214" s="6">
        <f>IF(B214&amp;""="","",IFERROR(INDEX('الأعضاء'!$B$6:$B$45,MATCH(B214&amp;"",'الأعضاء'!$A$6:$A$45,0))&amp;"","كود غير موجود"))</f>
        <v/>
      </c>
    </row>
    <row r="215">
      <c r="A215" s="14" t="n"/>
      <c r="B215" s="5" t="n"/>
      <c r="C215" s="15" t="n"/>
      <c r="D215" s="13" t="n"/>
      <c r="E215" s="5" t="n"/>
      <c r="F215" s="5" t="n"/>
      <c r="G215" s="6">
        <f>IF(B215&amp;""="","",IFERROR(INDEX('الأعضاء'!$B$6:$B$45,MATCH(B215&amp;"",'الأعضاء'!$A$6:$A$45,0))&amp;"","كود غير موجود"))</f>
        <v/>
      </c>
    </row>
    <row r="216">
      <c r="A216" s="14" t="n"/>
      <c r="B216" s="5" t="n"/>
      <c r="C216" s="15" t="n"/>
      <c r="D216" s="13" t="n"/>
      <c r="E216" s="5" t="n"/>
      <c r="F216" s="5" t="n"/>
      <c r="G216" s="6">
        <f>IF(B216&amp;""="","",IFERROR(INDEX('الأعضاء'!$B$6:$B$45,MATCH(B216&amp;"",'الأعضاء'!$A$6:$A$45,0))&amp;"","كود غير موجود"))</f>
        <v/>
      </c>
    </row>
    <row r="217">
      <c r="A217" s="14" t="n"/>
      <c r="B217" s="5" t="n"/>
      <c r="C217" s="15" t="n"/>
      <c r="D217" s="13" t="n"/>
      <c r="E217" s="5" t="n"/>
      <c r="F217" s="5" t="n"/>
      <c r="G217" s="6">
        <f>IF(B217&amp;""="","",IFERROR(INDEX('الأعضاء'!$B$6:$B$45,MATCH(B217&amp;"",'الأعضاء'!$A$6:$A$45,0))&amp;"","كود غير موجود"))</f>
        <v/>
      </c>
    </row>
    <row r="218">
      <c r="A218" s="14" t="n"/>
      <c r="B218" s="5" t="n"/>
      <c r="C218" s="15" t="n"/>
      <c r="D218" s="13" t="n"/>
      <c r="E218" s="5" t="n"/>
      <c r="F218" s="5" t="n"/>
      <c r="G218" s="6">
        <f>IF(B218&amp;""="","",IFERROR(INDEX('الأعضاء'!$B$6:$B$45,MATCH(B218&amp;"",'الأعضاء'!$A$6:$A$45,0))&amp;"","كود غير موجود"))</f>
        <v/>
      </c>
    </row>
    <row r="219">
      <c r="A219" s="14" t="n"/>
      <c r="B219" s="5" t="n"/>
      <c r="C219" s="15" t="n"/>
      <c r="D219" s="13" t="n"/>
      <c r="E219" s="5" t="n"/>
      <c r="F219" s="5" t="n"/>
      <c r="G219" s="6">
        <f>IF(B219&amp;""="","",IFERROR(INDEX('الأعضاء'!$B$6:$B$45,MATCH(B219&amp;"",'الأعضاء'!$A$6:$A$45,0))&amp;"","كود غير موجود"))</f>
        <v/>
      </c>
    </row>
    <row r="220">
      <c r="A220" s="14" t="n"/>
      <c r="B220" s="5" t="n"/>
      <c r="C220" s="15" t="n"/>
      <c r="D220" s="13" t="n"/>
      <c r="E220" s="5" t="n"/>
      <c r="F220" s="5" t="n"/>
      <c r="G220" s="6">
        <f>IF(B220&amp;""="","",IFERROR(INDEX('الأعضاء'!$B$6:$B$45,MATCH(B220&amp;"",'الأعضاء'!$A$6:$A$45,0))&amp;"","كود غير موجود"))</f>
        <v/>
      </c>
    </row>
    <row r="221">
      <c r="A221" s="14" t="n"/>
      <c r="B221" s="5" t="n"/>
      <c r="C221" s="15" t="n"/>
      <c r="D221" s="13" t="n"/>
      <c r="E221" s="5" t="n"/>
      <c r="F221" s="5" t="n"/>
      <c r="G221" s="6">
        <f>IF(B221&amp;""="","",IFERROR(INDEX('الأعضاء'!$B$6:$B$45,MATCH(B221&amp;"",'الأعضاء'!$A$6:$A$45,0))&amp;"","كود غير موجود"))</f>
        <v/>
      </c>
    </row>
    <row r="222">
      <c r="A222" s="14" t="n"/>
      <c r="B222" s="5" t="n"/>
      <c r="C222" s="15" t="n"/>
      <c r="D222" s="13" t="n"/>
      <c r="E222" s="5" t="n"/>
      <c r="F222" s="5" t="n"/>
      <c r="G222" s="6">
        <f>IF(B222&amp;""="","",IFERROR(INDEX('الأعضاء'!$B$6:$B$45,MATCH(B222&amp;"",'الأعضاء'!$A$6:$A$45,0))&amp;"","كود غير موجود"))</f>
        <v/>
      </c>
    </row>
    <row r="223">
      <c r="A223" s="14" t="n"/>
      <c r="B223" s="5" t="n"/>
      <c r="C223" s="15" t="n"/>
      <c r="D223" s="13" t="n"/>
      <c r="E223" s="5" t="n"/>
      <c r="F223" s="5" t="n"/>
      <c r="G223" s="6">
        <f>IF(B223&amp;""="","",IFERROR(INDEX('الأعضاء'!$B$6:$B$45,MATCH(B223&amp;"",'الأعضاء'!$A$6:$A$45,0))&amp;"","كود غير موجود"))</f>
        <v/>
      </c>
    </row>
    <row r="224">
      <c r="A224" s="14" t="n"/>
      <c r="B224" s="5" t="n"/>
      <c r="C224" s="15" t="n"/>
      <c r="D224" s="13" t="n"/>
      <c r="E224" s="5" t="n"/>
      <c r="F224" s="5" t="n"/>
      <c r="G224" s="6">
        <f>IF(B224&amp;""="","",IFERROR(INDEX('الأعضاء'!$B$6:$B$45,MATCH(B224&amp;"",'الأعضاء'!$A$6:$A$45,0))&amp;"","كود غير موجود"))</f>
        <v/>
      </c>
    </row>
    <row r="225">
      <c r="A225" s="14" t="n"/>
      <c r="B225" s="5" t="n"/>
      <c r="C225" s="15" t="n"/>
      <c r="D225" s="13" t="n"/>
      <c r="E225" s="5" t="n"/>
      <c r="F225" s="5" t="n"/>
      <c r="G225" s="6">
        <f>IF(B225&amp;""="","",IFERROR(INDEX('الأعضاء'!$B$6:$B$45,MATCH(B225&amp;"",'الأعضاء'!$A$6:$A$45,0))&amp;"","كود غير موجود"))</f>
        <v/>
      </c>
    </row>
    <row r="226">
      <c r="A226" s="14" t="n"/>
      <c r="B226" s="5" t="n"/>
      <c r="C226" s="15" t="n"/>
      <c r="D226" s="13" t="n"/>
      <c r="E226" s="5" t="n"/>
      <c r="F226" s="5" t="n"/>
      <c r="G226" s="6">
        <f>IF(B226&amp;""="","",IFERROR(INDEX('الأعضاء'!$B$6:$B$45,MATCH(B226&amp;"",'الأعضاء'!$A$6:$A$45,0))&amp;"","كود غير موجود"))</f>
        <v/>
      </c>
    </row>
    <row r="227">
      <c r="A227" s="14" t="n"/>
      <c r="B227" s="5" t="n"/>
      <c r="C227" s="15" t="n"/>
      <c r="D227" s="13" t="n"/>
      <c r="E227" s="5" t="n"/>
      <c r="F227" s="5" t="n"/>
      <c r="G227" s="6">
        <f>IF(B227&amp;""="","",IFERROR(INDEX('الأعضاء'!$B$6:$B$45,MATCH(B227&amp;"",'الأعضاء'!$A$6:$A$45,0))&amp;"","كود غير موجود"))</f>
        <v/>
      </c>
    </row>
    <row r="228">
      <c r="A228" s="14" t="n"/>
      <c r="B228" s="5" t="n"/>
      <c r="C228" s="15" t="n"/>
      <c r="D228" s="13" t="n"/>
      <c r="E228" s="5" t="n"/>
      <c r="F228" s="5" t="n"/>
      <c r="G228" s="6">
        <f>IF(B228&amp;""="","",IFERROR(INDEX('الأعضاء'!$B$6:$B$45,MATCH(B228&amp;"",'الأعضاء'!$A$6:$A$45,0))&amp;"","كود غير موجود"))</f>
        <v/>
      </c>
    </row>
    <row r="229">
      <c r="A229" s="14" t="n"/>
      <c r="B229" s="5" t="n"/>
      <c r="C229" s="15" t="n"/>
      <c r="D229" s="13" t="n"/>
      <c r="E229" s="5" t="n"/>
      <c r="F229" s="5" t="n"/>
      <c r="G229" s="6">
        <f>IF(B229&amp;""="","",IFERROR(INDEX('الأعضاء'!$B$6:$B$45,MATCH(B229&amp;"",'الأعضاء'!$A$6:$A$45,0))&amp;"","كود غير موجود"))</f>
        <v/>
      </c>
    </row>
    <row r="230">
      <c r="A230" s="14" t="n"/>
      <c r="B230" s="5" t="n"/>
      <c r="C230" s="15" t="n"/>
      <c r="D230" s="13" t="n"/>
      <c r="E230" s="5" t="n"/>
      <c r="F230" s="5" t="n"/>
      <c r="G230" s="6">
        <f>IF(B230&amp;""="","",IFERROR(INDEX('الأعضاء'!$B$6:$B$45,MATCH(B230&amp;"",'الأعضاء'!$A$6:$A$45,0))&amp;"","كود غير موجود"))</f>
        <v/>
      </c>
    </row>
    <row r="231">
      <c r="A231" s="14" t="n"/>
      <c r="B231" s="5" t="n"/>
      <c r="C231" s="15" t="n"/>
      <c r="D231" s="13" t="n"/>
      <c r="E231" s="5" t="n"/>
      <c r="F231" s="5" t="n"/>
      <c r="G231" s="6">
        <f>IF(B231&amp;""="","",IFERROR(INDEX('الأعضاء'!$B$6:$B$45,MATCH(B231&amp;"",'الأعضاء'!$A$6:$A$45,0))&amp;"","كود غير موجود"))</f>
        <v/>
      </c>
    </row>
    <row r="232">
      <c r="A232" s="14" t="n"/>
      <c r="B232" s="5" t="n"/>
      <c r="C232" s="15" t="n"/>
      <c r="D232" s="13" t="n"/>
      <c r="E232" s="5" t="n"/>
      <c r="F232" s="5" t="n"/>
      <c r="G232" s="6">
        <f>IF(B232&amp;""="","",IFERROR(INDEX('الأعضاء'!$B$6:$B$45,MATCH(B232&amp;"",'الأعضاء'!$A$6:$A$45,0))&amp;"","كود غير موجود"))</f>
        <v/>
      </c>
    </row>
    <row r="233">
      <c r="A233" s="14" t="n"/>
      <c r="B233" s="5" t="n"/>
      <c r="C233" s="15" t="n"/>
      <c r="D233" s="13" t="n"/>
      <c r="E233" s="5" t="n"/>
      <c r="F233" s="5" t="n"/>
      <c r="G233" s="6">
        <f>IF(B233&amp;""="","",IFERROR(INDEX('الأعضاء'!$B$6:$B$45,MATCH(B233&amp;"",'الأعضاء'!$A$6:$A$45,0))&amp;"","كود غير موجود"))</f>
        <v/>
      </c>
    </row>
    <row r="234">
      <c r="A234" s="14" t="n"/>
      <c r="B234" s="5" t="n"/>
      <c r="C234" s="15" t="n"/>
      <c r="D234" s="13" t="n"/>
      <c r="E234" s="5" t="n"/>
      <c r="F234" s="5" t="n"/>
      <c r="G234" s="6">
        <f>IF(B234&amp;""="","",IFERROR(INDEX('الأعضاء'!$B$6:$B$45,MATCH(B234&amp;"",'الأعضاء'!$A$6:$A$45,0))&amp;"","كود غير موجود"))</f>
        <v/>
      </c>
    </row>
    <row r="235">
      <c r="A235" s="14" t="n"/>
      <c r="B235" s="5" t="n"/>
      <c r="C235" s="15" t="n"/>
      <c r="D235" s="13" t="n"/>
      <c r="E235" s="5" t="n"/>
      <c r="F235" s="5" t="n"/>
      <c r="G235" s="6">
        <f>IF(B235&amp;""="","",IFERROR(INDEX('الأعضاء'!$B$6:$B$45,MATCH(B235&amp;"",'الأعضاء'!$A$6:$A$45,0))&amp;"","كود غير موجود"))</f>
        <v/>
      </c>
    </row>
    <row r="236">
      <c r="A236" s="14" t="n"/>
      <c r="B236" s="5" t="n"/>
      <c r="C236" s="15" t="n"/>
      <c r="D236" s="13" t="n"/>
      <c r="E236" s="5" t="n"/>
      <c r="F236" s="5" t="n"/>
      <c r="G236" s="6">
        <f>IF(B236&amp;""="","",IFERROR(INDEX('الأعضاء'!$B$6:$B$45,MATCH(B236&amp;"",'الأعضاء'!$A$6:$A$45,0))&amp;"","كود غير موجود"))</f>
        <v/>
      </c>
    </row>
    <row r="237">
      <c r="A237" s="14" t="n"/>
      <c r="B237" s="5" t="n"/>
      <c r="C237" s="15" t="n"/>
      <c r="D237" s="13" t="n"/>
      <c r="E237" s="5" t="n"/>
      <c r="F237" s="5" t="n"/>
      <c r="G237" s="6">
        <f>IF(B237&amp;""="","",IFERROR(INDEX('الأعضاء'!$B$6:$B$45,MATCH(B237&amp;"",'الأعضاء'!$A$6:$A$45,0))&amp;"","كود غير موجود"))</f>
        <v/>
      </c>
    </row>
    <row r="238">
      <c r="A238" s="14" t="n"/>
      <c r="B238" s="5" t="n"/>
      <c r="C238" s="15" t="n"/>
      <c r="D238" s="13" t="n"/>
      <c r="E238" s="5" t="n"/>
      <c r="F238" s="5" t="n"/>
      <c r="G238" s="6">
        <f>IF(B238&amp;""="","",IFERROR(INDEX('الأعضاء'!$B$6:$B$45,MATCH(B238&amp;"",'الأعضاء'!$A$6:$A$45,0))&amp;"","كود غير موجود"))</f>
        <v/>
      </c>
    </row>
    <row r="239">
      <c r="A239" s="14" t="n"/>
      <c r="B239" s="5" t="n"/>
      <c r="C239" s="15" t="n"/>
      <c r="D239" s="13" t="n"/>
      <c r="E239" s="5" t="n"/>
      <c r="F239" s="5" t="n"/>
      <c r="G239" s="6">
        <f>IF(B239&amp;""="","",IFERROR(INDEX('الأعضاء'!$B$6:$B$45,MATCH(B239&amp;"",'الأعضاء'!$A$6:$A$45,0))&amp;"","كود غير موجود"))</f>
        <v/>
      </c>
    </row>
    <row r="240">
      <c r="A240" s="14" t="n"/>
      <c r="B240" s="5" t="n"/>
      <c r="C240" s="15" t="n"/>
      <c r="D240" s="13" t="n"/>
      <c r="E240" s="5" t="n"/>
      <c r="F240" s="5" t="n"/>
      <c r="G240" s="6">
        <f>IF(B240&amp;""="","",IFERROR(INDEX('الأعضاء'!$B$6:$B$45,MATCH(B240&amp;"",'الأعضاء'!$A$6:$A$45,0))&amp;"","كود غير موجود"))</f>
        <v/>
      </c>
    </row>
    <row r="241">
      <c r="A241" s="14" t="n"/>
      <c r="B241" s="5" t="n"/>
      <c r="C241" s="15" t="n"/>
      <c r="D241" s="13" t="n"/>
      <c r="E241" s="5" t="n"/>
      <c r="F241" s="5" t="n"/>
      <c r="G241" s="6">
        <f>IF(B241&amp;""="","",IFERROR(INDEX('الأعضاء'!$B$6:$B$45,MATCH(B241&amp;"",'الأعضاء'!$A$6:$A$45,0))&amp;"","كود غير موجود"))</f>
        <v/>
      </c>
    </row>
    <row r="242">
      <c r="A242" s="14" t="n"/>
      <c r="B242" s="5" t="n"/>
      <c r="C242" s="15" t="n"/>
      <c r="D242" s="13" t="n"/>
      <c r="E242" s="5" t="n"/>
      <c r="F242" s="5" t="n"/>
      <c r="G242" s="6">
        <f>IF(B242&amp;""="","",IFERROR(INDEX('الأعضاء'!$B$6:$B$45,MATCH(B242&amp;"",'الأعضاء'!$A$6:$A$45,0))&amp;"","كود غير موجود"))</f>
        <v/>
      </c>
    </row>
    <row r="243">
      <c r="A243" s="14" t="n"/>
      <c r="B243" s="5" t="n"/>
      <c r="C243" s="15" t="n"/>
      <c r="D243" s="13" t="n"/>
      <c r="E243" s="5" t="n"/>
      <c r="F243" s="5" t="n"/>
      <c r="G243" s="6">
        <f>IF(B243&amp;""="","",IFERROR(INDEX('الأعضاء'!$B$6:$B$45,MATCH(B243&amp;"",'الأعضاء'!$A$6:$A$45,0))&amp;"","كود غير موجود"))</f>
        <v/>
      </c>
    </row>
    <row r="244">
      <c r="A244" s="14" t="n"/>
      <c r="B244" s="5" t="n"/>
      <c r="C244" s="15" t="n"/>
      <c r="D244" s="13" t="n"/>
      <c r="E244" s="5" t="n"/>
      <c r="F244" s="5" t="n"/>
      <c r="G244" s="6">
        <f>IF(B244&amp;""="","",IFERROR(INDEX('الأعضاء'!$B$6:$B$45,MATCH(B244&amp;"",'الأعضاء'!$A$6:$A$45,0))&amp;"","كود غير موجود"))</f>
        <v/>
      </c>
    </row>
    <row r="245">
      <c r="A245" s="14" t="n"/>
      <c r="B245" s="5" t="n"/>
      <c r="C245" s="15" t="n"/>
      <c r="D245" s="13" t="n"/>
      <c r="E245" s="5" t="n"/>
      <c r="F245" s="5" t="n"/>
      <c r="G245" s="6">
        <f>IF(B245&amp;""="","",IFERROR(INDEX('الأعضاء'!$B$6:$B$45,MATCH(B245&amp;"",'الأعضاء'!$A$6:$A$45,0))&amp;"","كود غير موجود"))</f>
        <v/>
      </c>
    </row>
    <row r="246">
      <c r="A246" s="14" t="n"/>
      <c r="B246" s="5" t="n"/>
      <c r="C246" s="15" t="n"/>
      <c r="D246" s="13" t="n"/>
      <c r="E246" s="5" t="n"/>
      <c r="F246" s="5" t="n"/>
      <c r="G246" s="6">
        <f>IF(B246&amp;""="","",IFERROR(INDEX('الأعضاء'!$B$6:$B$45,MATCH(B246&amp;"",'الأعضاء'!$A$6:$A$45,0))&amp;"","كود غير موجود"))</f>
        <v/>
      </c>
    </row>
    <row r="247">
      <c r="A247" s="14" t="n"/>
      <c r="B247" s="5" t="n"/>
      <c r="C247" s="15" t="n"/>
      <c r="D247" s="13" t="n"/>
      <c r="E247" s="5" t="n"/>
      <c r="F247" s="5" t="n"/>
      <c r="G247" s="6">
        <f>IF(B247&amp;""="","",IFERROR(INDEX('الأعضاء'!$B$6:$B$45,MATCH(B247&amp;"",'الأعضاء'!$A$6:$A$45,0))&amp;"","كود غير موجود"))</f>
        <v/>
      </c>
    </row>
    <row r="248">
      <c r="A248" s="14" t="n"/>
      <c r="B248" s="5" t="n"/>
      <c r="C248" s="15" t="n"/>
      <c r="D248" s="13" t="n"/>
      <c r="E248" s="5" t="n"/>
      <c r="F248" s="5" t="n"/>
      <c r="G248" s="6">
        <f>IF(B248&amp;""="","",IFERROR(INDEX('الأعضاء'!$B$6:$B$45,MATCH(B248&amp;"",'الأعضاء'!$A$6:$A$45,0))&amp;"","كود غير موجود"))</f>
        <v/>
      </c>
    </row>
    <row r="249">
      <c r="A249" s="14" t="n"/>
      <c r="B249" s="5" t="n"/>
      <c r="C249" s="15" t="n"/>
      <c r="D249" s="13" t="n"/>
      <c r="E249" s="5" t="n"/>
      <c r="F249" s="5" t="n"/>
      <c r="G249" s="6">
        <f>IF(B249&amp;""="","",IFERROR(INDEX('الأعضاء'!$B$6:$B$45,MATCH(B249&amp;"",'الأعضاء'!$A$6:$A$45,0))&amp;"","كود غير موجود"))</f>
        <v/>
      </c>
    </row>
    <row r="250">
      <c r="A250" s="14" t="n"/>
      <c r="B250" s="5" t="n"/>
      <c r="C250" s="15" t="n"/>
      <c r="D250" s="13" t="n"/>
      <c r="E250" s="5" t="n"/>
      <c r="F250" s="5" t="n"/>
      <c r="G250" s="6">
        <f>IF(B250&amp;""="","",IFERROR(INDEX('الأعضاء'!$B$6:$B$45,MATCH(B250&amp;"",'الأعضاء'!$A$6:$A$45,0))&amp;"","كود غير موجود"))</f>
        <v/>
      </c>
    </row>
    <row r="251">
      <c r="A251" s="14" t="n"/>
      <c r="B251" s="5" t="n"/>
      <c r="C251" s="15" t="n"/>
      <c r="D251" s="13" t="n"/>
      <c r="E251" s="5" t="n"/>
      <c r="F251" s="5" t="n"/>
      <c r="G251" s="6">
        <f>IF(B251&amp;""="","",IFERROR(INDEX('الأعضاء'!$B$6:$B$45,MATCH(B251&amp;"",'الأعضاء'!$A$6:$A$45,0))&amp;"","كود غير موجود"))</f>
        <v/>
      </c>
    </row>
    <row r="252">
      <c r="A252" s="14" t="n"/>
      <c r="B252" s="5" t="n"/>
      <c r="C252" s="15" t="n"/>
      <c r="D252" s="13" t="n"/>
      <c r="E252" s="5" t="n"/>
      <c r="F252" s="5" t="n"/>
      <c r="G252" s="6">
        <f>IF(B252&amp;""="","",IFERROR(INDEX('الأعضاء'!$B$6:$B$45,MATCH(B252&amp;"",'الأعضاء'!$A$6:$A$45,0))&amp;"","كود غير موجود"))</f>
        <v/>
      </c>
    </row>
    <row r="253">
      <c r="A253" s="14" t="n"/>
      <c r="B253" s="5" t="n"/>
      <c r="C253" s="15" t="n"/>
      <c r="D253" s="13" t="n"/>
      <c r="E253" s="5" t="n"/>
      <c r="F253" s="5" t="n"/>
      <c r="G253" s="6">
        <f>IF(B253&amp;""="","",IFERROR(INDEX('الأعضاء'!$B$6:$B$45,MATCH(B253&amp;"",'الأعضاء'!$A$6:$A$45,0))&amp;"","كود غير موجود"))</f>
        <v/>
      </c>
    </row>
    <row r="254">
      <c r="A254" s="14" t="n"/>
      <c r="B254" s="5" t="n"/>
      <c r="C254" s="15" t="n"/>
      <c r="D254" s="13" t="n"/>
      <c r="E254" s="5" t="n"/>
      <c r="F254" s="5" t="n"/>
      <c r="G254" s="6">
        <f>IF(B254&amp;""="","",IFERROR(INDEX('الأعضاء'!$B$6:$B$45,MATCH(B254&amp;"",'الأعضاء'!$A$6:$A$45,0))&amp;"","كود غير موجود"))</f>
        <v/>
      </c>
    </row>
    <row r="255">
      <c r="A255" s="14" t="n"/>
      <c r="B255" s="5" t="n"/>
      <c r="C255" s="15" t="n"/>
      <c r="D255" s="13" t="n"/>
      <c r="E255" s="5" t="n"/>
      <c r="F255" s="5" t="n"/>
      <c r="G255" s="6">
        <f>IF(B255&amp;""="","",IFERROR(INDEX('الأعضاء'!$B$6:$B$45,MATCH(B255&amp;"",'الأعضاء'!$A$6:$A$45,0))&amp;"","كود غير موجود"))</f>
        <v/>
      </c>
    </row>
    <row r="256">
      <c r="A256" s="14" t="n"/>
      <c r="B256" s="5" t="n"/>
      <c r="C256" s="15" t="n"/>
      <c r="D256" s="13" t="n"/>
      <c r="E256" s="5" t="n"/>
      <c r="F256" s="5" t="n"/>
      <c r="G256" s="6">
        <f>IF(B256&amp;""="","",IFERROR(INDEX('الأعضاء'!$B$6:$B$45,MATCH(B256&amp;"",'الأعضاء'!$A$6:$A$45,0))&amp;"","كود غير موجود"))</f>
        <v/>
      </c>
    </row>
    <row r="257">
      <c r="A257" s="14" t="n"/>
      <c r="B257" s="5" t="n"/>
      <c r="C257" s="15" t="n"/>
      <c r="D257" s="13" t="n"/>
      <c r="E257" s="5" t="n"/>
      <c r="F257" s="5" t="n"/>
      <c r="G257" s="6">
        <f>IF(B257&amp;""="","",IFERROR(INDEX('الأعضاء'!$B$6:$B$45,MATCH(B257&amp;"",'الأعضاء'!$A$6:$A$45,0))&amp;"","كود غير موجود"))</f>
        <v/>
      </c>
    </row>
    <row r="258">
      <c r="A258" s="14" t="n"/>
      <c r="B258" s="5" t="n"/>
      <c r="C258" s="15" t="n"/>
      <c r="D258" s="13" t="n"/>
      <c r="E258" s="5" t="n"/>
      <c r="F258" s="5" t="n"/>
      <c r="G258" s="6">
        <f>IF(B258&amp;""="","",IFERROR(INDEX('الأعضاء'!$B$6:$B$45,MATCH(B258&amp;"",'الأعضاء'!$A$6:$A$45,0))&amp;"","كود غير موجود"))</f>
        <v/>
      </c>
    </row>
    <row r="259">
      <c r="A259" s="14" t="n"/>
      <c r="B259" s="5" t="n"/>
      <c r="C259" s="15" t="n"/>
      <c r="D259" s="13" t="n"/>
      <c r="E259" s="5" t="n"/>
      <c r="F259" s="5" t="n"/>
      <c r="G259" s="6">
        <f>IF(B259&amp;""="","",IFERROR(INDEX('الأعضاء'!$B$6:$B$45,MATCH(B259&amp;"",'الأعضاء'!$A$6:$A$45,0))&amp;"","كود غير موجود"))</f>
        <v/>
      </c>
    </row>
    <row r="260">
      <c r="A260" s="14" t="n"/>
      <c r="B260" s="5" t="n"/>
      <c r="C260" s="15" t="n"/>
      <c r="D260" s="13" t="n"/>
      <c r="E260" s="5" t="n"/>
      <c r="F260" s="5" t="n"/>
      <c r="G260" s="6">
        <f>IF(B260&amp;""="","",IFERROR(INDEX('الأعضاء'!$B$6:$B$45,MATCH(B260&amp;"",'الأعضاء'!$A$6:$A$45,0))&amp;"","كود غير موجود"))</f>
        <v/>
      </c>
    </row>
    <row r="261">
      <c r="A261" s="14" t="n"/>
      <c r="B261" s="5" t="n"/>
      <c r="C261" s="15" t="n"/>
      <c r="D261" s="13" t="n"/>
      <c r="E261" s="5" t="n"/>
      <c r="F261" s="5" t="n"/>
      <c r="G261" s="6">
        <f>IF(B261&amp;""="","",IFERROR(INDEX('الأعضاء'!$B$6:$B$45,MATCH(B261&amp;"",'الأعضاء'!$A$6:$A$45,0))&amp;"","كود غير موجود"))</f>
        <v/>
      </c>
    </row>
    <row r="262">
      <c r="A262" s="14" t="n"/>
      <c r="B262" s="5" t="n"/>
      <c r="C262" s="15" t="n"/>
      <c r="D262" s="13" t="n"/>
      <c r="E262" s="5" t="n"/>
      <c r="F262" s="5" t="n"/>
      <c r="G262" s="6">
        <f>IF(B262&amp;""="","",IFERROR(INDEX('الأعضاء'!$B$6:$B$45,MATCH(B262&amp;"",'الأعضاء'!$A$6:$A$45,0))&amp;"","كود غير موجود"))</f>
        <v/>
      </c>
    </row>
    <row r="263">
      <c r="A263" s="14" t="n"/>
      <c r="B263" s="5" t="n"/>
      <c r="C263" s="15" t="n"/>
      <c r="D263" s="13" t="n"/>
      <c r="E263" s="5" t="n"/>
      <c r="F263" s="5" t="n"/>
      <c r="G263" s="6">
        <f>IF(B263&amp;""="","",IFERROR(INDEX('الأعضاء'!$B$6:$B$45,MATCH(B263&amp;"",'الأعضاء'!$A$6:$A$45,0))&amp;"","كود غير موجود"))</f>
        <v/>
      </c>
    </row>
    <row r="264">
      <c r="A264" s="14" t="n"/>
      <c r="B264" s="5" t="n"/>
      <c r="C264" s="15" t="n"/>
      <c r="D264" s="13" t="n"/>
      <c r="E264" s="5" t="n"/>
      <c r="F264" s="5" t="n"/>
      <c r="G264" s="6">
        <f>IF(B264&amp;""="","",IFERROR(INDEX('الأعضاء'!$B$6:$B$45,MATCH(B264&amp;"",'الأعضاء'!$A$6:$A$45,0))&amp;"","كود غير موجود"))</f>
        <v/>
      </c>
    </row>
    <row r="265">
      <c r="A265" s="14" t="n"/>
      <c r="B265" s="5" t="n"/>
      <c r="C265" s="15" t="n"/>
      <c r="D265" s="13" t="n"/>
      <c r="E265" s="5" t="n"/>
      <c r="F265" s="5" t="n"/>
      <c r="G265" s="6">
        <f>IF(B265&amp;""="","",IFERROR(INDEX('الأعضاء'!$B$6:$B$45,MATCH(B265&amp;"",'الأعضاء'!$A$6:$A$45,0))&amp;"","كود غير موجود"))</f>
        <v/>
      </c>
    </row>
    <row r="266">
      <c r="A266" s="14" t="n"/>
      <c r="B266" s="5" t="n"/>
      <c r="C266" s="15" t="n"/>
      <c r="D266" s="13" t="n"/>
      <c r="E266" s="5" t="n"/>
      <c r="F266" s="5" t="n"/>
      <c r="G266" s="6">
        <f>IF(B266&amp;""="","",IFERROR(INDEX('الأعضاء'!$B$6:$B$45,MATCH(B266&amp;"",'الأعضاء'!$A$6:$A$45,0))&amp;"","كود غير موجود"))</f>
        <v/>
      </c>
    </row>
    <row r="267">
      <c r="A267" s="14" t="n"/>
      <c r="B267" s="5" t="n"/>
      <c r="C267" s="15" t="n"/>
      <c r="D267" s="13" t="n"/>
      <c r="E267" s="5" t="n"/>
      <c r="F267" s="5" t="n"/>
      <c r="G267" s="6">
        <f>IF(B267&amp;""="","",IFERROR(INDEX('الأعضاء'!$B$6:$B$45,MATCH(B267&amp;"",'الأعضاء'!$A$6:$A$45,0))&amp;"","كود غير موجود"))</f>
        <v/>
      </c>
    </row>
    <row r="268">
      <c r="A268" s="14" t="n"/>
      <c r="B268" s="5" t="n"/>
      <c r="C268" s="15" t="n"/>
      <c r="D268" s="13" t="n"/>
      <c r="E268" s="5" t="n"/>
      <c r="F268" s="5" t="n"/>
      <c r="G268" s="6">
        <f>IF(B268&amp;""="","",IFERROR(INDEX('الأعضاء'!$B$6:$B$45,MATCH(B268&amp;"",'الأعضاء'!$A$6:$A$45,0))&amp;"","كود غير موجود"))</f>
        <v/>
      </c>
    </row>
    <row r="269">
      <c r="A269" s="14" t="n"/>
      <c r="B269" s="5" t="n"/>
      <c r="C269" s="15" t="n"/>
      <c r="D269" s="13" t="n"/>
      <c r="E269" s="5" t="n"/>
      <c r="F269" s="5" t="n"/>
      <c r="G269" s="6">
        <f>IF(B269&amp;""="","",IFERROR(INDEX('الأعضاء'!$B$6:$B$45,MATCH(B269&amp;"",'الأعضاء'!$A$6:$A$45,0))&amp;"","كود غير موجود"))</f>
        <v/>
      </c>
    </row>
    <row r="270">
      <c r="A270" s="14" t="n"/>
      <c r="B270" s="5" t="n"/>
      <c r="C270" s="15" t="n"/>
      <c r="D270" s="13" t="n"/>
      <c r="E270" s="5" t="n"/>
      <c r="F270" s="5" t="n"/>
      <c r="G270" s="6">
        <f>IF(B270&amp;""="","",IFERROR(INDEX('الأعضاء'!$B$6:$B$45,MATCH(B270&amp;"",'الأعضاء'!$A$6:$A$45,0))&amp;"","كود غير موجود"))</f>
        <v/>
      </c>
    </row>
    <row r="271">
      <c r="A271" s="14" t="n"/>
      <c r="B271" s="5" t="n"/>
      <c r="C271" s="15" t="n"/>
      <c r="D271" s="13" t="n"/>
      <c r="E271" s="5" t="n"/>
      <c r="F271" s="5" t="n"/>
      <c r="G271" s="6">
        <f>IF(B271&amp;""="","",IFERROR(INDEX('الأعضاء'!$B$6:$B$45,MATCH(B271&amp;"",'الأعضاء'!$A$6:$A$45,0))&amp;"","كود غير موجود"))</f>
        <v/>
      </c>
    </row>
    <row r="272">
      <c r="A272" s="14" t="n"/>
      <c r="B272" s="5" t="n"/>
      <c r="C272" s="15" t="n"/>
      <c r="D272" s="13" t="n"/>
      <c r="E272" s="5" t="n"/>
      <c r="F272" s="5" t="n"/>
      <c r="G272" s="6">
        <f>IF(B272&amp;""="","",IFERROR(INDEX('الأعضاء'!$B$6:$B$45,MATCH(B272&amp;"",'الأعضاء'!$A$6:$A$45,0))&amp;"","كود غير موجود"))</f>
        <v/>
      </c>
    </row>
    <row r="273">
      <c r="A273" s="14" t="n"/>
      <c r="B273" s="5" t="n"/>
      <c r="C273" s="15" t="n"/>
      <c r="D273" s="13" t="n"/>
      <c r="E273" s="5" t="n"/>
      <c r="F273" s="5" t="n"/>
      <c r="G273" s="6">
        <f>IF(B273&amp;""="","",IFERROR(INDEX('الأعضاء'!$B$6:$B$45,MATCH(B273&amp;"",'الأعضاء'!$A$6:$A$45,0))&amp;"","كود غير موجود"))</f>
        <v/>
      </c>
    </row>
    <row r="274">
      <c r="A274" s="14" t="n"/>
      <c r="B274" s="5" t="n"/>
      <c r="C274" s="15" t="n"/>
      <c r="D274" s="13" t="n"/>
      <c r="E274" s="5" t="n"/>
      <c r="F274" s="5" t="n"/>
      <c r="G274" s="6">
        <f>IF(B274&amp;""="","",IFERROR(INDEX('الأعضاء'!$B$6:$B$45,MATCH(B274&amp;"",'الأعضاء'!$A$6:$A$45,0))&amp;"","كود غير موجود"))</f>
        <v/>
      </c>
    </row>
    <row r="275">
      <c r="A275" s="14" t="n"/>
      <c r="B275" s="5" t="n"/>
      <c r="C275" s="15" t="n"/>
      <c r="D275" s="13" t="n"/>
      <c r="E275" s="5" t="n"/>
      <c r="F275" s="5" t="n"/>
      <c r="G275" s="6">
        <f>IF(B275&amp;""="","",IFERROR(INDEX('الأعضاء'!$B$6:$B$45,MATCH(B275&amp;"",'الأعضاء'!$A$6:$A$45,0))&amp;"","كود غير موجود"))</f>
        <v/>
      </c>
    </row>
    <row r="276">
      <c r="A276" s="14" t="n"/>
      <c r="B276" s="5" t="n"/>
      <c r="C276" s="15" t="n"/>
      <c r="D276" s="13" t="n"/>
      <c r="E276" s="5" t="n"/>
      <c r="F276" s="5" t="n"/>
      <c r="G276" s="6">
        <f>IF(B276&amp;""="","",IFERROR(INDEX('الأعضاء'!$B$6:$B$45,MATCH(B276&amp;"",'الأعضاء'!$A$6:$A$45,0))&amp;"","كود غير موجود"))</f>
        <v/>
      </c>
    </row>
    <row r="277">
      <c r="A277" s="14" t="n"/>
      <c r="B277" s="5" t="n"/>
      <c r="C277" s="15" t="n"/>
      <c r="D277" s="13" t="n"/>
      <c r="E277" s="5" t="n"/>
      <c r="F277" s="5" t="n"/>
      <c r="G277" s="6">
        <f>IF(B277&amp;""="","",IFERROR(INDEX('الأعضاء'!$B$6:$B$45,MATCH(B277&amp;"",'الأعضاء'!$A$6:$A$45,0))&amp;"","كود غير موجود"))</f>
        <v/>
      </c>
    </row>
    <row r="278">
      <c r="A278" s="14" t="n"/>
      <c r="B278" s="5" t="n"/>
      <c r="C278" s="15" t="n"/>
      <c r="D278" s="13" t="n"/>
      <c r="E278" s="5" t="n"/>
      <c r="F278" s="5" t="n"/>
      <c r="G278" s="6">
        <f>IF(B278&amp;""="","",IFERROR(INDEX('الأعضاء'!$B$6:$B$45,MATCH(B278&amp;"",'الأعضاء'!$A$6:$A$45,0))&amp;"","كود غير موجود"))</f>
        <v/>
      </c>
    </row>
    <row r="279">
      <c r="A279" s="14" t="n"/>
      <c r="B279" s="5" t="n"/>
      <c r="C279" s="15" t="n"/>
      <c r="D279" s="13" t="n"/>
      <c r="E279" s="5" t="n"/>
      <c r="F279" s="5" t="n"/>
      <c r="G279" s="6">
        <f>IF(B279&amp;""="","",IFERROR(INDEX('الأعضاء'!$B$6:$B$45,MATCH(B279&amp;"",'الأعضاء'!$A$6:$A$45,0))&amp;"","كود غير موجود"))</f>
        <v/>
      </c>
    </row>
    <row r="280">
      <c r="A280" s="14" t="n"/>
      <c r="B280" s="5" t="n"/>
      <c r="C280" s="15" t="n"/>
      <c r="D280" s="13" t="n"/>
      <c r="E280" s="5" t="n"/>
      <c r="F280" s="5" t="n"/>
      <c r="G280" s="6">
        <f>IF(B280&amp;""="","",IFERROR(INDEX('الأعضاء'!$B$6:$B$45,MATCH(B280&amp;"",'الأعضاء'!$A$6:$A$45,0))&amp;"","كود غير موجود"))</f>
        <v/>
      </c>
    </row>
    <row r="281">
      <c r="A281" s="14" t="n"/>
      <c r="B281" s="5" t="n"/>
      <c r="C281" s="15" t="n"/>
      <c r="D281" s="13" t="n"/>
      <c r="E281" s="5" t="n"/>
      <c r="F281" s="5" t="n"/>
      <c r="G281" s="6">
        <f>IF(B281&amp;""="","",IFERROR(INDEX('الأعضاء'!$B$6:$B$45,MATCH(B281&amp;"",'الأعضاء'!$A$6:$A$45,0))&amp;"","كود غير موجود"))</f>
        <v/>
      </c>
    </row>
    <row r="282">
      <c r="A282" s="14" t="n"/>
      <c r="B282" s="5" t="n"/>
      <c r="C282" s="15" t="n"/>
      <c r="D282" s="13" t="n"/>
      <c r="E282" s="5" t="n"/>
      <c r="F282" s="5" t="n"/>
      <c r="G282" s="6">
        <f>IF(B282&amp;""="","",IFERROR(INDEX('الأعضاء'!$B$6:$B$45,MATCH(B282&amp;"",'الأعضاء'!$A$6:$A$45,0))&amp;"","كود غير موجود"))</f>
        <v/>
      </c>
    </row>
    <row r="283">
      <c r="A283" s="14" t="n"/>
      <c r="B283" s="5" t="n"/>
      <c r="C283" s="15" t="n"/>
      <c r="D283" s="13" t="n"/>
      <c r="E283" s="5" t="n"/>
      <c r="F283" s="5" t="n"/>
      <c r="G283" s="6">
        <f>IF(B283&amp;""="","",IFERROR(INDEX('الأعضاء'!$B$6:$B$45,MATCH(B283&amp;"",'الأعضاء'!$A$6:$A$45,0))&amp;"","كود غير موجود"))</f>
        <v/>
      </c>
    </row>
    <row r="284">
      <c r="A284" s="14" t="n"/>
      <c r="B284" s="5" t="n"/>
      <c r="C284" s="15" t="n"/>
      <c r="D284" s="13" t="n"/>
      <c r="E284" s="5" t="n"/>
      <c r="F284" s="5" t="n"/>
      <c r="G284" s="6">
        <f>IF(B284&amp;""="","",IFERROR(INDEX('الأعضاء'!$B$6:$B$45,MATCH(B284&amp;"",'الأعضاء'!$A$6:$A$45,0))&amp;"","كود غير موجود"))</f>
        <v/>
      </c>
    </row>
    <row r="285">
      <c r="A285" s="14" t="n"/>
      <c r="B285" s="5" t="n"/>
      <c r="C285" s="15" t="n"/>
      <c r="D285" s="13" t="n"/>
      <c r="E285" s="5" t="n"/>
      <c r="F285" s="5" t="n"/>
      <c r="G285" s="6">
        <f>IF(B285&amp;""="","",IFERROR(INDEX('الأعضاء'!$B$6:$B$45,MATCH(B285&amp;"",'الأعضاء'!$A$6:$A$45,0))&amp;"","كود غير موجود"))</f>
        <v/>
      </c>
    </row>
    <row r="286">
      <c r="A286" s="14" t="n"/>
      <c r="B286" s="5" t="n"/>
      <c r="C286" s="15" t="n"/>
      <c r="D286" s="13" t="n"/>
      <c r="E286" s="5" t="n"/>
      <c r="F286" s="5" t="n"/>
      <c r="G286" s="6">
        <f>IF(B286&amp;""="","",IFERROR(INDEX('الأعضاء'!$B$6:$B$45,MATCH(B286&amp;"",'الأعضاء'!$A$6:$A$45,0))&amp;"","كود غير موجود"))</f>
        <v/>
      </c>
    </row>
    <row r="287">
      <c r="A287" s="14" t="n"/>
      <c r="B287" s="5" t="n"/>
      <c r="C287" s="15" t="n"/>
      <c r="D287" s="13" t="n"/>
      <c r="E287" s="5" t="n"/>
      <c r="F287" s="5" t="n"/>
      <c r="G287" s="6">
        <f>IF(B287&amp;""="","",IFERROR(INDEX('الأعضاء'!$B$6:$B$45,MATCH(B287&amp;"",'الأعضاء'!$A$6:$A$45,0))&amp;"","كود غير موجود"))</f>
        <v/>
      </c>
    </row>
    <row r="288">
      <c r="A288" s="14" t="n"/>
      <c r="B288" s="5" t="n"/>
      <c r="C288" s="15" t="n"/>
      <c r="D288" s="13" t="n"/>
      <c r="E288" s="5" t="n"/>
      <c r="F288" s="5" t="n"/>
      <c r="G288" s="6">
        <f>IF(B288&amp;""="","",IFERROR(INDEX('الأعضاء'!$B$6:$B$45,MATCH(B288&amp;"",'الأعضاء'!$A$6:$A$45,0))&amp;"","كود غير موجود"))</f>
        <v/>
      </c>
    </row>
    <row r="289">
      <c r="A289" s="14" t="n"/>
      <c r="B289" s="5" t="n"/>
      <c r="C289" s="15" t="n"/>
      <c r="D289" s="13" t="n"/>
      <c r="E289" s="5" t="n"/>
      <c r="F289" s="5" t="n"/>
      <c r="G289" s="6">
        <f>IF(B289&amp;""="","",IFERROR(INDEX('الأعضاء'!$B$6:$B$45,MATCH(B289&amp;"",'الأعضاء'!$A$6:$A$45,0))&amp;"","كود غير موجود"))</f>
        <v/>
      </c>
    </row>
    <row r="290">
      <c r="A290" s="14" t="n"/>
      <c r="B290" s="5" t="n"/>
      <c r="C290" s="15" t="n"/>
      <c r="D290" s="13" t="n"/>
      <c r="E290" s="5" t="n"/>
      <c r="F290" s="5" t="n"/>
      <c r="G290" s="6">
        <f>IF(B290&amp;""="","",IFERROR(INDEX('الأعضاء'!$B$6:$B$45,MATCH(B290&amp;"",'الأعضاء'!$A$6:$A$45,0))&amp;"","كود غير موجود"))</f>
        <v/>
      </c>
    </row>
    <row r="291">
      <c r="A291" s="14" t="n"/>
      <c r="B291" s="5" t="n"/>
      <c r="C291" s="15" t="n"/>
      <c r="D291" s="13" t="n"/>
      <c r="E291" s="5" t="n"/>
      <c r="F291" s="5" t="n"/>
      <c r="G291" s="6">
        <f>IF(B291&amp;""="","",IFERROR(INDEX('الأعضاء'!$B$6:$B$45,MATCH(B291&amp;"",'الأعضاء'!$A$6:$A$45,0))&amp;"","كود غير موجود"))</f>
        <v/>
      </c>
    </row>
    <row r="292">
      <c r="A292" s="14" t="n"/>
      <c r="B292" s="5" t="n"/>
      <c r="C292" s="15" t="n"/>
      <c r="D292" s="13" t="n"/>
      <c r="E292" s="5" t="n"/>
      <c r="F292" s="5" t="n"/>
      <c r="G292" s="6">
        <f>IF(B292&amp;""="","",IFERROR(INDEX('الأعضاء'!$B$6:$B$45,MATCH(B292&amp;"",'الأعضاء'!$A$6:$A$45,0))&amp;"","كود غير موجود"))</f>
        <v/>
      </c>
    </row>
    <row r="293">
      <c r="A293" s="14" t="n"/>
      <c r="B293" s="5" t="n"/>
      <c r="C293" s="15" t="n"/>
      <c r="D293" s="13" t="n"/>
      <c r="E293" s="5" t="n"/>
      <c r="F293" s="5" t="n"/>
      <c r="G293" s="6">
        <f>IF(B293&amp;""="","",IFERROR(INDEX('الأعضاء'!$B$6:$B$45,MATCH(B293&amp;"",'الأعضاء'!$A$6:$A$45,0))&amp;"","كود غير موجود"))</f>
        <v/>
      </c>
    </row>
    <row r="294">
      <c r="A294" s="14" t="n"/>
      <c r="B294" s="5" t="n"/>
      <c r="C294" s="15" t="n"/>
      <c r="D294" s="13" t="n"/>
      <c r="E294" s="5" t="n"/>
      <c r="F294" s="5" t="n"/>
      <c r="G294" s="6">
        <f>IF(B294&amp;""="","",IFERROR(INDEX('الأعضاء'!$B$6:$B$45,MATCH(B294&amp;"",'الأعضاء'!$A$6:$A$45,0))&amp;"","كود غير موجود"))</f>
        <v/>
      </c>
    </row>
    <row r="295">
      <c r="A295" s="14" t="n"/>
      <c r="B295" s="5" t="n"/>
      <c r="C295" s="15" t="n"/>
      <c r="D295" s="13" t="n"/>
      <c r="E295" s="5" t="n"/>
      <c r="F295" s="5" t="n"/>
      <c r="G295" s="6">
        <f>IF(B295&amp;""="","",IFERROR(INDEX('الأعضاء'!$B$6:$B$45,MATCH(B295&amp;"",'الأعضاء'!$A$6:$A$45,0))&amp;"","كود غير موجود"))</f>
        <v/>
      </c>
    </row>
    <row r="296">
      <c r="A296" s="14" t="n"/>
      <c r="B296" s="5" t="n"/>
      <c r="C296" s="15" t="n"/>
      <c r="D296" s="13" t="n"/>
      <c r="E296" s="5" t="n"/>
      <c r="F296" s="5" t="n"/>
      <c r="G296" s="6">
        <f>IF(B296&amp;""="","",IFERROR(INDEX('الأعضاء'!$B$6:$B$45,MATCH(B296&amp;"",'الأعضاء'!$A$6:$A$45,0))&amp;"","كود غير موجود"))</f>
        <v/>
      </c>
    </row>
    <row r="297">
      <c r="A297" s="14" t="n"/>
      <c r="B297" s="5" t="n"/>
      <c r="C297" s="15" t="n"/>
      <c r="D297" s="13" t="n"/>
      <c r="E297" s="5" t="n"/>
      <c r="F297" s="5" t="n"/>
      <c r="G297" s="6">
        <f>IF(B297&amp;""="","",IFERROR(INDEX('الأعضاء'!$B$6:$B$45,MATCH(B297&amp;"",'الأعضاء'!$A$6:$A$45,0))&amp;"","كود غير موجود"))</f>
        <v/>
      </c>
    </row>
    <row r="298">
      <c r="A298" s="14" t="n"/>
      <c r="B298" s="5" t="n"/>
      <c r="C298" s="15" t="n"/>
      <c r="D298" s="13" t="n"/>
      <c r="E298" s="5" t="n"/>
      <c r="F298" s="5" t="n"/>
      <c r="G298" s="6">
        <f>IF(B298&amp;""="","",IFERROR(INDEX('الأعضاء'!$B$6:$B$45,MATCH(B298&amp;"",'الأعضاء'!$A$6:$A$45,0))&amp;"","كود غير موجود"))</f>
        <v/>
      </c>
    </row>
    <row r="299">
      <c r="A299" s="14" t="n"/>
      <c r="B299" s="5" t="n"/>
      <c r="C299" s="15" t="n"/>
      <c r="D299" s="13" t="n"/>
      <c r="E299" s="5" t="n"/>
      <c r="F299" s="5" t="n"/>
      <c r="G299" s="6">
        <f>IF(B299&amp;""="","",IFERROR(INDEX('الأعضاء'!$B$6:$B$45,MATCH(B299&amp;"",'الأعضاء'!$A$6:$A$45,0))&amp;"","كود غير موجود"))</f>
        <v/>
      </c>
    </row>
    <row r="300">
      <c r="A300" s="14" t="n"/>
      <c r="B300" s="5" t="n"/>
      <c r="C300" s="15" t="n"/>
      <c r="D300" s="13" t="n"/>
      <c r="E300" s="5" t="n"/>
      <c r="F300" s="5" t="n"/>
      <c r="G300" s="6">
        <f>IF(B300&amp;""="","",IFERROR(INDEX('الأعضاء'!$B$6:$B$45,MATCH(B300&amp;"",'الأعضاء'!$A$6:$A$45,0))&amp;"","كود غير موجود"))</f>
        <v/>
      </c>
    </row>
    <row r="301">
      <c r="A301" s="14" t="n"/>
      <c r="B301" s="5" t="n"/>
      <c r="C301" s="15" t="n"/>
      <c r="D301" s="13" t="n"/>
      <c r="E301" s="5" t="n"/>
      <c r="F301" s="5" t="n"/>
      <c r="G301" s="6">
        <f>IF(B301&amp;""="","",IFERROR(INDEX('الأعضاء'!$B$6:$B$45,MATCH(B301&amp;"",'الأعضاء'!$A$6:$A$45,0))&amp;"","كود غير موجود"))</f>
        <v/>
      </c>
    </row>
    <row r="302">
      <c r="A302" s="14" t="n"/>
      <c r="B302" s="5" t="n"/>
      <c r="C302" s="15" t="n"/>
      <c r="D302" s="13" t="n"/>
      <c r="E302" s="5" t="n"/>
      <c r="F302" s="5" t="n"/>
      <c r="G302" s="6">
        <f>IF(B302&amp;""="","",IFERROR(INDEX('الأعضاء'!$B$6:$B$45,MATCH(B302&amp;"",'الأعضاء'!$A$6:$A$45,0))&amp;"","كود غير موجود"))</f>
        <v/>
      </c>
    </row>
    <row r="303">
      <c r="A303" s="14" t="n"/>
      <c r="B303" s="5" t="n"/>
      <c r="C303" s="15" t="n"/>
      <c r="D303" s="13" t="n"/>
      <c r="E303" s="5" t="n"/>
      <c r="F303" s="5" t="n"/>
      <c r="G303" s="6">
        <f>IF(B303&amp;""="","",IFERROR(INDEX('الأعضاء'!$B$6:$B$45,MATCH(B303&amp;"",'الأعضاء'!$A$6:$A$45,0))&amp;"","كود غير موجود"))</f>
        <v/>
      </c>
    </row>
    <row r="304">
      <c r="A304" s="14" t="n"/>
      <c r="B304" s="5" t="n"/>
      <c r="C304" s="15" t="n"/>
      <c r="D304" s="13" t="n"/>
      <c r="E304" s="5" t="n"/>
      <c r="F304" s="5" t="n"/>
      <c r="G304" s="6">
        <f>IF(B304&amp;""="","",IFERROR(INDEX('الأعضاء'!$B$6:$B$45,MATCH(B304&amp;"",'الأعضاء'!$A$6:$A$45,0))&amp;"","كود غير موجود"))</f>
        <v/>
      </c>
    </row>
    <row r="305">
      <c r="A305" s="14" t="n"/>
      <c r="B305" s="5" t="n"/>
      <c r="C305" s="15" t="n"/>
      <c r="D305" s="13" t="n"/>
      <c r="E305" s="5" t="n"/>
      <c r="F305" s="5" t="n"/>
      <c r="G305" s="6">
        <f>IF(B305&amp;""="","",IFERROR(INDEX('الأعضاء'!$B$6:$B$45,MATCH(B305&amp;"",'الأعضاء'!$A$6:$A$45,0))&amp;"","كود غير موجود"))</f>
        <v/>
      </c>
    </row>
    <row r="306">
      <c r="A306" s="14" t="n"/>
      <c r="B306" s="5" t="n"/>
      <c r="C306" s="15" t="n"/>
      <c r="D306" s="13" t="n"/>
      <c r="E306" s="5" t="n"/>
      <c r="F306" s="5" t="n"/>
      <c r="G306" s="6">
        <f>IF(B306&amp;""="","",IFERROR(INDEX('الأعضاء'!$B$6:$B$45,MATCH(B306&amp;"",'الأعضاء'!$A$6:$A$45,0))&amp;"","كود غير موجود"))</f>
        <v/>
      </c>
    </row>
    <row r="307">
      <c r="A307" s="14" t="n"/>
      <c r="B307" s="5" t="n"/>
      <c r="C307" s="15" t="n"/>
      <c r="D307" s="13" t="n"/>
      <c r="E307" s="5" t="n"/>
      <c r="F307" s="5" t="n"/>
      <c r="G307" s="6">
        <f>IF(B307&amp;""="","",IFERROR(INDEX('الأعضاء'!$B$6:$B$45,MATCH(B307&amp;"",'الأعضاء'!$A$6:$A$45,0))&amp;"","كود غير موجود"))</f>
        <v/>
      </c>
    </row>
    <row r="308">
      <c r="A308" s="14" t="n"/>
      <c r="B308" s="5" t="n"/>
      <c r="C308" s="15" t="n"/>
      <c r="D308" s="13" t="n"/>
      <c r="E308" s="5" t="n"/>
      <c r="F308" s="5" t="n"/>
      <c r="G308" s="6">
        <f>IF(B308&amp;""="","",IFERROR(INDEX('الأعضاء'!$B$6:$B$45,MATCH(B308&amp;"",'الأعضاء'!$A$6:$A$45,0))&amp;"","كود غير موجود"))</f>
        <v/>
      </c>
    </row>
    <row r="309">
      <c r="A309" s="14" t="n"/>
      <c r="B309" s="5" t="n"/>
      <c r="C309" s="15" t="n"/>
      <c r="D309" s="13" t="n"/>
      <c r="E309" s="5" t="n"/>
      <c r="F309" s="5" t="n"/>
      <c r="G309" s="6">
        <f>IF(B309&amp;""="","",IFERROR(INDEX('الأعضاء'!$B$6:$B$45,MATCH(B309&amp;"",'الأعضاء'!$A$6:$A$45,0))&amp;"","كود غير موجود"))</f>
        <v/>
      </c>
    </row>
    <row r="310">
      <c r="A310" s="14" t="n"/>
      <c r="B310" s="5" t="n"/>
      <c r="C310" s="15" t="n"/>
      <c r="D310" s="13" t="n"/>
      <c r="E310" s="5" t="n"/>
      <c r="F310" s="5" t="n"/>
      <c r="G310" s="6">
        <f>IF(B310&amp;""="","",IFERROR(INDEX('الأعضاء'!$B$6:$B$45,MATCH(B310&amp;"",'الأعضاء'!$A$6:$A$45,0))&amp;"","كود غير موجود"))</f>
        <v/>
      </c>
    </row>
    <row r="311">
      <c r="A311" s="14" t="n"/>
      <c r="B311" s="5" t="n"/>
      <c r="C311" s="15" t="n"/>
      <c r="D311" s="13" t="n"/>
      <c r="E311" s="5" t="n"/>
      <c r="F311" s="5" t="n"/>
      <c r="G311" s="6">
        <f>IF(B311&amp;""="","",IFERROR(INDEX('الأعضاء'!$B$6:$B$45,MATCH(B311&amp;"",'الأعضاء'!$A$6:$A$45,0))&amp;"","كود غير موجود"))</f>
        <v/>
      </c>
    </row>
    <row r="312">
      <c r="A312" s="14" t="n"/>
      <c r="B312" s="5" t="n"/>
      <c r="C312" s="15" t="n"/>
      <c r="D312" s="13" t="n"/>
      <c r="E312" s="5" t="n"/>
      <c r="F312" s="5" t="n"/>
      <c r="G312" s="6">
        <f>IF(B312&amp;""="","",IFERROR(INDEX('الأعضاء'!$B$6:$B$45,MATCH(B312&amp;"",'الأعضاء'!$A$6:$A$45,0))&amp;"","كود غير موجود"))</f>
        <v/>
      </c>
    </row>
    <row r="313">
      <c r="A313" s="14" t="n"/>
      <c r="B313" s="5" t="n"/>
      <c r="C313" s="15" t="n"/>
      <c r="D313" s="13" t="n"/>
      <c r="E313" s="5" t="n"/>
      <c r="F313" s="5" t="n"/>
      <c r="G313" s="6">
        <f>IF(B313&amp;""="","",IFERROR(INDEX('الأعضاء'!$B$6:$B$45,MATCH(B313&amp;"",'الأعضاء'!$A$6:$A$45,0))&amp;"","كود غير موجود"))</f>
        <v/>
      </c>
    </row>
    <row r="314">
      <c r="A314" s="14" t="n"/>
      <c r="B314" s="5" t="n"/>
      <c r="C314" s="15" t="n"/>
      <c r="D314" s="13" t="n"/>
      <c r="E314" s="5" t="n"/>
      <c r="F314" s="5" t="n"/>
      <c r="G314" s="6">
        <f>IF(B314&amp;""="","",IFERROR(INDEX('الأعضاء'!$B$6:$B$45,MATCH(B314&amp;"",'الأعضاء'!$A$6:$A$45,0))&amp;"","كود غير موجود"))</f>
        <v/>
      </c>
    </row>
    <row r="315">
      <c r="A315" s="14" t="n"/>
      <c r="B315" s="5" t="n"/>
      <c r="C315" s="15" t="n"/>
      <c r="D315" s="13" t="n"/>
      <c r="E315" s="5" t="n"/>
      <c r="F315" s="5" t="n"/>
      <c r="G315" s="6">
        <f>IF(B315&amp;""="","",IFERROR(INDEX('الأعضاء'!$B$6:$B$45,MATCH(B315&amp;"",'الأعضاء'!$A$6:$A$45,0))&amp;"","كود غير موجود"))</f>
        <v/>
      </c>
    </row>
    <row r="316">
      <c r="A316" s="14" t="n"/>
      <c r="B316" s="5" t="n"/>
      <c r="C316" s="15" t="n"/>
      <c r="D316" s="13" t="n"/>
      <c r="E316" s="5" t="n"/>
      <c r="F316" s="5" t="n"/>
      <c r="G316" s="6">
        <f>IF(B316&amp;""="","",IFERROR(INDEX('الأعضاء'!$B$6:$B$45,MATCH(B316&amp;"",'الأعضاء'!$A$6:$A$45,0))&amp;"","كود غير موجود"))</f>
        <v/>
      </c>
    </row>
    <row r="317">
      <c r="A317" s="14" t="n"/>
      <c r="B317" s="5" t="n"/>
      <c r="C317" s="15" t="n"/>
      <c r="D317" s="13" t="n"/>
      <c r="E317" s="5" t="n"/>
      <c r="F317" s="5" t="n"/>
      <c r="G317" s="6">
        <f>IF(B317&amp;""="","",IFERROR(INDEX('الأعضاء'!$B$6:$B$45,MATCH(B317&amp;"",'الأعضاء'!$A$6:$A$45,0))&amp;"","كود غير موجود"))</f>
        <v/>
      </c>
    </row>
    <row r="318">
      <c r="A318" s="14" t="n"/>
      <c r="B318" s="5" t="n"/>
      <c r="C318" s="15" t="n"/>
      <c r="D318" s="13" t="n"/>
      <c r="E318" s="5" t="n"/>
      <c r="F318" s="5" t="n"/>
      <c r="G318" s="6">
        <f>IF(B318&amp;""="","",IFERROR(INDEX('الأعضاء'!$B$6:$B$45,MATCH(B318&amp;"",'الأعضاء'!$A$6:$A$45,0))&amp;"","كود غير موجود"))</f>
        <v/>
      </c>
    </row>
    <row r="319">
      <c r="A319" s="14" t="n"/>
      <c r="B319" s="5" t="n"/>
      <c r="C319" s="15" t="n"/>
      <c r="D319" s="13" t="n"/>
      <c r="E319" s="5" t="n"/>
      <c r="F319" s="5" t="n"/>
      <c r="G319" s="6">
        <f>IF(B319&amp;""="","",IFERROR(INDEX('الأعضاء'!$B$6:$B$45,MATCH(B319&amp;"",'الأعضاء'!$A$6:$A$45,0))&amp;"","كود غير موجود"))</f>
        <v/>
      </c>
    </row>
    <row r="320">
      <c r="A320" s="14" t="n"/>
      <c r="B320" s="5" t="n"/>
      <c r="C320" s="15" t="n"/>
      <c r="D320" s="13" t="n"/>
      <c r="E320" s="5" t="n"/>
      <c r="F320" s="5" t="n"/>
      <c r="G320" s="6">
        <f>IF(B320&amp;""="","",IFERROR(INDEX('الأعضاء'!$B$6:$B$45,MATCH(B320&amp;"",'الأعضاء'!$A$6:$A$45,0))&amp;"","كود غير موجود"))</f>
        <v/>
      </c>
    </row>
    <row r="321">
      <c r="A321" s="14" t="n"/>
      <c r="B321" s="5" t="n"/>
      <c r="C321" s="15" t="n"/>
      <c r="D321" s="13" t="n"/>
      <c r="E321" s="5" t="n"/>
      <c r="F321" s="5" t="n"/>
      <c r="G321" s="6">
        <f>IF(B321&amp;""="","",IFERROR(INDEX('الأعضاء'!$B$6:$B$45,MATCH(B321&amp;"",'الأعضاء'!$A$6:$A$45,0))&amp;"","كود غير موجود"))</f>
        <v/>
      </c>
    </row>
    <row r="322">
      <c r="A322" s="14" t="n"/>
      <c r="B322" s="5" t="n"/>
      <c r="C322" s="15" t="n"/>
      <c r="D322" s="13" t="n"/>
      <c r="E322" s="5" t="n"/>
      <c r="F322" s="5" t="n"/>
      <c r="G322" s="6">
        <f>IF(B322&amp;""="","",IFERROR(INDEX('الأعضاء'!$B$6:$B$45,MATCH(B322&amp;"",'الأعضاء'!$A$6:$A$45,0))&amp;"","كود غير موجود"))</f>
        <v/>
      </c>
    </row>
    <row r="323">
      <c r="A323" s="14" t="n"/>
      <c r="B323" s="5" t="n"/>
      <c r="C323" s="15" t="n"/>
      <c r="D323" s="13" t="n"/>
      <c r="E323" s="5" t="n"/>
      <c r="F323" s="5" t="n"/>
      <c r="G323" s="6">
        <f>IF(B323&amp;""="","",IFERROR(INDEX('الأعضاء'!$B$6:$B$45,MATCH(B323&amp;"",'الأعضاء'!$A$6:$A$45,0))&amp;"","كود غير موجود"))</f>
        <v/>
      </c>
    </row>
    <row r="324">
      <c r="A324" s="14" t="n"/>
      <c r="B324" s="5" t="n"/>
      <c r="C324" s="15" t="n"/>
      <c r="D324" s="13" t="n"/>
      <c r="E324" s="5" t="n"/>
      <c r="F324" s="5" t="n"/>
      <c r="G324" s="6">
        <f>IF(B324&amp;""="","",IFERROR(INDEX('الأعضاء'!$B$6:$B$45,MATCH(B324&amp;"",'الأعضاء'!$A$6:$A$45,0))&amp;"","كود غير موجود"))</f>
        <v/>
      </c>
    </row>
    <row r="325">
      <c r="A325" s="14" t="n"/>
      <c r="B325" s="5" t="n"/>
      <c r="C325" s="15" t="n"/>
      <c r="D325" s="13" t="n"/>
      <c r="E325" s="5" t="n"/>
      <c r="F325" s="5" t="n"/>
      <c r="G325" s="6">
        <f>IF(B325&amp;""="","",IFERROR(INDEX('الأعضاء'!$B$6:$B$45,MATCH(B325&amp;"",'الأعضاء'!$A$6:$A$45,0))&amp;"","كود غير موجود"))</f>
        <v/>
      </c>
    </row>
    <row r="326">
      <c r="A326" s="14" t="n"/>
      <c r="B326" s="5" t="n"/>
      <c r="C326" s="15" t="n"/>
      <c r="D326" s="13" t="n"/>
      <c r="E326" s="5" t="n"/>
      <c r="F326" s="5" t="n"/>
      <c r="G326" s="6">
        <f>IF(B326&amp;""="","",IFERROR(INDEX('الأعضاء'!$B$6:$B$45,MATCH(B326&amp;"",'الأعضاء'!$A$6:$A$45,0))&amp;"","كود غير موجود"))</f>
        <v/>
      </c>
    </row>
    <row r="327">
      <c r="A327" s="14" t="n"/>
      <c r="B327" s="5" t="n"/>
      <c r="C327" s="15" t="n"/>
      <c r="D327" s="13" t="n"/>
      <c r="E327" s="5" t="n"/>
      <c r="F327" s="5" t="n"/>
      <c r="G327" s="6">
        <f>IF(B327&amp;""="","",IFERROR(INDEX('الأعضاء'!$B$6:$B$45,MATCH(B327&amp;"",'الأعضاء'!$A$6:$A$45,0))&amp;"","كود غير موجود"))</f>
        <v/>
      </c>
    </row>
    <row r="328">
      <c r="A328" s="14" t="n"/>
      <c r="B328" s="5" t="n"/>
      <c r="C328" s="15" t="n"/>
      <c r="D328" s="13" t="n"/>
      <c r="E328" s="5" t="n"/>
      <c r="F328" s="5" t="n"/>
      <c r="G328" s="6">
        <f>IF(B328&amp;""="","",IFERROR(INDEX('الأعضاء'!$B$6:$B$45,MATCH(B328&amp;"",'الأعضاء'!$A$6:$A$45,0))&amp;"","كود غير موجود"))</f>
        <v/>
      </c>
    </row>
    <row r="329">
      <c r="A329" s="14" t="n"/>
      <c r="B329" s="5" t="n"/>
      <c r="C329" s="15" t="n"/>
      <c r="D329" s="13" t="n"/>
      <c r="E329" s="5" t="n"/>
      <c r="F329" s="5" t="n"/>
      <c r="G329" s="6">
        <f>IF(B329&amp;""="","",IFERROR(INDEX('الأعضاء'!$B$6:$B$45,MATCH(B329&amp;"",'الأعضاء'!$A$6:$A$45,0))&amp;"","كود غير موجود"))</f>
        <v/>
      </c>
    </row>
    <row r="330">
      <c r="A330" s="14" t="n"/>
      <c r="B330" s="5" t="n"/>
      <c r="C330" s="15" t="n"/>
      <c r="D330" s="13" t="n"/>
      <c r="E330" s="5" t="n"/>
      <c r="F330" s="5" t="n"/>
      <c r="G330" s="6">
        <f>IF(B330&amp;""="","",IFERROR(INDEX('الأعضاء'!$B$6:$B$45,MATCH(B330&amp;"",'الأعضاء'!$A$6:$A$45,0))&amp;"","كود غير موجود"))</f>
        <v/>
      </c>
    </row>
    <row r="331">
      <c r="A331" s="14" t="n"/>
      <c r="B331" s="5" t="n"/>
      <c r="C331" s="15" t="n"/>
      <c r="D331" s="13" t="n"/>
      <c r="E331" s="5" t="n"/>
      <c r="F331" s="5" t="n"/>
      <c r="G331" s="6">
        <f>IF(B331&amp;""="","",IFERROR(INDEX('الأعضاء'!$B$6:$B$45,MATCH(B331&amp;"",'الأعضاء'!$A$6:$A$45,0))&amp;"","كود غير موجود"))</f>
        <v/>
      </c>
    </row>
    <row r="332">
      <c r="A332" s="14" t="n"/>
      <c r="B332" s="5" t="n"/>
      <c r="C332" s="15" t="n"/>
      <c r="D332" s="13" t="n"/>
      <c r="E332" s="5" t="n"/>
      <c r="F332" s="5" t="n"/>
      <c r="G332" s="6">
        <f>IF(B332&amp;""="","",IFERROR(INDEX('الأعضاء'!$B$6:$B$45,MATCH(B332&amp;"",'الأعضاء'!$A$6:$A$45,0))&amp;"","كود غير موجود"))</f>
        <v/>
      </c>
    </row>
    <row r="333">
      <c r="A333" s="14" t="n"/>
      <c r="B333" s="5" t="n"/>
      <c r="C333" s="15" t="n"/>
      <c r="D333" s="13" t="n"/>
      <c r="E333" s="5" t="n"/>
      <c r="F333" s="5" t="n"/>
      <c r="G333" s="6">
        <f>IF(B333&amp;""="","",IFERROR(INDEX('الأعضاء'!$B$6:$B$45,MATCH(B333&amp;"",'الأعضاء'!$A$6:$A$45,0))&amp;"","كود غير موجود"))</f>
        <v/>
      </c>
    </row>
    <row r="334">
      <c r="A334" s="14" t="n"/>
      <c r="B334" s="5" t="n"/>
      <c r="C334" s="15" t="n"/>
      <c r="D334" s="13" t="n"/>
      <c r="E334" s="5" t="n"/>
      <c r="F334" s="5" t="n"/>
      <c r="G334" s="6">
        <f>IF(B334&amp;""="","",IFERROR(INDEX('الأعضاء'!$B$6:$B$45,MATCH(B334&amp;"",'الأعضاء'!$A$6:$A$45,0))&amp;"","كود غير موجود"))</f>
        <v/>
      </c>
    </row>
    <row r="335">
      <c r="A335" s="14" t="n"/>
      <c r="B335" s="5" t="n"/>
      <c r="C335" s="15" t="n"/>
      <c r="D335" s="13" t="n"/>
      <c r="E335" s="5" t="n"/>
      <c r="F335" s="5" t="n"/>
      <c r="G335" s="6">
        <f>IF(B335&amp;""="","",IFERROR(INDEX('الأعضاء'!$B$6:$B$45,MATCH(B335&amp;"",'الأعضاء'!$A$6:$A$45,0))&amp;"","كود غير موجود"))</f>
        <v/>
      </c>
    </row>
    <row r="336">
      <c r="A336" s="14" t="n"/>
      <c r="B336" s="5" t="n"/>
      <c r="C336" s="15" t="n"/>
      <c r="D336" s="13" t="n"/>
      <c r="E336" s="5" t="n"/>
      <c r="F336" s="5" t="n"/>
      <c r="G336" s="6">
        <f>IF(B336&amp;""="","",IFERROR(INDEX('الأعضاء'!$B$6:$B$45,MATCH(B336&amp;"",'الأعضاء'!$A$6:$A$45,0))&amp;"","كود غير موجود"))</f>
        <v/>
      </c>
    </row>
    <row r="337">
      <c r="A337" s="14" t="n"/>
      <c r="B337" s="5" t="n"/>
      <c r="C337" s="15" t="n"/>
      <c r="D337" s="13" t="n"/>
      <c r="E337" s="5" t="n"/>
      <c r="F337" s="5" t="n"/>
      <c r="G337" s="6">
        <f>IF(B337&amp;""="","",IFERROR(INDEX('الأعضاء'!$B$6:$B$45,MATCH(B337&amp;"",'الأعضاء'!$A$6:$A$45,0))&amp;"","كود غير موجود"))</f>
        <v/>
      </c>
    </row>
    <row r="338">
      <c r="A338" s="14" t="n"/>
      <c r="B338" s="5" t="n"/>
      <c r="C338" s="15" t="n"/>
      <c r="D338" s="13" t="n"/>
      <c r="E338" s="5" t="n"/>
      <c r="F338" s="5" t="n"/>
      <c r="G338" s="6">
        <f>IF(B338&amp;""="","",IFERROR(INDEX('الأعضاء'!$B$6:$B$45,MATCH(B338&amp;"",'الأعضاء'!$A$6:$A$45,0))&amp;"","كود غير موجود"))</f>
        <v/>
      </c>
    </row>
    <row r="339">
      <c r="A339" s="14" t="n"/>
      <c r="B339" s="5" t="n"/>
      <c r="C339" s="15" t="n"/>
      <c r="D339" s="13" t="n"/>
      <c r="E339" s="5" t="n"/>
      <c r="F339" s="5" t="n"/>
      <c r="G339" s="6">
        <f>IF(B339&amp;""="","",IFERROR(INDEX('الأعضاء'!$B$6:$B$45,MATCH(B339&amp;"",'الأعضاء'!$A$6:$A$45,0))&amp;"","كود غير موجود"))</f>
        <v/>
      </c>
    </row>
    <row r="340">
      <c r="A340" s="14" t="n"/>
      <c r="B340" s="5" t="n"/>
      <c r="C340" s="15" t="n"/>
      <c r="D340" s="13" t="n"/>
      <c r="E340" s="5" t="n"/>
      <c r="F340" s="5" t="n"/>
      <c r="G340" s="6">
        <f>IF(B340&amp;""="","",IFERROR(INDEX('الأعضاء'!$B$6:$B$45,MATCH(B340&amp;"",'الأعضاء'!$A$6:$A$45,0))&amp;"","كود غير موجود"))</f>
        <v/>
      </c>
    </row>
    <row r="341">
      <c r="A341" s="14" t="n"/>
      <c r="B341" s="5" t="n"/>
      <c r="C341" s="15" t="n"/>
      <c r="D341" s="13" t="n"/>
      <c r="E341" s="5" t="n"/>
      <c r="F341" s="5" t="n"/>
      <c r="G341" s="6">
        <f>IF(B341&amp;""="","",IFERROR(INDEX('الأعضاء'!$B$6:$B$45,MATCH(B341&amp;"",'الأعضاء'!$A$6:$A$45,0))&amp;"","كود غير موجود"))</f>
        <v/>
      </c>
    </row>
    <row r="342">
      <c r="A342" s="14" t="n"/>
      <c r="B342" s="5" t="n"/>
      <c r="C342" s="15" t="n"/>
      <c r="D342" s="13" t="n"/>
      <c r="E342" s="5" t="n"/>
      <c r="F342" s="5" t="n"/>
      <c r="G342" s="6">
        <f>IF(B342&amp;""="","",IFERROR(INDEX('الأعضاء'!$B$6:$B$45,MATCH(B342&amp;"",'الأعضاء'!$A$6:$A$45,0))&amp;"","كود غير موجود"))</f>
        <v/>
      </c>
    </row>
    <row r="343">
      <c r="A343" s="14" t="n"/>
      <c r="B343" s="5" t="n"/>
      <c r="C343" s="15" t="n"/>
      <c r="D343" s="13" t="n"/>
      <c r="E343" s="5" t="n"/>
      <c r="F343" s="5" t="n"/>
      <c r="G343" s="6">
        <f>IF(B343&amp;""="","",IFERROR(INDEX('الأعضاء'!$B$6:$B$45,MATCH(B343&amp;"",'الأعضاء'!$A$6:$A$45,0))&amp;"","كود غير موجود"))</f>
        <v/>
      </c>
    </row>
    <row r="344">
      <c r="A344" s="14" t="n"/>
      <c r="B344" s="5" t="n"/>
      <c r="C344" s="15" t="n"/>
      <c r="D344" s="13" t="n"/>
      <c r="E344" s="5" t="n"/>
      <c r="F344" s="5" t="n"/>
      <c r="G344" s="6">
        <f>IF(B344&amp;""="","",IFERROR(INDEX('الأعضاء'!$B$6:$B$45,MATCH(B344&amp;"",'الأعضاء'!$A$6:$A$45,0))&amp;"","كود غير موجود"))</f>
        <v/>
      </c>
    </row>
    <row r="345">
      <c r="A345" s="14" t="n"/>
      <c r="B345" s="5" t="n"/>
      <c r="C345" s="15" t="n"/>
      <c r="D345" s="13" t="n"/>
      <c r="E345" s="5" t="n"/>
      <c r="F345" s="5" t="n"/>
      <c r="G345" s="6">
        <f>IF(B345&amp;""="","",IFERROR(INDEX('الأعضاء'!$B$6:$B$45,MATCH(B345&amp;"",'الأعضاء'!$A$6:$A$45,0))&amp;"","كود غير موجود"))</f>
        <v/>
      </c>
    </row>
    <row r="346">
      <c r="A346" s="14" t="n"/>
      <c r="B346" s="5" t="n"/>
      <c r="C346" s="15" t="n"/>
      <c r="D346" s="13" t="n"/>
      <c r="E346" s="5" t="n"/>
      <c r="F346" s="5" t="n"/>
      <c r="G346" s="6">
        <f>IF(B346&amp;""="","",IFERROR(INDEX('الأعضاء'!$B$6:$B$45,MATCH(B346&amp;"",'الأعضاء'!$A$6:$A$45,0))&amp;"","كود غير موجود"))</f>
        <v/>
      </c>
    </row>
    <row r="347">
      <c r="A347" s="14" t="n"/>
      <c r="B347" s="5" t="n"/>
      <c r="C347" s="15" t="n"/>
      <c r="D347" s="13" t="n"/>
      <c r="E347" s="5" t="n"/>
      <c r="F347" s="5" t="n"/>
      <c r="G347" s="6">
        <f>IF(B347&amp;""="","",IFERROR(INDEX('الأعضاء'!$B$6:$B$45,MATCH(B347&amp;"",'الأعضاء'!$A$6:$A$45,0))&amp;"","كود غير موجود"))</f>
        <v/>
      </c>
    </row>
    <row r="348">
      <c r="A348" s="14" t="n"/>
      <c r="B348" s="5" t="n"/>
      <c r="C348" s="15" t="n"/>
      <c r="D348" s="13" t="n"/>
      <c r="E348" s="5" t="n"/>
      <c r="F348" s="5" t="n"/>
      <c r="G348" s="6">
        <f>IF(B348&amp;""="","",IFERROR(INDEX('الأعضاء'!$B$6:$B$45,MATCH(B348&amp;"",'الأعضاء'!$A$6:$A$45,0))&amp;"","كود غير موجود"))</f>
        <v/>
      </c>
    </row>
    <row r="349">
      <c r="A349" s="14" t="n"/>
      <c r="B349" s="5" t="n"/>
      <c r="C349" s="15" t="n"/>
      <c r="D349" s="13" t="n"/>
      <c r="E349" s="5" t="n"/>
      <c r="F349" s="5" t="n"/>
      <c r="G349" s="6">
        <f>IF(B349&amp;""="","",IFERROR(INDEX('الأعضاء'!$B$6:$B$45,MATCH(B349&amp;"",'الأعضاء'!$A$6:$A$45,0))&amp;"","كود غير موجود"))</f>
        <v/>
      </c>
    </row>
    <row r="350">
      <c r="A350" s="14" t="n"/>
      <c r="B350" s="5" t="n"/>
      <c r="C350" s="15" t="n"/>
      <c r="D350" s="13" t="n"/>
      <c r="E350" s="5" t="n"/>
      <c r="F350" s="5" t="n"/>
      <c r="G350" s="6">
        <f>IF(B350&amp;""="","",IFERROR(INDEX('الأعضاء'!$B$6:$B$45,MATCH(B350&amp;"",'الأعضاء'!$A$6:$A$45,0))&amp;"","كود غير موجود"))</f>
        <v/>
      </c>
    </row>
    <row r="351">
      <c r="A351" s="14" t="n"/>
      <c r="B351" s="5" t="n"/>
      <c r="C351" s="15" t="n"/>
      <c r="D351" s="13" t="n"/>
      <c r="E351" s="5" t="n"/>
      <c r="F351" s="5" t="n"/>
      <c r="G351" s="6">
        <f>IF(B351&amp;""="","",IFERROR(INDEX('الأعضاء'!$B$6:$B$45,MATCH(B351&amp;"",'الأعضاء'!$A$6:$A$45,0))&amp;"","كود غير موجود"))</f>
        <v/>
      </c>
    </row>
    <row r="352">
      <c r="A352" s="14" t="n"/>
      <c r="B352" s="5" t="n"/>
      <c r="C352" s="15" t="n"/>
      <c r="D352" s="13" t="n"/>
      <c r="E352" s="5" t="n"/>
      <c r="F352" s="5" t="n"/>
      <c r="G352" s="6">
        <f>IF(B352&amp;""="","",IFERROR(INDEX('الأعضاء'!$B$6:$B$45,MATCH(B352&amp;"",'الأعضاء'!$A$6:$A$45,0))&amp;"","كود غير موجود"))</f>
        <v/>
      </c>
    </row>
    <row r="353">
      <c r="A353" s="14" t="n"/>
      <c r="B353" s="5" t="n"/>
      <c r="C353" s="15" t="n"/>
      <c r="D353" s="13" t="n"/>
      <c r="E353" s="5" t="n"/>
      <c r="F353" s="5" t="n"/>
      <c r="G353" s="6">
        <f>IF(B353&amp;""="","",IFERROR(INDEX('الأعضاء'!$B$6:$B$45,MATCH(B353&amp;"",'الأعضاء'!$A$6:$A$45,0))&amp;"","كود غير موجود"))</f>
        <v/>
      </c>
    </row>
    <row r="354">
      <c r="A354" s="14" t="n"/>
      <c r="B354" s="5" t="n"/>
      <c r="C354" s="15" t="n"/>
      <c r="D354" s="13" t="n"/>
      <c r="E354" s="5" t="n"/>
      <c r="F354" s="5" t="n"/>
      <c r="G354" s="6">
        <f>IF(B354&amp;""="","",IFERROR(INDEX('الأعضاء'!$B$6:$B$45,MATCH(B354&amp;"",'الأعضاء'!$A$6:$A$45,0))&amp;"","كود غير موجود"))</f>
        <v/>
      </c>
    </row>
    <row r="355">
      <c r="A355" s="14" t="n"/>
      <c r="B355" s="5" t="n"/>
      <c r="C355" s="15" t="n"/>
      <c r="D355" s="13" t="n"/>
      <c r="E355" s="5" t="n"/>
      <c r="F355" s="5" t="n"/>
      <c r="G355" s="6">
        <f>IF(B355&amp;""="","",IFERROR(INDEX('الأعضاء'!$B$6:$B$45,MATCH(B355&amp;"",'الأعضاء'!$A$6:$A$45,0))&amp;"","كود غير موجود"))</f>
        <v/>
      </c>
    </row>
    <row r="356">
      <c r="A356" s="14" t="n"/>
      <c r="B356" s="5" t="n"/>
      <c r="C356" s="15" t="n"/>
      <c r="D356" s="13" t="n"/>
      <c r="E356" s="5" t="n"/>
      <c r="F356" s="5" t="n"/>
      <c r="G356" s="6">
        <f>IF(B356&amp;""="","",IFERROR(INDEX('الأعضاء'!$B$6:$B$45,MATCH(B356&amp;"",'الأعضاء'!$A$6:$A$45,0))&amp;"","كود غير موجود"))</f>
        <v/>
      </c>
    </row>
    <row r="357">
      <c r="A357" s="14" t="n"/>
      <c r="B357" s="5" t="n"/>
      <c r="C357" s="15" t="n"/>
      <c r="D357" s="13" t="n"/>
      <c r="E357" s="5" t="n"/>
      <c r="F357" s="5" t="n"/>
      <c r="G357" s="6">
        <f>IF(B357&amp;""="","",IFERROR(INDEX('الأعضاء'!$B$6:$B$45,MATCH(B357&amp;"",'الأعضاء'!$A$6:$A$45,0))&amp;"","كود غير موجود"))</f>
        <v/>
      </c>
    </row>
    <row r="358">
      <c r="A358" s="14" t="n"/>
      <c r="B358" s="5" t="n"/>
      <c r="C358" s="15" t="n"/>
      <c r="D358" s="13" t="n"/>
      <c r="E358" s="5" t="n"/>
      <c r="F358" s="5" t="n"/>
      <c r="G358" s="6">
        <f>IF(B358&amp;""="","",IFERROR(INDEX('الأعضاء'!$B$6:$B$45,MATCH(B358&amp;"",'الأعضاء'!$A$6:$A$45,0))&amp;"","كود غير موجود"))</f>
        <v/>
      </c>
    </row>
    <row r="359">
      <c r="A359" s="14" t="n"/>
      <c r="B359" s="5" t="n"/>
      <c r="C359" s="15" t="n"/>
      <c r="D359" s="13" t="n"/>
      <c r="E359" s="5" t="n"/>
      <c r="F359" s="5" t="n"/>
      <c r="G359" s="6">
        <f>IF(B359&amp;""="","",IFERROR(INDEX('الأعضاء'!$B$6:$B$45,MATCH(B359&amp;"",'الأعضاء'!$A$6:$A$45,0))&amp;"","كود غير موجود"))</f>
        <v/>
      </c>
    </row>
    <row r="360">
      <c r="A360" s="14" t="n"/>
      <c r="B360" s="5" t="n"/>
      <c r="C360" s="15" t="n"/>
      <c r="D360" s="13" t="n"/>
      <c r="E360" s="5" t="n"/>
      <c r="F360" s="5" t="n"/>
      <c r="G360" s="6">
        <f>IF(B360&amp;""="","",IFERROR(INDEX('الأعضاء'!$B$6:$B$45,MATCH(B360&amp;"",'الأعضاء'!$A$6:$A$45,0))&amp;"","كود غير موجود"))</f>
        <v/>
      </c>
    </row>
    <row r="361">
      <c r="A361" s="14" t="n"/>
      <c r="B361" s="5" t="n"/>
      <c r="C361" s="15" t="n"/>
      <c r="D361" s="13" t="n"/>
      <c r="E361" s="5" t="n"/>
      <c r="F361" s="5" t="n"/>
      <c r="G361" s="6">
        <f>IF(B361&amp;""="","",IFERROR(INDEX('الأعضاء'!$B$6:$B$45,MATCH(B361&amp;"",'الأعضاء'!$A$6:$A$45,0))&amp;"","كود غير موجود"))</f>
        <v/>
      </c>
    </row>
    <row r="362">
      <c r="A362" s="14" t="n"/>
      <c r="B362" s="5" t="n"/>
      <c r="C362" s="15" t="n"/>
      <c r="D362" s="13" t="n"/>
      <c r="E362" s="5" t="n"/>
      <c r="F362" s="5" t="n"/>
      <c r="G362" s="6">
        <f>IF(B362&amp;""="","",IFERROR(INDEX('الأعضاء'!$B$6:$B$45,MATCH(B362&amp;"",'الأعضاء'!$A$6:$A$45,0))&amp;"","كود غير موجود"))</f>
        <v/>
      </c>
    </row>
    <row r="363">
      <c r="A363" s="14" t="n"/>
      <c r="B363" s="5" t="n"/>
      <c r="C363" s="15" t="n"/>
      <c r="D363" s="13" t="n"/>
      <c r="E363" s="5" t="n"/>
      <c r="F363" s="5" t="n"/>
      <c r="G363" s="6">
        <f>IF(B363&amp;""="","",IFERROR(INDEX('الأعضاء'!$B$6:$B$45,MATCH(B363&amp;"",'الأعضاء'!$A$6:$A$45,0))&amp;"","كود غير موجود"))</f>
        <v/>
      </c>
    </row>
    <row r="364">
      <c r="A364" s="14" t="n"/>
      <c r="B364" s="5" t="n"/>
      <c r="C364" s="15" t="n"/>
      <c r="D364" s="13" t="n"/>
      <c r="E364" s="5" t="n"/>
      <c r="F364" s="5" t="n"/>
      <c r="G364" s="6">
        <f>IF(B364&amp;""="","",IFERROR(INDEX('الأعضاء'!$B$6:$B$45,MATCH(B364&amp;"",'الأعضاء'!$A$6:$A$45,0))&amp;"","كود غير موجود"))</f>
        <v/>
      </c>
    </row>
    <row r="365">
      <c r="A365" s="14" t="n"/>
      <c r="B365" s="5" t="n"/>
      <c r="C365" s="15" t="n"/>
      <c r="D365" s="13" t="n"/>
      <c r="E365" s="5" t="n"/>
      <c r="F365" s="5" t="n"/>
      <c r="G365" s="6">
        <f>IF(B365&amp;""="","",IFERROR(INDEX('الأعضاء'!$B$6:$B$45,MATCH(B365&amp;"",'الأعضاء'!$A$6:$A$45,0))&amp;"","كود غير موجود"))</f>
        <v/>
      </c>
    </row>
    <row r="366">
      <c r="A366" s="14" t="n"/>
      <c r="B366" s="5" t="n"/>
      <c r="C366" s="15" t="n"/>
      <c r="D366" s="13" t="n"/>
      <c r="E366" s="5" t="n"/>
      <c r="F366" s="5" t="n"/>
      <c r="G366" s="6">
        <f>IF(B366&amp;""="","",IFERROR(INDEX('الأعضاء'!$B$6:$B$45,MATCH(B366&amp;"",'الأعضاء'!$A$6:$A$45,0))&amp;"","كود غير موجود"))</f>
        <v/>
      </c>
    </row>
    <row r="367">
      <c r="A367" s="14" t="n"/>
      <c r="B367" s="5" t="n"/>
      <c r="C367" s="15" t="n"/>
      <c r="D367" s="13" t="n"/>
      <c r="E367" s="5" t="n"/>
      <c r="F367" s="5" t="n"/>
      <c r="G367" s="6">
        <f>IF(B367&amp;""="","",IFERROR(INDEX('الأعضاء'!$B$6:$B$45,MATCH(B367&amp;"",'الأعضاء'!$A$6:$A$45,0))&amp;"","كود غير موجود"))</f>
        <v/>
      </c>
    </row>
    <row r="368">
      <c r="A368" s="14" t="n"/>
      <c r="B368" s="5" t="n"/>
      <c r="C368" s="15" t="n"/>
      <c r="D368" s="13" t="n"/>
      <c r="E368" s="5" t="n"/>
      <c r="F368" s="5" t="n"/>
      <c r="G368" s="6">
        <f>IF(B368&amp;""="","",IFERROR(INDEX('الأعضاء'!$B$6:$B$45,MATCH(B368&amp;"",'الأعضاء'!$A$6:$A$45,0))&amp;"","كود غير موجود"))</f>
        <v/>
      </c>
    </row>
    <row r="369">
      <c r="A369" s="14" t="n"/>
      <c r="B369" s="5" t="n"/>
      <c r="C369" s="15" t="n"/>
      <c r="D369" s="13" t="n"/>
      <c r="E369" s="5" t="n"/>
      <c r="F369" s="5" t="n"/>
      <c r="G369" s="6">
        <f>IF(B369&amp;""="","",IFERROR(INDEX('الأعضاء'!$B$6:$B$45,MATCH(B369&amp;"",'الأعضاء'!$A$6:$A$45,0))&amp;"","كود غير موجود"))</f>
        <v/>
      </c>
    </row>
    <row r="370">
      <c r="A370" s="14" t="n"/>
      <c r="B370" s="5" t="n"/>
      <c r="C370" s="15" t="n"/>
      <c r="D370" s="13" t="n"/>
      <c r="E370" s="5" t="n"/>
      <c r="F370" s="5" t="n"/>
      <c r="G370" s="6">
        <f>IF(B370&amp;""="","",IFERROR(INDEX('الأعضاء'!$B$6:$B$45,MATCH(B370&amp;"",'الأعضاء'!$A$6:$A$45,0))&amp;"","كود غير موجود"))</f>
        <v/>
      </c>
    </row>
    <row r="371">
      <c r="A371" s="14" t="n"/>
      <c r="B371" s="5" t="n"/>
      <c r="C371" s="15" t="n"/>
      <c r="D371" s="13" t="n"/>
      <c r="E371" s="5" t="n"/>
      <c r="F371" s="5" t="n"/>
      <c r="G371" s="6">
        <f>IF(B371&amp;""="","",IFERROR(INDEX('الأعضاء'!$B$6:$B$45,MATCH(B371&amp;"",'الأعضاء'!$A$6:$A$45,0))&amp;"","كود غير موجود"))</f>
        <v/>
      </c>
    </row>
    <row r="372">
      <c r="A372" s="14" t="n"/>
      <c r="B372" s="5" t="n"/>
      <c r="C372" s="15" t="n"/>
      <c r="D372" s="13" t="n"/>
      <c r="E372" s="5" t="n"/>
      <c r="F372" s="5" t="n"/>
      <c r="G372" s="6">
        <f>IF(B372&amp;""="","",IFERROR(INDEX('الأعضاء'!$B$6:$B$45,MATCH(B372&amp;"",'الأعضاء'!$A$6:$A$45,0))&amp;"","كود غير موجود"))</f>
        <v/>
      </c>
    </row>
    <row r="373">
      <c r="A373" s="14" t="n"/>
      <c r="B373" s="5" t="n"/>
      <c r="C373" s="15" t="n"/>
      <c r="D373" s="13" t="n"/>
      <c r="E373" s="5" t="n"/>
      <c r="F373" s="5" t="n"/>
      <c r="G373" s="6">
        <f>IF(B373&amp;""="","",IFERROR(INDEX('الأعضاء'!$B$6:$B$45,MATCH(B373&amp;"",'الأعضاء'!$A$6:$A$45,0))&amp;"","كود غير موجود"))</f>
        <v/>
      </c>
    </row>
    <row r="374">
      <c r="A374" s="14" t="n"/>
      <c r="B374" s="5" t="n"/>
      <c r="C374" s="15" t="n"/>
      <c r="D374" s="13" t="n"/>
      <c r="E374" s="5" t="n"/>
      <c r="F374" s="5" t="n"/>
      <c r="G374" s="6">
        <f>IF(B374&amp;""="","",IFERROR(INDEX('الأعضاء'!$B$6:$B$45,MATCH(B374&amp;"",'الأعضاء'!$A$6:$A$45,0))&amp;"","كود غير موجود"))</f>
        <v/>
      </c>
    </row>
    <row r="375">
      <c r="A375" s="14" t="n"/>
      <c r="B375" s="5" t="n"/>
      <c r="C375" s="15" t="n"/>
      <c r="D375" s="13" t="n"/>
      <c r="E375" s="5" t="n"/>
      <c r="F375" s="5" t="n"/>
      <c r="G375" s="6">
        <f>IF(B375&amp;""="","",IFERROR(INDEX('الأعضاء'!$B$6:$B$45,MATCH(B375&amp;"",'الأعضاء'!$A$6:$A$45,0))&amp;"","كود غير موجود"))</f>
        <v/>
      </c>
    </row>
    <row r="376">
      <c r="A376" s="14" t="n"/>
      <c r="B376" s="5" t="n"/>
      <c r="C376" s="15" t="n"/>
      <c r="D376" s="13" t="n"/>
      <c r="E376" s="5" t="n"/>
      <c r="F376" s="5" t="n"/>
      <c r="G376" s="6">
        <f>IF(B376&amp;""="","",IFERROR(INDEX('الأعضاء'!$B$6:$B$45,MATCH(B376&amp;"",'الأعضاء'!$A$6:$A$45,0))&amp;"","كود غير موجود"))</f>
        <v/>
      </c>
    </row>
    <row r="377">
      <c r="A377" s="14" t="n"/>
      <c r="B377" s="5" t="n"/>
      <c r="C377" s="15" t="n"/>
      <c r="D377" s="13" t="n"/>
      <c r="E377" s="5" t="n"/>
      <c r="F377" s="5" t="n"/>
      <c r="G377" s="6">
        <f>IF(B377&amp;""="","",IFERROR(INDEX('الأعضاء'!$B$6:$B$45,MATCH(B377&amp;"",'الأعضاء'!$A$6:$A$45,0))&amp;"","كود غير موجود"))</f>
        <v/>
      </c>
    </row>
    <row r="378">
      <c r="A378" s="14" t="n"/>
      <c r="B378" s="5" t="n"/>
      <c r="C378" s="15" t="n"/>
      <c r="D378" s="13" t="n"/>
      <c r="E378" s="5" t="n"/>
      <c r="F378" s="5" t="n"/>
      <c r="G378" s="6">
        <f>IF(B378&amp;""="","",IFERROR(INDEX('الأعضاء'!$B$6:$B$45,MATCH(B378&amp;"",'الأعضاء'!$A$6:$A$45,0))&amp;"","كود غير موجود"))</f>
        <v/>
      </c>
    </row>
    <row r="379">
      <c r="A379" s="14" t="n"/>
      <c r="B379" s="5" t="n"/>
      <c r="C379" s="15" t="n"/>
      <c r="D379" s="13" t="n"/>
      <c r="E379" s="5" t="n"/>
      <c r="F379" s="5" t="n"/>
      <c r="G379" s="6">
        <f>IF(B379&amp;""="","",IFERROR(INDEX('الأعضاء'!$B$6:$B$45,MATCH(B379&amp;"",'الأعضاء'!$A$6:$A$45,0))&amp;"","كود غير موجود"))</f>
        <v/>
      </c>
    </row>
    <row r="380">
      <c r="A380" s="14" t="n"/>
      <c r="B380" s="5" t="n"/>
      <c r="C380" s="15" t="n"/>
      <c r="D380" s="13" t="n"/>
      <c r="E380" s="5" t="n"/>
      <c r="F380" s="5" t="n"/>
      <c r="G380" s="6">
        <f>IF(B380&amp;""="","",IFERROR(INDEX('الأعضاء'!$B$6:$B$45,MATCH(B380&amp;"",'الأعضاء'!$A$6:$A$45,0))&amp;"","كود غير موجود"))</f>
        <v/>
      </c>
    </row>
    <row r="381">
      <c r="A381" s="14" t="n"/>
      <c r="B381" s="5" t="n"/>
      <c r="C381" s="15" t="n"/>
      <c r="D381" s="13" t="n"/>
      <c r="E381" s="5" t="n"/>
      <c r="F381" s="5" t="n"/>
      <c r="G381" s="6">
        <f>IF(B381&amp;""="","",IFERROR(INDEX('الأعضاء'!$B$6:$B$45,MATCH(B381&amp;"",'الأعضاء'!$A$6:$A$45,0))&amp;"","كود غير موجود"))</f>
        <v/>
      </c>
    </row>
    <row r="382">
      <c r="A382" s="14" t="n"/>
      <c r="B382" s="5" t="n"/>
      <c r="C382" s="15" t="n"/>
      <c r="D382" s="13" t="n"/>
      <c r="E382" s="5" t="n"/>
      <c r="F382" s="5" t="n"/>
      <c r="G382" s="6">
        <f>IF(B382&amp;""="","",IFERROR(INDEX('الأعضاء'!$B$6:$B$45,MATCH(B382&amp;"",'الأعضاء'!$A$6:$A$45,0))&amp;"","كود غير موجود"))</f>
        <v/>
      </c>
    </row>
    <row r="383">
      <c r="A383" s="14" t="n"/>
      <c r="B383" s="5" t="n"/>
      <c r="C383" s="15" t="n"/>
      <c r="D383" s="13" t="n"/>
      <c r="E383" s="5" t="n"/>
      <c r="F383" s="5" t="n"/>
      <c r="G383" s="6">
        <f>IF(B383&amp;""="","",IFERROR(INDEX('الأعضاء'!$B$6:$B$45,MATCH(B383&amp;"",'الأعضاء'!$A$6:$A$45,0))&amp;"","كود غير موجود"))</f>
        <v/>
      </c>
    </row>
    <row r="384">
      <c r="A384" s="14" t="n"/>
      <c r="B384" s="5" t="n"/>
      <c r="C384" s="15" t="n"/>
      <c r="D384" s="13" t="n"/>
      <c r="E384" s="5" t="n"/>
      <c r="F384" s="5" t="n"/>
      <c r="G384" s="6">
        <f>IF(B384&amp;""="","",IFERROR(INDEX('الأعضاء'!$B$6:$B$45,MATCH(B384&amp;"",'الأعضاء'!$A$6:$A$45,0))&amp;"","كود غير موجود"))</f>
        <v/>
      </c>
    </row>
    <row r="385">
      <c r="A385" s="14" t="n"/>
      <c r="B385" s="5" t="n"/>
      <c r="C385" s="15" t="n"/>
      <c r="D385" s="13" t="n"/>
      <c r="E385" s="5" t="n"/>
      <c r="F385" s="5" t="n"/>
      <c r="G385" s="6">
        <f>IF(B385&amp;""="","",IFERROR(INDEX('الأعضاء'!$B$6:$B$45,MATCH(B385&amp;"",'الأعضاء'!$A$6:$A$45,0))&amp;"","كود غير موجود"))</f>
        <v/>
      </c>
    </row>
    <row r="386">
      <c r="A386" s="14" t="n"/>
      <c r="B386" s="5" t="n"/>
      <c r="C386" s="15" t="n"/>
      <c r="D386" s="13" t="n"/>
      <c r="E386" s="5" t="n"/>
      <c r="F386" s="5" t="n"/>
      <c r="G386" s="6">
        <f>IF(B386&amp;""="","",IFERROR(INDEX('الأعضاء'!$B$6:$B$45,MATCH(B386&amp;"",'الأعضاء'!$A$6:$A$45,0))&amp;"","كود غير موجود"))</f>
        <v/>
      </c>
    </row>
    <row r="387">
      <c r="A387" s="14" t="n"/>
      <c r="B387" s="5" t="n"/>
      <c r="C387" s="15" t="n"/>
      <c r="D387" s="13" t="n"/>
      <c r="E387" s="5" t="n"/>
      <c r="F387" s="5" t="n"/>
      <c r="G387" s="6">
        <f>IF(B387&amp;""="","",IFERROR(INDEX('الأعضاء'!$B$6:$B$45,MATCH(B387&amp;"",'الأعضاء'!$A$6:$A$45,0))&amp;"","كود غير موجود"))</f>
        <v/>
      </c>
    </row>
    <row r="388">
      <c r="A388" s="14" t="n"/>
      <c r="B388" s="5" t="n"/>
      <c r="C388" s="15" t="n"/>
      <c r="D388" s="13" t="n"/>
      <c r="E388" s="5" t="n"/>
      <c r="F388" s="5" t="n"/>
      <c r="G388" s="6">
        <f>IF(B388&amp;""="","",IFERROR(INDEX('الأعضاء'!$B$6:$B$45,MATCH(B388&amp;"",'الأعضاء'!$A$6:$A$45,0))&amp;"","كود غير موجود"))</f>
        <v/>
      </c>
    </row>
    <row r="389">
      <c r="A389" s="14" t="n"/>
      <c r="B389" s="5" t="n"/>
      <c r="C389" s="15" t="n"/>
      <c r="D389" s="13" t="n"/>
      <c r="E389" s="5" t="n"/>
      <c r="F389" s="5" t="n"/>
      <c r="G389" s="6">
        <f>IF(B389&amp;""="","",IFERROR(INDEX('الأعضاء'!$B$6:$B$45,MATCH(B389&amp;"",'الأعضاء'!$A$6:$A$45,0))&amp;"","كود غير موجود"))</f>
        <v/>
      </c>
    </row>
    <row r="390">
      <c r="A390" s="14" t="n"/>
      <c r="B390" s="5" t="n"/>
      <c r="C390" s="15" t="n"/>
      <c r="D390" s="13" t="n"/>
      <c r="E390" s="5" t="n"/>
      <c r="F390" s="5" t="n"/>
      <c r="G390" s="6">
        <f>IF(B390&amp;""="","",IFERROR(INDEX('الأعضاء'!$B$6:$B$45,MATCH(B390&amp;"",'الأعضاء'!$A$6:$A$45,0))&amp;"","كود غير موجود"))</f>
        <v/>
      </c>
    </row>
    <row r="391">
      <c r="A391" s="14" t="n"/>
      <c r="B391" s="5" t="n"/>
      <c r="C391" s="15" t="n"/>
      <c r="D391" s="13" t="n"/>
      <c r="E391" s="5" t="n"/>
      <c r="F391" s="5" t="n"/>
      <c r="G391" s="6">
        <f>IF(B391&amp;""="","",IFERROR(INDEX('الأعضاء'!$B$6:$B$45,MATCH(B391&amp;"",'الأعضاء'!$A$6:$A$45,0))&amp;"","كود غير موجود"))</f>
        <v/>
      </c>
    </row>
    <row r="392">
      <c r="A392" s="14" t="n"/>
      <c r="B392" s="5" t="n"/>
      <c r="C392" s="15" t="n"/>
      <c r="D392" s="13" t="n"/>
      <c r="E392" s="5" t="n"/>
      <c r="F392" s="5" t="n"/>
      <c r="G392" s="6">
        <f>IF(B392&amp;""="","",IFERROR(INDEX('الأعضاء'!$B$6:$B$45,MATCH(B392&amp;"",'الأعضاء'!$A$6:$A$45,0))&amp;"","كود غير موجود"))</f>
        <v/>
      </c>
    </row>
    <row r="393">
      <c r="A393" s="14" t="n"/>
      <c r="B393" s="5" t="n"/>
      <c r="C393" s="15" t="n"/>
      <c r="D393" s="13" t="n"/>
      <c r="E393" s="5" t="n"/>
      <c r="F393" s="5" t="n"/>
      <c r="G393" s="6">
        <f>IF(B393&amp;""="","",IFERROR(INDEX('الأعضاء'!$B$6:$B$45,MATCH(B393&amp;"",'الأعضاء'!$A$6:$A$45,0))&amp;"","كود غير موجود"))</f>
        <v/>
      </c>
    </row>
    <row r="394">
      <c r="A394" s="14" t="n"/>
      <c r="B394" s="5" t="n"/>
      <c r="C394" s="15" t="n"/>
      <c r="D394" s="13" t="n"/>
      <c r="E394" s="5" t="n"/>
      <c r="F394" s="5" t="n"/>
      <c r="G394" s="6">
        <f>IF(B394&amp;""="","",IFERROR(INDEX('الأعضاء'!$B$6:$B$45,MATCH(B394&amp;"",'الأعضاء'!$A$6:$A$45,0))&amp;"","كود غير موجود"))</f>
        <v/>
      </c>
    </row>
    <row r="395">
      <c r="A395" s="14" t="n"/>
      <c r="B395" s="5" t="n"/>
      <c r="C395" s="15" t="n"/>
      <c r="D395" s="13" t="n"/>
      <c r="E395" s="5" t="n"/>
      <c r="F395" s="5" t="n"/>
      <c r="G395" s="6">
        <f>IF(B395&amp;""="","",IFERROR(INDEX('الأعضاء'!$B$6:$B$45,MATCH(B395&amp;"",'الأعضاء'!$A$6:$A$45,0))&amp;"","كود غير موجود"))</f>
        <v/>
      </c>
    </row>
    <row r="396">
      <c r="A396" s="14" t="n"/>
      <c r="B396" s="5" t="n"/>
      <c r="C396" s="15" t="n"/>
      <c r="D396" s="13" t="n"/>
      <c r="E396" s="5" t="n"/>
      <c r="F396" s="5" t="n"/>
      <c r="G396" s="6">
        <f>IF(B396&amp;""="","",IFERROR(INDEX('الأعضاء'!$B$6:$B$45,MATCH(B396&amp;"",'الأعضاء'!$A$6:$A$45,0))&amp;"","كود غير موجود"))</f>
        <v/>
      </c>
    </row>
    <row r="397">
      <c r="A397" s="14" t="n"/>
      <c r="B397" s="5" t="n"/>
      <c r="C397" s="15" t="n"/>
      <c r="D397" s="13" t="n"/>
      <c r="E397" s="5" t="n"/>
      <c r="F397" s="5" t="n"/>
      <c r="G397" s="6">
        <f>IF(B397&amp;""="","",IFERROR(INDEX('الأعضاء'!$B$6:$B$45,MATCH(B397&amp;"",'الأعضاء'!$A$6:$A$45,0))&amp;"","كود غير موجود"))</f>
        <v/>
      </c>
    </row>
    <row r="398">
      <c r="A398" s="14" t="n"/>
      <c r="B398" s="5" t="n"/>
      <c r="C398" s="15" t="n"/>
      <c r="D398" s="13" t="n"/>
      <c r="E398" s="5" t="n"/>
      <c r="F398" s="5" t="n"/>
      <c r="G398" s="6">
        <f>IF(B398&amp;""="","",IFERROR(INDEX('الأعضاء'!$B$6:$B$45,MATCH(B398&amp;"",'الأعضاء'!$A$6:$A$45,0))&amp;"","كود غير موجود"))</f>
        <v/>
      </c>
    </row>
    <row r="399">
      <c r="A399" s="14" t="n"/>
      <c r="B399" s="5" t="n"/>
      <c r="C399" s="15" t="n"/>
      <c r="D399" s="13" t="n"/>
      <c r="E399" s="5" t="n"/>
      <c r="F399" s="5" t="n"/>
      <c r="G399" s="6">
        <f>IF(B399&amp;""="","",IFERROR(INDEX('الأعضاء'!$B$6:$B$45,MATCH(B399&amp;"",'الأعضاء'!$A$6:$A$45,0))&amp;"","كود غير موجود"))</f>
        <v/>
      </c>
    </row>
    <row r="400">
      <c r="A400" s="14" t="n"/>
      <c r="B400" s="5" t="n"/>
      <c r="C400" s="15" t="n"/>
      <c r="D400" s="13" t="n"/>
      <c r="E400" s="5" t="n"/>
      <c r="F400" s="5" t="n"/>
      <c r="G400" s="6">
        <f>IF(B400&amp;""="","",IFERROR(INDEX('الأعضاء'!$B$6:$B$45,MATCH(B400&amp;"",'الأعضاء'!$A$6:$A$45,0))&amp;"","كود غير موجود"))</f>
        <v/>
      </c>
    </row>
    <row r="401">
      <c r="A401" s="14" t="n"/>
      <c r="B401" s="5" t="n"/>
      <c r="C401" s="15" t="n"/>
      <c r="D401" s="13" t="n"/>
      <c r="E401" s="5" t="n"/>
      <c r="F401" s="5" t="n"/>
      <c r="G401" s="6">
        <f>IF(B401&amp;""="","",IFERROR(INDEX('الأعضاء'!$B$6:$B$45,MATCH(B401&amp;"",'الأعضاء'!$A$6:$A$45,0))&amp;"","كود غير موجود"))</f>
        <v/>
      </c>
    </row>
    <row r="402">
      <c r="A402" s="14" t="n"/>
      <c r="B402" s="5" t="n"/>
      <c r="C402" s="15" t="n"/>
      <c r="D402" s="13" t="n"/>
      <c r="E402" s="5" t="n"/>
      <c r="F402" s="5" t="n"/>
      <c r="G402" s="6">
        <f>IF(B402&amp;""="","",IFERROR(INDEX('الأعضاء'!$B$6:$B$45,MATCH(B402&amp;"",'الأعضاء'!$A$6:$A$45,0))&amp;"","كود غير موجود"))</f>
        <v/>
      </c>
    </row>
    <row r="403">
      <c r="A403" s="14" t="n"/>
      <c r="B403" s="5" t="n"/>
      <c r="C403" s="15" t="n"/>
      <c r="D403" s="13" t="n"/>
      <c r="E403" s="5" t="n"/>
      <c r="F403" s="5" t="n"/>
      <c r="G403" s="6">
        <f>IF(B403&amp;""="","",IFERROR(INDEX('الأعضاء'!$B$6:$B$45,MATCH(B403&amp;"",'الأعضاء'!$A$6:$A$45,0))&amp;"","كود غير موجود"))</f>
        <v/>
      </c>
    </row>
    <row r="404">
      <c r="A404" s="14" t="n"/>
      <c r="B404" s="5" t="n"/>
      <c r="C404" s="15" t="n"/>
      <c r="D404" s="13" t="n"/>
      <c r="E404" s="5" t="n"/>
      <c r="F404" s="5" t="n"/>
      <c r="G404" s="6">
        <f>IF(B404&amp;""="","",IFERROR(INDEX('الأعضاء'!$B$6:$B$45,MATCH(B404&amp;"",'الأعضاء'!$A$6:$A$45,0))&amp;"","كود غير موجود"))</f>
        <v/>
      </c>
    </row>
    <row r="405">
      <c r="A405" s="14" t="n"/>
      <c r="B405" s="5" t="n"/>
      <c r="C405" s="15" t="n"/>
      <c r="D405" s="13" t="n"/>
      <c r="E405" s="5" t="n"/>
      <c r="F405" s="5" t="n"/>
      <c r="G405" s="6">
        <f>IF(B405&amp;""="","",IFERROR(INDEX('الأعضاء'!$B$6:$B$45,MATCH(B405&amp;"",'الأعضاء'!$A$6:$A$45,0))&amp;"","كود غير موجود"))</f>
        <v/>
      </c>
    </row>
    <row r="406">
      <c r="A406" s="14" t="n"/>
      <c r="B406" s="5" t="n"/>
      <c r="C406" s="15" t="n"/>
      <c r="D406" s="13" t="n"/>
      <c r="E406" s="5" t="n"/>
      <c r="F406" s="5" t="n"/>
      <c r="G406" s="6">
        <f>IF(B406&amp;""="","",IFERROR(INDEX('الأعضاء'!$B$6:$B$45,MATCH(B406&amp;"",'الأعضاء'!$A$6:$A$45,0))&amp;"","كود غير موجود"))</f>
        <v/>
      </c>
    </row>
    <row r="407">
      <c r="A407" s="14" t="n"/>
      <c r="B407" s="5" t="n"/>
      <c r="C407" s="15" t="n"/>
      <c r="D407" s="13" t="n"/>
      <c r="E407" s="5" t="n"/>
      <c r="F407" s="5" t="n"/>
      <c r="G407" s="6">
        <f>IF(B407&amp;""="","",IFERROR(INDEX('الأعضاء'!$B$6:$B$45,MATCH(B407&amp;"",'الأعضاء'!$A$6:$A$45,0))&amp;"","كود غير موجود"))</f>
        <v/>
      </c>
    </row>
    <row r="408">
      <c r="A408" s="14" t="n"/>
      <c r="B408" s="5" t="n"/>
      <c r="C408" s="15" t="n"/>
      <c r="D408" s="13" t="n"/>
      <c r="E408" s="5" t="n"/>
      <c r="F408" s="5" t="n"/>
      <c r="G408" s="6">
        <f>IF(B408&amp;""="","",IFERROR(INDEX('الأعضاء'!$B$6:$B$45,MATCH(B408&amp;"",'الأعضاء'!$A$6:$A$45,0))&amp;"","كود غير موجود"))</f>
        <v/>
      </c>
    </row>
    <row r="409">
      <c r="A409" s="14" t="n"/>
      <c r="B409" s="5" t="n"/>
      <c r="C409" s="15" t="n"/>
      <c r="D409" s="13" t="n"/>
      <c r="E409" s="5" t="n"/>
      <c r="F409" s="5" t="n"/>
      <c r="G409" s="6">
        <f>IF(B409&amp;""="","",IFERROR(INDEX('الأعضاء'!$B$6:$B$45,MATCH(B409&amp;"",'الأعضاء'!$A$6:$A$45,0))&amp;"","كود غير موجود"))</f>
        <v/>
      </c>
    </row>
    <row r="410">
      <c r="A410" s="14" t="n"/>
      <c r="B410" s="5" t="n"/>
      <c r="C410" s="15" t="n"/>
      <c r="D410" s="13" t="n"/>
      <c r="E410" s="5" t="n"/>
      <c r="F410" s="5" t="n"/>
      <c r="G410" s="6">
        <f>IF(B410&amp;""="","",IFERROR(INDEX('الأعضاء'!$B$6:$B$45,MATCH(B410&amp;"",'الأعضاء'!$A$6:$A$45,0))&amp;"","كود غير موجود"))</f>
        <v/>
      </c>
    </row>
    <row r="411">
      <c r="A411" s="14" t="n"/>
      <c r="B411" s="5" t="n"/>
      <c r="C411" s="15" t="n"/>
      <c r="D411" s="13" t="n"/>
      <c r="E411" s="5" t="n"/>
      <c r="F411" s="5" t="n"/>
      <c r="G411" s="6">
        <f>IF(B411&amp;""="","",IFERROR(INDEX('الأعضاء'!$B$6:$B$45,MATCH(B411&amp;"",'الأعضاء'!$A$6:$A$45,0))&amp;"","كود غير موجود"))</f>
        <v/>
      </c>
    </row>
    <row r="412">
      <c r="A412" s="14" t="n"/>
      <c r="B412" s="5" t="n"/>
      <c r="C412" s="15" t="n"/>
      <c r="D412" s="13" t="n"/>
      <c r="E412" s="5" t="n"/>
      <c r="F412" s="5" t="n"/>
      <c r="G412" s="6">
        <f>IF(B412&amp;""="","",IFERROR(INDEX('الأعضاء'!$B$6:$B$45,MATCH(B412&amp;"",'الأعضاء'!$A$6:$A$45,0))&amp;"","كود غير موجود"))</f>
        <v/>
      </c>
    </row>
    <row r="413">
      <c r="A413" s="14" t="n"/>
      <c r="B413" s="5" t="n"/>
      <c r="C413" s="15" t="n"/>
      <c r="D413" s="13" t="n"/>
      <c r="E413" s="5" t="n"/>
      <c r="F413" s="5" t="n"/>
      <c r="G413" s="6">
        <f>IF(B413&amp;""="","",IFERROR(INDEX('الأعضاء'!$B$6:$B$45,MATCH(B413&amp;"",'الأعضاء'!$A$6:$A$45,0))&amp;"","كود غير موجود"))</f>
        <v/>
      </c>
    </row>
    <row r="414">
      <c r="A414" s="14" t="n"/>
      <c r="B414" s="5" t="n"/>
      <c r="C414" s="15" t="n"/>
      <c r="D414" s="13" t="n"/>
      <c r="E414" s="5" t="n"/>
      <c r="F414" s="5" t="n"/>
      <c r="G414" s="6">
        <f>IF(B414&amp;""="","",IFERROR(INDEX('الأعضاء'!$B$6:$B$45,MATCH(B414&amp;"",'الأعضاء'!$A$6:$A$45,0))&amp;"","كود غير موجود"))</f>
        <v/>
      </c>
    </row>
    <row r="415">
      <c r="A415" s="14" t="n"/>
      <c r="B415" s="5" t="n"/>
      <c r="C415" s="15" t="n"/>
      <c r="D415" s="13" t="n"/>
      <c r="E415" s="5" t="n"/>
      <c r="F415" s="5" t="n"/>
      <c r="G415" s="6">
        <f>IF(B415&amp;""="","",IFERROR(INDEX('الأعضاء'!$B$6:$B$45,MATCH(B415&amp;"",'الأعضاء'!$A$6:$A$45,0))&amp;"","كود غير موجود"))</f>
        <v/>
      </c>
    </row>
    <row r="416">
      <c r="A416" s="14" t="n"/>
      <c r="B416" s="5" t="n"/>
      <c r="C416" s="15" t="n"/>
      <c r="D416" s="13" t="n"/>
      <c r="E416" s="5" t="n"/>
      <c r="F416" s="5" t="n"/>
      <c r="G416" s="6">
        <f>IF(B416&amp;""="","",IFERROR(INDEX('الأعضاء'!$B$6:$B$45,MATCH(B416&amp;"",'الأعضاء'!$A$6:$A$45,0))&amp;"","كود غير موجود"))</f>
        <v/>
      </c>
    </row>
    <row r="417">
      <c r="A417" s="14" t="n"/>
      <c r="B417" s="5" t="n"/>
      <c r="C417" s="15" t="n"/>
      <c r="D417" s="13" t="n"/>
      <c r="E417" s="5" t="n"/>
      <c r="F417" s="5" t="n"/>
      <c r="G417" s="6">
        <f>IF(B417&amp;""="","",IFERROR(INDEX('الأعضاء'!$B$6:$B$45,MATCH(B417&amp;"",'الأعضاء'!$A$6:$A$45,0))&amp;"","كود غير موجود"))</f>
        <v/>
      </c>
    </row>
    <row r="418">
      <c r="A418" s="14" t="n"/>
      <c r="B418" s="5" t="n"/>
      <c r="C418" s="15" t="n"/>
      <c r="D418" s="13" t="n"/>
      <c r="E418" s="5" t="n"/>
      <c r="F418" s="5" t="n"/>
      <c r="G418" s="6">
        <f>IF(B418&amp;""="","",IFERROR(INDEX('الأعضاء'!$B$6:$B$45,MATCH(B418&amp;"",'الأعضاء'!$A$6:$A$45,0))&amp;"","كود غير موجود"))</f>
        <v/>
      </c>
    </row>
    <row r="419">
      <c r="A419" s="14" t="n"/>
      <c r="B419" s="5" t="n"/>
      <c r="C419" s="15" t="n"/>
      <c r="D419" s="13" t="n"/>
      <c r="E419" s="5" t="n"/>
      <c r="F419" s="5" t="n"/>
      <c r="G419" s="6">
        <f>IF(B419&amp;""="","",IFERROR(INDEX('الأعضاء'!$B$6:$B$45,MATCH(B419&amp;"",'الأعضاء'!$A$6:$A$45,0))&amp;"","كود غير موجود"))</f>
        <v/>
      </c>
    </row>
    <row r="420">
      <c r="A420" s="14" t="n"/>
      <c r="B420" s="5" t="n"/>
      <c r="C420" s="15" t="n"/>
      <c r="D420" s="13" t="n"/>
      <c r="E420" s="5" t="n"/>
      <c r="F420" s="5" t="n"/>
      <c r="G420" s="6">
        <f>IF(B420&amp;""="","",IFERROR(INDEX('الأعضاء'!$B$6:$B$45,MATCH(B420&amp;"",'الأعضاء'!$A$6:$A$45,0))&amp;"","كود غير موجود"))</f>
        <v/>
      </c>
    </row>
    <row r="421">
      <c r="A421" s="14" t="n"/>
      <c r="B421" s="5" t="n"/>
      <c r="C421" s="15" t="n"/>
      <c r="D421" s="13" t="n"/>
      <c r="E421" s="5" t="n"/>
      <c r="F421" s="5" t="n"/>
      <c r="G421" s="6">
        <f>IF(B421&amp;""="","",IFERROR(INDEX('الأعضاء'!$B$6:$B$45,MATCH(B421&amp;"",'الأعضاء'!$A$6:$A$45,0))&amp;"","كود غير موجود"))</f>
        <v/>
      </c>
    </row>
    <row r="422">
      <c r="A422" s="14" t="n"/>
      <c r="B422" s="5" t="n"/>
      <c r="C422" s="15" t="n"/>
      <c r="D422" s="13" t="n"/>
      <c r="E422" s="5" t="n"/>
      <c r="F422" s="5" t="n"/>
      <c r="G422" s="6">
        <f>IF(B422&amp;""="","",IFERROR(INDEX('الأعضاء'!$B$6:$B$45,MATCH(B422&amp;"",'الأعضاء'!$A$6:$A$45,0))&amp;"","كود غير موجود"))</f>
        <v/>
      </c>
    </row>
    <row r="423">
      <c r="A423" s="14" t="n"/>
      <c r="B423" s="5" t="n"/>
      <c r="C423" s="15" t="n"/>
      <c r="D423" s="13" t="n"/>
      <c r="E423" s="5" t="n"/>
      <c r="F423" s="5" t="n"/>
      <c r="G423" s="6">
        <f>IF(B423&amp;""="","",IFERROR(INDEX('الأعضاء'!$B$6:$B$45,MATCH(B423&amp;"",'الأعضاء'!$A$6:$A$45,0))&amp;"","كود غير موجود"))</f>
        <v/>
      </c>
    </row>
    <row r="424">
      <c r="A424" s="14" t="n"/>
      <c r="B424" s="5" t="n"/>
      <c r="C424" s="15" t="n"/>
      <c r="D424" s="13" t="n"/>
      <c r="E424" s="5" t="n"/>
      <c r="F424" s="5" t="n"/>
      <c r="G424" s="6">
        <f>IF(B424&amp;""="","",IFERROR(INDEX('الأعضاء'!$B$6:$B$45,MATCH(B424&amp;"",'الأعضاء'!$A$6:$A$45,0))&amp;"","كود غير موجود"))</f>
        <v/>
      </c>
    </row>
    <row r="425">
      <c r="A425" s="14" t="n"/>
      <c r="B425" s="5" t="n"/>
      <c r="C425" s="15" t="n"/>
      <c r="D425" s="13" t="n"/>
      <c r="E425" s="5" t="n"/>
      <c r="F425" s="5" t="n"/>
      <c r="G425" s="6">
        <f>IF(B425&amp;""="","",IFERROR(INDEX('الأعضاء'!$B$6:$B$45,MATCH(B425&amp;"",'الأعضاء'!$A$6:$A$45,0))&amp;"","كود غير موجود"))</f>
        <v/>
      </c>
    </row>
    <row r="426">
      <c r="A426" s="14" t="n"/>
      <c r="B426" s="5" t="n"/>
      <c r="C426" s="15" t="n"/>
      <c r="D426" s="13" t="n"/>
      <c r="E426" s="5" t="n"/>
      <c r="F426" s="5" t="n"/>
      <c r="G426" s="6">
        <f>IF(B426&amp;""="","",IFERROR(INDEX('الأعضاء'!$B$6:$B$45,MATCH(B426&amp;"",'الأعضاء'!$A$6:$A$45,0))&amp;"","كود غير موجود"))</f>
        <v/>
      </c>
    </row>
    <row r="427">
      <c r="A427" s="14" t="n"/>
      <c r="B427" s="5" t="n"/>
      <c r="C427" s="15" t="n"/>
      <c r="D427" s="13" t="n"/>
      <c r="E427" s="5" t="n"/>
      <c r="F427" s="5" t="n"/>
      <c r="G427" s="6">
        <f>IF(B427&amp;""="","",IFERROR(INDEX('الأعضاء'!$B$6:$B$45,MATCH(B427&amp;"",'الأعضاء'!$A$6:$A$45,0))&amp;"","كود غير موجود"))</f>
        <v/>
      </c>
    </row>
    <row r="428">
      <c r="A428" s="14" t="n"/>
      <c r="B428" s="5" t="n"/>
      <c r="C428" s="15" t="n"/>
      <c r="D428" s="13" t="n"/>
      <c r="E428" s="5" t="n"/>
      <c r="F428" s="5" t="n"/>
      <c r="G428" s="6">
        <f>IF(B428&amp;""="","",IFERROR(INDEX('الأعضاء'!$B$6:$B$45,MATCH(B428&amp;"",'الأعضاء'!$A$6:$A$45,0))&amp;"","كود غير موجود"))</f>
        <v/>
      </c>
    </row>
    <row r="429">
      <c r="A429" s="14" t="n"/>
      <c r="B429" s="5" t="n"/>
      <c r="C429" s="15" t="n"/>
      <c r="D429" s="13" t="n"/>
      <c r="E429" s="5" t="n"/>
      <c r="F429" s="5" t="n"/>
      <c r="G429" s="6">
        <f>IF(B429&amp;""="","",IFERROR(INDEX('الأعضاء'!$B$6:$B$45,MATCH(B429&amp;"",'الأعضاء'!$A$6:$A$45,0))&amp;"","كود غير موجود"))</f>
        <v/>
      </c>
    </row>
    <row r="430">
      <c r="A430" s="14" t="n"/>
      <c r="B430" s="5" t="n"/>
      <c r="C430" s="15" t="n"/>
      <c r="D430" s="13" t="n"/>
      <c r="E430" s="5" t="n"/>
      <c r="F430" s="5" t="n"/>
      <c r="G430" s="6">
        <f>IF(B430&amp;""="","",IFERROR(INDEX('الأعضاء'!$B$6:$B$45,MATCH(B430&amp;"",'الأعضاء'!$A$6:$A$45,0))&amp;"","كود غير موجود"))</f>
        <v/>
      </c>
    </row>
    <row r="431">
      <c r="A431" s="14" t="n"/>
      <c r="B431" s="5" t="n"/>
      <c r="C431" s="15" t="n"/>
      <c r="D431" s="13" t="n"/>
      <c r="E431" s="5" t="n"/>
      <c r="F431" s="5" t="n"/>
      <c r="G431" s="6">
        <f>IF(B431&amp;""="","",IFERROR(INDEX('الأعضاء'!$B$6:$B$45,MATCH(B431&amp;"",'الأعضاء'!$A$6:$A$45,0))&amp;"","كود غير موجود"))</f>
        <v/>
      </c>
    </row>
    <row r="432">
      <c r="A432" s="14" t="n"/>
      <c r="B432" s="5" t="n"/>
      <c r="C432" s="15" t="n"/>
      <c r="D432" s="13" t="n"/>
      <c r="E432" s="5" t="n"/>
      <c r="F432" s="5" t="n"/>
      <c r="G432" s="6">
        <f>IF(B432&amp;""="","",IFERROR(INDEX('الأعضاء'!$B$6:$B$45,MATCH(B432&amp;"",'الأعضاء'!$A$6:$A$45,0))&amp;"","كود غير موجود"))</f>
        <v/>
      </c>
    </row>
    <row r="433">
      <c r="A433" s="14" t="n"/>
      <c r="B433" s="5" t="n"/>
      <c r="C433" s="15" t="n"/>
      <c r="D433" s="13" t="n"/>
      <c r="E433" s="5" t="n"/>
      <c r="F433" s="5" t="n"/>
      <c r="G433" s="6">
        <f>IF(B433&amp;""="","",IFERROR(INDEX('الأعضاء'!$B$6:$B$45,MATCH(B433&amp;"",'الأعضاء'!$A$6:$A$45,0))&amp;"","كود غير موجود"))</f>
        <v/>
      </c>
    </row>
    <row r="434">
      <c r="A434" s="14" t="n"/>
      <c r="B434" s="5" t="n"/>
      <c r="C434" s="15" t="n"/>
      <c r="D434" s="13" t="n"/>
      <c r="E434" s="5" t="n"/>
      <c r="F434" s="5" t="n"/>
      <c r="G434" s="6">
        <f>IF(B434&amp;""="","",IFERROR(INDEX('الأعضاء'!$B$6:$B$45,MATCH(B434&amp;"",'الأعضاء'!$A$6:$A$45,0))&amp;"","كود غير موجود"))</f>
        <v/>
      </c>
    </row>
    <row r="435">
      <c r="A435" s="14" t="n"/>
      <c r="B435" s="5" t="n"/>
      <c r="C435" s="15" t="n"/>
      <c r="D435" s="13" t="n"/>
      <c r="E435" s="5" t="n"/>
      <c r="F435" s="5" t="n"/>
      <c r="G435" s="6">
        <f>IF(B435&amp;""="","",IFERROR(INDEX('الأعضاء'!$B$6:$B$45,MATCH(B435&amp;"",'الأعضاء'!$A$6:$A$45,0))&amp;"","كود غير موجود"))</f>
        <v/>
      </c>
    </row>
    <row r="436">
      <c r="A436" s="14" t="n"/>
      <c r="B436" s="5" t="n"/>
      <c r="C436" s="15" t="n"/>
      <c r="D436" s="13" t="n"/>
      <c r="E436" s="5" t="n"/>
      <c r="F436" s="5" t="n"/>
      <c r="G436" s="6">
        <f>IF(B436&amp;""="","",IFERROR(INDEX('الأعضاء'!$B$6:$B$45,MATCH(B436&amp;"",'الأعضاء'!$A$6:$A$45,0))&amp;"","كود غير موجود"))</f>
        <v/>
      </c>
    </row>
    <row r="437">
      <c r="A437" s="14" t="n"/>
      <c r="B437" s="5" t="n"/>
      <c r="C437" s="15" t="n"/>
      <c r="D437" s="13" t="n"/>
      <c r="E437" s="5" t="n"/>
      <c r="F437" s="5" t="n"/>
      <c r="G437" s="6">
        <f>IF(B437&amp;""="","",IFERROR(INDEX('الأعضاء'!$B$6:$B$45,MATCH(B437&amp;"",'الأعضاء'!$A$6:$A$45,0))&amp;"","كود غير موجود"))</f>
        <v/>
      </c>
    </row>
    <row r="438">
      <c r="A438" s="14" t="n"/>
      <c r="B438" s="5" t="n"/>
      <c r="C438" s="15" t="n"/>
      <c r="D438" s="13" t="n"/>
      <c r="E438" s="5" t="n"/>
      <c r="F438" s="5" t="n"/>
      <c r="G438" s="6">
        <f>IF(B438&amp;""="","",IFERROR(INDEX('الأعضاء'!$B$6:$B$45,MATCH(B438&amp;"",'الأعضاء'!$A$6:$A$45,0))&amp;"","كود غير موجود"))</f>
        <v/>
      </c>
    </row>
    <row r="439">
      <c r="A439" s="14" t="n"/>
      <c r="B439" s="5" t="n"/>
      <c r="C439" s="15" t="n"/>
      <c r="D439" s="13" t="n"/>
      <c r="E439" s="5" t="n"/>
      <c r="F439" s="5" t="n"/>
      <c r="G439" s="6">
        <f>IF(B439&amp;""="","",IFERROR(INDEX('الأعضاء'!$B$6:$B$45,MATCH(B439&amp;"",'الأعضاء'!$A$6:$A$45,0))&amp;"","كود غير موجود"))</f>
        <v/>
      </c>
    </row>
    <row r="440">
      <c r="A440" s="14" t="n"/>
      <c r="B440" s="5" t="n"/>
      <c r="C440" s="15" t="n"/>
      <c r="D440" s="13" t="n"/>
      <c r="E440" s="5" t="n"/>
      <c r="F440" s="5" t="n"/>
      <c r="G440" s="6">
        <f>IF(B440&amp;""="","",IFERROR(INDEX('الأعضاء'!$B$6:$B$45,MATCH(B440&amp;"",'الأعضاء'!$A$6:$A$45,0))&amp;"","كود غير موجود"))</f>
        <v/>
      </c>
    </row>
    <row r="441">
      <c r="A441" s="14" t="n"/>
      <c r="B441" s="5" t="n"/>
      <c r="C441" s="15" t="n"/>
      <c r="D441" s="13" t="n"/>
      <c r="E441" s="5" t="n"/>
      <c r="F441" s="5" t="n"/>
      <c r="G441" s="6">
        <f>IF(B441&amp;""="","",IFERROR(INDEX('الأعضاء'!$B$6:$B$45,MATCH(B441&amp;"",'الأعضاء'!$A$6:$A$45,0))&amp;"","كود غير موجود"))</f>
        <v/>
      </c>
    </row>
    <row r="442">
      <c r="A442" s="14" t="n"/>
      <c r="B442" s="5" t="n"/>
      <c r="C442" s="15" t="n"/>
      <c r="D442" s="13" t="n"/>
      <c r="E442" s="5" t="n"/>
      <c r="F442" s="5" t="n"/>
      <c r="G442" s="6">
        <f>IF(B442&amp;""="","",IFERROR(INDEX('الأعضاء'!$B$6:$B$45,MATCH(B442&amp;"",'الأعضاء'!$A$6:$A$45,0))&amp;"","كود غير موجود"))</f>
        <v/>
      </c>
    </row>
    <row r="443">
      <c r="A443" s="14" t="n"/>
      <c r="B443" s="5" t="n"/>
      <c r="C443" s="15" t="n"/>
      <c r="D443" s="13" t="n"/>
      <c r="E443" s="5" t="n"/>
      <c r="F443" s="5" t="n"/>
      <c r="G443" s="6">
        <f>IF(B443&amp;""="","",IFERROR(INDEX('الأعضاء'!$B$6:$B$45,MATCH(B443&amp;"",'الأعضاء'!$A$6:$A$45,0))&amp;"","كود غير موجود"))</f>
        <v/>
      </c>
    </row>
    <row r="444">
      <c r="A444" s="14" t="n"/>
      <c r="B444" s="5" t="n"/>
      <c r="C444" s="15" t="n"/>
      <c r="D444" s="13" t="n"/>
      <c r="E444" s="5" t="n"/>
      <c r="F444" s="5" t="n"/>
      <c r="G444" s="6">
        <f>IF(B444&amp;""="","",IFERROR(INDEX('الأعضاء'!$B$6:$B$45,MATCH(B444&amp;"",'الأعضاء'!$A$6:$A$45,0))&amp;"","كود غير موجود"))</f>
        <v/>
      </c>
    </row>
    <row r="445">
      <c r="A445" s="14" t="n"/>
      <c r="B445" s="5" t="n"/>
      <c r="C445" s="15" t="n"/>
      <c r="D445" s="13" t="n"/>
      <c r="E445" s="5" t="n"/>
      <c r="F445" s="5" t="n"/>
      <c r="G445" s="6">
        <f>IF(B445&amp;""="","",IFERROR(INDEX('الأعضاء'!$B$6:$B$45,MATCH(B445&amp;"",'الأعضاء'!$A$6:$A$45,0))&amp;"","كود غير موجود"))</f>
        <v/>
      </c>
    </row>
    <row r="446">
      <c r="A446" s="14" t="n"/>
      <c r="B446" s="5" t="n"/>
      <c r="C446" s="15" t="n"/>
      <c r="D446" s="13" t="n"/>
      <c r="E446" s="5" t="n"/>
      <c r="F446" s="5" t="n"/>
      <c r="G446" s="6">
        <f>IF(B446&amp;""="","",IFERROR(INDEX('الأعضاء'!$B$6:$B$45,MATCH(B446&amp;"",'الأعضاء'!$A$6:$A$45,0))&amp;"","كود غير موجود"))</f>
        <v/>
      </c>
    </row>
    <row r="447">
      <c r="A447" s="14" t="n"/>
      <c r="B447" s="5" t="n"/>
      <c r="C447" s="15" t="n"/>
      <c r="D447" s="13" t="n"/>
      <c r="E447" s="5" t="n"/>
      <c r="F447" s="5" t="n"/>
      <c r="G447" s="6">
        <f>IF(B447&amp;""="","",IFERROR(INDEX('الأعضاء'!$B$6:$B$45,MATCH(B447&amp;"",'الأعضاء'!$A$6:$A$45,0))&amp;"","كود غير موجود"))</f>
        <v/>
      </c>
    </row>
    <row r="448">
      <c r="A448" s="14" t="n"/>
      <c r="B448" s="5" t="n"/>
      <c r="C448" s="15" t="n"/>
      <c r="D448" s="13" t="n"/>
      <c r="E448" s="5" t="n"/>
      <c r="F448" s="5" t="n"/>
      <c r="G448" s="6">
        <f>IF(B448&amp;""="","",IFERROR(INDEX('الأعضاء'!$B$6:$B$45,MATCH(B448&amp;"",'الأعضاء'!$A$6:$A$45,0))&amp;"","كود غير موجود"))</f>
        <v/>
      </c>
    </row>
    <row r="449">
      <c r="A449" s="14" t="n"/>
      <c r="B449" s="5" t="n"/>
      <c r="C449" s="15" t="n"/>
      <c r="D449" s="13" t="n"/>
      <c r="E449" s="5" t="n"/>
      <c r="F449" s="5" t="n"/>
      <c r="G449" s="6">
        <f>IF(B449&amp;""="","",IFERROR(INDEX('الأعضاء'!$B$6:$B$45,MATCH(B449&amp;"",'الأعضاء'!$A$6:$A$45,0))&amp;"","كود غير موجود"))</f>
        <v/>
      </c>
    </row>
    <row r="450">
      <c r="A450" s="14" t="n"/>
      <c r="B450" s="5" t="n"/>
      <c r="C450" s="15" t="n"/>
      <c r="D450" s="13" t="n"/>
      <c r="E450" s="5" t="n"/>
      <c r="F450" s="5" t="n"/>
      <c r="G450" s="6">
        <f>IF(B450&amp;""="","",IFERROR(INDEX('الأعضاء'!$B$6:$B$45,MATCH(B450&amp;"",'الأعضاء'!$A$6:$A$45,0))&amp;"","كود غير موجود"))</f>
        <v/>
      </c>
    </row>
    <row r="451">
      <c r="A451" s="14" t="n"/>
      <c r="B451" s="5" t="n"/>
      <c r="C451" s="15" t="n"/>
      <c r="D451" s="13" t="n"/>
      <c r="E451" s="5" t="n"/>
      <c r="F451" s="5" t="n"/>
      <c r="G451" s="6">
        <f>IF(B451&amp;""="","",IFERROR(INDEX('الأعضاء'!$B$6:$B$45,MATCH(B451&amp;"",'الأعضاء'!$A$6:$A$45,0))&amp;"","كود غير موجود"))</f>
        <v/>
      </c>
    </row>
    <row r="452">
      <c r="A452" s="14" t="n"/>
      <c r="B452" s="5" t="n"/>
      <c r="C452" s="15" t="n"/>
      <c r="D452" s="13" t="n"/>
      <c r="E452" s="5" t="n"/>
      <c r="F452" s="5" t="n"/>
      <c r="G452" s="6">
        <f>IF(B452&amp;""="","",IFERROR(INDEX('الأعضاء'!$B$6:$B$45,MATCH(B452&amp;"",'الأعضاء'!$A$6:$A$45,0))&amp;"","كود غير موجود"))</f>
        <v/>
      </c>
    </row>
    <row r="453">
      <c r="A453" s="14" t="n"/>
      <c r="B453" s="5" t="n"/>
      <c r="C453" s="15" t="n"/>
      <c r="D453" s="13" t="n"/>
      <c r="E453" s="5" t="n"/>
      <c r="F453" s="5" t="n"/>
      <c r="G453" s="6">
        <f>IF(B453&amp;""="","",IFERROR(INDEX('الأعضاء'!$B$6:$B$45,MATCH(B453&amp;"",'الأعضاء'!$A$6:$A$45,0))&amp;"","كود غير موجود"))</f>
        <v/>
      </c>
    </row>
    <row r="454">
      <c r="A454" s="14" t="n"/>
      <c r="B454" s="5" t="n"/>
      <c r="C454" s="15" t="n"/>
      <c r="D454" s="13" t="n"/>
      <c r="E454" s="5" t="n"/>
      <c r="F454" s="5" t="n"/>
      <c r="G454" s="6">
        <f>IF(B454&amp;""="","",IFERROR(INDEX('الأعضاء'!$B$6:$B$45,MATCH(B454&amp;"",'الأعضاء'!$A$6:$A$45,0))&amp;"","كود غير موجود"))</f>
        <v/>
      </c>
    </row>
    <row r="455">
      <c r="A455" s="14" t="n"/>
      <c r="B455" s="5" t="n"/>
      <c r="C455" s="15" t="n"/>
      <c r="D455" s="13" t="n"/>
      <c r="E455" s="5" t="n"/>
      <c r="F455" s="5" t="n"/>
      <c r="G455" s="6">
        <f>IF(B455&amp;""="","",IFERROR(INDEX('الأعضاء'!$B$6:$B$45,MATCH(B455&amp;"",'الأعضاء'!$A$6:$A$45,0))&amp;"","كود غير موجود"))</f>
        <v/>
      </c>
    </row>
    <row r="456">
      <c r="A456" s="14" t="n"/>
      <c r="B456" s="5" t="n"/>
      <c r="C456" s="15" t="n"/>
      <c r="D456" s="13" t="n"/>
      <c r="E456" s="5" t="n"/>
      <c r="F456" s="5" t="n"/>
      <c r="G456" s="6">
        <f>IF(B456&amp;""="","",IFERROR(INDEX('الأعضاء'!$B$6:$B$45,MATCH(B456&amp;"",'الأعضاء'!$A$6:$A$45,0))&amp;"","كود غير موجود"))</f>
        <v/>
      </c>
    </row>
    <row r="457">
      <c r="A457" s="14" t="n"/>
      <c r="B457" s="5" t="n"/>
      <c r="C457" s="15" t="n"/>
      <c r="D457" s="13" t="n"/>
      <c r="E457" s="5" t="n"/>
      <c r="F457" s="5" t="n"/>
      <c r="G457" s="6">
        <f>IF(B457&amp;""="","",IFERROR(INDEX('الأعضاء'!$B$6:$B$45,MATCH(B457&amp;"",'الأعضاء'!$A$6:$A$45,0))&amp;"","كود غير موجود"))</f>
        <v/>
      </c>
    </row>
    <row r="458">
      <c r="A458" s="14" t="n"/>
      <c r="B458" s="5" t="n"/>
      <c r="C458" s="15" t="n"/>
      <c r="D458" s="13" t="n"/>
      <c r="E458" s="5" t="n"/>
      <c r="F458" s="5" t="n"/>
      <c r="G458" s="6">
        <f>IF(B458&amp;""="","",IFERROR(INDEX('الأعضاء'!$B$6:$B$45,MATCH(B458&amp;"",'الأعضاء'!$A$6:$A$45,0))&amp;"","كود غير موجود"))</f>
        <v/>
      </c>
    </row>
    <row r="459">
      <c r="A459" s="14" t="n"/>
      <c r="B459" s="5" t="n"/>
      <c r="C459" s="15" t="n"/>
      <c r="D459" s="13" t="n"/>
      <c r="E459" s="5" t="n"/>
      <c r="F459" s="5" t="n"/>
      <c r="G459" s="6">
        <f>IF(B459&amp;""="","",IFERROR(INDEX('الأعضاء'!$B$6:$B$45,MATCH(B459&amp;"",'الأعضاء'!$A$6:$A$45,0))&amp;"","كود غير موجود"))</f>
        <v/>
      </c>
    </row>
    <row r="460">
      <c r="A460" s="14" t="n"/>
      <c r="B460" s="5" t="n"/>
      <c r="C460" s="15" t="n"/>
      <c r="D460" s="13" t="n"/>
      <c r="E460" s="5" t="n"/>
      <c r="F460" s="5" t="n"/>
      <c r="G460" s="6">
        <f>IF(B460&amp;""="","",IFERROR(INDEX('الأعضاء'!$B$6:$B$45,MATCH(B460&amp;"",'الأعضاء'!$A$6:$A$45,0))&amp;"","كود غير موجود"))</f>
        <v/>
      </c>
    </row>
    <row r="461">
      <c r="A461" s="14" t="n"/>
      <c r="B461" s="5" t="n"/>
      <c r="C461" s="15" t="n"/>
      <c r="D461" s="13" t="n"/>
      <c r="E461" s="5" t="n"/>
      <c r="F461" s="5" t="n"/>
      <c r="G461" s="6">
        <f>IF(B461&amp;""="","",IFERROR(INDEX('الأعضاء'!$B$6:$B$45,MATCH(B461&amp;"",'الأعضاء'!$A$6:$A$45,0))&amp;"","كود غير موجود"))</f>
        <v/>
      </c>
    </row>
    <row r="462">
      <c r="A462" s="14" t="n"/>
      <c r="B462" s="5" t="n"/>
      <c r="C462" s="15" t="n"/>
      <c r="D462" s="13" t="n"/>
      <c r="E462" s="5" t="n"/>
      <c r="F462" s="5" t="n"/>
      <c r="G462" s="6">
        <f>IF(B462&amp;""="","",IFERROR(INDEX('الأعضاء'!$B$6:$B$45,MATCH(B462&amp;"",'الأعضاء'!$A$6:$A$45,0))&amp;"","كود غير موجود"))</f>
        <v/>
      </c>
    </row>
    <row r="463">
      <c r="A463" s="14" t="n"/>
      <c r="B463" s="5" t="n"/>
      <c r="C463" s="15" t="n"/>
      <c r="D463" s="13" t="n"/>
      <c r="E463" s="5" t="n"/>
      <c r="F463" s="5" t="n"/>
      <c r="G463" s="6">
        <f>IF(B463&amp;""="","",IFERROR(INDEX('الأعضاء'!$B$6:$B$45,MATCH(B463&amp;"",'الأعضاء'!$A$6:$A$45,0))&amp;"","كود غير موجود"))</f>
        <v/>
      </c>
    </row>
    <row r="464">
      <c r="A464" s="14" t="n"/>
      <c r="B464" s="5" t="n"/>
      <c r="C464" s="15" t="n"/>
      <c r="D464" s="13" t="n"/>
      <c r="E464" s="5" t="n"/>
      <c r="F464" s="5" t="n"/>
      <c r="G464" s="6">
        <f>IF(B464&amp;""="","",IFERROR(INDEX('الأعضاء'!$B$6:$B$45,MATCH(B464&amp;"",'الأعضاء'!$A$6:$A$45,0))&amp;"","كود غير موجود"))</f>
        <v/>
      </c>
    </row>
    <row r="465">
      <c r="A465" s="14" t="n"/>
      <c r="B465" s="5" t="n"/>
      <c r="C465" s="15" t="n"/>
      <c r="D465" s="13" t="n"/>
      <c r="E465" s="5" t="n"/>
      <c r="F465" s="5" t="n"/>
      <c r="G465" s="6">
        <f>IF(B465&amp;""="","",IFERROR(INDEX('الأعضاء'!$B$6:$B$45,MATCH(B465&amp;"",'الأعضاء'!$A$6:$A$45,0))&amp;"","كود غير موجود"))</f>
        <v/>
      </c>
    </row>
    <row r="466">
      <c r="A466" s="14" t="n"/>
      <c r="B466" s="5" t="n"/>
      <c r="C466" s="15" t="n"/>
      <c r="D466" s="13" t="n"/>
      <c r="E466" s="5" t="n"/>
      <c r="F466" s="5" t="n"/>
      <c r="G466" s="6">
        <f>IF(B466&amp;""="","",IFERROR(INDEX('الأعضاء'!$B$6:$B$45,MATCH(B466&amp;"",'الأعضاء'!$A$6:$A$45,0))&amp;"","كود غير موجود"))</f>
        <v/>
      </c>
    </row>
    <row r="467">
      <c r="A467" s="14" t="n"/>
      <c r="B467" s="5" t="n"/>
      <c r="C467" s="15" t="n"/>
      <c r="D467" s="13" t="n"/>
      <c r="E467" s="5" t="n"/>
      <c r="F467" s="5" t="n"/>
      <c r="G467" s="6">
        <f>IF(B467&amp;""="","",IFERROR(INDEX('الأعضاء'!$B$6:$B$45,MATCH(B467&amp;"",'الأعضاء'!$A$6:$A$45,0))&amp;"","كود غير موجود"))</f>
        <v/>
      </c>
    </row>
    <row r="468">
      <c r="A468" s="14" t="n"/>
      <c r="B468" s="5" t="n"/>
      <c r="C468" s="15" t="n"/>
      <c r="D468" s="13" t="n"/>
      <c r="E468" s="5" t="n"/>
      <c r="F468" s="5" t="n"/>
      <c r="G468" s="6">
        <f>IF(B468&amp;""="","",IFERROR(INDEX('الأعضاء'!$B$6:$B$45,MATCH(B468&amp;"",'الأعضاء'!$A$6:$A$45,0))&amp;"","كود غير موجود"))</f>
        <v/>
      </c>
    </row>
    <row r="469">
      <c r="A469" s="14" t="n"/>
      <c r="B469" s="5" t="n"/>
      <c r="C469" s="15" t="n"/>
      <c r="D469" s="13" t="n"/>
      <c r="E469" s="5" t="n"/>
      <c r="F469" s="5" t="n"/>
      <c r="G469" s="6">
        <f>IF(B469&amp;""="","",IFERROR(INDEX('الأعضاء'!$B$6:$B$45,MATCH(B469&amp;"",'الأعضاء'!$A$6:$A$45,0))&amp;"","كود غير موجود"))</f>
        <v/>
      </c>
    </row>
    <row r="470">
      <c r="A470" s="14" t="n"/>
      <c r="B470" s="5" t="n"/>
      <c r="C470" s="15" t="n"/>
      <c r="D470" s="13" t="n"/>
      <c r="E470" s="5" t="n"/>
      <c r="F470" s="5" t="n"/>
      <c r="G470" s="6">
        <f>IF(B470&amp;""="","",IFERROR(INDEX('الأعضاء'!$B$6:$B$45,MATCH(B470&amp;"",'الأعضاء'!$A$6:$A$45,0))&amp;"","كود غير موجود"))</f>
        <v/>
      </c>
    </row>
    <row r="471">
      <c r="A471" s="14" t="n"/>
      <c r="B471" s="5" t="n"/>
      <c r="C471" s="15" t="n"/>
      <c r="D471" s="13" t="n"/>
      <c r="E471" s="5" t="n"/>
      <c r="F471" s="5" t="n"/>
      <c r="G471" s="6">
        <f>IF(B471&amp;""="","",IFERROR(INDEX('الأعضاء'!$B$6:$B$45,MATCH(B471&amp;"",'الأعضاء'!$A$6:$A$45,0))&amp;"","كود غير موجود"))</f>
        <v/>
      </c>
    </row>
    <row r="472">
      <c r="A472" s="14" t="n"/>
      <c r="B472" s="5" t="n"/>
      <c r="C472" s="15" t="n"/>
      <c r="D472" s="13" t="n"/>
      <c r="E472" s="5" t="n"/>
      <c r="F472" s="5" t="n"/>
      <c r="G472" s="6">
        <f>IF(B472&amp;""="","",IFERROR(INDEX('الأعضاء'!$B$6:$B$45,MATCH(B472&amp;"",'الأعضاء'!$A$6:$A$45,0))&amp;"","كود غير موجود"))</f>
        <v/>
      </c>
    </row>
    <row r="473">
      <c r="A473" s="14" t="n"/>
      <c r="B473" s="5" t="n"/>
      <c r="C473" s="15" t="n"/>
      <c r="D473" s="13" t="n"/>
      <c r="E473" s="5" t="n"/>
      <c r="F473" s="5" t="n"/>
      <c r="G473" s="6">
        <f>IF(B473&amp;""="","",IFERROR(INDEX('الأعضاء'!$B$6:$B$45,MATCH(B473&amp;"",'الأعضاء'!$A$6:$A$45,0))&amp;"","كود غير موجود"))</f>
        <v/>
      </c>
    </row>
    <row r="474">
      <c r="A474" s="14" t="n"/>
      <c r="B474" s="5" t="n"/>
      <c r="C474" s="15" t="n"/>
      <c r="D474" s="13" t="n"/>
      <c r="E474" s="5" t="n"/>
      <c r="F474" s="5" t="n"/>
      <c r="G474" s="6">
        <f>IF(B474&amp;""="","",IFERROR(INDEX('الأعضاء'!$B$6:$B$45,MATCH(B474&amp;"",'الأعضاء'!$A$6:$A$45,0))&amp;"","كود غير موجود"))</f>
        <v/>
      </c>
    </row>
    <row r="475">
      <c r="A475" s="14" t="n"/>
      <c r="B475" s="5" t="n"/>
      <c r="C475" s="15" t="n"/>
      <c r="D475" s="13" t="n"/>
      <c r="E475" s="5" t="n"/>
      <c r="F475" s="5" t="n"/>
      <c r="G475" s="6">
        <f>IF(B475&amp;""="","",IFERROR(INDEX('الأعضاء'!$B$6:$B$45,MATCH(B475&amp;"",'الأعضاء'!$A$6:$A$45,0))&amp;"","كود غير موجود"))</f>
        <v/>
      </c>
    </row>
    <row r="476">
      <c r="A476" s="14" t="n"/>
      <c r="B476" s="5" t="n"/>
      <c r="C476" s="15" t="n"/>
      <c r="D476" s="13" t="n"/>
      <c r="E476" s="5" t="n"/>
      <c r="F476" s="5" t="n"/>
      <c r="G476" s="6">
        <f>IF(B476&amp;""="","",IFERROR(INDEX('الأعضاء'!$B$6:$B$45,MATCH(B476&amp;"",'الأعضاء'!$A$6:$A$45,0))&amp;"","كود غير موجود"))</f>
        <v/>
      </c>
    </row>
    <row r="477">
      <c r="A477" s="14" t="n"/>
      <c r="B477" s="5" t="n"/>
      <c r="C477" s="15" t="n"/>
      <c r="D477" s="13" t="n"/>
      <c r="E477" s="5" t="n"/>
      <c r="F477" s="5" t="n"/>
      <c r="G477" s="6">
        <f>IF(B477&amp;""="","",IFERROR(INDEX('الأعضاء'!$B$6:$B$45,MATCH(B477&amp;"",'الأعضاء'!$A$6:$A$45,0))&amp;"","كود غير موجود"))</f>
        <v/>
      </c>
    </row>
    <row r="478">
      <c r="A478" s="14" t="n"/>
      <c r="B478" s="5" t="n"/>
      <c r="C478" s="15" t="n"/>
      <c r="D478" s="13" t="n"/>
      <c r="E478" s="5" t="n"/>
      <c r="F478" s="5" t="n"/>
      <c r="G478" s="6">
        <f>IF(B478&amp;""="","",IFERROR(INDEX('الأعضاء'!$B$6:$B$45,MATCH(B478&amp;"",'الأعضاء'!$A$6:$A$45,0))&amp;"","كود غير موجود"))</f>
        <v/>
      </c>
    </row>
    <row r="479">
      <c r="A479" s="14" t="n"/>
      <c r="B479" s="5" t="n"/>
      <c r="C479" s="15" t="n"/>
      <c r="D479" s="13" t="n"/>
      <c r="E479" s="5" t="n"/>
      <c r="F479" s="5" t="n"/>
      <c r="G479" s="6">
        <f>IF(B479&amp;""="","",IFERROR(INDEX('الأعضاء'!$B$6:$B$45,MATCH(B479&amp;"",'الأعضاء'!$A$6:$A$45,0))&amp;"","كود غير موجود"))</f>
        <v/>
      </c>
    </row>
    <row r="480">
      <c r="A480" s="14" t="n"/>
      <c r="B480" s="5" t="n"/>
      <c r="C480" s="15" t="n"/>
      <c r="D480" s="13" t="n"/>
      <c r="E480" s="5" t="n"/>
      <c r="F480" s="5" t="n"/>
      <c r="G480" s="6">
        <f>IF(B480&amp;""="","",IFERROR(INDEX('الأعضاء'!$B$6:$B$45,MATCH(B480&amp;"",'الأعضاء'!$A$6:$A$45,0))&amp;"","كود غير موجود"))</f>
        <v/>
      </c>
    </row>
    <row r="481">
      <c r="A481" s="14" t="n"/>
      <c r="B481" s="5" t="n"/>
      <c r="C481" s="15" t="n"/>
      <c r="D481" s="13" t="n"/>
      <c r="E481" s="5" t="n"/>
      <c r="F481" s="5" t="n"/>
      <c r="G481" s="6">
        <f>IF(B481&amp;""="","",IFERROR(INDEX('الأعضاء'!$B$6:$B$45,MATCH(B481&amp;"",'الأعضاء'!$A$6:$A$45,0))&amp;"","كود غير موجود"))</f>
        <v/>
      </c>
    </row>
    <row r="482">
      <c r="A482" s="14" t="n"/>
      <c r="B482" s="5" t="n"/>
      <c r="C482" s="15" t="n"/>
      <c r="D482" s="13" t="n"/>
      <c r="E482" s="5" t="n"/>
      <c r="F482" s="5" t="n"/>
      <c r="G482" s="6">
        <f>IF(B482&amp;""="","",IFERROR(INDEX('الأعضاء'!$B$6:$B$45,MATCH(B482&amp;"",'الأعضاء'!$A$6:$A$45,0))&amp;"","كود غير موجود"))</f>
        <v/>
      </c>
    </row>
    <row r="483">
      <c r="A483" s="14" t="n"/>
      <c r="B483" s="5" t="n"/>
      <c r="C483" s="15" t="n"/>
      <c r="D483" s="13" t="n"/>
      <c r="E483" s="5" t="n"/>
      <c r="F483" s="5" t="n"/>
      <c r="G483" s="6">
        <f>IF(B483&amp;""="","",IFERROR(INDEX('الأعضاء'!$B$6:$B$45,MATCH(B483&amp;"",'الأعضاء'!$A$6:$A$45,0))&amp;"","كود غير موجود"))</f>
        <v/>
      </c>
    </row>
    <row r="484">
      <c r="A484" s="14" t="n"/>
      <c r="B484" s="5" t="n"/>
      <c r="C484" s="15" t="n"/>
      <c r="D484" s="13" t="n"/>
      <c r="E484" s="5" t="n"/>
      <c r="F484" s="5" t="n"/>
      <c r="G484" s="6">
        <f>IF(B484&amp;""="","",IFERROR(INDEX('الأعضاء'!$B$6:$B$45,MATCH(B484&amp;"",'الأعضاء'!$A$6:$A$45,0))&amp;"","كود غير موجود"))</f>
        <v/>
      </c>
    </row>
    <row r="485">
      <c r="A485" s="14" t="n"/>
      <c r="B485" s="5" t="n"/>
      <c r="C485" s="15" t="n"/>
      <c r="D485" s="13" t="n"/>
      <c r="E485" s="5" t="n"/>
      <c r="F485" s="5" t="n"/>
      <c r="G485" s="6">
        <f>IF(B485&amp;""="","",IFERROR(INDEX('الأعضاء'!$B$6:$B$45,MATCH(B485&amp;"",'الأعضاء'!$A$6:$A$45,0))&amp;"","كود غير موجود"))</f>
        <v/>
      </c>
    </row>
    <row r="486">
      <c r="A486" s="14" t="n"/>
      <c r="B486" s="5" t="n"/>
      <c r="C486" s="15" t="n"/>
      <c r="D486" s="13" t="n"/>
      <c r="E486" s="5" t="n"/>
      <c r="F486" s="5" t="n"/>
      <c r="G486" s="6">
        <f>IF(B486&amp;""="","",IFERROR(INDEX('الأعضاء'!$B$6:$B$45,MATCH(B486&amp;"",'الأعضاء'!$A$6:$A$45,0))&amp;"","كود غير موجود"))</f>
        <v/>
      </c>
    </row>
    <row r="487">
      <c r="A487" s="14" t="n"/>
      <c r="B487" s="5" t="n"/>
      <c r="C487" s="15" t="n"/>
      <c r="D487" s="13" t="n"/>
      <c r="E487" s="5" t="n"/>
      <c r="F487" s="5" t="n"/>
      <c r="G487" s="6">
        <f>IF(B487&amp;""="","",IFERROR(INDEX('الأعضاء'!$B$6:$B$45,MATCH(B487&amp;"",'الأعضاء'!$A$6:$A$45,0))&amp;"","كود غير موجود"))</f>
        <v/>
      </c>
    </row>
    <row r="488">
      <c r="A488" s="14" t="n"/>
      <c r="B488" s="5" t="n"/>
      <c r="C488" s="15" t="n"/>
      <c r="D488" s="13" t="n"/>
      <c r="E488" s="5" t="n"/>
      <c r="F488" s="5" t="n"/>
      <c r="G488" s="6">
        <f>IF(B488&amp;""="","",IFERROR(INDEX('الأعضاء'!$B$6:$B$45,MATCH(B488&amp;"",'الأعضاء'!$A$6:$A$45,0))&amp;"","كود غير موجود"))</f>
        <v/>
      </c>
    </row>
    <row r="489">
      <c r="A489" s="14" t="n"/>
      <c r="B489" s="5" t="n"/>
      <c r="C489" s="15" t="n"/>
      <c r="D489" s="13" t="n"/>
      <c r="E489" s="5" t="n"/>
      <c r="F489" s="5" t="n"/>
      <c r="G489" s="6">
        <f>IF(B489&amp;""="","",IFERROR(INDEX('الأعضاء'!$B$6:$B$45,MATCH(B489&amp;"",'الأعضاء'!$A$6:$A$45,0))&amp;"","كود غير موجود"))</f>
        <v/>
      </c>
    </row>
    <row r="490">
      <c r="A490" s="14" t="n"/>
      <c r="B490" s="5" t="n"/>
      <c r="C490" s="15" t="n"/>
      <c r="D490" s="13" t="n"/>
      <c r="E490" s="5" t="n"/>
      <c r="F490" s="5" t="n"/>
      <c r="G490" s="6">
        <f>IF(B490&amp;""="","",IFERROR(INDEX('الأعضاء'!$B$6:$B$45,MATCH(B490&amp;"",'الأعضاء'!$A$6:$A$45,0))&amp;"","كود غير موجود"))</f>
        <v/>
      </c>
    </row>
    <row r="491">
      <c r="A491" s="14" t="n"/>
      <c r="B491" s="5" t="n"/>
      <c r="C491" s="15" t="n"/>
      <c r="D491" s="13" t="n"/>
      <c r="E491" s="5" t="n"/>
      <c r="F491" s="5" t="n"/>
      <c r="G491" s="6">
        <f>IF(B491&amp;""="","",IFERROR(INDEX('الأعضاء'!$B$6:$B$45,MATCH(B491&amp;"",'الأعضاء'!$A$6:$A$45,0))&amp;"","كود غير موجود"))</f>
        <v/>
      </c>
    </row>
    <row r="492">
      <c r="A492" s="14" t="n"/>
      <c r="B492" s="5" t="n"/>
      <c r="C492" s="15" t="n"/>
      <c r="D492" s="13" t="n"/>
      <c r="E492" s="5" t="n"/>
      <c r="F492" s="5" t="n"/>
      <c r="G492" s="6">
        <f>IF(B492&amp;""="","",IFERROR(INDEX('الأعضاء'!$B$6:$B$45,MATCH(B492&amp;"",'الأعضاء'!$A$6:$A$45,0))&amp;"","كود غير موجود"))</f>
        <v/>
      </c>
    </row>
    <row r="493">
      <c r="A493" s="14" t="n"/>
      <c r="B493" s="5" t="n"/>
      <c r="C493" s="15" t="n"/>
      <c r="D493" s="13" t="n"/>
      <c r="E493" s="5" t="n"/>
      <c r="F493" s="5" t="n"/>
      <c r="G493" s="6">
        <f>IF(B493&amp;""="","",IFERROR(INDEX('الأعضاء'!$B$6:$B$45,MATCH(B493&amp;"",'الأعضاء'!$A$6:$A$45,0))&amp;"","كود غير موجود"))</f>
        <v/>
      </c>
    </row>
    <row r="494">
      <c r="A494" s="14" t="n"/>
      <c r="B494" s="5" t="n"/>
      <c r="C494" s="15" t="n"/>
      <c r="D494" s="13" t="n"/>
      <c r="E494" s="5" t="n"/>
      <c r="F494" s="5" t="n"/>
      <c r="G494" s="6">
        <f>IF(B494&amp;""="","",IFERROR(INDEX('الأعضاء'!$B$6:$B$45,MATCH(B494&amp;"",'الأعضاء'!$A$6:$A$45,0))&amp;"","كود غير موجود"))</f>
        <v/>
      </c>
    </row>
    <row r="495">
      <c r="A495" s="14" t="n"/>
      <c r="B495" s="5" t="n"/>
      <c r="C495" s="15" t="n"/>
      <c r="D495" s="13" t="n"/>
      <c r="E495" s="5" t="n"/>
      <c r="F495" s="5" t="n"/>
      <c r="G495" s="6">
        <f>IF(B495&amp;""="","",IFERROR(INDEX('الأعضاء'!$B$6:$B$45,MATCH(B495&amp;"",'الأعضاء'!$A$6:$A$45,0))&amp;"","كود غير موجود"))</f>
        <v/>
      </c>
    </row>
    <row r="496">
      <c r="A496" s="14" t="n"/>
      <c r="B496" s="5" t="n"/>
      <c r="C496" s="15" t="n"/>
      <c r="D496" s="13" t="n"/>
      <c r="E496" s="5" t="n"/>
      <c r="F496" s="5" t="n"/>
      <c r="G496" s="6">
        <f>IF(B496&amp;""="","",IFERROR(INDEX('الأعضاء'!$B$6:$B$45,MATCH(B496&amp;"",'الأعضاء'!$A$6:$A$45,0))&amp;"","كود غير موجود"))</f>
        <v/>
      </c>
    </row>
    <row r="497">
      <c r="A497" s="14" t="n"/>
      <c r="B497" s="5" t="n"/>
      <c r="C497" s="15" t="n"/>
      <c r="D497" s="13" t="n"/>
      <c r="E497" s="5" t="n"/>
      <c r="F497" s="5" t="n"/>
      <c r="G497" s="6">
        <f>IF(B497&amp;""="","",IFERROR(INDEX('الأعضاء'!$B$6:$B$45,MATCH(B497&amp;"",'الأعضاء'!$A$6:$A$45,0))&amp;"","كود غير موجود"))</f>
        <v/>
      </c>
    </row>
    <row r="498">
      <c r="A498" s="14" t="n"/>
      <c r="B498" s="5" t="n"/>
      <c r="C498" s="15" t="n"/>
      <c r="D498" s="13" t="n"/>
      <c r="E498" s="5" t="n"/>
      <c r="F498" s="5" t="n"/>
      <c r="G498" s="6">
        <f>IF(B498&amp;""="","",IFERROR(INDEX('الأعضاء'!$B$6:$B$45,MATCH(B498&amp;"",'الأعضاء'!$A$6:$A$45,0))&amp;"","كود غير موجود"))</f>
        <v/>
      </c>
    </row>
    <row r="499">
      <c r="A499" s="14" t="n"/>
      <c r="B499" s="5" t="n"/>
      <c r="C499" s="15" t="n"/>
      <c r="D499" s="13" t="n"/>
      <c r="E499" s="5" t="n"/>
      <c r="F499" s="5" t="n"/>
      <c r="G499" s="6">
        <f>IF(B499&amp;""="","",IFERROR(INDEX('الأعضاء'!$B$6:$B$45,MATCH(B499&amp;"",'الأعضاء'!$A$6:$A$45,0))&amp;"","كود غير موجود"))</f>
        <v/>
      </c>
    </row>
    <row r="500">
      <c r="A500" s="14" t="n"/>
      <c r="B500" s="5" t="n"/>
      <c r="C500" s="15" t="n"/>
      <c r="D500" s="13" t="n"/>
      <c r="E500" s="5" t="n"/>
      <c r="F500" s="5" t="n"/>
      <c r="G500" s="6">
        <f>IF(B500&amp;""="","",IFERROR(INDEX('الأعضاء'!$B$6:$B$45,MATCH(B500&amp;"",'الأعضاء'!$A$6:$A$45,0))&amp;"","كود غير موجود"))</f>
        <v/>
      </c>
    </row>
    <row r="501">
      <c r="A501" s="14" t="n"/>
      <c r="B501" s="5" t="n"/>
      <c r="C501" s="15" t="n"/>
      <c r="D501" s="13" t="n"/>
      <c r="E501" s="5" t="n"/>
      <c r="F501" s="5" t="n"/>
      <c r="G501" s="6">
        <f>IF(B501&amp;""="","",IFERROR(INDEX('الأعضاء'!$B$6:$B$45,MATCH(B501&amp;"",'الأعضاء'!$A$6:$A$45,0))&amp;"","كود غير موجود"))</f>
        <v/>
      </c>
    </row>
    <row r="502">
      <c r="A502" s="14" t="n"/>
      <c r="B502" s="5" t="n"/>
      <c r="C502" s="15" t="n"/>
      <c r="D502" s="13" t="n"/>
      <c r="E502" s="5" t="n"/>
      <c r="F502" s="5" t="n"/>
      <c r="G502" s="6">
        <f>IF(B502&amp;""="","",IFERROR(INDEX('الأعضاء'!$B$6:$B$45,MATCH(B502&amp;"",'الأعضاء'!$A$6:$A$45,0))&amp;"","كود غير موجود"))</f>
        <v/>
      </c>
    </row>
    <row r="503">
      <c r="A503" s="14" t="n"/>
      <c r="B503" s="5" t="n"/>
      <c r="C503" s="15" t="n"/>
      <c r="D503" s="13" t="n"/>
      <c r="E503" s="5" t="n"/>
      <c r="F503" s="5" t="n"/>
      <c r="G503" s="6">
        <f>IF(B503&amp;""="","",IFERROR(INDEX('الأعضاء'!$B$6:$B$45,MATCH(B503&amp;"",'الأعضاء'!$A$6:$A$45,0))&amp;"","كود غير موجود"))</f>
        <v/>
      </c>
    </row>
    <row r="504">
      <c r="A504" s="14" t="n"/>
      <c r="B504" s="5" t="n"/>
      <c r="C504" s="15" t="n"/>
      <c r="D504" s="13" t="n"/>
      <c r="E504" s="5" t="n"/>
      <c r="F504" s="5" t="n"/>
      <c r="G504" s="6">
        <f>IF(B504&amp;""="","",IFERROR(INDEX('الأعضاء'!$B$6:$B$45,MATCH(B504&amp;"",'الأعضاء'!$A$6:$A$45,0))&amp;"","كود غير موجود"))</f>
        <v/>
      </c>
    </row>
    <row r="505">
      <c r="A505" s="14" t="n"/>
      <c r="B505" s="5" t="n"/>
      <c r="C505" s="15" t="n"/>
      <c r="D505" s="13" t="n"/>
      <c r="E505" s="5" t="n"/>
      <c r="F505" s="5" t="n"/>
      <c r="G505" s="6">
        <f>IF(B505&amp;""="","",IFERROR(INDEX('الأعضاء'!$B$6:$B$45,MATCH(B505&amp;"",'الأعضاء'!$A$6:$A$45,0))&amp;"","كود غير موجود"))</f>
        <v/>
      </c>
    </row>
    <row r="506">
      <c r="A506" s="14" t="n"/>
      <c r="B506" s="5" t="n"/>
      <c r="C506" s="15" t="n"/>
      <c r="D506" s="13" t="n"/>
      <c r="E506" s="5" t="n"/>
      <c r="F506" s="5" t="n"/>
      <c r="G506" s="6">
        <f>IF(B506&amp;""="","",IFERROR(INDEX('الأعضاء'!$B$6:$B$45,MATCH(B506&amp;"",'الأعضاء'!$A$6:$A$45,0))&amp;"","كود غير موجود"))</f>
        <v/>
      </c>
    </row>
    <row r="507">
      <c r="A507" s="14" t="n"/>
      <c r="B507" s="5" t="n"/>
      <c r="C507" s="15" t="n"/>
      <c r="D507" s="13" t="n"/>
      <c r="E507" s="5" t="n"/>
      <c r="F507" s="5" t="n"/>
      <c r="G507" s="6">
        <f>IF(B507&amp;""="","",IFERROR(INDEX('الأعضاء'!$B$6:$B$45,MATCH(B507&amp;"",'الأعضاء'!$A$6:$A$45,0))&amp;"","كود غير موجود"))</f>
        <v/>
      </c>
    </row>
    <row r="508">
      <c r="A508" s="14" t="n"/>
      <c r="B508" s="5" t="n"/>
      <c r="C508" s="15" t="n"/>
      <c r="D508" s="13" t="n"/>
      <c r="E508" s="5" t="n"/>
      <c r="F508" s="5" t="n"/>
      <c r="G508" s="6">
        <f>IF(B508&amp;""="","",IFERROR(INDEX('الأعضاء'!$B$6:$B$45,MATCH(B508&amp;"",'الأعضاء'!$A$6:$A$45,0))&amp;"","كود غير موجود"))</f>
        <v/>
      </c>
    </row>
    <row r="509">
      <c r="A509" s="14" t="n"/>
      <c r="B509" s="5" t="n"/>
      <c r="C509" s="15" t="n"/>
      <c r="D509" s="13" t="n"/>
      <c r="E509" s="5" t="n"/>
      <c r="F509" s="5" t="n"/>
      <c r="G509" s="6">
        <f>IF(B509&amp;""="","",IFERROR(INDEX('الأعضاء'!$B$6:$B$45,MATCH(B509&amp;"",'الأعضاء'!$A$6:$A$45,0))&amp;"","كود غير موجود"))</f>
        <v/>
      </c>
    </row>
    <row r="510">
      <c r="A510" s="14" t="n"/>
      <c r="B510" s="5" t="n"/>
      <c r="C510" s="15" t="n"/>
      <c r="D510" s="13" t="n"/>
      <c r="E510" s="5" t="n"/>
      <c r="F510" s="5" t="n"/>
      <c r="G510" s="6">
        <f>IF(B510&amp;""="","",IFERROR(INDEX('الأعضاء'!$B$6:$B$45,MATCH(B510&amp;"",'الأعضاء'!$A$6:$A$45,0))&amp;"","كود غير موجود"))</f>
        <v/>
      </c>
    </row>
    <row r="511">
      <c r="A511" s="14" t="n"/>
      <c r="B511" s="5" t="n"/>
      <c r="C511" s="15" t="n"/>
      <c r="D511" s="13" t="n"/>
      <c r="E511" s="5" t="n"/>
      <c r="F511" s="5" t="n"/>
      <c r="G511" s="6">
        <f>IF(B511&amp;""="","",IFERROR(INDEX('الأعضاء'!$B$6:$B$45,MATCH(B511&amp;"",'الأعضاء'!$A$6:$A$45,0))&amp;"","كود غير موجود"))</f>
        <v/>
      </c>
    </row>
    <row r="512">
      <c r="A512" s="14" t="n"/>
      <c r="B512" s="5" t="n"/>
      <c r="C512" s="15" t="n"/>
      <c r="D512" s="13" t="n"/>
      <c r="E512" s="5" t="n"/>
      <c r="F512" s="5" t="n"/>
      <c r="G512" s="6">
        <f>IF(B512&amp;""="","",IFERROR(INDEX('الأعضاء'!$B$6:$B$45,MATCH(B512&amp;"",'الأعضاء'!$A$6:$A$45,0))&amp;"","كود غير موجود"))</f>
        <v/>
      </c>
    </row>
    <row r="513">
      <c r="A513" s="14" t="n"/>
      <c r="B513" s="5" t="n"/>
      <c r="C513" s="15" t="n"/>
      <c r="D513" s="13" t="n"/>
      <c r="E513" s="5" t="n"/>
      <c r="F513" s="5" t="n"/>
      <c r="G513" s="6">
        <f>IF(B513&amp;""="","",IFERROR(INDEX('الأعضاء'!$B$6:$B$45,MATCH(B513&amp;"",'الأعضاء'!$A$6:$A$45,0))&amp;"","كود غير موجود"))</f>
        <v/>
      </c>
    </row>
    <row r="514">
      <c r="A514" s="14" t="n"/>
      <c r="B514" s="5" t="n"/>
      <c r="C514" s="15" t="n"/>
      <c r="D514" s="13" t="n"/>
      <c r="E514" s="5" t="n"/>
      <c r="F514" s="5" t="n"/>
      <c r="G514" s="6">
        <f>IF(B514&amp;""="","",IFERROR(INDEX('الأعضاء'!$B$6:$B$45,MATCH(B514&amp;"",'الأعضاء'!$A$6:$A$45,0))&amp;"","كود غير موجود"))</f>
        <v/>
      </c>
    </row>
    <row r="515">
      <c r="A515" s="14" t="n"/>
      <c r="B515" s="5" t="n"/>
      <c r="C515" s="15" t="n"/>
      <c r="D515" s="13" t="n"/>
      <c r="E515" s="5" t="n"/>
      <c r="F515" s="5" t="n"/>
      <c r="G515" s="6">
        <f>IF(B515&amp;""="","",IFERROR(INDEX('الأعضاء'!$B$6:$B$45,MATCH(B515&amp;"",'الأعضاء'!$A$6:$A$45,0))&amp;"","كود غير موجود"))</f>
        <v/>
      </c>
    </row>
    <row r="516">
      <c r="A516" s="14" t="n"/>
      <c r="B516" s="5" t="n"/>
      <c r="C516" s="15" t="n"/>
      <c r="D516" s="13" t="n"/>
      <c r="E516" s="5" t="n"/>
      <c r="F516" s="5" t="n"/>
      <c r="G516" s="6">
        <f>IF(B516&amp;""="","",IFERROR(INDEX('الأعضاء'!$B$6:$B$45,MATCH(B516&amp;"",'الأعضاء'!$A$6:$A$45,0))&amp;"","كود غير موجود"))</f>
        <v/>
      </c>
    </row>
    <row r="517">
      <c r="A517" s="14" t="n"/>
      <c r="B517" s="5" t="n"/>
      <c r="C517" s="15" t="n"/>
      <c r="D517" s="13" t="n"/>
      <c r="E517" s="5" t="n"/>
      <c r="F517" s="5" t="n"/>
      <c r="G517" s="6">
        <f>IF(B517&amp;""="","",IFERROR(INDEX('الأعضاء'!$B$6:$B$45,MATCH(B517&amp;"",'الأعضاء'!$A$6:$A$45,0))&amp;"","كود غير موجود"))</f>
        <v/>
      </c>
    </row>
    <row r="518">
      <c r="A518" s="14" t="n"/>
      <c r="B518" s="5" t="n"/>
      <c r="C518" s="15" t="n"/>
      <c r="D518" s="13" t="n"/>
      <c r="E518" s="5" t="n"/>
      <c r="F518" s="5" t="n"/>
      <c r="G518" s="6">
        <f>IF(B518&amp;""="","",IFERROR(INDEX('الأعضاء'!$B$6:$B$45,MATCH(B518&amp;"",'الأعضاء'!$A$6:$A$45,0))&amp;"","كود غير موجود"))</f>
        <v/>
      </c>
    </row>
    <row r="519">
      <c r="A519" s="14" t="n"/>
      <c r="B519" s="5" t="n"/>
      <c r="C519" s="15" t="n"/>
      <c r="D519" s="13" t="n"/>
      <c r="E519" s="5" t="n"/>
      <c r="F519" s="5" t="n"/>
      <c r="G519" s="6">
        <f>IF(B519&amp;""="","",IFERROR(INDEX('الأعضاء'!$B$6:$B$45,MATCH(B519&amp;"",'الأعضاء'!$A$6:$A$45,0))&amp;"","كود غير موجود"))</f>
        <v/>
      </c>
    </row>
    <row r="520">
      <c r="A520" s="14" t="n"/>
      <c r="B520" s="5" t="n"/>
      <c r="C520" s="15" t="n"/>
      <c r="D520" s="13" t="n"/>
      <c r="E520" s="5" t="n"/>
      <c r="F520" s="5" t="n"/>
      <c r="G520" s="6">
        <f>IF(B520&amp;""="","",IFERROR(INDEX('الأعضاء'!$B$6:$B$45,MATCH(B520&amp;"",'الأعضاء'!$A$6:$A$45,0))&amp;"","كود غير موجود"))</f>
        <v/>
      </c>
    </row>
    <row r="521">
      <c r="A521" s="14" t="n"/>
      <c r="B521" s="5" t="n"/>
      <c r="C521" s="15" t="n"/>
      <c r="D521" s="13" t="n"/>
      <c r="E521" s="5" t="n"/>
      <c r="F521" s="5" t="n"/>
      <c r="G521" s="6">
        <f>IF(B521&amp;""="","",IFERROR(INDEX('الأعضاء'!$B$6:$B$45,MATCH(B521&amp;"",'الأعضاء'!$A$6:$A$45,0))&amp;"","كود غير موجود"))</f>
        <v/>
      </c>
    </row>
    <row r="522">
      <c r="A522" s="14" t="n"/>
      <c r="B522" s="5" t="n"/>
      <c r="C522" s="15" t="n"/>
      <c r="D522" s="13" t="n"/>
      <c r="E522" s="5" t="n"/>
      <c r="F522" s="5" t="n"/>
      <c r="G522" s="6">
        <f>IF(B522&amp;""="","",IFERROR(INDEX('الأعضاء'!$B$6:$B$45,MATCH(B522&amp;"",'الأعضاء'!$A$6:$A$45,0))&amp;"","كود غير موجود"))</f>
        <v/>
      </c>
    </row>
    <row r="523">
      <c r="A523" s="14" t="n"/>
      <c r="B523" s="5" t="n"/>
      <c r="C523" s="15" t="n"/>
      <c r="D523" s="13" t="n"/>
      <c r="E523" s="5" t="n"/>
      <c r="F523" s="5" t="n"/>
      <c r="G523" s="6">
        <f>IF(B523&amp;""="","",IFERROR(INDEX('الأعضاء'!$B$6:$B$45,MATCH(B523&amp;"",'الأعضاء'!$A$6:$A$45,0))&amp;"","كود غير موجود"))</f>
        <v/>
      </c>
    </row>
    <row r="524">
      <c r="A524" s="14" t="n"/>
      <c r="B524" s="5" t="n"/>
      <c r="C524" s="15" t="n"/>
      <c r="D524" s="13" t="n"/>
      <c r="E524" s="5" t="n"/>
      <c r="F524" s="5" t="n"/>
      <c r="G524" s="6">
        <f>IF(B524&amp;""="","",IFERROR(INDEX('الأعضاء'!$B$6:$B$45,MATCH(B524&amp;"",'الأعضاء'!$A$6:$A$45,0))&amp;"","كود غير موجود"))</f>
        <v/>
      </c>
    </row>
    <row r="525">
      <c r="A525" s="14" t="n"/>
      <c r="B525" s="5" t="n"/>
      <c r="C525" s="15" t="n"/>
      <c r="D525" s="13" t="n"/>
      <c r="E525" s="5" t="n"/>
      <c r="F525" s="5" t="n"/>
      <c r="G525" s="6">
        <f>IF(B525&amp;""="","",IFERROR(INDEX('الأعضاء'!$B$6:$B$45,MATCH(B525&amp;"",'الأعضاء'!$A$6:$A$45,0))&amp;"","كود غير موجود"))</f>
        <v/>
      </c>
    </row>
    <row r="526">
      <c r="A526" s="14" t="n"/>
      <c r="B526" s="5" t="n"/>
      <c r="C526" s="15" t="n"/>
      <c r="D526" s="13" t="n"/>
      <c r="E526" s="5" t="n"/>
      <c r="F526" s="5" t="n"/>
      <c r="G526" s="6">
        <f>IF(B526&amp;""="","",IFERROR(INDEX('الأعضاء'!$B$6:$B$45,MATCH(B526&amp;"",'الأعضاء'!$A$6:$A$45,0))&amp;"","كود غير موجود"))</f>
        <v/>
      </c>
    </row>
    <row r="527">
      <c r="A527" s="14" t="n"/>
      <c r="B527" s="5" t="n"/>
      <c r="C527" s="15" t="n"/>
      <c r="D527" s="13" t="n"/>
      <c r="E527" s="5" t="n"/>
      <c r="F527" s="5" t="n"/>
      <c r="G527" s="6">
        <f>IF(B527&amp;""="","",IFERROR(INDEX('الأعضاء'!$B$6:$B$45,MATCH(B527&amp;"",'الأعضاء'!$A$6:$A$45,0))&amp;"","كود غير موجود"))</f>
        <v/>
      </c>
    </row>
    <row r="528">
      <c r="A528" s="14" t="n"/>
      <c r="B528" s="5" t="n"/>
      <c r="C528" s="15" t="n"/>
      <c r="D528" s="13" t="n"/>
      <c r="E528" s="5" t="n"/>
      <c r="F528" s="5" t="n"/>
      <c r="G528" s="6">
        <f>IF(B528&amp;""="","",IFERROR(INDEX('الأعضاء'!$B$6:$B$45,MATCH(B528&amp;"",'الأعضاء'!$A$6:$A$45,0))&amp;"","كود غير موجود"))</f>
        <v/>
      </c>
    </row>
    <row r="529">
      <c r="A529" s="14" t="n"/>
      <c r="B529" s="5" t="n"/>
      <c r="C529" s="15" t="n"/>
      <c r="D529" s="13" t="n"/>
      <c r="E529" s="5" t="n"/>
      <c r="F529" s="5" t="n"/>
      <c r="G529" s="6">
        <f>IF(B529&amp;""="","",IFERROR(INDEX('الأعضاء'!$B$6:$B$45,MATCH(B529&amp;"",'الأعضاء'!$A$6:$A$45,0))&amp;"","كود غير موجود"))</f>
        <v/>
      </c>
    </row>
    <row r="530">
      <c r="A530" s="14" t="n"/>
      <c r="B530" s="5" t="n"/>
      <c r="C530" s="15" t="n"/>
      <c r="D530" s="13" t="n"/>
      <c r="E530" s="5" t="n"/>
      <c r="F530" s="5" t="n"/>
      <c r="G530" s="6">
        <f>IF(B530&amp;""="","",IFERROR(INDEX('الأعضاء'!$B$6:$B$45,MATCH(B530&amp;"",'الأعضاء'!$A$6:$A$45,0))&amp;"","كود غير موجود"))</f>
        <v/>
      </c>
    </row>
    <row r="531">
      <c r="A531" s="14" t="n"/>
      <c r="B531" s="5" t="n"/>
      <c r="C531" s="15" t="n"/>
      <c r="D531" s="13" t="n"/>
      <c r="E531" s="5" t="n"/>
      <c r="F531" s="5" t="n"/>
      <c r="G531" s="6">
        <f>IF(B531&amp;""="","",IFERROR(INDEX('الأعضاء'!$B$6:$B$45,MATCH(B531&amp;"",'الأعضاء'!$A$6:$A$45,0))&amp;"","كود غير موجود"))</f>
        <v/>
      </c>
    </row>
    <row r="532">
      <c r="A532" s="14" t="n"/>
      <c r="B532" s="5" t="n"/>
      <c r="C532" s="15" t="n"/>
      <c r="D532" s="13" t="n"/>
      <c r="E532" s="5" t="n"/>
      <c r="F532" s="5" t="n"/>
      <c r="G532" s="6">
        <f>IF(B532&amp;""="","",IFERROR(INDEX('الأعضاء'!$B$6:$B$45,MATCH(B532&amp;"",'الأعضاء'!$A$6:$A$45,0))&amp;"","كود غير موجود"))</f>
        <v/>
      </c>
    </row>
    <row r="533">
      <c r="A533" s="14" t="n"/>
      <c r="B533" s="5" t="n"/>
      <c r="C533" s="15" t="n"/>
      <c r="D533" s="13" t="n"/>
      <c r="E533" s="5" t="n"/>
      <c r="F533" s="5" t="n"/>
      <c r="G533" s="6">
        <f>IF(B533&amp;""="","",IFERROR(INDEX('الأعضاء'!$B$6:$B$45,MATCH(B533&amp;"",'الأعضاء'!$A$6:$A$45,0))&amp;"","كود غير موجود"))</f>
        <v/>
      </c>
    </row>
    <row r="534">
      <c r="A534" s="14" t="n"/>
      <c r="B534" s="5" t="n"/>
      <c r="C534" s="15" t="n"/>
      <c r="D534" s="13" t="n"/>
      <c r="E534" s="5" t="n"/>
      <c r="F534" s="5" t="n"/>
      <c r="G534" s="6">
        <f>IF(B534&amp;""="","",IFERROR(INDEX('الأعضاء'!$B$6:$B$45,MATCH(B534&amp;"",'الأعضاء'!$A$6:$A$45,0))&amp;"","كود غير موجود"))</f>
        <v/>
      </c>
    </row>
    <row r="535">
      <c r="A535" s="14" t="n"/>
      <c r="B535" s="5" t="n"/>
      <c r="C535" s="15" t="n"/>
      <c r="D535" s="13" t="n"/>
      <c r="E535" s="5" t="n"/>
      <c r="F535" s="5" t="n"/>
      <c r="G535" s="6">
        <f>IF(B535&amp;""="","",IFERROR(INDEX('الأعضاء'!$B$6:$B$45,MATCH(B535&amp;"",'الأعضاء'!$A$6:$A$45,0))&amp;"","كود غير موجود"))</f>
        <v/>
      </c>
    </row>
    <row r="536">
      <c r="A536" s="14" t="n"/>
      <c r="B536" s="5" t="n"/>
      <c r="C536" s="15" t="n"/>
      <c r="D536" s="13" t="n"/>
      <c r="E536" s="5" t="n"/>
      <c r="F536" s="5" t="n"/>
      <c r="G536" s="6">
        <f>IF(B536&amp;""="","",IFERROR(INDEX('الأعضاء'!$B$6:$B$45,MATCH(B536&amp;"",'الأعضاء'!$A$6:$A$45,0))&amp;"","كود غير موجود"))</f>
        <v/>
      </c>
    </row>
    <row r="537">
      <c r="A537" s="14" t="n"/>
      <c r="B537" s="5" t="n"/>
      <c r="C537" s="15" t="n"/>
      <c r="D537" s="13" t="n"/>
      <c r="E537" s="5" t="n"/>
      <c r="F537" s="5" t="n"/>
      <c r="G537" s="6">
        <f>IF(B537&amp;""="","",IFERROR(INDEX('الأعضاء'!$B$6:$B$45,MATCH(B537&amp;"",'الأعضاء'!$A$6:$A$45,0))&amp;"","كود غير موجود"))</f>
        <v/>
      </c>
    </row>
    <row r="538">
      <c r="A538" s="14" t="n"/>
      <c r="B538" s="5" t="n"/>
      <c r="C538" s="15" t="n"/>
      <c r="D538" s="13" t="n"/>
      <c r="E538" s="5" t="n"/>
      <c r="F538" s="5" t="n"/>
      <c r="G538" s="6">
        <f>IF(B538&amp;""="","",IFERROR(INDEX('الأعضاء'!$B$6:$B$45,MATCH(B538&amp;"",'الأعضاء'!$A$6:$A$45,0))&amp;"","كود غير موجود"))</f>
        <v/>
      </c>
    </row>
    <row r="539">
      <c r="A539" s="14" t="n"/>
      <c r="B539" s="5" t="n"/>
      <c r="C539" s="15" t="n"/>
      <c r="D539" s="13" t="n"/>
      <c r="E539" s="5" t="n"/>
      <c r="F539" s="5" t="n"/>
      <c r="G539" s="6">
        <f>IF(B539&amp;""="","",IFERROR(INDEX('الأعضاء'!$B$6:$B$45,MATCH(B539&amp;"",'الأعضاء'!$A$6:$A$45,0))&amp;"","كود غير موجود"))</f>
        <v/>
      </c>
    </row>
    <row r="540">
      <c r="A540" s="14" t="n"/>
      <c r="B540" s="5" t="n"/>
      <c r="C540" s="15" t="n"/>
      <c r="D540" s="13" t="n"/>
      <c r="E540" s="5" t="n"/>
      <c r="F540" s="5" t="n"/>
      <c r="G540" s="6">
        <f>IF(B540&amp;""="","",IFERROR(INDEX('الأعضاء'!$B$6:$B$45,MATCH(B540&amp;"",'الأعضاء'!$A$6:$A$45,0))&amp;"","كود غير موجود"))</f>
        <v/>
      </c>
    </row>
    <row r="541">
      <c r="A541" s="14" t="n"/>
      <c r="B541" s="5" t="n"/>
      <c r="C541" s="15" t="n"/>
      <c r="D541" s="13" t="n"/>
      <c r="E541" s="5" t="n"/>
      <c r="F541" s="5" t="n"/>
      <c r="G541" s="6">
        <f>IF(B541&amp;""="","",IFERROR(INDEX('الأعضاء'!$B$6:$B$45,MATCH(B541&amp;"",'الأعضاء'!$A$6:$A$45,0))&amp;"","كود غير موجود"))</f>
        <v/>
      </c>
    </row>
    <row r="542">
      <c r="A542" s="14" t="n"/>
      <c r="B542" s="5" t="n"/>
      <c r="C542" s="15" t="n"/>
      <c r="D542" s="13" t="n"/>
      <c r="E542" s="5" t="n"/>
      <c r="F542" s="5" t="n"/>
      <c r="G542" s="6">
        <f>IF(B542&amp;""="","",IFERROR(INDEX('الأعضاء'!$B$6:$B$45,MATCH(B542&amp;"",'الأعضاء'!$A$6:$A$45,0))&amp;"","كود غير موجود"))</f>
        <v/>
      </c>
    </row>
    <row r="543">
      <c r="A543" s="14" t="n"/>
      <c r="B543" s="5" t="n"/>
      <c r="C543" s="15" t="n"/>
      <c r="D543" s="13" t="n"/>
      <c r="E543" s="5" t="n"/>
      <c r="F543" s="5" t="n"/>
      <c r="G543" s="6">
        <f>IF(B543&amp;""="","",IFERROR(INDEX('الأعضاء'!$B$6:$B$45,MATCH(B543&amp;"",'الأعضاء'!$A$6:$A$45,0))&amp;"","كود غير موجود"))</f>
        <v/>
      </c>
    </row>
    <row r="544">
      <c r="A544" s="14" t="n"/>
      <c r="B544" s="5" t="n"/>
      <c r="C544" s="15" t="n"/>
      <c r="D544" s="13" t="n"/>
      <c r="E544" s="5" t="n"/>
      <c r="F544" s="5" t="n"/>
      <c r="G544" s="6">
        <f>IF(B544&amp;""="","",IFERROR(INDEX('الأعضاء'!$B$6:$B$45,MATCH(B544&amp;"",'الأعضاء'!$A$6:$A$45,0))&amp;"","كود غير موجود"))</f>
        <v/>
      </c>
    </row>
    <row r="545">
      <c r="A545" s="14" t="n"/>
      <c r="B545" s="5" t="n"/>
      <c r="C545" s="15" t="n"/>
      <c r="D545" s="13" t="n"/>
      <c r="E545" s="5" t="n"/>
      <c r="F545" s="5" t="n"/>
      <c r="G545" s="6">
        <f>IF(B545&amp;""="","",IFERROR(INDEX('الأعضاء'!$B$6:$B$45,MATCH(B545&amp;"",'الأعضاء'!$A$6:$A$45,0))&amp;"","كود غير موجود"))</f>
        <v/>
      </c>
    </row>
    <row r="546">
      <c r="A546" s="14" t="n"/>
      <c r="B546" s="5" t="n"/>
      <c r="C546" s="15" t="n"/>
      <c r="D546" s="13" t="n"/>
      <c r="E546" s="5" t="n"/>
      <c r="F546" s="5" t="n"/>
      <c r="G546" s="6">
        <f>IF(B546&amp;""="","",IFERROR(INDEX('الأعضاء'!$B$6:$B$45,MATCH(B546&amp;"",'الأعضاء'!$A$6:$A$45,0))&amp;"","كود غير موجود"))</f>
        <v/>
      </c>
    </row>
    <row r="547">
      <c r="A547" s="14" t="n"/>
      <c r="B547" s="5" t="n"/>
      <c r="C547" s="15" t="n"/>
      <c r="D547" s="13" t="n"/>
      <c r="E547" s="5" t="n"/>
      <c r="F547" s="5" t="n"/>
      <c r="G547" s="6">
        <f>IF(B547&amp;""="","",IFERROR(INDEX('الأعضاء'!$B$6:$B$45,MATCH(B547&amp;"",'الأعضاء'!$A$6:$A$45,0))&amp;"","كود غير موجود"))</f>
        <v/>
      </c>
    </row>
    <row r="548">
      <c r="A548" s="14" t="n"/>
      <c r="B548" s="5" t="n"/>
      <c r="C548" s="15" t="n"/>
      <c r="D548" s="13" t="n"/>
      <c r="E548" s="5" t="n"/>
      <c r="F548" s="5" t="n"/>
      <c r="G548" s="6">
        <f>IF(B548&amp;""="","",IFERROR(INDEX('الأعضاء'!$B$6:$B$45,MATCH(B548&amp;"",'الأعضاء'!$A$6:$A$45,0))&amp;"","كود غير موجود"))</f>
        <v/>
      </c>
    </row>
    <row r="549">
      <c r="A549" s="14" t="n"/>
      <c r="B549" s="5" t="n"/>
      <c r="C549" s="15" t="n"/>
      <c r="D549" s="13" t="n"/>
      <c r="E549" s="5" t="n"/>
      <c r="F549" s="5" t="n"/>
      <c r="G549" s="6">
        <f>IF(B549&amp;""="","",IFERROR(INDEX('الأعضاء'!$B$6:$B$45,MATCH(B549&amp;"",'الأعضاء'!$A$6:$A$45,0))&amp;"","كود غير موجود"))</f>
        <v/>
      </c>
    </row>
    <row r="550">
      <c r="A550" s="14" t="n"/>
      <c r="B550" s="5" t="n"/>
      <c r="C550" s="15" t="n"/>
      <c r="D550" s="13" t="n"/>
      <c r="E550" s="5" t="n"/>
      <c r="F550" s="5" t="n"/>
      <c r="G550" s="6">
        <f>IF(B550&amp;""="","",IFERROR(INDEX('الأعضاء'!$B$6:$B$45,MATCH(B550&amp;"",'الأعضاء'!$A$6:$A$45,0))&amp;"","كود غير موجود"))</f>
        <v/>
      </c>
    </row>
    <row r="551">
      <c r="A551" s="14" t="n"/>
      <c r="B551" s="5" t="n"/>
      <c r="C551" s="15" t="n"/>
      <c r="D551" s="13" t="n"/>
      <c r="E551" s="5" t="n"/>
      <c r="F551" s="5" t="n"/>
      <c r="G551" s="6">
        <f>IF(B551&amp;""="","",IFERROR(INDEX('الأعضاء'!$B$6:$B$45,MATCH(B551&amp;"",'الأعضاء'!$A$6:$A$45,0))&amp;"","كود غير موجود"))</f>
        <v/>
      </c>
    </row>
    <row r="552">
      <c r="A552" s="14" t="n"/>
      <c r="B552" s="5" t="n"/>
      <c r="C552" s="15" t="n"/>
      <c r="D552" s="13" t="n"/>
      <c r="E552" s="5" t="n"/>
      <c r="F552" s="5" t="n"/>
      <c r="G552" s="6">
        <f>IF(B552&amp;""="","",IFERROR(INDEX('الأعضاء'!$B$6:$B$45,MATCH(B552&amp;"",'الأعضاء'!$A$6:$A$45,0))&amp;"","كود غير موجود"))</f>
        <v/>
      </c>
    </row>
    <row r="553">
      <c r="A553" s="14" t="n"/>
      <c r="B553" s="5" t="n"/>
      <c r="C553" s="15" t="n"/>
      <c r="D553" s="13" t="n"/>
      <c r="E553" s="5" t="n"/>
      <c r="F553" s="5" t="n"/>
      <c r="G553" s="6">
        <f>IF(B553&amp;""="","",IFERROR(INDEX('الأعضاء'!$B$6:$B$45,MATCH(B553&amp;"",'الأعضاء'!$A$6:$A$45,0))&amp;"","كود غير موجود"))</f>
        <v/>
      </c>
    </row>
    <row r="554">
      <c r="A554" s="14" t="n"/>
      <c r="B554" s="5" t="n"/>
      <c r="C554" s="15" t="n"/>
      <c r="D554" s="13" t="n"/>
      <c r="E554" s="5" t="n"/>
      <c r="F554" s="5" t="n"/>
      <c r="G554" s="6">
        <f>IF(B554&amp;""="","",IFERROR(INDEX('الأعضاء'!$B$6:$B$45,MATCH(B554&amp;"",'الأعضاء'!$A$6:$A$45,0))&amp;"","كود غير موجود"))</f>
        <v/>
      </c>
    </row>
    <row r="555">
      <c r="A555" s="14" t="n"/>
      <c r="B555" s="5" t="n"/>
      <c r="C555" s="15" t="n"/>
      <c r="D555" s="13" t="n"/>
      <c r="E555" s="5" t="n"/>
      <c r="F555" s="5" t="n"/>
      <c r="G555" s="6">
        <f>IF(B555&amp;""="","",IFERROR(INDEX('الأعضاء'!$B$6:$B$45,MATCH(B555&amp;"",'الأعضاء'!$A$6:$A$45,0))&amp;"","كود غير موجود"))</f>
        <v/>
      </c>
    </row>
    <row r="556">
      <c r="A556" s="14" t="n"/>
      <c r="B556" s="5" t="n"/>
      <c r="C556" s="15" t="n"/>
      <c r="D556" s="13" t="n"/>
      <c r="E556" s="5" t="n"/>
      <c r="F556" s="5" t="n"/>
      <c r="G556" s="6">
        <f>IF(B556&amp;""="","",IFERROR(INDEX('الأعضاء'!$B$6:$B$45,MATCH(B556&amp;"",'الأعضاء'!$A$6:$A$45,0))&amp;"","كود غير موجود"))</f>
        <v/>
      </c>
    </row>
    <row r="557">
      <c r="A557" s="14" t="n"/>
      <c r="B557" s="5" t="n"/>
      <c r="C557" s="15" t="n"/>
      <c r="D557" s="13" t="n"/>
      <c r="E557" s="5" t="n"/>
      <c r="F557" s="5" t="n"/>
      <c r="G557" s="6">
        <f>IF(B557&amp;""="","",IFERROR(INDEX('الأعضاء'!$B$6:$B$45,MATCH(B557&amp;"",'الأعضاء'!$A$6:$A$45,0))&amp;"","كود غير موجود"))</f>
        <v/>
      </c>
    </row>
    <row r="558">
      <c r="A558" s="14" t="n"/>
      <c r="B558" s="5" t="n"/>
      <c r="C558" s="15" t="n"/>
      <c r="D558" s="13" t="n"/>
      <c r="E558" s="5" t="n"/>
      <c r="F558" s="5" t="n"/>
      <c r="G558" s="6">
        <f>IF(B558&amp;""="","",IFERROR(INDEX('الأعضاء'!$B$6:$B$45,MATCH(B558&amp;"",'الأعضاء'!$A$6:$A$45,0))&amp;"","كود غير موجود"))</f>
        <v/>
      </c>
    </row>
    <row r="559">
      <c r="A559" s="14" t="n"/>
      <c r="B559" s="5" t="n"/>
      <c r="C559" s="15" t="n"/>
      <c r="D559" s="13" t="n"/>
      <c r="E559" s="5" t="n"/>
      <c r="F559" s="5" t="n"/>
      <c r="G559" s="6">
        <f>IF(B559&amp;""="","",IFERROR(INDEX('الأعضاء'!$B$6:$B$45,MATCH(B559&amp;"",'الأعضاء'!$A$6:$A$45,0))&amp;"","كود غير موجود"))</f>
        <v/>
      </c>
    </row>
    <row r="560">
      <c r="A560" s="14" t="n"/>
      <c r="B560" s="5" t="n"/>
      <c r="C560" s="15" t="n"/>
      <c r="D560" s="13" t="n"/>
      <c r="E560" s="5" t="n"/>
      <c r="F560" s="5" t="n"/>
      <c r="G560" s="6">
        <f>IF(B560&amp;""="","",IFERROR(INDEX('الأعضاء'!$B$6:$B$45,MATCH(B560&amp;"",'الأعضاء'!$A$6:$A$45,0))&amp;"","كود غير موجود"))</f>
        <v/>
      </c>
    </row>
    <row r="561">
      <c r="A561" s="14" t="n"/>
      <c r="B561" s="5" t="n"/>
      <c r="C561" s="15" t="n"/>
      <c r="D561" s="13" t="n"/>
      <c r="E561" s="5" t="n"/>
      <c r="F561" s="5" t="n"/>
      <c r="G561" s="6">
        <f>IF(B561&amp;""="","",IFERROR(INDEX('الأعضاء'!$B$6:$B$45,MATCH(B561&amp;"",'الأعضاء'!$A$6:$A$45,0))&amp;"","كود غير موجود"))</f>
        <v/>
      </c>
    </row>
    <row r="562">
      <c r="A562" s="14" t="n"/>
      <c r="B562" s="5" t="n"/>
      <c r="C562" s="15" t="n"/>
      <c r="D562" s="13" t="n"/>
      <c r="E562" s="5" t="n"/>
      <c r="F562" s="5" t="n"/>
      <c r="G562" s="6">
        <f>IF(B562&amp;""="","",IFERROR(INDEX('الأعضاء'!$B$6:$B$45,MATCH(B562&amp;"",'الأعضاء'!$A$6:$A$45,0))&amp;"","كود غير موجود"))</f>
        <v/>
      </c>
    </row>
    <row r="563">
      <c r="A563" s="14" t="n"/>
      <c r="B563" s="5" t="n"/>
      <c r="C563" s="15" t="n"/>
      <c r="D563" s="13" t="n"/>
      <c r="E563" s="5" t="n"/>
      <c r="F563" s="5" t="n"/>
      <c r="G563" s="6">
        <f>IF(B563&amp;""="","",IFERROR(INDEX('الأعضاء'!$B$6:$B$45,MATCH(B563&amp;"",'الأعضاء'!$A$6:$A$45,0))&amp;"","كود غير موجود"))</f>
        <v/>
      </c>
    </row>
    <row r="564">
      <c r="A564" s="14" t="n"/>
      <c r="B564" s="5" t="n"/>
      <c r="C564" s="15" t="n"/>
      <c r="D564" s="13" t="n"/>
      <c r="E564" s="5" t="n"/>
      <c r="F564" s="5" t="n"/>
      <c r="G564" s="6">
        <f>IF(B564&amp;""="","",IFERROR(INDEX('الأعضاء'!$B$6:$B$45,MATCH(B564&amp;"",'الأعضاء'!$A$6:$A$45,0))&amp;"","كود غير موجود"))</f>
        <v/>
      </c>
    </row>
    <row r="565">
      <c r="A565" s="14" t="n"/>
      <c r="B565" s="5" t="n"/>
      <c r="C565" s="15" t="n"/>
      <c r="D565" s="13" t="n"/>
      <c r="E565" s="5" t="n"/>
      <c r="F565" s="5" t="n"/>
      <c r="G565" s="6">
        <f>IF(B565&amp;""="","",IFERROR(INDEX('الأعضاء'!$B$6:$B$45,MATCH(B565&amp;"",'الأعضاء'!$A$6:$A$45,0))&amp;"","كود غير موجود"))</f>
        <v/>
      </c>
    </row>
    <row r="566">
      <c r="A566" s="14" t="n"/>
      <c r="B566" s="5" t="n"/>
      <c r="C566" s="15" t="n"/>
      <c r="D566" s="13" t="n"/>
      <c r="E566" s="5" t="n"/>
      <c r="F566" s="5" t="n"/>
      <c r="G566" s="6">
        <f>IF(B566&amp;""="","",IFERROR(INDEX('الأعضاء'!$B$6:$B$45,MATCH(B566&amp;"",'الأعضاء'!$A$6:$A$45,0))&amp;"","كود غير موجود"))</f>
        <v/>
      </c>
    </row>
    <row r="567">
      <c r="A567" s="14" t="n"/>
      <c r="B567" s="5" t="n"/>
      <c r="C567" s="15" t="n"/>
      <c r="D567" s="13" t="n"/>
      <c r="E567" s="5" t="n"/>
      <c r="F567" s="5" t="n"/>
      <c r="G567" s="6">
        <f>IF(B567&amp;""="","",IFERROR(INDEX('الأعضاء'!$B$6:$B$45,MATCH(B567&amp;"",'الأعضاء'!$A$6:$A$45,0))&amp;"","كود غير موجود"))</f>
        <v/>
      </c>
    </row>
    <row r="568">
      <c r="A568" s="14" t="n"/>
      <c r="B568" s="5" t="n"/>
      <c r="C568" s="15" t="n"/>
      <c r="D568" s="13" t="n"/>
      <c r="E568" s="5" t="n"/>
      <c r="F568" s="5" t="n"/>
      <c r="G568" s="6">
        <f>IF(B568&amp;""="","",IFERROR(INDEX('الأعضاء'!$B$6:$B$45,MATCH(B568&amp;"",'الأعضاء'!$A$6:$A$45,0))&amp;"","كود غير موجود"))</f>
        <v/>
      </c>
    </row>
    <row r="569">
      <c r="A569" s="14" t="n"/>
      <c r="B569" s="5" t="n"/>
      <c r="C569" s="15" t="n"/>
      <c r="D569" s="13" t="n"/>
      <c r="E569" s="5" t="n"/>
      <c r="F569" s="5" t="n"/>
      <c r="G569" s="6">
        <f>IF(B569&amp;""="","",IFERROR(INDEX('الأعضاء'!$B$6:$B$45,MATCH(B569&amp;"",'الأعضاء'!$A$6:$A$45,0))&amp;"","كود غير موجود"))</f>
        <v/>
      </c>
    </row>
    <row r="570">
      <c r="A570" s="14" t="n"/>
      <c r="B570" s="5" t="n"/>
      <c r="C570" s="15" t="n"/>
      <c r="D570" s="13" t="n"/>
      <c r="E570" s="5" t="n"/>
      <c r="F570" s="5" t="n"/>
      <c r="G570" s="6">
        <f>IF(B570&amp;""="","",IFERROR(INDEX('الأعضاء'!$B$6:$B$45,MATCH(B570&amp;"",'الأعضاء'!$A$6:$A$45,0))&amp;"","كود غير موجود"))</f>
        <v/>
      </c>
    </row>
    <row r="571">
      <c r="A571" s="14" t="n"/>
      <c r="B571" s="5" t="n"/>
      <c r="C571" s="15" t="n"/>
      <c r="D571" s="13" t="n"/>
      <c r="E571" s="5" t="n"/>
      <c r="F571" s="5" t="n"/>
      <c r="G571" s="6">
        <f>IF(B571&amp;""="","",IFERROR(INDEX('الأعضاء'!$B$6:$B$45,MATCH(B571&amp;"",'الأعضاء'!$A$6:$A$45,0))&amp;"","كود غير موجود"))</f>
        <v/>
      </c>
    </row>
    <row r="572">
      <c r="A572" s="14" t="n"/>
      <c r="B572" s="5" t="n"/>
      <c r="C572" s="15" t="n"/>
      <c r="D572" s="13" t="n"/>
      <c r="E572" s="5" t="n"/>
      <c r="F572" s="5" t="n"/>
      <c r="G572" s="6">
        <f>IF(B572&amp;""="","",IFERROR(INDEX('الأعضاء'!$B$6:$B$45,MATCH(B572&amp;"",'الأعضاء'!$A$6:$A$45,0))&amp;"","كود غير موجود"))</f>
        <v/>
      </c>
    </row>
    <row r="573">
      <c r="A573" s="14" t="n"/>
      <c r="B573" s="5" t="n"/>
      <c r="C573" s="15" t="n"/>
      <c r="D573" s="13" t="n"/>
      <c r="E573" s="5" t="n"/>
      <c r="F573" s="5" t="n"/>
      <c r="G573" s="6">
        <f>IF(B573&amp;""="","",IFERROR(INDEX('الأعضاء'!$B$6:$B$45,MATCH(B573&amp;"",'الأعضاء'!$A$6:$A$45,0))&amp;"","كود غير موجود"))</f>
        <v/>
      </c>
    </row>
    <row r="574">
      <c r="A574" s="14" t="n"/>
      <c r="B574" s="5" t="n"/>
      <c r="C574" s="15" t="n"/>
      <c r="D574" s="13" t="n"/>
      <c r="E574" s="5" t="n"/>
      <c r="F574" s="5" t="n"/>
      <c r="G574" s="6">
        <f>IF(B574&amp;""="","",IFERROR(INDEX('الأعضاء'!$B$6:$B$45,MATCH(B574&amp;"",'الأعضاء'!$A$6:$A$45,0))&amp;"","كود غير موجود"))</f>
        <v/>
      </c>
    </row>
    <row r="575">
      <c r="A575" s="14" t="n"/>
      <c r="B575" s="5" t="n"/>
      <c r="C575" s="15" t="n"/>
      <c r="D575" s="13" t="n"/>
      <c r="E575" s="5" t="n"/>
      <c r="F575" s="5" t="n"/>
      <c r="G575" s="6">
        <f>IF(B575&amp;""="","",IFERROR(INDEX('الأعضاء'!$B$6:$B$45,MATCH(B575&amp;"",'الأعضاء'!$A$6:$A$45,0))&amp;"","كود غير موجود"))</f>
        <v/>
      </c>
    </row>
    <row r="576">
      <c r="A576" s="14" t="n"/>
      <c r="B576" s="5" t="n"/>
      <c r="C576" s="15" t="n"/>
      <c r="D576" s="13" t="n"/>
      <c r="E576" s="5" t="n"/>
      <c r="F576" s="5" t="n"/>
      <c r="G576" s="6">
        <f>IF(B576&amp;""="","",IFERROR(INDEX('الأعضاء'!$B$6:$B$45,MATCH(B576&amp;"",'الأعضاء'!$A$6:$A$45,0))&amp;"","كود غير موجود"))</f>
        <v/>
      </c>
    </row>
    <row r="577">
      <c r="A577" s="14" t="n"/>
      <c r="B577" s="5" t="n"/>
      <c r="C577" s="15" t="n"/>
      <c r="D577" s="13" t="n"/>
      <c r="E577" s="5" t="n"/>
      <c r="F577" s="5" t="n"/>
      <c r="G577" s="6">
        <f>IF(B577&amp;""="","",IFERROR(INDEX('الأعضاء'!$B$6:$B$45,MATCH(B577&amp;"",'الأعضاء'!$A$6:$A$45,0))&amp;"","كود غير موجود"))</f>
        <v/>
      </c>
    </row>
    <row r="578">
      <c r="A578" s="14" t="n"/>
      <c r="B578" s="5" t="n"/>
      <c r="C578" s="15" t="n"/>
      <c r="D578" s="13" t="n"/>
      <c r="E578" s="5" t="n"/>
      <c r="F578" s="5" t="n"/>
      <c r="G578" s="6">
        <f>IF(B578&amp;""="","",IFERROR(INDEX('الأعضاء'!$B$6:$B$45,MATCH(B578&amp;"",'الأعضاء'!$A$6:$A$45,0))&amp;"","كود غير موجود"))</f>
        <v/>
      </c>
    </row>
    <row r="579">
      <c r="A579" s="14" t="n"/>
      <c r="B579" s="5" t="n"/>
      <c r="C579" s="15" t="n"/>
      <c r="D579" s="13" t="n"/>
      <c r="E579" s="5" t="n"/>
      <c r="F579" s="5" t="n"/>
      <c r="G579" s="6">
        <f>IF(B579&amp;""="","",IFERROR(INDEX('الأعضاء'!$B$6:$B$45,MATCH(B579&amp;"",'الأعضاء'!$A$6:$A$45,0))&amp;"","كود غير موجود"))</f>
        <v/>
      </c>
    </row>
    <row r="580">
      <c r="A580" s="14" t="n"/>
      <c r="B580" s="5" t="n"/>
      <c r="C580" s="15" t="n"/>
      <c r="D580" s="13" t="n"/>
      <c r="E580" s="5" t="n"/>
      <c r="F580" s="5" t="n"/>
      <c r="G580" s="6">
        <f>IF(B580&amp;""="","",IFERROR(INDEX('الأعضاء'!$B$6:$B$45,MATCH(B580&amp;"",'الأعضاء'!$A$6:$A$45,0))&amp;"","كود غير موجود"))</f>
        <v/>
      </c>
    </row>
    <row r="581">
      <c r="A581" s="14" t="n"/>
      <c r="B581" s="5" t="n"/>
      <c r="C581" s="15" t="n"/>
      <c r="D581" s="13" t="n"/>
      <c r="E581" s="5" t="n"/>
      <c r="F581" s="5" t="n"/>
      <c r="G581" s="6">
        <f>IF(B581&amp;""="","",IFERROR(INDEX('الأعضاء'!$B$6:$B$45,MATCH(B581&amp;"",'الأعضاء'!$A$6:$A$45,0))&amp;"","كود غير موجود"))</f>
        <v/>
      </c>
    </row>
    <row r="582">
      <c r="A582" s="14" t="n"/>
      <c r="B582" s="5" t="n"/>
      <c r="C582" s="15" t="n"/>
      <c r="D582" s="13" t="n"/>
      <c r="E582" s="5" t="n"/>
      <c r="F582" s="5" t="n"/>
      <c r="G582" s="6">
        <f>IF(B582&amp;""="","",IFERROR(INDEX('الأعضاء'!$B$6:$B$45,MATCH(B582&amp;"",'الأعضاء'!$A$6:$A$45,0))&amp;"","كود غير موجود"))</f>
        <v/>
      </c>
    </row>
    <row r="583">
      <c r="A583" s="14" t="n"/>
      <c r="B583" s="5" t="n"/>
      <c r="C583" s="15" t="n"/>
      <c r="D583" s="13" t="n"/>
      <c r="E583" s="5" t="n"/>
      <c r="F583" s="5" t="n"/>
      <c r="G583" s="6">
        <f>IF(B583&amp;""="","",IFERROR(INDEX('الأعضاء'!$B$6:$B$45,MATCH(B583&amp;"",'الأعضاء'!$A$6:$A$45,0))&amp;"","كود غير موجود"))</f>
        <v/>
      </c>
    </row>
    <row r="584">
      <c r="A584" s="14" t="n"/>
      <c r="B584" s="5" t="n"/>
      <c r="C584" s="15" t="n"/>
      <c r="D584" s="13" t="n"/>
      <c r="E584" s="5" t="n"/>
      <c r="F584" s="5" t="n"/>
      <c r="G584" s="6">
        <f>IF(B584&amp;""="","",IFERROR(INDEX('الأعضاء'!$B$6:$B$45,MATCH(B584&amp;"",'الأعضاء'!$A$6:$A$45,0))&amp;"","كود غير موجود"))</f>
        <v/>
      </c>
    </row>
    <row r="585">
      <c r="A585" s="14" t="n"/>
      <c r="B585" s="5" t="n"/>
      <c r="C585" s="15" t="n"/>
      <c r="D585" s="13" t="n"/>
      <c r="E585" s="5" t="n"/>
      <c r="F585" s="5" t="n"/>
      <c r="G585" s="6">
        <f>IF(B585&amp;""="","",IFERROR(INDEX('الأعضاء'!$B$6:$B$45,MATCH(B585&amp;"",'الأعضاء'!$A$6:$A$45,0))&amp;"","كود غير موجود"))</f>
        <v/>
      </c>
    </row>
    <row r="586">
      <c r="A586" s="14" t="n"/>
      <c r="B586" s="5" t="n"/>
      <c r="C586" s="15" t="n"/>
      <c r="D586" s="13" t="n"/>
      <c r="E586" s="5" t="n"/>
      <c r="F586" s="5" t="n"/>
      <c r="G586" s="6">
        <f>IF(B586&amp;""="","",IFERROR(INDEX('الأعضاء'!$B$6:$B$45,MATCH(B586&amp;"",'الأعضاء'!$A$6:$A$45,0))&amp;"","كود غير موجود"))</f>
        <v/>
      </c>
    </row>
    <row r="587">
      <c r="A587" s="14" t="n"/>
      <c r="B587" s="5" t="n"/>
      <c r="C587" s="15" t="n"/>
      <c r="D587" s="13" t="n"/>
      <c r="E587" s="5" t="n"/>
      <c r="F587" s="5" t="n"/>
      <c r="G587" s="6">
        <f>IF(B587&amp;""="","",IFERROR(INDEX('الأعضاء'!$B$6:$B$45,MATCH(B587&amp;"",'الأعضاء'!$A$6:$A$45,0))&amp;"","كود غير موجود"))</f>
        <v/>
      </c>
    </row>
    <row r="588">
      <c r="A588" s="14" t="n"/>
      <c r="B588" s="5" t="n"/>
      <c r="C588" s="15" t="n"/>
      <c r="D588" s="13" t="n"/>
      <c r="E588" s="5" t="n"/>
      <c r="F588" s="5" t="n"/>
      <c r="G588" s="6">
        <f>IF(B588&amp;""="","",IFERROR(INDEX('الأعضاء'!$B$6:$B$45,MATCH(B588&amp;"",'الأعضاء'!$A$6:$A$45,0))&amp;"","كود غير موجود"))</f>
        <v/>
      </c>
    </row>
    <row r="589">
      <c r="A589" s="14" t="n"/>
      <c r="B589" s="5" t="n"/>
      <c r="C589" s="15" t="n"/>
      <c r="D589" s="13" t="n"/>
      <c r="E589" s="5" t="n"/>
      <c r="F589" s="5" t="n"/>
      <c r="G589" s="6">
        <f>IF(B589&amp;""="","",IFERROR(INDEX('الأعضاء'!$B$6:$B$45,MATCH(B589&amp;"",'الأعضاء'!$A$6:$A$45,0))&amp;"","كود غير موجود"))</f>
        <v/>
      </c>
    </row>
    <row r="590">
      <c r="A590" s="14" t="n"/>
      <c r="B590" s="5" t="n"/>
      <c r="C590" s="15" t="n"/>
      <c r="D590" s="13" t="n"/>
      <c r="E590" s="5" t="n"/>
      <c r="F590" s="5" t="n"/>
      <c r="G590" s="6">
        <f>IF(B590&amp;""="","",IFERROR(INDEX('الأعضاء'!$B$6:$B$45,MATCH(B590&amp;"",'الأعضاء'!$A$6:$A$45,0))&amp;"","كود غير موجود"))</f>
        <v/>
      </c>
    </row>
    <row r="591">
      <c r="A591" s="14" t="n"/>
      <c r="B591" s="5" t="n"/>
      <c r="C591" s="15" t="n"/>
      <c r="D591" s="13" t="n"/>
      <c r="E591" s="5" t="n"/>
      <c r="F591" s="5" t="n"/>
      <c r="G591" s="6">
        <f>IF(B591&amp;""="","",IFERROR(INDEX('الأعضاء'!$B$6:$B$45,MATCH(B591&amp;"",'الأعضاء'!$A$6:$A$45,0))&amp;"","كود غير موجود"))</f>
        <v/>
      </c>
    </row>
    <row r="592">
      <c r="A592" s="14" t="n"/>
      <c r="B592" s="5" t="n"/>
      <c r="C592" s="15" t="n"/>
      <c r="D592" s="13" t="n"/>
      <c r="E592" s="5" t="n"/>
      <c r="F592" s="5" t="n"/>
      <c r="G592" s="6">
        <f>IF(B592&amp;""="","",IFERROR(INDEX('الأعضاء'!$B$6:$B$45,MATCH(B592&amp;"",'الأعضاء'!$A$6:$A$45,0))&amp;"","كود غير موجود"))</f>
        <v/>
      </c>
    </row>
    <row r="593">
      <c r="A593" s="14" t="n"/>
      <c r="B593" s="5" t="n"/>
      <c r="C593" s="15" t="n"/>
      <c r="D593" s="13" t="n"/>
      <c r="E593" s="5" t="n"/>
      <c r="F593" s="5" t="n"/>
      <c r="G593" s="6">
        <f>IF(B593&amp;""="","",IFERROR(INDEX('الأعضاء'!$B$6:$B$45,MATCH(B593&amp;"",'الأعضاء'!$A$6:$A$45,0))&amp;"","كود غير موجود"))</f>
        <v/>
      </c>
    </row>
    <row r="594">
      <c r="A594" s="14" t="n"/>
      <c r="B594" s="5" t="n"/>
      <c r="C594" s="15" t="n"/>
      <c r="D594" s="13" t="n"/>
      <c r="E594" s="5" t="n"/>
      <c r="F594" s="5" t="n"/>
      <c r="G594" s="6">
        <f>IF(B594&amp;""="","",IFERROR(INDEX('الأعضاء'!$B$6:$B$45,MATCH(B594&amp;"",'الأعضاء'!$A$6:$A$45,0))&amp;"","كود غير موجود"))</f>
        <v/>
      </c>
    </row>
    <row r="595">
      <c r="A595" s="14" t="n"/>
      <c r="B595" s="5" t="n"/>
      <c r="C595" s="15" t="n"/>
      <c r="D595" s="13" t="n"/>
      <c r="E595" s="5" t="n"/>
      <c r="F595" s="5" t="n"/>
      <c r="G595" s="6">
        <f>IF(B595&amp;""="","",IFERROR(INDEX('الأعضاء'!$B$6:$B$45,MATCH(B595&amp;"",'الأعضاء'!$A$6:$A$45,0))&amp;"","كود غير موجود"))</f>
        <v/>
      </c>
    </row>
    <row r="596">
      <c r="A596" s="14" t="n"/>
      <c r="B596" s="5" t="n"/>
      <c r="C596" s="15" t="n"/>
      <c r="D596" s="13" t="n"/>
      <c r="E596" s="5" t="n"/>
      <c r="F596" s="5" t="n"/>
      <c r="G596" s="6">
        <f>IF(B596&amp;""="","",IFERROR(INDEX('الأعضاء'!$B$6:$B$45,MATCH(B596&amp;"",'الأعضاء'!$A$6:$A$45,0))&amp;"","كود غير موجود"))</f>
        <v/>
      </c>
    </row>
    <row r="597">
      <c r="A597" s="14" t="n"/>
      <c r="B597" s="5" t="n"/>
      <c r="C597" s="15" t="n"/>
      <c r="D597" s="13" t="n"/>
      <c r="E597" s="5" t="n"/>
      <c r="F597" s="5" t="n"/>
      <c r="G597" s="6">
        <f>IF(B597&amp;""="","",IFERROR(INDEX('الأعضاء'!$B$6:$B$45,MATCH(B597&amp;"",'الأعضاء'!$A$6:$A$45,0))&amp;"","كود غير موجود"))</f>
        <v/>
      </c>
    </row>
    <row r="598">
      <c r="A598" s="14" t="n"/>
      <c r="B598" s="5" t="n"/>
      <c r="C598" s="15" t="n"/>
      <c r="D598" s="13" t="n"/>
      <c r="E598" s="5" t="n"/>
      <c r="F598" s="5" t="n"/>
      <c r="G598" s="6">
        <f>IF(B598&amp;""="","",IFERROR(INDEX('الأعضاء'!$B$6:$B$45,MATCH(B598&amp;"",'الأعضاء'!$A$6:$A$45,0))&amp;"","كود غير موجود"))</f>
        <v/>
      </c>
    </row>
    <row r="599">
      <c r="A599" s="14" t="n"/>
      <c r="B599" s="5" t="n"/>
      <c r="C599" s="15" t="n"/>
      <c r="D599" s="13" t="n"/>
      <c r="E599" s="5" t="n"/>
      <c r="F599" s="5" t="n"/>
      <c r="G599" s="6">
        <f>IF(B599&amp;""="","",IFERROR(INDEX('الأعضاء'!$B$6:$B$45,MATCH(B599&amp;"",'الأعضاء'!$A$6:$A$45,0))&amp;"","كود غير موجود"))</f>
        <v/>
      </c>
    </row>
    <row r="600">
      <c r="A600" s="14" t="n"/>
      <c r="B600" s="5" t="n"/>
      <c r="C600" s="15" t="n"/>
      <c r="D600" s="13" t="n"/>
      <c r="E600" s="5" t="n"/>
      <c r="F600" s="5" t="n"/>
      <c r="G600" s="6">
        <f>IF(B600&amp;""="","",IFERROR(INDEX('الأعضاء'!$B$6:$B$45,MATCH(B600&amp;"",'الأعضاء'!$A$6:$A$45,0))&amp;"","كود غير موجود"))</f>
        <v/>
      </c>
    </row>
    <row r="601">
      <c r="A601" s="14" t="n"/>
      <c r="B601" s="5" t="n"/>
      <c r="C601" s="15" t="n"/>
      <c r="D601" s="13" t="n"/>
      <c r="E601" s="5" t="n"/>
      <c r="F601" s="5" t="n"/>
      <c r="G601" s="6">
        <f>IF(B601&amp;""="","",IFERROR(INDEX('الأعضاء'!$B$6:$B$45,MATCH(B601&amp;"",'الأعضاء'!$A$6:$A$45,0))&amp;"","كود غير موجود"))</f>
        <v/>
      </c>
    </row>
    <row r="602">
      <c r="A602" s="14" t="n"/>
      <c r="B602" s="5" t="n"/>
      <c r="C602" s="15" t="n"/>
      <c r="D602" s="13" t="n"/>
      <c r="E602" s="5" t="n"/>
      <c r="F602" s="5" t="n"/>
      <c r="G602" s="6">
        <f>IF(B602&amp;""="","",IFERROR(INDEX('الأعضاء'!$B$6:$B$45,MATCH(B602&amp;"",'الأعضاء'!$A$6:$A$45,0))&amp;"","كود غير موجود"))</f>
        <v/>
      </c>
    </row>
    <row r="603">
      <c r="A603" s="14" t="n"/>
      <c r="B603" s="5" t="n"/>
      <c r="C603" s="15" t="n"/>
      <c r="D603" s="13" t="n"/>
      <c r="E603" s="5" t="n"/>
      <c r="F603" s="5" t="n"/>
      <c r="G603" s="6">
        <f>IF(B603&amp;""="","",IFERROR(INDEX('الأعضاء'!$B$6:$B$45,MATCH(B603&amp;"",'الأعضاء'!$A$6:$A$45,0))&amp;"","كود غير موجود"))</f>
        <v/>
      </c>
    </row>
    <row r="604">
      <c r="A604" s="14" t="n"/>
      <c r="B604" s="5" t="n"/>
      <c r="C604" s="15" t="n"/>
      <c r="D604" s="13" t="n"/>
      <c r="E604" s="5" t="n"/>
      <c r="F604" s="5" t="n"/>
      <c r="G604" s="6">
        <f>IF(B604&amp;""="","",IFERROR(INDEX('الأعضاء'!$B$6:$B$45,MATCH(B604&amp;"",'الأعضاء'!$A$6:$A$45,0))&amp;"","كود غير موجود"))</f>
        <v/>
      </c>
    </row>
    <row r="605">
      <c r="A605" s="14" t="n"/>
      <c r="B605" s="5" t="n"/>
      <c r="C605" s="15" t="n"/>
      <c r="D605" s="13" t="n"/>
      <c r="E605" s="5" t="n"/>
      <c r="F605" s="5" t="n"/>
      <c r="G605" s="6">
        <f>IF(B605&amp;""="","",IFERROR(INDEX('الأعضاء'!$B$6:$B$45,MATCH(B605&amp;"",'الأعضاء'!$A$6:$A$45,0))&amp;"","كود غير موجود"))</f>
        <v/>
      </c>
    </row>
    <row r="606">
      <c r="A606" s="14" t="n"/>
      <c r="B606" s="5" t="n"/>
      <c r="C606" s="15" t="n"/>
      <c r="D606" s="13" t="n"/>
      <c r="E606" s="5" t="n"/>
      <c r="F606" s="5" t="n"/>
      <c r="G606" s="6">
        <f>IF(B606&amp;""="","",IFERROR(INDEX('الأعضاء'!$B$6:$B$45,MATCH(B606&amp;"",'الأعضاء'!$A$6:$A$45,0))&amp;"","كود غير موجود"))</f>
        <v/>
      </c>
    </row>
    <row r="607">
      <c r="A607" s="14" t="n"/>
      <c r="B607" s="5" t="n"/>
      <c r="C607" s="15" t="n"/>
      <c r="D607" s="13" t="n"/>
      <c r="E607" s="5" t="n"/>
      <c r="F607" s="5" t="n"/>
      <c r="G607" s="6">
        <f>IF(B607&amp;""="","",IFERROR(INDEX('الأعضاء'!$B$6:$B$45,MATCH(B607&amp;"",'الأعضاء'!$A$6:$A$45,0))&amp;"","كود غير موجود"))</f>
        <v/>
      </c>
    </row>
    <row r="608">
      <c r="A608" s="14" t="n"/>
      <c r="B608" s="5" t="n"/>
      <c r="C608" s="15" t="n"/>
      <c r="D608" s="13" t="n"/>
      <c r="E608" s="5" t="n"/>
      <c r="F608" s="5" t="n"/>
      <c r="G608" s="6">
        <f>IF(B608&amp;""="","",IFERROR(INDEX('الأعضاء'!$B$6:$B$45,MATCH(B608&amp;"",'الأعضاء'!$A$6:$A$45,0))&amp;"","كود غير موجود"))</f>
        <v/>
      </c>
    </row>
    <row r="609">
      <c r="A609" s="14" t="n"/>
      <c r="B609" s="5" t="n"/>
      <c r="C609" s="15" t="n"/>
      <c r="D609" s="13" t="n"/>
      <c r="E609" s="5" t="n"/>
      <c r="F609" s="5" t="n"/>
      <c r="G609" s="6">
        <f>IF(B609&amp;""="","",IFERROR(INDEX('الأعضاء'!$B$6:$B$45,MATCH(B609&amp;"",'الأعضاء'!$A$6:$A$45,0))&amp;"","كود غير موجود"))</f>
        <v/>
      </c>
    </row>
    <row r="610">
      <c r="A610" s="14" t="n"/>
      <c r="B610" s="5" t="n"/>
      <c r="C610" s="15" t="n"/>
      <c r="D610" s="13" t="n"/>
      <c r="E610" s="5" t="n"/>
      <c r="F610" s="5" t="n"/>
      <c r="G610" s="6">
        <f>IF(B610&amp;""="","",IFERROR(INDEX('الأعضاء'!$B$6:$B$45,MATCH(B610&amp;"",'الأعضاء'!$A$6:$A$45,0))&amp;"","كود غير موجود"))</f>
        <v/>
      </c>
    </row>
    <row r="611">
      <c r="A611" s="14" t="n"/>
      <c r="B611" s="5" t="n"/>
      <c r="C611" s="15" t="n"/>
      <c r="D611" s="13" t="n"/>
      <c r="E611" s="5" t="n"/>
      <c r="F611" s="5" t="n"/>
      <c r="G611" s="6">
        <f>IF(B611&amp;""="","",IFERROR(INDEX('الأعضاء'!$B$6:$B$45,MATCH(B611&amp;"",'الأعضاء'!$A$6:$A$45,0))&amp;"","كود غير موجود"))</f>
        <v/>
      </c>
    </row>
    <row r="612">
      <c r="A612" s="14" t="n"/>
      <c r="B612" s="5" t="n"/>
      <c r="C612" s="15" t="n"/>
      <c r="D612" s="13" t="n"/>
      <c r="E612" s="5" t="n"/>
      <c r="F612" s="5" t="n"/>
      <c r="G612" s="6">
        <f>IF(B612&amp;""="","",IFERROR(INDEX('الأعضاء'!$B$6:$B$45,MATCH(B612&amp;"",'الأعضاء'!$A$6:$A$45,0))&amp;"","كود غير موجود"))</f>
        <v/>
      </c>
    </row>
    <row r="613">
      <c r="A613" s="14" t="n"/>
      <c r="B613" s="5" t="n"/>
      <c r="C613" s="15" t="n"/>
      <c r="D613" s="13" t="n"/>
      <c r="E613" s="5" t="n"/>
      <c r="F613" s="5" t="n"/>
      <c r="G613" s="6">
        <f>IF(B613&amp;""="","",IFERROR(INDEX('الأعضاء'!$B$6:$B$45,MATCH(B613&amp;"",'الأعضاء'!$A$6:$A$45,0))&amp;"","كود غير موجود"))</f>
        <v/>
      </c>
    </row>
    <row r="614">
      <c r="A614" s="14" t="n"/>
      <c r="B614" s="5" t="n"/>
      <c r="C614" s="15" t="n"/>
      <c r="D614" s="13" t="n"/>
      <c r="E614" s="5" t="n"/>
      <c r="F614" s="5" t="n"/>
      <c r="G614" s="6">
        <f>IF(B614&amp;""="","",IFERROR(INDEX('الأعضاء'!$B$6:$B$45,MATCH(B614&amp;"",'الأعضاء'!$A$6:$A$45,0))&amp;"","كود غير موجود"))</f>
        <v/>
      </c>
    </row>
    <row r="615">
      <c r="A615" s="14" t="n"/>
      <c r="B615" s="5" t="n"/>
      <c r="C615" s="15" t="n"/>
      <c r="D615" s="13" t="n"/>
      <c r="E615" s="5" t="n"/>
      <c r="F615" s="5" t="n"/>
      <c r="G615" s="6">
        <f>IF(B615&amp;""="","",IFERROR(INDEX('الأعضاء'!$B$6:$B$45,MATCH(B615&amp;"",'الأعضاء'!$A$6:$A$45,0))&amp;"","كود غير موجود"))</f>
        <v/>
      </c>
    </row>
    <row r="616">
      <c r="A616" s="14" t="n"/>
      <c r="B616" s="5" t="n"/>
      <c r="C616" s="15" t="n"/>
      <c r="D616" s="13" t="n"/>
      <c r="E616" s="5" t="n"/>
      <c r="F616" s="5" t="n"/>
      <c r="G616" s="6">
        <f>IF(B616&amp;""="","",IFERROR(INDEX('الأعضاء'!$B$6:$B$45,MATCH(B616&amp;"",'الأعضاء'!$A$6:$A$45,0))&amp;"","كود غير موجود"))</f>
        <v/>
      </c>
    </row>
    <row r="617">
      <c r="A617" s="14" t="n"/>
      <c r="B617" s="5" t="n"/>
      <c r="C617" s="15" t="n"/>
      <c r="D617" s="13" t="n"/>
      <c r="E617" s="5" t="n"/>
      <c r="F617" s="5" t="n"/>
      <c r="G617" s="6">
        <f>IF(B617&amp;""="","",IFERROR(INDEX('الأعضاء'!$B$6:$B$45,MATCH(B617&amp;"",'الأعضاء'!$A$6:$A$45,0))&amp;"","كود غير موجود"))</f>
        <v/>
      </c>
    </row>
    <row r="618">
      <c r="A618" s="14" t="n"/>
      <c r="B618" s="5" t="n"/>
      <c r="C618" s="15" t="n"/>
      <c r="D618" s="13" t="n"/>
      <c r="E618" s="5" t="n"/>
      <c r="F618" s="5" t="n"/>
      <c r="G618" s="6">
        <f>IF(B618&amp;""="","",IFERROR(INDEX('الأعضاء'!$B$6:$B$45,MATCH(B618&amp;"",'الأعضاء'!$A$6:$A$45,0))&amp;"","كود غير موجود"))</f>
        <v/>
      </c>
    </row>
    <row r="619">
      <c r="A619" s="14" t="n"/>
      <c r="B619" s="5" t="n"/>
      <c r="C619" s="15" t="n"/>
      <c r="D619" s="13" t="n"/>
      <c r="E619" s="5" t="n"/>
      <c r="F619" s="5" t="n"/>
      <c r="G619" s="6">
        <f>IF(B619&amp;""="","",IFERROR(INDEX('الأعضاء'!$B$6:$B$45,MATCH(B619&amp;"",'الأعضاء'!$A$6:$A$45,0))&amp;"","كود غير موجود"))</f>
        <v/>
      </c>
    </row>
    <row r="620">
      <c r="A620" s="14" t="n"/>
      <c r="B620" s="5" t="n"/>
      <c r="C620" s="15" t="n"/>
      <c r="D620" s="13" t="n"/>
      <c r="E620" s="5" t="n"/>
      <c r="F620" s="5" t="n"/>
      <c r="G620" s="6">
        <f>IF(B620&amp;""="","",IFERROR(INDEX('الأعضاء'!$B$6:$B$45,MATCH(B620&amp;"",'الأعضاء'!$A$6:$A$45,0))&amp;"","كود غير موجود"))</f>
        <v/>
      </c>
    </row>
    <row r="621">
      <c r="A621" s="14" t="n"/>
      <c r="B621" s="5" t="n"/>
      <c r="C621" s="15" t="n"/>
      <c r="D621" s="13" t="n"/>
      <c r="E621" s="5" t="n"/>
      <c r="F621" s="5" t="n"/>
      <c r="G621" s="6">
        <f>IF(B621&amp;""="","",IFERROR(INDEX('الأعضاء'!$B$6:$B$45,MATCH(B621&amp;"",'الأعضاء'!$A$6:$A$45,0))&amp;"","كود غير موجود"))</f>
        <v/>
      </c>
    </row>
    <row r="622">
      <c r="A622" s="14" t="n"/>
      <c r="B622" s="5" t="n"/>
      <c r="C622" s="15" t="n"/>
      <c r="D622" s="13" t="n"/>
      <c r="E622" s="5" t="n"/>
      <c r="F622" s="5" t="n"/>
      <c r="G622" s="6">
        <f>IF(B622&amp;""="","",IFERROR(INDEX('الأعضاء'!$B$6:$B$45,MATCH(B622&amp;"",'الأعضاء'!$A$6:$A$45,0))&amp;"","كود غير موجود"))</f>
        <v/>
      </c>
    </row>
    <row r="623">
      <c r="A623" s="14" t="n"/>
      <c r="B623" s="5" t="n"/>
      <c r="C623" s="15" t="n"/>
      <c r="D623" s="13" t="n"/>
      <c r="E623" s="5" t="n"/>
      <c r="F623" s="5" t="n"/>
      <c r="G623" s="6">
        <f>IF(B623&amp;""="","",IFERROR(INDEX('الأعضاء'!$B$6:$B$45,MATCH(B623&amp;"",'الأعضاء'!$A$6:$A$45,0))&amp;"","كود غير موجود"))</f>
        <v/>
      </c>
    </row>
    <row r="624">
      <c r="A624" s="14" t="n"/>
      <c r="B624" s="5" t="n"/>
      <c r="C624" s="15" t="n"/>
      <c r="D624" s="13" t="n"/>
      <c r="E624" s="5" t="n"/>
      <c r="F624" s="5" t="n"/>
      <c r="G624" s="6">
        <f>IF(B624&amp;""="","",IFERROR(INDEX('الأعضاء'!$B$6:$B$45,MATCH(B624&amp;"",'الأعضاء'!$A$6:$A$45,0))&amp;"","كود غير موجود"))</f>
        <v/>
      </c>
    </row>
    <row r="625">
      <c r="A625" s="14" t="n"/>
      <c r="B625" s="5" t="n"/>
      <c r="C625" s="15" t="n"/>
      <c r="D625" s="13" t="n"/>
      <c r="E625" s="5" t="n"/>
      <c r="F625" s="5" t="n"/>
      <c r="G625" s="6">
        <f>IF(B625&amp;""="","",IFERROR(INDEX('الأعضاء'!$B$6:$B$45,MATCH(B625&amp;"",'الأعضاء'!$A$6:$A$45,0))&amp;"","كود غير موجود"))</f>
        <v/>
      </c>
    </row>
    <row r="626">
      <c r="A626" s="14" t="n"/>
      <c r="B626" s="5" t="n"/>
      <c r="C626" s="15" t="n"/>
      <c r="D626" s="13" t="n"/>
      <c r="E626" s="5" t="n"/>
      <c r="F626" s="5" t="n"/>
      <c r="G626" s="6">
        <f>IF(B626&amp;""="","",IFERROR(INDEX('الأعضاء'!$B$6:$B$45,MATCH(B626&amp;"",'الأعضاء'!$A$6:$A$45,0))&amp;"","كود غير موجود"))</f>
        <v/>
      </c>
    </row>
    <row r="627">
      <c r="A627" s="14" t="n"/>
      <c r="B627" s="5" t="n"/>
      <c r="C627" s="15" t="n"/>
      <c r="D627" s="13" t="n"/>
      <c r="E627" s="5" t="n"/>
      <c r="F627" s="5" t="n"/>
      <c r="G627" s="6">
        <f>IF(B627&amp;""="","",IFERROR(INDEX('الأعضاء'!$B$6:$B$45,MATCH(B627&amp;"",'الأعضاء'!$A$6:$A$45,0))&amp;"","كود غير موجود"))</f>
        <v/>
      </c>
    </row>
    <row r="628">
      <c r="A628" s="14" t="n"/>
      <c r="B628" s="5" t="n"/>
      <c r="C628" s="15" t="n"/>
      <c r="D628" s="13" t="n"/>
      <c r="E628" s="5" t="n"/>
      <c r="F628" s="5" t="n"/>
      <c r="G628" s="6">
        <f>IF(B628&amp;""="","",IFERROR(INDEX('الأعضاء'!$B$6:$B$45,MATCH(B628&amp;"",'الأعضاء'!$A$6:$A$45,0))&amp;"","كود غير موجود"))</f>
        <v/>
      </c>
    </row>
    <row r="629">
      <c r="A629" s="14" t="n"/>
      <c r="B629" s="5" t="n"/>
      <c r="C629" s="15" t="n"/>
      <c r="D629" s="13" t="n"/>
      <c r="E629" s="5" t="n"/>
      <c r="F629" s="5" t="n"/>
      <c r="G629" s="6">
        <f>IF(B629&amp;""="","",IFERROR(INDEX('الأعضاء'!$B$6:$B$45,MATCH(B629&amp;"",'الأعضاء'!$A$6:$A$45,0))&amp;"","كود غير موجود"))</f>
        <v/>
      </c>
    </row>
    <row r="630">
      <c r="A630" s="14" t="n"/>
      <c r="B630" s="5" t="n"/>
      <c r="C630" s="15" t="n"/>
      <c r="D630" s="13" t="n"/>
      <c r="E630" s="5" t="n"/>
      <c r="F630" s="5" t="n"/>
      <c r="G630" s="6">
        <f>IF(B630&amp;""="","",IFERROR(INDEX('الأعضاء'!$B$6:$B$45,MATCH(B630&amp;"",'الأعضاء'!$A$6:$A$45,0))&amp;"","كود غير موجود"))</f>
        <v/>
      </c>
    </row>
    <row r="631">
      <c r="A631" s="14" t="n"/>
      <c r="B631" s="5" t="n"/>
      <c r="C631" s="15" t="n"/>
      <c r="D631" s="13" t="n"/>
      <c r="E631" s="5" t="n"/>
      <c r="F631" s="5" t="n"/>
      <c r="G631" s="6">
        <f>IF(B631&amp;""="","",IFERROR(INDEX('الأعضاء'!$B$6:$B$45,MATCH(B631&amp;"",'الأعضاء'!$A$6:$A$45,0))&amp;"","كود غير موجود"))</f>
        <v/>
      </c>
    </row>
    <row r="632">
      <c r="A632" s="14" t="n"/>
      <c r="B632" s="5" t="n"/>
      <c r="C632" s="15" t="n"/>
      <c r="D632" s="13" t="n"/>
      <c r="E632" s="5" t="n"/>
      <c r="F632" s="5" t="n"/>
      <c r="G632" s="6">
        <f>IF(B632&amp;""="","",IFERROR(INDEX('الأعضاء'!$B$6:$B$45,MATCH(B632&amp;"",'الأعضاء'!$A$6:$A$45,0))&amp;"","كود غير موجود"))</f>
        <v/>
      </c>
    </row>
    <row r="633">
      <c r="A633" s="14" t="n"/>
      <c r="B633" s="5" t="n"/>
      <c r="C633" s="15" t="n"/>
      <c r="D633" s="13" t="n"/>
      <c r="E633" s="5" t="n"/>
      <c r="F633" s="5" t="n"/>
      <c r="G633" s="6">
        <f>IF(B633&amp;""="","",IFERROR(INDEX('الأعضاء'!$B$6:$B$45,MATCH(B633&amp;"",'الأعضاء'!$A$6:$A$45,0))&amp;"","كود غير موجود"))</f>
        <v/>
      </c>
    </row>
    <row r="634">
      <c r="A634" s="14" t="n"/>
      <c r="B634" s="5" t="n"/>
      <c r="C634" s="15" t="n"/>
      <c r="D634" s="13" t="n"/>
      <c r="E634" s="5" t="n"/>
      <c r="F634" s="5" t="n"/>
      <c r="G634" s="6">
        <f>IF(B634&amp;""="","",IFERROR(INDEX('الأعضاء'!$B$6:$B$45,MATCH(B634&amp;"",'الأعضاء'!$A$6:$A$45,0))&amp;"","كود غير موجود"))</f>
        <v/>
      </c>
    </row>
    <row r="635">
      <c r="A635" s="14" t="n"/>
      <c r="B635" s="5" t="n"/>
      <c r="C635" s="15" t="n"/>
      <c r="D635" s="13" t="n"/>
      <c r="E635" s="5" t="n"/>
      <c r="F635" s="5" t="n"/>
      <c r="G635" s="6">
        <f>IF(B635&amp;""="","",IFERROR(INDEX('الأعضاء'!$B$6:$B$45,MATCH(B635&amp;"",'الأعضاء'!$A$6:$A$45,0))&amp;"","كود غير موجود"))</f>
        <v/>
      </c>
    </row>
    <row r="636">
      <c r="A636" s="14" t="n"/>
      <c r="B636" s="5" t="n"/>
      <c r="C636" s="15" t="n"/>
      <c r="D636" s="13" t="n"/>
      <c r="E636" s="5" t="n"/>
      <c r="F636" s="5" t="n"/>
      <c r="G636" s="6">
        <f>IF(B636&amp;""="","",IFERROR(INDEX('الأعضاء'!$B$6:$B$45,MATCH(B636&amp;"",'الأعضاء'!$A$6:$A$45,0))&amp;"","كود غير موجود"))</f>
        <v/>
      </c>
    </row>
    <row r="637">
      <c r="A637" s="14" t="n"/>
      <c r="B637" s="5" t="n"/>
      <c r="C637" s="15" t="n"/>
      <c r="D637" s="13" t="n"/>
      <c r="E637" s="5" t="n"/>
      <c r="F637" s="5" t="n"/>
      <c r="G637" s="6">
        <f>IF(B637&amp;""="","",IFERROR(INDEX('الأعضاء'!$B$6:$B$45,MATCH(B637&amp;"",'الأعضاء'!$A$6:$A$45,0))&amp;"","كود غير موجود"))</f>
        <v/>
      </c>
    </row>
    <row r="638">
      <c r="A638" s="14" t="n"/>
      <c r="B638" s="5" t="n"/>
      <c r="C638" s="15" t="n"/>
      <c r="D638" s="13" t="n"/>
      <c r="E638" s="5" t="n"/>
      <c r="F638" s="5" t="n"/>
      <c r="G638" s="6">
        <f>IF(B638&amp;""="","",IFERROR(INDEX('الأعضاء'!$B$6:$B$45,MATCH(B638&amp;"",'الأعضاء'!$A$6:$A$45,0))&amp;"","كود غير موجود"))</f>
        <v/>
      </c>
    </row>
    <row r="639">
      <c r="A639" s="14" t="n"/>
      <c r="B639" s="5" t="n"/>
      <c r="C639" s="15" t="n"/>
      <c r="D639" s="13" t="n"/>
      <c r="E639" s="5" t="n"/>
      <c r="F639" s="5" t="n"/>
      <c r="G639" s="6">
        <f>IF(B639&amp;""="","",IFERROR(INDEX('الأعضاء'!$B$6:$B$45,MATCH(B639&amp;"",'الأعضاء'!$A$6:$A$45,0))&amp;"","كود غير موجود"))</f>
        <v/>
      </c>
    </row>
    <row r="640">
      <c r="A640" s="14" t="n"/>
      <c r="B640" s="5" t="n"/>
      <c r="C640" s="15" t="n"/>
      <c r="D640" s="13" t="n"/>
      <c r="E640" s="5" t="n"/>
      <c r="F640" s="5" t="n"/>
      <c r="G640" s="6">
        <f>IF(B640&amp;""="","",IFERROR(INDEX('الأعضاء'!$B$6:$B$45,MATCH(B640&amp;"",'الأعضاء'!$A$6:$A$45,0))&amp;"","كود غير موجود"))</f>
        <v/>
      </c>
    </row>
    <row r="641">
      <c r="A641" s="14" t="n"/>
      <c r="B641" s="5" t="n"/>
      <c r="C641" s="15" t="n"/>
      <c r="D641" s="13" t="n"/>
      <c r="E641" s="5" t="n"/>
      <c r="F641" s="5" t="n"/>
      <c r="G641" s="6">
        <f>IF(B641&amp;""="","",IFERROR(INDEX('الأعضاء'!$B$6:$B$45,MATCH(B641&amp;"",'الأعضاء'!$A$6:$A$45,0))&amp;"","كود غير موجود"))</f>
        <v/>
      </c>
    </row>
    <row r="642">
      <c r="A642" s="14" t="n"/>
      <c r="B642" s="5" t="n"/>
      <c r="C642" s="15" t="n"/>
      <c r="D642" s="13" t="n"/>
      <c r="E642" s="5" t="n"/>
      <c r="F642" s="5" t="n"/>
      <c r="G642" s="6">
        <f>IF(B642&amp;""="","",IFERROR(INDEX('الأعضاء'!$B$6:$B$45,MATCH(B642&amp;"",'الأعضاء'!$A$6:$A$45,0))&amp;"","كود غير موجود"))</f>
        <v/>
      </c>
    </row>
    <row r="643">
      <c r="A643" s="14" t="n"/>
      <c r="B643" s="5" t="n"/>
      <c r="C643" s="15" t="n"/>
      <c r="D643" s="13" t="n"/>
      <c r="E643" s="5" t="n"/>
      <c r="F643" s="5" t="n"/>
      <c r="G643" s="6">
        <f>IF(B643&amp;""="","",IFERROR(INDEX('الأعضاء'!$B$6:$B$45,MATCH(B643&amp;"",'الأعضاء'!$A$6:$A$45,0))&amp;"","كود غير موجود"))</f>
        <v/>
      </c>
    </row>
    <row r="644">
      <c r="A644" s="14" t="n"/>
      <c r="B644" s="5" t="n"/>
      <c r="C644" s="15" t="n"/>
      <c r="D644" s="13" t="n"/>
      <c r="E644" s="5" t="n"/>
      <c r="F644" s="5" t="n"/>
      <c r="G644" s="6">
        <f>IF(B644&amp;""="","",IFERROR(INDEX('الأعضاء'!$B$6:$B$45,MATCH(B644&amp;"",'الأعضاء'!$A$6:$A$45,0))&amp;"","كود غير موجود"))</f>
        <v/>
      </c>
    </row>
    <row r="645">
      <c r="A645" s="14" t="n"/>
      <c r="B645" s="5" t="n"/>
      <c r="C645" s="15" t="n"/>
      <c r="D645" s="13" t="n"/>
      <c r="E645" s="5" t="n"/>
      <c r="F645" s="5" t="n"/>
      <c r="G645" s="6">
        <f>IF(B645&amp;""="","",IFERROR(INDEX('الأعضاء'!$B$6:$B$45,MATCH(B645&amp;"",'الأعضاء'!$A$6:$A$45,0))&amp;"","كود غير موجود"))</f>
        <v/>
      </c>
    </row>
    <row r="646">
      <c r="A646" s="14" t="n"/>
      <c r="B646" s="5" t="n"/>
      <c r="C646" s="15" t="n"/>
      <c r="D646" s="13" t="n"/>
      <c r="E646" s="5" t="n"/>
      <c r="F646" s="5" t="n"/>
      <c r="G646" s="6">
        <f>IF(B646&amp;""="","",IFERROR(INDEX('الأعضاء'!$B$6:$B$45,MATCH(B646&amp;"",'الأعضاء'!$A$6:$A$45,0))&amp;"","كود غير موجود"))</f>
        <v/>
      </c>
    </row>
    <row r="647">
      <c r="A647" s="14" t="n"/>
      <c r="B647" s="5" t="n"/>
      <c r="C647" s="15" t="n"/>
      <c r="D647" s="13" t="n"/>
      <c r="E647" s="5" t="n"/>
      <c r="F647" s="5" t="n"/>
      <c r="G647" s="6">
        <f>IF(B647&amp;""="","",IFERROR(INDEX('الأعضاء'!$B$6:$B$45,MATCH(B647&amp;"",'الأعضاء'!$A$6:$A$45,0))&amp;"","كود غير موجود"))</f>
        <v/>
      </c>
    </row>
    <row r="648">
      <c r="A648" s="14" t="n"/>
      <c r="B648" s="5" t="n"/>
      <c r="C648" s="15" t="n"/>
      <c r="D648" s="13" t="n"/>
      <c r="E648" s="5" t="n"/>
      <c r="F648" s="5" t="n"/>
      <c r="G648" s="6">
        <f>IF(B648&amp;""="","",IFERROR(INDEX('الأعضاء'!$B$6:$B$45,MATCH(B648&amp;"",'الأعضاء'!$A$6:$A$45,0))&amp;"","كود غير موجود"))</f>
        <v/>
      </c>
    </row>
    <row r="649">
      <c r="A649" s="14" t="n"/>
      <c r="B649" s="5" t="n"/>
      <c r="C649" s="15" t="n"/>
      <c r="D649" s="13" t="n"/>
      <c r="E649" s="5" t="n"/>
      <c r="F649" s="5" t="n"/>
      <c r="G649" s="6">
        <f>IF(B649&amp;""="","",IFERROR(INDEX('الأعضاء'!$B$6:$B$45,MATCH(B649&amp;"",'الأعضاء'!$A$6:$A$45,0))&amp;"","كود غير موجود"))</f>
        <v/>
      </c>
    </row>
    <row r="650">
      <c r="A650" s="14" t="n"/>
      <c r="B650" s="5" t="n"/>
      <c r="C650" s="15" t="n"/>
      <c r="D650" s="13" t="n"/>
      <c r="E650" s="5" t="n"/>
      <c r="F650" s="5" t="n"/>
      <c r="G650" s="6">
        <f>IF(B650&amp;""="","",IFERROR(INDEX('الأعضاء'!$B$6:$B$45,MATCH(B650&amp;"",'الأعضاء'!$A$6:$A$45,0))&amp;"","كود غير موجود"))</f>
        <v/>
      </c>
    </row>
    <row r="651">
      <c r="A651" s="14" t="n"/>
      <c r="B651" s="5" t="n"/>
      <c r="C651" s="15" t="n"/>
      <c r="D651" s="13" t="n"/>
      <c r="E651" s="5" t="n"/>
      <c r="F651" s="5" t="n"/>
      <c r="G651" s="6">
        <f>IF(B651&amp;""="","",IFERROR(INDEX('الأعضاء'!$B$6:$B$45,MATCH(B651&amp;"",'الأعضاء'!$A$6:$A$45,0))&amp;"","كود غير موجود"))</f>
        <v/>
      </c>
    </row>
    <row r="652">
      <c r="A652" s="14" t="n"/>
      <c r="B652" s="5" t="n"/>
      <c r="C652" s="15" t="n"/>
      <c r="D652" s="13" t="n"/>
      <c r="E652" s="5" t="n"/>
      <c r="F652" s="5" t="n"/>
      <c r="G652" s="6">
        <f>IF(B652&amp;""="","",IFERROR(INDEX('الأعضاء'!$B$6:$B$45,MATCH(B652&amp;"",'الأعضاء'!$A$6:$A$45,0))&amp;"","كود غير موجود"))</f>
        <v/>
      </c>
    </row>
    <row r="653">
      <c r="A653" s="14" t="n"/>
      <c r="B653" s="5" t="n"/>
      <c r="C653" s="15" t="n"/>
      <c r="D653" s="13" t="n"/>
      <c r="E653" s="5" t="n"/>
      <c r="F653" s="5" t="n"/>
      <c r="G653" s="6">
        <f>IF(B653&amp;""="","",IFERROR(INDEX('الأعضاء'!$B$6:$B$45,MATCH(B653&amp;"",'الأعضاء'!$A$6:$A$45,0))&amp;"","كود غير موجود"))</f>
        <v/>
      </c>
    </row>
    <row r="654">
      <c r="A654" s="14" t="n"/>
      <c r="B654" s="5" t="n"/>
      <c r="C654" s="15" t="n"/>
      <c r="D654" s="13" t="n"/>
      <c r="E654" s="5" t="n"/>
      <c r="F654" s="5" t="n"/>
      <c r="G654" s="6">
        <f>IF(B654&amp;""="","",IFERROR(INDEX('الأعضاء'!$B$6:$B$45,MATCH(B654&amp;"",'الأعضاء'!$A$6:$A$45,0))&amp;"","كود غير موجود"))</f>
        <v/>
      </c>
    </row>
    <row r="655">
      <c r="A655" s="14" t="n"/>
      <c r="B655" s="5" t="n"/>
      <c r="C655" s="15" t="n"/>
      <c r="D655" s="13" t="n"/>
      <c r="E655" s="5" t="n"/>
      <c r="F655" s="5" t="n"/>
      <c r="G655" s="6">
        <f>IF(B655&amp;""="","",IFERROR(INDEX('الأعضاء'!$B$6:$B$45,MATCH(B655&amp;"",'الأعضاء'!$A$6:$A$45,0))&amp;"","كود غير موجود"))</f>
        <v/>
      </c>
    </row>
    <row r="656">
      <c r="A656" s="14" t="n"/>
      <c r="B656" s="5" t="n"/>
      <c r="C656" s="15" t="n"/>
      <c r="D656" s="13" t="n"/>
      <c r="E656" s="5" t="n"/>
      <c r="F656" s="5" t="n"/>
      <c r="G656" s="6">
        <f>IF(B656&amp;""="","",IFERROR(INDEX('الأعضاء'!$B$6:$B$45,MATCH(B656&amp;"",'الأعضاء'!$A$6:$A$45,0))&amp;"","كود غير موجود"))</f>
        <v/>
      </c>
    </row>
    <row r="657">
      <c r="A657" s="14" t="n"/>
      <c r="B657" s="5" t="n"/>
      <c r="C657" s="15" t="n"/>
      <c r="D657" s="13" t="n"/>
      <c r="E657" s="5" t="n"/>
      <c r="F657" s="5" t="n"/>
      <c r="G657" s="6">
        <f>IF(B657&amp;""="","",IFERROR(INDEX('الأعضاء'!$B$6:$B$45,MATCH(B657&amp;"",'الأعضاء'!$A$6:$A$45,0))&amp;"","كود غير موجود"))</f>
        <v/>
      </c>
    </row>
    <row r="658">
      <c r="A658" s="14" t="n"/>
      <c r="B658" s="5" t="n"/>
      <c r="C658" s="15" t="n"/>
      <c r="D658" s="13" t="n"/>
      <c r="E658" s="5" t="n"/>
      <c r="F658" s="5" t="n"/>
      <c r="G658" s="6">
        <f>IF(B658&amp;""="","",IFERROR(INDEX('الأعضاء'!$B$6:$B$45,MATCH(B658&amp;"",'الأعضاء'!$A$6:$A$45,0))&amp;"","كود غير موجود"))</f>
        <v/>
      </c>
    </row>
    <row r="659">
      <c r="A659" s="14" t="n"/>
      <c r="B659" s="5" t="n"/>
      <c r="C659" s="15" t="n"/>
      <c r="D659" s="13" t="n"/>
      <c r="E659" s="5" t="n"/>
      <c r="F659" s="5" t="n"/>
      <c r="G659" s="6">
        <f>IF(B659&amp;""="","",IFERROR(INDEX('الأعضاء'!$B$6:$B$45,MATCH(B659&amp;"",'الأعضاء'!$A$6:$A$45,0))&amp;"","كود غير موجود"))</f>
        <v/>
      </c>
    </row>
    <row r="660">
      <c r="A660" s="14" t="n"/>
      <c r="B660" s="5" t="n"/>
      <c r="C660" s="15" t="n"/>
      <c r="D660" s="13" t="n"/>
      <c r="E660" s="5" t="n"/>
      <c r="F660" s="5" t="n"/>
      <c r="G660" s="6">
        <f>IF(B660&amp;""="","",IFERROR(INDEX('الأعضاء'!$B$6:$B$45,MATCH(B660&amp;"",'الأعضاء'!$A$6:$A$45,0))&amp;"","كود غير موجود"))</f>
        <v/>
      </c>
    </row>
    <row r="661">
      <c r="A661" s="14" t="n"/>
      <c r="B661" s="5" t="n"/>
      <c r="C661" s="15" t="n"/>
      <c r="D661" s="13" t="n"/>
      <c r="E661" s="5" t="n"/>
      <c r="F661" s="5" t="n"/>
      <c r="G661" s="6">
        <f>IF(B661&amp;""="","",IFERROR(INDEX('الأعضاء'!$B$6:$B$45,MATCH(B661&amp;"",'الأعضاء'!$A$6:$A$45,0))&amp;"","كود غير موجود"))</f>
        <v/>
      </c>
    </row>
    <row r="662">
      <c r="A662" s="14" t="n"/>
      <c r="B662" s="5" t="n"/>
      <c r="C662" s="15" t="n"/>
      <c r="D662" s="13" t="n"/>
      <c r="E662" s="5" t="n"/>
      <c r="F662" s="5" t="n"/>
      <c r="G662" s="6">
        <f>IF(B662&amp;""="","",IFERROR(INDEX('الأعضاء'!$B$6:$B$45,MATCH(B662&amp;"",'الأعضاء'!$A$6:$A$45,0))&amp;"","كود غير موجود"))</f>
        <v/>
      </c>
    </row>
    <row r="663">
      <c r="A663" s="14" t="n"/>
      <c r="B663" s="5" t="n"/>
      <c r="C663" s="15" t="n"/>
      <c r="D663" s="13" t="n"/>
      <c r="E663" s="5" t="n"/>
      <c r="F663" s="5" t="n"/>
      <c r="G663" s="6">
        <f>IF(B663&amp;""="","",IFERROR(INDEX('الأعضاء'!$B$6:$B$45,MATCH(B663&amp;"",'الأعضاء'!$A$6:$A$45,0))&amp;"","كود غير موجود"))</f>
        <v/>
      </c>
    </row>
    <row r="664">
      <c r="A664" s="14" t="n"/>
      <c r="B664" s="5" t="n"/>
      <c r="C664" s="15" t="n"/>
      <c r="D664" s="13" t="n"/>
      <c r="E664" s="5" t="n"/>
      <c r="F664" s="5" t="n"/>
      <c r="G664" s="6">
        <f>IF(B664&amp;""="","",IFERROR(INDEX('الأعضاء'!$B$6:$B$45,MATCH(B664&amp;"",'الأعضاء'!$A$6:$A$45,0))&amp;"","كود غير موجود"))</f>
        <v/>
      </c>
    </row>
    <row r="665">
      <c r="A665" s="14" t="n"/>
      <c r="B665" s="5" t="n"/>
      <c r="C665" s="15" t="n"/>
      <c r="D665" s="13" t="n"/>
      <c r="E665" s="5" t="n"/>
      <c r="F665" s="5" t="n"/>
      <c r="G665" s="6">
        <f>IF(B665&amp;""="","",IFERROR(INDEX('الأعضاء'!$B$6:$B$45,MATCH(B665&amp;"",'الأعضاء'!$A$6:$A$45,0))&amp;"","كود غير موجود"))</f>
        <v/>
      </c>
    </row>
    <row r="666">
      <c r="A666" s="14" t="n"/>
      <c r="B666" s="5" t="n"/>
      <c r="C666" s="15" t="n"/>
      <c r="D666" s="13" t="n"/>
      <c r="E666" s="5" t="n"/>
      <c r="F666" s="5" t="n"/>
      <c r="G666" s="6">
        <f>IF(B666&amp;""="","",IFERROR(INDEX('الأعضاء'!$B$6:$B$45,MATCH(B666&amp;"",'الأعضاء'!$A$6:$A$45,0))&amp;"","كود غير موجود"))</f>
        <v/>
      </c>
    </row>
    <row r="667">
      <c r="A667" s="14" t="n"/>
      <c r="B667" s="5" t="n"/>
      <c r="C667" s="15" t="n"/>
      <c r="D667" s="13" t="n"/>
      <c r="E667" s="5" t="n"/>
      <c r="F667" s="5" t="n"/>
      <c r="G667" s="6">
        <f>IF(B667&amp;""="","",IFERROR(INDEX('الأعضاء'!$B$6:$B$45,MATCH(B667&amp;"",'الأعضاء'!$A$6:$A$45,0))&amp;"","كود غير موجود"))</f>
        <v/>
      </c>
    </row>
    <row r="668">
      <c r="A668" s="14" t="n"/>
      <c r="B668" s="5" t="n"/>
      <c r="C668" s="15" t="n"/>
      <c r="D668" s="13" t="n"/>
      <c r="E668" s="5" t="n"/>
      <c r="F668" s="5" t="n"/>
      <c r="G668" s="6">
        <f>IF(B668&amp;""="","",IFERROR(INDEX('الأعضاء'!$B$6:$B$45,MATCH(B668&amp;"",'الأعضاء'!$A$6:$A$45,0))&amp;"","كود غير موجود"))</f>
        <v/>
      </c>
    </row>
    <row r="669">
      <c r="A669" s="14" t="n"/>
      <c r="B669" s="5" t="n"/>
      <c r="C669" s="15" t="n"/>
      <c r="D669" s="13" t="n"/>
      <c r="E669" s="5" t="n"/>
      <c r="F669" s="5" t="n"/>
      <c r="G669" s="6">
        <f>IF(B669&amp;""="","",IFERROR(INDEX('الأعضاء'!$B$6:$B$45,MATCH(B669&amp;"",'الأعضاء'!$A$6:$A$45,0))&amp;"","كود غير موجود"))</f>
        <v/>
      </c>
    </row>
    <row r="670">
      <c r="A670" s="14" t="n"/>
      <c r="B670" s="5" t="n"/>
      <c r="C670" s="15" t="n"/>
      <c r="D670" s="13" t="n"/>
      <c r="E670" s="5" t="n"/>
      <c r="F670" s="5" t="n"/>
      <c r="G670" s="6">
        <f>IF(B670&amp;""="","",IFERROR(INDEX('الأعضاء'!$B$6:$B$45,MATCH(B670&amp;"",'الأعضاء'!$A$6:$A$45,0))&amp;"","كود غير موجود"))</f>
        <v/>
      </c>
    </row>
    <row r="671">
      <c r="A671" s="14" t="n"/>
      <c r="B671" s="5" t="n"/>
      <c r="C671" s="15" t="n"/>
      <c r="D671" s="13" t="n"/>
      <c r="E671" s="5" t="n"/>
      <c r="F671" s="5" t="n"/>
      <c r="G671" s="6">
        <f>IF(B671&amp;""="","",IFERROR(INDEX('الأعضاء'!$B$6:$B$45,MATCH(B671&amp;"",'الأعضاء'!$A$6:$A$45,0))&amp;"","كود غير موجود"))</f>
        <v/>
      </c>
    </row>
    <row r="672">
      <c r="A672" s="14" t="n"/>
      <c r="B672" s="5" t="n"/>
      <c r="C672" s="15" t="n"/>
      <c r="D672" s="13" t="n"/>
      <c r="E672" s="5" t="n"/>
      <c r="F672" s="5" t="n"/>
      <c r="G672" s="6">
        <f>IF(B672&amp;""="","",IFERROR(INDEX('الأعضاء'!$B$6:$B$45,MATCH(B672&amp;"",'الأعضاء'!$A$6:$A$45,0))&amp;"","كود غير موجود"))</f>
        <v/>
      </c>
    </row>
    <row r="673">
      <c r="A673" s="14" t="n"/>
      <c r="B673" s="5" t="n"/>
      <c r="C673" s="15" t="n"/>
      <c r="D673" s="13" t="n"/>
      <c r="E673" s="5" t="n"/>
      <c r="F673" s="5" t="n"/>
      <c r="G673" s="6">
        <f>IF(B673&amp;""="","",IFERROR(INDEX('الأعضاء'!$B$6:$B$45,MATCH(B673&amp;"",'الأعضاء'!$A$6:$A$45,0))&amp;"","كود غير موجود"))</f>
        <v/>
      </c>
    </row>
    <row r="674">
      <c r="A674" s="14" t="n"/>
      <c r="B674" s="5" t="n"/>
      <c r="C674" s="15" t="n"/>
      <c r="D674" s="13" t="n"/>
      <c r="E674" s="5" t="n"/>
      <c r="F674" s="5" t="n"/>
      <c r="G674" s="6">
        <f>IF(B674&amp;""="","",IFERROR(INDEX('الأعضاء'!$B$6:$B$45,MATCH(B674&amp;"",'الأعضاء'!$A$6:$A$45,0))&amp;"","كود غير موجود"))</f>
        <v/>
      </c>
    </row>
    <row r="675">
      <c r="A675" s="14" t="n"/>
      <c r="B675" s="5" t="n"/>
      <c r="C675" s="15" t="n"/>
      <c r="D675" s="13" t="n"/>
      <c r="E675" s="5" t="n"/>
      <c r="F675" s="5" t="n"/>
      <c r="G675" s="6">
        <f>IF(B675&amp;""="","",IFERROR(INDEX('الأعضاء'!$B$6:$B$45,MATCH(B675&amp;"",'الأعضاء'!$A$6:$A$45,0))&amp;"","كود غير موجود"))</f>
        <v/>
      </c>
    </row>
    <row r="676">
      <c r="A676" s="14" t="n"/>
      <c r="B676" s="5" t="n"/>
      <c r="C676" s="15" t="n"/>
      <c r="D676" s="13" t="n"/>
      <c r="E676" s="5" t="n"/>
      <c r="F676" s="5" t="n"/>
      <c r="G676" s="6">
        <f>IF(B676&amp;""="","",IFERROR(INDEX('الأعضاء'!$B$6:$B$45,MATCH(B676&amp;"",'الأعضاء'!$A$6:$A$45,0))&amp;"","كود غير موجود"))</f>
        <v/>
      </c>
    </row>
    <row r="677">
      <c r="A677" s="14" t="n"/>
      <c r="B677" s="5" t="n"/>
      <c r="C677" s="15" t="n"/>
      <c r="D677" s="13" t="n"/>
      <c r="E677" s="5" t="n"/>
      <c r="F677" s="5" t="n"/>
      <c r="G677" s="6">
        <f>IF(B677&amp;""="","",IFERROR(INDEX('الأعضاء'!$B$6:$B$45,MATCH(B677&amp;"",'الأعضاء'!$A$6:$A$45,0))&amp;"","كود غير موجود"))</f>
        <v/>
      </c>
    </row>
    <row r="678">
      <c r="A678" s="14" t="n"/>
      <c r="B678" s="5" t="n"/>
      <c r="C678" s="15" t="n"/>
      <c r="D678" s="13" t="n"/>
      <c r="E678" s="5" t="n"/>
      <c r="F678" s="5" t="n"/>
      <c r="G678" s="6">
        <f>IF(B678&amp;""="","",IFERROR(INDEX('الأعضاء'!$B$6:$B$45,MATCH(B678&amp;"",'الأعضاء'!$A$6:$A$45,0))&amp;"","كود غير موجود"))</f>
        <v/>
      </c>
    </row>
    <row r="679">
      <c r="A679" s="14" t="n"/>
      <c r="B679" s="5" t="n"/>
      <c r="C679" s="15" t="n"/>
      <c r="D679" s="13" t="n"/>
      <c r="E679" s="5" t="n"/>
      <c r="F679" s="5" t="n"/>
      <c r="G679" s="6">
        <f>IF(B679&amp;""="","",IFERROR(INDEX('الأعضاء'!$B$6:$B$45,MATCH(B679&amp;"",'الأعضاء'!$A$6:$A$45,0))&amp;"","كود غير موجود"))</f>
        <v/>
      </c>
    </row>
    <row r="680">
      <c r="A680" s="14" t="n"/>
      <c r="B680" s="5" t="n"/>
      <c r="C680" s="15" t="n"/>
      <c r="D680" s="13" t="n"/>
      <c r="E680" s="5" t="n"/>
      <c r="F680" s="5" t="n"/>
      <c r="G680" s="6">
        <f>IF(B680&amp;""="","",IFERROR(INDEX('الأعضاء'!$B$6:$B$45,MATCH(B680&amp;"",'الأعضاء'!$A$6:$A$45,0))&amp;"","كود غير موجود"))</f>
        <v/>
      </c>
    </row>
    <row r="681">
      <c r="A681" s="14" t="n"/>
      <c r="B681" s="5" t="n"/>
      <c r="C681" s="15" t="n"/>
      <c r="D681" s="13" t="n"/>
      <c r="E681" s="5" t="n"/>
      <c r="F681" s="5" t="n"/>
      <c r="G681" s="6">
        <f>IF(B681&amp;""="","",IFERROR(INDEX('الأعضاء'!$B$6:$B$45,MATCH(B681&amp;"",'الأعضاء'!$A$6:$A$45,0))&amp;"","كود غير موجود"))</f>
        <v/>
      </c>
    </row>
    <row r="682">
      <c r="A682" s="14" t="n"/>
      <c r="B682" s="5" t="n"/>
      <c r="C682" s="15" t="n"/>
      <c r="D682" s="13" t="n"/>
      <c r="E682" s="5" t="n"/>
      <c r="F682" s="5" t="n"/>
      <c r="G682" s="6">
        <f>IF(B682&amp;""="","",IFERROR(INDEX('الأعضاء'!$B$6:$B$45,MATCH(B682&amp;"",'الأعضاء'!$A$6:$A$45,0))&amp;"","كود غير موجود"))</f>
        <v/>
      </c>
    </row>
    <row r="683">
      <c r="A683" s="14" t="n"/>
      <c r="B683" s="5" t="n"/>
      <c r="C683" s="15" t="n"/>
      <c r="D683" s="13" t="n"/>
      <c r="E683" s="5" t="n"/>
      <c r="F683" s="5" t="n"/>
      <c r="G683" s="6">
        <f>IF(B683&amp;""="","",IFERROR(INDEX('الأعضاء'!$B$6:$B$45,MATCH(B683&amp;"",'الأعضاء'!$A$6:$A$45,0))&amp;"","كود غير موجود"))</f>
        <v/>
      </c>
    </row>
    <row r="684">
      <c r="A684" s="14" t="n"/>
      <c r="B684" s="5" t="n"/>
      <c r="C684" s="15" t="n"/>
      <c r="D684" s="13" t="n"/>
      <c r="E684" s="5" t="n"/>
      <c r="F684" s="5" t="n"/>
      <c r="G684" s="6">
        <f>IF(B684&amp;""="","",IFERROR(INDEX('الأعضاء'!$B$6:$B$45,MATCH(B684&amp;"",'الأعضاء'!$A$6:$A$45,0))&amp;"","كود غير موجود"))</f>
        <v/>
      </c>
    </row>
    <row r="685">
      <c r="A685" s="14" t="n"/>
      <c r="B685" s="5" t="n"/>
      <c r="C685" s="15" t="n"/>
      <c r="D685" s="13" t="n"/>
      <c r="E685" s="5" t="n"/>
      <c r="F685" s="5" t="n"/>
      <c r="G685" s="6">
        <f>IF(B685&amp;""="","",IFERROR(INDEX('الأعضاء'!$B$6:$B$45,MATCH(B685&amp;"",'الأعضاء'!$A$6:$A$45,0))&amp;"","كود غير موجود"))</f>
        <v/>
      </c>
    </row>
    <row r="686">
      <c r="A686" s="14" t="n"/>
      <c r="B686" s="5" t="n"/>
      <c r="C686" s="15" t="n"/>
      <c r="D686" s="13" t="n"/>
      <c r="E686" s="5" t="n"/>
      <c r="F686" s="5" t="n"/>
      <c r="G686" s="6">
        <f>IF(B686&amp;""="","",IFERROR(INDEX('الأعضاء'!$B$6:$B$45,MATCH(B686&amp;"",'الأعضاء'!$A$6:$A$45,0))&amp;"","كود غير موجود"))</f>
        <v/>
      </c>
    </row>
    <row r="687">
      <c r="A687" s="14" t="n"/>
      <c r="B687" s="5" t="n"/>
      <c r="C687" s="15" t="n"/>
      <c r="D687" s="13" t="n"/>
      <c r="E687" s="5" t="n"/>
      <c r="F687" s="5" t="n"/>
      <c r="G687" s="6">
        <f>IF(B687&amp;""="","",IFERROR(INDEX('الأعضاء'!$B$6:$B$45,MATCH(B687&amp;"",'الأعضاء'!$A$6:$A$45,0))&amp;"","كود غير موجود"))</f>
        <v/>
      </c>
    </row>
    <row r="688">
      <c r="A688" s="14" t="n"/>
      <c r="B688" s="5" t="n"/>
      <c r="C688" s="15" t="n"/>
      <c r="D688" s="13" t="n"/>
      <c r="E688" s="5" t="n"/>
      <c r="F688" s="5" t="n"/>
      <c r="G688" s="6">
        <f>IF(B688&amp;""="","",IFERROR(INDEX('الأعضاء'!$B$6:$B$45,MATCH(B688&amp;"",'الأعضاء'!$A$6:$A$45,0))&amp;"","كود غير موجود"))</f>
        <v/>
      </c>
    </row>
    <row r="689">
      <c r="A689" s="14" t="n"/>
      <c r="B689" s="5" t="n"/>
      <c r="C689" s="15" t="n"/>
      <c r="D689" s="13" t="n"/>
      <c r="E689" s="5" t="n"/>
      <c r="F689" s="5" t="n"/>
      <c r="G689" s="6">
        <f>IF(B689&amp;""="","",IFERROR(INDEX('الأعضاء'!$B$6:$B$45,MATCH(B689&amp;"",'الأعضاء'!$A$6:$A$45,0))&amp;"","كود غير موجود"))</f>
        <v/>
      </c>
    </row>
    <row r="690">
      <c r="A690" s="14" t="n"/>
      <c r="B690" s="5" t="n"/>
      <c r="C690" s="15" t="n"/>
      <c r="D690" s="13" t="n"/>
      <c r="E690" s="5" t="n"/>
      <c r="F690" s="5" t="n"/>
      <c r="G690" s="6">
        <f>IF(B690&amp;""="","",IFERROR(INDEX('الأعضاء'!$B$6:$B$45,MATCH(B690&amp;"",'الأعضاء'!$A$6:$A$45,0))&amp;"","كود غير موجود"))</f>
        <v/>
      </c>
    </row>
    <row r="691">
      <c r="A691" s="14" t="n"/>
      <c r="B691" s="5" t="n"/>
      <c r="C691" s="15" t="n"/>
      <c r="D691" s="13" t="n"/>
      <c r="E691" s="5" t="n"/>
      <c r="F691" s="5" t="n"/>
      <c r="G691" s="6">
        <f>IF(B691&amp;""="","",IFERROR(INDEX('الأعضاء'!$B$6:$B$45,MATCH(B691&amp;"",'الأعضاء'!$A$6:$A$45,0))&amp;"","كود غير موجود"))</f>
        <v/>
      </c>
    </row>
    <row r="692">
      <c r="A692" s="14" t="n"/>
      <c r="B692" s="5" t="n"/>
      <c r="C692" s="15" t="n"/>
      <c r="D692" s="13" t="n"/>
      <c r="E692" s="5" t="n"/>
      <c r="F692" s="5" t="n"/>
      <c r="G692" s="6">
        <f>IF(B692&amp;""="","",IFERROR(INDEX('الأعضاء'!$B$6:$B$45,MATCH(B692&amp;"",'الأعضاء'!$A$6:$A$45,0))&amp;"","كود غير موجود"))</f>
        <v/>
      </c>
    </row>
    <row r="693">
      <c r="A693" s="14" t="n"/>
      <c r="B693" s="5" t="n"/>
      <c r="C693" s="15" t="n"/>
      <c r="D693" s="13" t="n"/>
      <c r="E693" s="5" t="n"/>
      <c r="F693" s="5" t="n"/>
      <c r="G693" s="6">
        <f>IF(B693&amp;""="","",IFERROR(INDEX('الأعضاء'!$B$6:$B$45,MATCH(B693&amp;"",'الأعضاء'!$A$6:$A$45,0))&amp;"","كود غير موجود"))</f>
        <v/>
      </c>
    </row>
    <row r="694">
      <c r="A694" s="14" t="n"/>
      <c r="B694" s="5" t="n"/>
      <c r="C694" s="15" t="n"/>
      <c r="D694" s="13" t="n"/>
      <c r="E694" s="5" t="n"/>
      <c r="F694" s="5" t="n"/>
      <c r="G694" s="6">
        <f>IF(B694&amp;""="","",IFERROR(INDEX('الأعضاء'!$B$6:$B$45,MATCH(B694&amp;"",'الأعضاء'!$A$6:$A$45,0))&amp;"","كود غير موجود"))</f>
        <v/>
      </c>
    </row>
    <row r="695">
      <c r="A695" s="14" t="n"/>
      <c r="B695" s="5" t="n"/>
      <c r="C695" s="15" t="n"/>
      <c r="D695" s="13" t="n"/>
      <c r="E695" s="5" t="n"/>
      <c r="F695" s="5" t="n"/>
      <c r="G695" s="6">
        <f>IF(B695&amp;""="","",IFERROR(INDEX('الأعضاء'!$B$6:$B$45,MATCH(B695&amp;"",'الأعضاء'!$A$6:$A$45,0))&amp;"","كود غير موجود"))</f>
        <v/>
      </c>
    </row>
    <row r="696">
      <c r="A696" s="14" t="n"/>
      <c r="B696" s="5" t="n"/>
      <c r="C696" s="15" t="n"/>
      <c r="D696" s="13" t="n"/>
      <c r="E696" s="5" t="n"/>
      <c r="F696" s="5" t="n"/>
      <c r="G696" s="6">
        <f>IF(B696&amp;""="","",IFERROR(INDEX('الأعضاء'!$B$6:$B$45,MATCH(B696&amp;"",'الأعضاء'!$A$6:$A$45,0))&amp;"","كود غير موجود"))</f>
        <v/>
      </c>
    </row>
    <row r="697">
      <c r="A697" s="14" t="n"/>
      <c r="B697" s="5" t="n"/>
      <c r="C697" s="15" t="n"/>
      <c r="D697" s="13" t="n"/>
      <c r="E697" s="5" t="n"/>
      <c r="F697" s="5" t="n"/>
      <c r="G697" s="6">
        <f>IF(B697&amp;""="","",IFERROR(INDEX('الأعضاء'!$B$6:$B$45,MATCH(B697&amp;"",'الأعضاء'!$A$6:$A$45,0))&amp;"","كود غير موجود"))</f>
        <v/>
      </c>
    </row>
    <row r="698">
      <c r="A698" s="14" t="n"/>
      <c r="B698" s="5" t="n"/>
      <c r="C698" s="15" t="n"/>
      <c r="D698" s="13" t="n"/>
      <c r="E698" s="5" t="n"/>
      <c r="F698" s="5" t="n"/>
      <c r="G698" s="6">
        <f>IF(B698&amp;""="","",IFERROR(INDEX('الأعضاء'!$B$6:$B$45,MATCH(B698&amp;"",'الأعضاء'!$A$6:$A$45,0))&amp;"","كود غير موجود"))</f>
        <v/>
      </c>
    </row>
    <row r="699">
      <c r="A699" s="14" t="n"/>
      <c r="B699" s="5" t="n"/>
      <c r="C699" s="15" t="n"/>
      <c r="D699" s="13" t="n"/>
      <c r="E699" s="5" t="n"/>
      <c r="F699" s="5" t="n"/>
      <c r="G699" s="6">
        <f>IF(B699&amp;""="","",IFERROR(INDEX('الأعضاء'!$B$6:$B$45,MATCH(B699&amp;"",'الأعضاء'!$A$6:$A$45,0))&amp;"","كود غير موجود"))</f>
        <v/>
      </c>
    </row>
    <row r="700">
      <c r="A700" s="14" t="n"/>
      <c r="B700" s="5" t="n"/>
      <c r="C700" s="15" t="n"/>
      <c r="D700" s="13" t="n"/>
      <c r="E700" s="5" t="n"/>
      <c r="F700" s="5" t="n"/>
      <c r="G700" s="6">
        <f>IF(B700&amp;""="","",IFERROR(INDEX('الأعضاء'!$B$6:$B$45,MATCH(B700&amp;"",'الأعضاء'!$A$6:$A$45,0))&amp;"","كود غير موجود"))</f>
        <v/>
      </c>
    </row>
    <row r="701">
      <c r="A701" s="14" t="n"/>
      <c r="B701" s="5" t="n"/>
      <c r="C701" s="15" t="n"/>
      <c r="D701" s="13" t="n"/>
      <c r="E701" s="5" t="n"/>
      <c r="F701" s="5" t="n"/>
      <c r="G701" s="6">
        <f>IF(B701&amp;""="","",IFERROR(INDEX('الأعضاء'!$B$6:$B$45,MATCH(B701&amp;"",'الأعضاء'!$A$6:$A$45,0))&amp;"","كود غير موجود"))</f>
        <v/>
      </c>
    </row>
    <row r="702">
      <c r="A702" s="14" t="n"/>
      <c r="B702" s="5" t="n"/>
      <c r="C702" s="15" t="n"/>
      <c r="D702" s="13" t="n"/>
      <c r="E702" s="5" t="n"/>
      <c r="F702" s="5" t="n"/>
      <c r="G702" s="6">
        <f>IF(B702&amp;""="","",IFERROR(INDEX('الأعضاء'!$B$6:$B$45,MATCH(B702&amp;"",'الأعضاء'!$A$6:$A$45,0))&amp;"","كود غير موجود"))</f>
        <v/>
      </c>
    </row>
    <row r="703">
      <c r="A703" s="14" t="n"/>
      <c r="B703" s="5" t="n"/>
      <c r="C703" s="15" t="n"/>
      <c r="D703" s="13" t="n"/>
      <c r="E703" s="5" t="n"/>
      <c r="F703" s="5" t="n"/>
      <c r="G703" s="6">
        <f>IF(B703&amp;""="","",IFERROR(INDEX('الأعضاء'!$B$6:$B$45,MATCH(B703&amp;"",'الأعضاء'!$A$6:$A$45,0))&amp;"","كود غير موجود"))</f>
        <v/>
      </c>
    </row>
    <row r="704">
      <c r="A704" s="14" t="n"/>
      <c r="B704" s="5" t="n"/>
      <c r="C704" s="15" t="n"/>
      <c r="D704" s="13" t="n"/>
      <c r="E704" s="5" t="n"/>
      <c r="F704" s="5" t="n"/>
      <c r="G704" s="6">
        <f>IF(B704&amp;""="","",IFERROR(INDEX('الأعضاء'!$B$6:$B$45,MATCH(B704&amp;"",'الأعضاء'!$A$6:$A$45,0))&amp;"","كود غير موجود"))</f>
        <v/>
      </c>
    </row>
    <row r="705">
      <c r="A705" s="14" t="n"/>
      <c r="B705" s="5" t="n"/>
      <c r="C705" s="15" t="n"/>
      <c r="D705" s="13" t="n"/>
      <c r="E705" s="5" t="n"/>
      <c r="F705" s="5" t="n"/>
      <c r="G705" s="6">
        <f>IF(B705&amp;""="","",IFERROR(INDEX('الأعضاء'!$B$6:$B$45,MATCH(B705&amp;"",'الأعضاء'!$A$6:$A$45,0))&amp;"","كود غير موجود"))</f>
        <v/>
      </c>
    </row>
    <row r="706">
      <c r="A706" s="14" t="n"/>
      <c r="B706" s="5" t="n"/>
      <c r="C706" s="15" t="n"/>
      <c r="D706" s="13" t="n"/>
      <c r="E706" s="5" t="n"/>
      <c r="F706" s="5" t="n"/>
      <c r="G706" s="6">
        <f>IF(B706&amp;""="","",IFERROR(INDEX('الأعضاء'!$B$6:$B$45,MATCH(B706&amp;"",'الأعضاء'!$A$6:$A$45,0))&amp;"","كود غير موجود"))</f>
        <v/>
      </c>
    </row>
    <row r="707">
      <c r="A707" s="14" t="n"/>
      <c r="B707" s="5" t="n"/>
      <c r="C707" s="15" t="n"/>
      <c r="D707" s="13" t="n"/>
      <c r="E707" s="5" t="n"/>
      <c r="F707" s="5" t="n"/>
      <c r="G707" s="6">
        <f>IF(B707&amp;""="","",IFERROR(INDEX('الأعضاء'!$B$6:$B$45,MATCH(B707&amp;"",'الأعضاء'!$A$6:$A$45,0))&amp;"","كود غير موجود"))</f>
        <v/>
      </c>
    </row>
    <row r="708">
      <c r="A708" s="14" t="n"/>
      <c r="B708" s="5" t="n"/>
      <c r="C708" s="15" t="n"/>
      <c r="D708" s="13" t="n"/>
      <c r="E708" s="5" t="n"/>
      <c r="F708" s="5" t="n"/>
      <c r="G708" s="6">
        <f>IF(B708&amp;""="","",IFERROR(INDEX('الأعضاء'!$B$6:$B$45,MATCH(B708&amp;"",'الأعضاء'!$A$6:$A$45,0))&amp;"","كود غير موجود"))</f>
        <v/>
      </c>
    </row>
    <row r="709">
      <c r="A709" s="14" t="n"/>
      <c r="B709" s="5" t="n"/>
      <c r="C709" s="15" t="n"/>
      <c r="D709" s="13" t="n"/>
      <c r="E709" s="5" t="n"/>
      <c r="F709" s="5" t="n"/>
      <c r="G709" s="6">
        <f>IF(B709&amp;""="","",IFERROR(INDEX('الأعضاء'!$B$6:$B$45,MATCH(B709&amp;"",'الأعضاء'!$A$6:$A$45,0))&amp;"","كود غير موجود"))</f>
        <v/>
      </c>
    </row>
    <row r="710">
      <c r="A710" s="14" t="n"/>
      <c r="B710" s="5" t="n"/>
      <c r="C710" s="15" t="n"/>
      <c r="D710" s="13" t="n"/>
      <c r="E710" s="5" t="n"/>
      <c r="F710" s="5" t="n"/>
      <c r="G710" s="6">
        <f>IF(B710&amp;""="","",IFERROR(INDEX('الأعضاء'!$B$6:$B$45,MATCH(B710&amp;"",'الأعضاء'!$A$6:$A$45,0))&amp;"","كود غير موجود"))</f>
        <v/>
      </c>
    </row>
    <row r="711">
      <c r="A711" s="14" t="n"/>
      <c r="B711" s="5" t="n"/>
      <c r="C711" s="15" t="n"/>
      <c r="D711" s="13" t="n"/>
      <c r="E711" s="5" t="n"/>
      <c r="F711" s="5" t="n"/>
      <c r="G711" s="6">
        <f>IF(B711&amp;""="","",IFERROR(INDEX('الأعضاء'!$B$6:$B$45,MATCH(B711&amp;"",'الأعضاء'!$A$6:$A$45,0))&amp;"","كود غير موجود"))</f>
        <v/>
      </c>
    </row>
    <row r="712">
      <c r="A712" s="14" t="n"/>
      <c r="B712" s="5" t="n"/>
      <c r="C712" s="15" t="n"/>
      <c r="D712" s="13" t="n"/>
      <c r="E712" s="5" t="n"/>
      <c r="F712" s="5" t="n"/>
      <c r="G712" s="6">
        <f>IF(B712&amp;""="","",IFERROR(INDEX('الأعضاء'!$B$6:$B$45,MATCH(B712&amp;"",'الأعضاء'!$A$6:$A$45,0))&amp;"","كود غير موجود"))</f>
        <v/>
      </c>
    </row>
    <row r="713">
      <c r="A713" s="14" t="n"/>
      <c r="B713" s="5" t="n"/>
      <c r="C713" s="15" t="n"/>
      <c r="D713" s="13" t="n"/>
      <c r="E713" s="5" t="n"/>
      <c r="F713" s="5" t="n"/>
      <c r="G713" s="6">
        <f>IF(B713&amp;""="","",IFERROR(INDEX('الأعضاء'!$B$6:$B$45,MATCH(B713&amp;"",'الأعضاء'!$A$6:$A$45,0))&amp;"","كود غير موجود"))</f>
        <v/>
      </c>
    </row>
    <row r="714">
      <c r="A714" s="14" t="n"/>
      <c r="B714" s="5" t="n"/>
      <c r="C714" s="15" t="n"/>
      <c r="D714" s="13" t="n"/>
      <c r="E714" s="5" t="n"/>
      <c r="F714" s="5" t="n"/>
      <c r="G714" s="6">
        <f>IF(B714&amp;""="","",IFERROR(INDEX('الأعضاء'!$B$6:$B$45,MATCH(B714&amp;"",'الأعضاء'!$A$6:$A$45,0))&amp;"","كود غير موجود"))</f>
        <v/>
      </c>
    </row>
    <row r="715">
      <c r="A715" s="14" t="n"/>
      <c r="B715" s="5" t="n"/>
      <c r="C715" s="15" t="n"/>
      <c r="D715" s="13" t="n"/>
      <c r="E715" s="5" t="n"/>
      <c r="F715" s="5" t="n"/>
      <c r="G715" s="6">
        <f>IF(B715&amp;""="","",IFERROR(INDEX('الأعضاء'!$B$6:$B$45,MATCH(B715&amp;"",'الأعضاء'!$A$6:$A$45,0))&amp;"","كود غير موجود"))</f>
        <v/>
      </c>
    </row>
    <row r="716">
      <c r="A716" s="14" t="n"/>
      <c r="B716" s="5" t="n"/>
      <c r="C716" s="15" t="n"/>
      <c r="D716" s="13" t="n"/>
      <c r="E716" s="5" t="n"/>
      <c r="F716" s="5" t="n"/>
      <c r="G716" s="6">
        <f>IF(B716&amp;""="","",IFERROR(INDEX('الأعضاء'!$B$6:$B$45,MATCH(B716&amp;"",'الأعضاء'!$A$6:$A$45,0))&amp;"","كود غير موجود"))</f>
        <v/>
      </c>
    </row>
    <row r="717">
      <c r="A717" s="14" t="n"/>
      <c r="B717" s="5" t="n"/>
      <c r="C717" s="15" t="n"/>
      <c r="D717" s="13" t="n"/>
      <c r="E717" s="5" t="n"/>
      <c r="F717" s="5" t="n"/>
      <c r="G717" s="6">
        <f>IF(B717&amp;""="","",IFERROR(INDEX('الأعضاء'!$B$6:$B$45,MATCH(B717&amp;"",'الأعضاء'!$A$6:$A$45,0))&amp;"","كود غير موجود"))</f>
        <v/>
      </c>
    </row>
    <row r="718">
      <c r="A718" s="14" t="n"/>
      <c r="B718" s="5" t="n"/>
      <c r="C718" s="15" t="n"/>
      <c r="D718" s="13" t="n"/>
      <c r="E718" s="5" t="n"/>
      <c r="F718" s="5" t="n"/>
      <c r="G718" s="6">
        <f>IF(B718&amp;""="","",IFERROR(INDEX('الأعضاء'!$B$6:$B$45,MATCH(B718&amp;"",'الأعضاء'!$A$6:$A$45,0))&amp;"","كود غير موجود"))</f>
        <v/>
      </c>
    </row>
    <row r="719">
      <c r="A719" s="14" t="n"/>
      <c r="B719" s="5" t="n"/>
      <c r="C719" s="15" t="n"/>
      <c r="D719" s="13" t="n"/>
      <c r="E719" s="5" t="n"/>
      <c r="F719" s="5" t="n"/>
      <c r="G719" s="6">
        <f>IF(B719&amp;""="","",IFERROR(INDEX('الأعضاء'!$B$6:$B$45,MATCH(B719&amp;"",'الأعضاء'!$A$6:$A$45,0))&amp;"","كود غير موجود"))</f>
        <v/>
      </c>
    </row>
    <row r="720">
      <c r="A720" s="14" t="n"/>
      <c r="B720" s="5" t="n"/>
      <c r="C720" s="15" t="n"/>
      <c r="D720" s="13" t="n"/>
      <c r="E720" s="5" t="n"/>
      <c r="F720" s="5" t="n"/>
      <c r="G720" s="6">
        <f>IF(B720&amp;""="","",IFERROR(INDEX('الأعضاء'!$B$6:$B$45,MATCH(B720&amp;"",'الأعضاء'!$A$6:$A$45,0))&amp;"","كود غير موجود"))</f>
        <v/>
      </c>
    </row>
    <row r="721">
      <c r="A721" s="14" t="n"/>
      <c r="B721" s="5" t="n"/>
      <c r="C721" s="15" t="n"/>
      <c r="D721" s="13" t="n"/>
      <c r="E721" s="5" t="n"/>
      <c r="F721" s="5" t="n"/>
      <c r="G721" s="6">
        <f>IF(B721&amp;""="","",IFERROR(INDEX('الأعضاء'!$B$6:$B$45,MATCH(B721&amp;"",'الأعضاء'!$A$6:$A$45,0))&amp;"","كود غير موجود"))</f>
        <v/>
      </c>
    </row>
    <row r="722">
      <c r="A722" s="14" t="n"/>
      <c r="B722" s="5" t="n"/>
      <c r="C722" s="15" t="n"/>
      <c r="D722" s="13" t="n"/>
      <c r="E722" s="5" t="n"/>
      <c r="F722" s="5" t="n"/>
      <c r="G722" s="6">
        <f>IF(B722&amp;""="","",IFERROR(INDEX('الأعضاء'!$B$6:$B$45,MATCH(B722&amp;"",'الأعضاء'!$A$6:$A$45,0))&amp;"","كود غير موجود"))</f>
        <v/>
      </c>
    </row>
    <row r="723">
      <c r="A723" s="14" t="n"/>
      <c r="B723" s="5" t="n"/>
      <c r="C723" s="15" t="n"/>
      <c r="D723" s="13" t="n"/>
      <c r="E723" s="5" t="n"/>
      <c r="F723" s="5" t="n"/>
      <c r="G723" s="6">
        <f>IF(B723&amp;""="","",IFERROR(INDEX('الأعضاء'!$B$6:$B$45,MATCH(B723&amp;"",'الأعضاء'!$A$6:$A$45,0))&amp;"","كود غير موجود"))</f>
        <v/>
      </c>
    </row>
    <row r="724">
      <c r="A724" s="14" t="n"/>
      <c r="B724" s="5" t="n"/>
      <c r="C724" s="15" t="n"/>
      <c r="D724" s="13" t="n"/>
      <c r="E724" s="5" t="n"/>
      <c r="F724" s="5" t="n"/>
      <c r="G724" s="6">
        <f>IF(B724&amp;""="","",IFERROR(INDEX('الأعضاء'!$B$6:$B$45,MATCH(B724&amp;"",'الأعضاء'!$A$6:$A$45,0))&amp;"","كود غير موجود"))</f>
        <v/>
      </c>
    </row>
    <row r="725">
      <c r="A725" s="14" t="n"/>
      <c r="B725" s="5" t="n"/>
      <c r="C725" s="15" t="n"/>
      <c r="D725" s="13" t="n"/>
      <c r="E725" s="5" t="n"/>
      <c r="F725" s="5" t="n"/>
      <c r="G725" s="6">
        <f>IF(B725&amp;""="","",IFERROR(INDEX('الأعضاء'!$B$6:$B$45,MATCH(B725&amp;"",'الأعضاء'!$A$6:$A$45,0))&amp;"","كود غير موجود"))</f>
        <v/>
      </c>
    </row>
    <row r="726">
      <c r="A726" s="14" t="n"/>
      <c r="B726" s="5" t="n"/>
      <c r="C726" s="15" t="n"/>
      <c r="D726" s="13" t="n"/>
      <c r="E726" s="5" t="n"/>
      <c r="F726" s="5" t="n"/>
      <c r="G726" s="6">
        <f>IF(B726&amp;""="","",IFERROR(INDEX('الأعضاء'!$B$6:$B$45,MATCH(B726&amp;"",'الأعضاء'!$A$6:$A$45,0))&amp;"","كود غير موجود"))</f>
        <v/>
      </c>
    </row>
    <row r="727">
      <c r="A727" s="14" t="n"/>
      <c r="B727" s="5" t="n"/>
      <c r="C727" s="15" t="n"/>
      <c r="D727" s="13" t="n"/>
      <c r="E727" s="5" t="n"/>
      <c r="F727" s="5" t="n"/>
      <c r="G727" s="6">
        <f>IF(B727&amp;""="","",IFERROR(INDEX('الأعضاء'!$B$6:$B$45,MATCH(B727&amp;"",'الأعضاء'!$A$6:$A$45,0))&amp;"","كود غير موجود"))</f>
        <v/>
      </c>
    </row>
    <row r="728">
      <c r="A728" s="14" t="n"/>
      <c r="B728" s="5" t="n"/>
      <c r="C728" s="15" t="n"/>
      <c r="D728" s="13" t="n"/>
      <c r="E728" s="5" t="n"/>
      <c r="F728" s="5" t="n"/>
      <c r="G728" s="6">
        <f>IF(B728&amp;""="","",IFERROR(INDEX('الأعضاء'!$B$6:$B$45,MATCH(B728&amp;"",'الأعضاء'!$A$6:$A$45,0))&amp;"","كود غير موجود"))</f>
        <v/>
      </c>
    </row>
    <row r="729">
      <c r="A729" s="14" t="n"/>
      <c r="B729" s="5" t="n"/>
      <c r="C729" s="15" t="n"/>
      <c r="D729" s="13" t="n"/>
      <c r="E729" s="5" t="n"/>
      <c r="F729" s="5" t="n"/>
      <c r="G729" s="6">
        <f>IF(B729&amp;""="","",IFERROR(INDEX('الأعضاء'!$B$6:$B$45,MATCH(B729&amp;"",'الأعضاء'!$A$6:$A$45,0))&amp;"","كود غير موجود"))</f>
        <v/>
      </c>
    </row>
    <row r="730">
      <c r="A730" s="14" t="n"/>
      <c r="B730" s="5" t="n"/>
      <c r="C730" s="15" t="n"/>
      <c r="D730" s="13" t="n"/>
      <c r="E730" s="5" t="n"/>
      <c r="F730" s="5" t="n"/>
      <c r="G730" s="6">
        <f>IF(B730&amp;""="","",IFERROR(INDEX('الأعضاء'!$B$6:$B$45,MATCH(B730&amp;"",'الأعضاء'!$A$6:$A$45,0))&amp;"","كود غير موجود"))</f>
        <v/>
      </c>
    </row>
    <row r="731">
      <c r="A731" s="14" t="n"/>
      <c r="B731" s="5" t="n"/>
      <c r="C731" s="15" t="n"/>
      <c r="D731" s="13" t="n"/>
      <c r="E731" s="5" t="n"/>
      <c r="F731" s="5" t="n"/>
      <c r="G731" s="6">
        <f>IF(B731&amp;""="","",IFERROR(INDEX('الأعضاء'!$B$6:$B$45,MATCH(B731&amp;"",'الأعضاء'!$A$6:$A$45,0))&amp;"","كود غير موجود"))</f>
        <v/>
      </c>
    </row>
    <row r="732">
      <c r="A732" s="14" t="n"/>
      <c r="B732" s="5" t="n"/>
      <c r="C732" s="15" t="n"/>
      <c r="D732" s="13" t="n"/>
      <c r="E732" s="5" t="n"/>
      <c r="F732" s="5" t="n"/>
      <c r="G732" s="6">
        <f>IF(B732&amp;""="","",IFERROR(INDEX('الأعضاء'!$B$6:$B$45,MATCH(B732&amp;"",'الأعضاء'!$A$6:$A$45,0))&amp;"","كود غير موجود"))</f>
        <v/>
      </c>
    </row>
    <row r="733">
      <c r="A733" s="14" t="n"/>
      <c r="B733" s="5" t="n"/>
      <c r="C733" s="15" t="n"/>
      <c r="D733" s="13" t="n"/>
      <c r="E733" s="5" t="n"/>
      <c r="F733" s="5" t="n"/>
      <c r="G733" s="6">
        <f>IF(B733&amp;""="","",IFERROR(INDEX('الأعضاء'!$B$6:$B$45,MATCH(B733&amp;"",'الأعضاء'!$A$6:$A$45,0))&amp;"","كود غير موجود"))</f>
        <v/>
      </c>
    </row>
    <row r="734">
      <c r="A734" s="14" t="n"/>
      <c r="B734" s="5" t="n"/>
      <c r="C734" s="15" t="n"/>
      <c r="D734" s="13" t="n"/>
      <c r="E734" s="5" t="n"/>
      <c r="F734" s="5" t="n"/>
      <c r="G734" s="6">
        <f>IF(B734&amp;""="","",IFERROR(INDEX('الأعضاء'!$B$6:$B$45,MATCH(B734&amp;"",'الأعضاء'!$A$6:$A$45,0))&amp;"","كود غير موجود"))</f>
        <v/>
      </c>
    </row>
    <row r="735">
      <c r="A735" s="14" t="n"/>
      <c r="B735" s="5" t="n"/>
      <c r="C735" s="15" t="n"/>
      <c r="D735" s="13" t="n"/>
      <c r="E735" s="5" t="n"/>
      <c r="F735" s="5" t="n"/>
      <c r="G735" s="6">
        <f>IF(B735&amp;""="","",IFERROR(INDEX('الأعضاء'!$B$6:$B$45,MATCH(B735&amp;"",'الأعضاء'!$A$6:$A$45,0))&amp;"","كود غير موجود"))</f>
        <v/>
      </c>
    </row>
    <row r="736">
      <c r="A736" s="14" t="n"/>
      <c r="B736" s="5" t="n"/>
      <c r="C736" s="15" t="n"/>
      <c r="D736" s="13" t="n"/>
      <c r="E736" s="5" t="n"/>
      <c r="F736" s="5" t="n"/>
      <c r="G736" s="6">
        <f>IF(B736&amp;""="","",IFERROR(INDEX('الأعضاء'!$B$6:$B$45,MATCH(B736&amp;"",'الأعضاء'!$A$6:$A$45,0))&amp;"","كود غير موجود"))</f>
        <v/>
      </c>
    </row>
    <row r="737">
      <c r="A737" s="14" t="n"/>
      <c r="B737" s="5" t="n"/>
      <c r="C737" s="15" t="n"/>
      <c r="D737" s="13" t="n"/>
      <c r="E737" s="5" t="n"/>
      <c r="F737" s="5" t="n"/>
      <c r="G737" s="6">
        <f>IF(B737&amp;""="","",IFERROR(INDEX('الأعضاء'!$B$6:$B$45,MATCH(B737&amp;"",'الأعضاء'!$A$6:$A$45,0))&amp;"","كود غير موجود"))</f>
        <v/>
      </c>
    </row>
    <row r="738">
      <c r="A738" s="14" t="n"/>
      <c r="B738" s="5" t="n"/>
      <c r="C738" s="15" t="n"/>
      <c r="D738" s="13" t="n"/>
      <c r="E738" s="5" t="n"/>
      <c r="F738" s="5" t="n"/>
      <c r="G738" s="6">
        <f>IF(B738&amp;""="","",IFERROR(INDEX('الأعضاء'!$B$6:$B$45,MATCH(B738&amp;"",'الأعضاء'!$A$6:$A$45,0))&amp;"","كود غير موجود"))</f>
        <v/>
      </c>
    </row>
    <row r="739">
      <c r="A739" s="14" t="n"/>
      <c r="B739" s="5" t="n"/>
      <c r="C739" s="15" t="n"/>
      <c r="D739" s="13" t="n"/>
      <c r="E739" s="5" t="n"/>
      <c r="F739" s="5" t="n"/>
      <c r="G739" s="6">
        <f>IF(B739&amp;""="","",IFERROR(INDEX('الأعضاء'!$B$6:$B$45,MATCH(B739&amp;"",'الأعضاء'!$A$6:$A$45,0))&amp;"","كود غير موجود"))</f>
        <v/>
      </c>
    </row>
    <row r="740">
      <c r="A740" s="14" t="n"/>
      <c r="B740" s="5" t="n"/>
      <c r="C740" s="15" t="n"/>
      <c r="D740" s="13" t="n"/>
      <c r="E740" s="5" t="n"/>
      <c r="F740" s="5" t="n"/>
      <c r="G740" s="6">
        <f>IF(B740&amp;""="","",IFERROR(INDEX('الأعضاء'!$B$6:$B$45,MATCH(B740&amp;"",'الأعضاء'!$A$6:$A$45,0))&amp;"","كود غير موجود"))</f>
        <v/>
      </c>
    </row>
    <row r="741">
      <c r="A741" s="14" t="n"/>
      <c r="B741" s="5" t="n"/>
      <c r="C741" s="15" t="n"/>
      <c r="D741" s="13" t="n"/>
      <c r="E741" s="5" t="n"/>
      <c r="F741" s="5" t="n"/>
      <c r="G741" s="6">
        <f>IF(B741&amp;""="","",IFERROR(INDEX('الأعضاء'!$B$6:$B$45,MATCH(B741&amp;"",'الأعضاء'!$A$6:$A$45,0))&amp;"","كود غير موجود"))</f>
        <v/>
      </c>
    </row>
    <row r="742">
      <c r="A742" s="14" t="n"/>
      <c r="B742" s="5" t="n"/>
      <c r="C742" s="15" t="n"/>
      <c r="D742" s="13" t="n"/>
      <c r="E742" s="5" t="n"/>
      <c r="F742" s="5" t="n"/>
      <c r="G742" s="6">
        <f>IF(B742&amp;""="","",IFERROR(INDEX('الأعضاء'!$B$6:$B$45,MATCH(B742&amp;"",'الأعضاء'!$A$6:$A$45,0))&amp;"","كود غير موجود"))</f>
        <v/>
      </c>
    </row>
    <row r="743">
      <c r="A743" s="14" t="n"/>
      <c r="B743" s="5" t="n"/>
      <c r="C743" s="15" t="n"/>
      <c r="D743" s="13" t="n"/>
      <c r="E743" s="5" t="n"/>
      <c r="F743" s="5" t="n"/>
      <c r="G743" s="6">
        <f>IF(B743&amp;""="","",IFERROR(INDEX('الأعضاء'!$B$6:$B$45,MATCH(B743&amp;"",'الأعضاء'!$A$6:$A$45,0))&amp;"","كود غير موجود"))</f>
        <v/>
      </c>
    </row>
    <row r="744">
      <c r="A744" s="14" t="n"/>
      <c r="B744" s="5" t="n"/>
      <c r="C744" s="15" t="n"/>
      <c r="D744" s="13" t="n"/>
      <c r="E744" s="5" t="n"/>
      <c r="F744" s="5" t="n"/>
      <c r="G744" s="6">
        <f>IF(B744&amp;""="","",IFERROR(INDEX('الأعضاء'!$B$6:$B$45,MATCH(B744&amp;"",'الأعضاء'!$A$6:$A$45,0))&amp;"","كود غير موجود"))</f>
        <v/>
      </c>
    </row>
    <row r="745">
      <c r="A745" s="14" t="n"/>
      <c r="B745" s="5" t="n"/>
      <c r="C745" s="15" t="n"/>
      <c r="D745" s="13" t="n"/>
      <c r="E745" s="5" t="n"/>
      <c r="F745" s="5" t="n"/>
      <c r="G745" s="6">
        <f>IF(B745&amp;""="","",IFERROR(INDEX('الأعضاء'!$B$6:$B$45,MATCH(B745&amp;"",'الأعضاء'!$A$6:$A$45,0))&amp;"","كود غير موجود"))</f>
        <v/>
      </c>
    </row>
    <row r="746">
      <c r="A746" s="14" t="n"/>
      <c r="B746" s="5" t="n"/>
      <c r="C746" s="15" t="n"/>
      <c r="D746" s="13" t="n"/>
      <c r="E746" s="5" t="n"/>
      <c r="F746" s="5" t="n"/>
      <c r="G746" s="6">
        <f>IF(B746&amp;""="","",IFERROR(INDEX('الأعضاء'!$B$6:$B$45,MATCH(B746&amp;"",'الأعضاء'!$A$6:$A$45,0))&amp;"","كود غير موجود"))</f>
        <v/>
      </c>
    </row>
    <row r="747">
      <c r="A747" s="14" t="n"/>
      <c r="B747" s="5" t="n"/>
      <c r="C747" s="15" t="n"/>
      <c r="D747" s="13" t="n"/>
      <c r="E747" s="5" t="n"/>
      <c r="F747" s="5" t="n"/>
      <c r="G747" s="6">
        <f>IF(B747&amp;""="","",IFERROR(INDEX('الأعضاء'!$B$6:$B$45,MATCH(B747&amp;"",'الأعضاء'!$A$6:$A$45,0))&amp;"","كود غير موجود"))</f>
        <v/>
      </c>
    </row>
    <row r="748">
      <c r="A748" s="14" t="n"/>
      <c r="B748" s="5" t="n"/>
      <c r="C748" s="15" t="n"/>
      <c r="D748" s="13" t="n"/>
      <c r="E748" s="5" t="n"/>
      <c r="F748" s="5" t="n"/>
      <c r="G748" s="6">
        <f>IF(B748&amp;""="","",IFERROR(INDEX('الأعضاء'!$B$6:$B$45,MATCH(B748&amp;"",'الأعضاء'!$A$6:$A$45,0))&amp;"","كود غير موجود"))</f>
        <v/>
      </c>
    </row>
    <row r="749">
      <c r="A749" s="14" t="n"/>
      <c r="B749" s="5" t="n"/>
      <c r="C749" s="15" t="n"/>
      <c r="D749" s="13" t="n"/>
      <c r="E749" s="5" t="n"/>
      <c r="F749" s="5" t="n"/>
      <c r="G749" s="6">
        <f>IF(B749&amp;""="","",IFERROR(INDEX('الأعضاء'!$B$6:$B$45,MATCH(B749&amp;"",'الأعضاء'!$A$6:$A$45,0))&amp;"","كود غير موجود"))</f>
        <v/>
      </c>
    </row>
    <row r="750">
      <c r="A750" s="14" t="n"/>
      <c r="B750" s="5" t="n"/>
      <c r="C750" s="15" t="n"/>
      <c r="D750" s="13" t="n"/>
      <c r="E750" s="5" t="n"/>
      <c r="F750" s="5" t="n"/>
      <c r="G750" s="6">
        <f>IF(B750&amp;""="","",IFERROR(INDEX('الأعضاء'!$B$6:$B$45,MATCH(B750&amp;"",'الأعضاء'!$A$6:$A$45,0))&amp;"","كود غير موجود"))</f>
        <v/>
      </c>
    </row>
    <row r="751">
      <c r="A751" s="14" t="n"/>
      <c r="B751" s="5" t="n"/>
      <c r="C751" s="15" t="n"/>
      <c r="D751" s="13" t="n"/>
      <c r="E751" s="5" t="n"/>
      <c r="F751" s="5" t="n"/>
      <c r="G751" s="6">
        <f>IF(B751&amp;""="","",IFERROR(INDEX('الأعضاء'!$B$6:$B$45,MATCH(B751&amp;"",'الأعضاء'!$A$6:$A$45,0))&amp;"","كود غير موجود"))</f>
        <v/>
      </c>
    </row>
    <row r="752">
      <c r="A752" s="14" t="n"/>
      <c r="B752" s="5" t="n"/>
      <c r="C752" s="15" t="n"/>
      <c r="D752" s="13" t="n"/>
      <c r="E752" s="5" t="n"/>
      <c r="F752" s="5" t="n"/>
      <c r="G752" s="6">
        <f>IF(B752&amp;""="","",IFERROR(INDEX('الأعضاء'!$B$6:$B$45,MATCH(B752&amp;"",'الأعضاء'!$A$6:$A$45,0))&amp;"","كود غير موجود"))</f>
        <v/>
      </c>
    </row>
    <row r="753">
      <c r="A753" s="14" t="n"/>
      <c r="B753" s="5" t="n"/>
      <c r="C753" s="15" t="n"/>
      <c r="D753" s="13" t="n"/>
      <c r="E753" s="5" t="n"/>
      <c r="F753" s="5" t="n"/>
      <c r="G753" s="6">
        <f>IF(B753&amp;""="","",IFERROR(INDEX('الأعضاء'!$B$6:$B$45,MATCH(B753&amp;"",'الأعضاء'!$A$6:$A$45,0))&amp;"","كود غير موجود"))</f>
        <v/>
      </c>
    </row>
    <row r="754">
      <c r="A754" s="14" t="n"/>
      <c r="B754" s="5" t="n"/>
      <c r="C754" s="15" t="n"/>
      <c r="D754" s="13" t="n"/>
      <c r="E754" s="5" t="n"/>
      <c r="F754" s="5" t="n"/>
      <c r="G754" s="6">
        <f>IF(B754&amp;""="","",IFERROR(INDEX('الأعضاء'!$B$6:$B$45,MATCH(B754&amp;"",'الأعضاء'!$A$6:$A$45,0))&amp;"","كود غير موجود"))</f>
        <v/>
      </c>
    </row>
    <row r="755">
      <c r="A755" s="14" t="n"/>
      <c r="B755" s="5" t="n"/>
      <c r="C755" s="15" t="n"/>
      <c r="D755" s="13" t="n"/>
      <c r="E755" s="5" t="n"/>
      <c r="F755" s="5" t="n"/>
      <c r="G755" s="6">
        <f>IF(B755&amp;""="","",IFERROR(INDEX('الأعضاء'!$B$6:$B$45,MATCH(B755&amp;"",'الأعضاء'!$A$6:$A$45,0))&amp;"","كود غير موجود"))</f>
        <v/>
      </c>
    </row>
    <row r="756">
      <c r="A756" s="14" t="n"/>
      <c r="B756" s="5" t="n"/>
      <c r="C756" s="15" t="n"/>
      <c r="D756" s="13" t="n"/>
      <c r="E756" s="5" t="n"/>
      <c r="F756" s="5" t="n"/>
      <c r="G756" s="6">
        <f>IF(B756&amp;""="","",IFERROR(INDEX('الأعضاء'!$B$6:$B$45,MATCH(B756&amp;"",'الأعضاء'!$A$6:$A$45,0))&amp;"","كود غير موجود"))</f>
        <v/>
      </c>
    </row>
    <row r="757">
      <c r="A757" s="14" t="n"/>
      <c r="B757" s="5" t="n"/>
      <c r="C757" s="15" t="n"/>
      <c r="D757" s="13" t="n"/>
      <c r="E757" s="5" t="n"/>
      <c r="F757" s="5" t="n"/>
      <c r="G757" s="6">
        <f>IF(B757&amp;""="","",IFERROR(INDEX('الأعضاء'!$B$6:$B$45,MATCH(B757&amp;"",'الأعضاء'!$A$6:$A$45,0))&amp;"","كود غير موجود"))</f>
        <v/>
      </c>
    </row>
    <row r="758">
      <c r="A758" s="14" t="n"/>
      <c r="B758" s="5" t="n"/>
      <c r="C758" s="15" t="n"/>
      <c r="D758" s="13" t="n"/>
      <c r="E758" s="5" t="n"/>
      <c r="F758" s="5" t="n"/>
      <c r="G758" s="6">
        <f>IF(B758&amp;""="","",IFERROR(INDEX('الأعضاء'!$B$6:$B$45,MATCH(B758&amp;"",'الأعضاء'!$A$6:$A$45,0))&amp;"","كود غير موجود"))</f>
        <v/>
      </c>
    </row>
    <row r="759">
      <c r="A759" s="14" t="n"/>
      <c r="B759" s="5" t="n"/>
      <c r="C759" s="15" t="n"/>
      <c r="D759" s="13" t="n"/>
      <c r="E759" s="5" t="n"/>
      <c r="F759" s="5" t="n"/>
      <c r="G759" s="6">
        <f>IF(B759&amp;""="","",IFERROR(INDEX('الأعضاء'!$B$6:$B$45,MATCH(B759&amp;"",'الأعضاء'!$A$6:$A$45,0))&amp;"","كود غير موجود"))</f>
        <v/>
      </c>
    </row>
    <row r="760">
      <c r="A760" s="14" t="n"/>
      <c r="B760" s="5" t="n"/>
      <c r="C760" s="15" t="n"/>
      <c r="D760" s="13" t="n"/>
      <c r="E760" s="5" t="n"/>
      <c r="F760" s="5" t="n"/>
      <c r="G760" s="6">
        <f>IF(B760&amp;""="","",IFERROR(INDEX('الأعضاء'!$B$6:$B$45,MATCH(B760&amp;"",'الأعضاء'!$A$6:$A$45,0))&amp;"","كود غير موجود"))</f>
        <v/>
      </c>
    </row>
    <row r="761">
      <c r="A761" s="14" t="n"/>
      <c r="B761" s="5" t="n"/>
      <c r="C761" s="15" t="n"/>
      <c r="D761" s="13" t="n"/>
      <c r="E761" s="5" t="n"/>
      <c r="F761" s="5" t="n"/>
      <c r="G761" s="6">
        <f>IF(B761&amp;""="","",IFERROR(INDEX('الأعضاء'!$B$6:$B$45,MATCH(B761&amp;"",'الأعضاء'!$A$6:$A$45,0))&amp;"","كود غير موجود"))</f>
        <v/>
      </c>
    </row>
    <row r="762">
      <c r="A762" s="14" t="n"/>
      <c r="B762" s="5" t="n"/>
      <c r="C762" s="15" t="n"/>
      <c r="D762" s="13" t="n"/>
      <c r="E762" s="5" t="n"/>
      <c r="F762" s="5" t="n"/>
      <c r="G762" s="6">
        <f>IF(B762&amp;""="","",IFERROR(INDEX('الأعضاء'!$B$6:$B$45,MATCH(B762&amp;"",'الأعضاء'!$A$6:$A$45,0))&amp;"","كود غير موجود"))</f>
        <v/>
      </c>
    </row>
    <row r="763">
      <c r="A763" s="14" t="n"/>
      <c r="B763" s="5" t="n"/>
      <c r="C763" s="15" t="n"/>
      <c r="D763" s="13" t="n"/>
      <c r="E763" s="5" t="n"/>
      <c r="F763" s="5" t="n"/>
      <c r="G763" s="6">
        <f>IF(B763&amp;""="","",IFERROR(INDEX('الأعضاء'!$B$6:$B$45,MATCH(B763&amp;"",'الأعضاء'!$A$6:$A$45,0))&amp;"","كود غير موجود"))</f>
        <v/>
      </c>
    </row>
    <row r="764">
      <c r="A764" s="14" t="n"/>
      <c r="B764" s="5" t="n"/>
      <c r="C764" s="15" t="n"/>
      <c r="D764" s="13" t="n"/>
      <c r="E764" s="5" t="n"/>
      <c r="F764" s="5" t="n"/>
      <c r="G764" s="6">
        <f>IF(B764&amp;""="","",IFERROR(INDEX('الأعضاء'!$B$6:$B$45,MATCH(B764&amp;"",'الأعضاء'!$A$6:$A$45,0))&amp;"","كود غير موجود"))</f>
        <v/>
      </c>
    </row>
    <row r="765">
      <c r="A765" s="14" t="n"/>
      <c r="B765" s="5" t="n"/>
      <c r="C765" s="15" t="n"/>
      <c r="D765" s="13" t="n"/>
      <c r="E765" s="5" t="n"/>
      <c r="F765" s="5" t="n"/>
      <c r="G765" s="6">
        <f>IF(B765&amp;""="","",IFERROR(INDEX('الأعضاء'!$B$6:$B$45,MATCH(B765&amp;"",'الأعضاء'!$A$6:$A$45,0))&amp;"","كود غير موجود"))</f>
        <v/>
      </c>
    </row>
    <row r="766">
      <c r="A766" s="14" t="n"/>
      <c r="B766" s="5" t="n"/>
      <c r="C766" s="15" t="n"/>
      <c r="D766" s="13" t="n"/>
      <c r="E766" s="5" t="n"/>
      <c r="F766" s="5" t="n"/>
      <c r="G766" s="6">
        <f>IF(B766&amp;""="","",IFERROR(INDEX('الأعضاء'!$B$6:$B$45,MATCH(B766&amp;"",'الأعضاء'!$A$6:$A$45,0))&amp;"","كود غير موجود"))</f>
        <v/>
      </c>
    </row>
    <row r="767">
      <c r="A767" s="14" t="n"/>
      <c r="B767" s="5" t="n"/>
      <c r="C767" s="15" t="n"/>
      <c r="D767" s="13" t="n"/>
      <c r="E767" s="5" t="n"/>
      <c r="F767" s="5" t="n"/>
      <c r="G767" s="6">
        <f>IF(B767&amp;""="","",IFERROR(INDEX('الأعضاء'!$B$6:$B$45,MATCH(B767&amp;"",'الأعضاء'!$A$6:$A$45,0))&amp;"","كود غير موجود"))</f>
        <v/>
      </c>
    </row>
    <row r="768">
      <c r="A768" s="14" t="n"/>
      <c r="B768" s="5" t="n"/>
      <c r="C768" s="15" t="n"/>
      <c r="D768" s="13" t="n"/>
      <c r="E768" s="5" t="n"/>
      <c r="F768" s="5" t="n"/>
      <c r="G768" s="6">
        <f>IF(B768&amp;""="","",IFERROR(INDEX('الأعضاء'!$B$6:$B$45,MATCH(B768&amp;"",'الأعضاء'!$A$6:$A$45,0))&amp;"","كود غير موجود"))</f>
        <v/>
      </c>
    </row>
    <row r="769">
      <c r="A769" s="14" t="n"/>
      <c r="B769" s="5" t="n"/>
      <c r="C769" s="15" t="n"/>
      <c r="D769" s="13" t="n"/>
      <c r="E769" s="5" t="n"/>
      <c r="F769" s="5" t="n"/>
      <c r="G769" s="6">
        <f>IF(B769&amp;""="","",IFERROR(INDEX('الأعضاء'!$B$6:$B$45,MATCH(B769&amp;"",'الأعضاء'!$A$6:$A$45,0))&amp;"","كود غير موجود"))</f>
        <v/>
      </c>
    </row>
    <row r="770">
      <c r="A770" s="14" t="n"/>
      <c r="B770" s="5" t="n"/>
      <c r="C770" s="15" t="n"/>
      <c r="D770" s="13" t="n"/>
      <c r="E770" s="5" t="n"/>
      <c r="F770" s="5" t="n"/>
      <c r="G770" s="6">
        <f>IF(B770&amp;""="","",IFERROR(INDEX('الأعضاء'!$B$6:$B$45,MATCH(B770&amp;"",'الأعضاء'!$A$6:$A$45,0))&amp;"","كود غير موجود"))</f>
        <v/>
      </c>
    </row>
    <row r="771">
      <c r="A771" s="14" t="n"/>
      <c r="B771" s="5" t="n"/>
      <c r="C771" s="15" t="n"/>
      <c r="D771" s="13" t="n"/>
      <c r="E771" s="5" t="n"/>
      <c r="F771" s="5" t="n"/>
      <c r="G771" s="6">
        <f>IF(B771&amp;""="","",IFERROR(INDEX('الأعضاء'!$B$6:$B$45,MATCH(B771&amp;"",'الأعضاء'!$A$6:$A$45,0))&amp;"","كود غير موجود"))</f>
        <v/>
      </c>
    </row>
    <row r="772">
      <c r="A772" s="14" t="n"/>
      <c r="B772" s="5" t="n"/>
      <c r="C772" s="15" t="n"/>
      <c r="D772" s="13" t="n"/>
      <c r="E772" s="5" t="n"/>
      <c r="F772" s="5" t="n"/>
      <c r="G772" s="6">
        <f>IF(B772&amp;""="","",IFERROR(INDEX('الأعضاء'!$B$6:$B$45,MATCH(B772&amp;"",'الأعضاء'!$A$6:$A$45,0))&amp;"","كود غير موجود"))</f>
        <v/>
      </c>
    </row>
    <row r="773">
      <c r="A773" s="14" t="n"/>
      <c r="B773" s="5" t="n"/>
      <c r="C773" s="15" t="n"/>
      <c r="D773" s="13" t="n"/>
      <c r="E773" s="5" t="n"/>
      <c r="F773" s="5" t="n"/>
      <c r="G773" s="6">
        <f>IF(B773&amp;""="","",IFERROR(INDEX('الأعضاء'!$B$6:$B$45,MATCH(B773&amp;"",'الأعضاء'!$A$6:$A$45,0))&amp;"","كود غير موجود"))</f>
        <v/>
      </c>
    </row>
    <row r="774">
      <c r="A774" s="14" t="n"/>
      <c r="B774" s="5" t="n"/>
      <c r="C774" s="15" t="n"/>
      <c r="D774" s="13" t="n"/>
      <c r="E774" s="5" t="n"/>
      <c r="F774" s="5" t="n"/>
      <c r="G774" s="6">
        <f>IF(B774&amp;""="","",IFERROR(INDEX('الأعضاء'!$B$6:$B$45,MATCH(B774&amp;"",'الأعضاء'!$A$6:$A$45,0))&amp;"","كود غير موجود"))</f>
        <v/>
      </c>
    </row>
    <row r="775">
      <c r="A775" s="14" t="n"/>
      <c r="B775" s="5" t="n"/>
      <c r="C775" s="15" t="n"/>
      <c r="D775" s="13" t="n"/>
      <c r="E775" s="5" t="n"/>
      <c r="F775" s="5" t="n"/>
      <c r="G775" s="6">
        <f>IF(B775&amp;""="","",IFERROR(INDEX('الأعضاء'!$B$6:$B$45,MATCH(B775&amp;"",'الأعضاء'!$A$6:$A$45,0))&amp;"","كود غير موجود"))</f>
        <v/>
      </c>
    </row>
    <row r="776">
      <c r="A776" s="14" t="n"/>
      <c r="B776" s="5" t="n"/>
      <c r="C776" s="15" t="n"/>
      <c r="D776" s="13" t="n"/>
      <c r="E776" s="5" t="n"/>
      <c r="F776" s="5" t="n"/>
      <c r="G776" s="6">
        <f>IF(B776&amp;""="","",IFERROR(INDEX('الأعضاء'!$B$6:$B$45,MATCH(B776&amp;"",'الأعضاء'!$A$6:$A$45,0))&amp;"","كود غير موجود"))</f>
        <v/>
      </c>
    </row>
    <row r="777">
      <c r="A777" s="14" t="n"/>
      <c r="B777" s="5" t="n"/>
      <c r="C777" s="15" t="n"/>
      <c r="D777" s="13" t="n"/>
      <c r="E777" s="5" t="n"/>
      <c r="F777" s="5" t="n"/>
      <c r="G777" s="6">
        <f>IF(B777&amp;""="","",IFERROR(INDEX('الأعضاء'!$B$6:$B$45,MATCH(B777&amp;"",'الأعضاء'!$A$6:$A$45,0))&amp;"","كود غير موجود"))</f>
        <v/>
      </c>
    </row>
    <row r="778">
      <c r="A778" s="14" t="n"/>
      <c r="B778" s="5" t="n"/>
      <c r="C778" s="15" t="n"/>
      <c r="D778" s="13" t="n"/>
      <c r="E778" s="5" t="n"/>
      <c r="F778" s="5" t="n"/>
      <c r="G778" s="6">
        <f>IF(B778&amp;""="","",IFERROR(INDEX('الأعضاء'!$B$6:$B$45,MATCH(B778&amp;"",'الأعضاء'!$A$6:$A$45,0))&amp;"","كود غير موجود"))</f>
        <v/>
      </c>
    </row>
    <row r="779">
      <c r="A779" s="14" t="n"/>
      <c r="B779" s="5" t="n"/>
      <c r="C779" s="15" t="n"/>
      <c r="D779" s="13" t="n"/>
      <c r="E779" s="5" t="n"/>
      <c r="F779" s="5" t="n"/>
      <c r="G779" s="6">
        <f>IF(B779&amp;""="","",IFERROR(INDEX('الأعضاء'!$B$6:$B$45,MATCH(B779&amp;"",'الأعضاء'!$A$6:$A$45,0))&amp;"","كود غير موجود"))</f>
        <v/>
      </c>
    </row>
    <row r="780">
      <c r="A780" s="14" t="n"/>
      <c r="B780" s="5" t="n"/>
      <c r="C780" s="15" t="n"/>
      <c r="D780" s="13" t="n"/>
      <c r="E780" s="5" t="n"/>
      <c r="F780" s="5" t="n"/>
      <c r="G780" s="6">
        <f>IF(B780&amp;""="","",IFERROR(INDEX('الأعضاء'!$B$6:$B$45,MATCH(B780&amp;"",'الأعضاء'!$A$6:$A$45,0))&amp;"","كود غير موجود"))</f>
        <v/>
      </c>
    </row>
    <row r="781">
      <c r="A781" s="14" t="n"/>
      <c r="B781" s="5" t="n"/>
      <c r="C781" s="15" t="n"/>
      <c r="D781" s="13" t="n"/>
      <c r="E781" s="5" t="n"/>
      <c r="F781" s="5" t="n"/>
      <c r="G781" s="6">
        <f>IF(B781&amp;""="","",IFERROR(INDEX('الأعضاء'!$B$6:$B$45,MATCH(B781&amp;"",'الأعضاء'!$A$6:$A$45,0))&amp;"","كود غير موجود"))</f>
        <v/>
      </c>
    </row>
    <row r="782">
      <c r="A782" s="14" t="n"/>
      <c r="B782" s="5" t="n"/>
      <c r="C782" s="15" t="n"/>
      <c r="D782" s="13" t="n"/>
      <c r="E782" s="5" t="n"/>
      <c r="F782" s="5" t="n"/>
      <c r="G782" s="6">
        <f>IF(B782&amp;""="","",IFERROR(INDEX('الأعضاء'!$B$6:$B$45,MATCH(B782&amp;"",'الأعضاء'!$A$6:$A$45,0))&amp;"","كود غير موجود"))</f>
        <v/>
      </c>
    </row>
    <row r="783">
      <c r="A783" s="14" t="n"/>
      <c r="B783" s="5" t="n"/>
      <c r="C783" s="15" t="n"/>
      <c r="D783" s="13" t="n"/>
      <c r="E783" s="5" t="n"/>
      <c r="F783" s="5" t="n"/>
      <c r="G783" s="6">
        <f>IF(B783&amp;""="","",IFERROR(INDEX('الأعضاء'!$B$6:$B$45,MATCH(B783&amp;"",'الأعضاء'!$A$6:$A$45,0))&amp;"","كود غير موجود"))</f>
        <v/>
      </c>
    </row>
    <row r="784">
      <c r="A784" s="14" t="n"/>
      <c r="B784" s="5" t="n"/>
      <c r="C784" s="15" t="n"/>
      <c r="D784" s="13" t="n"/>
      <c r="E784" s="5" t="n"/>
      <c r="F784" s="5" t="n"/>
      <c r="G784" s="6">
        <f>IF(B784&amp;""="","",IFERROR(INDEX('الأعضاء'!$B$6:$B$45,MATCH(B784&amp;"",'الأعضاء'!$A$6:$A$45,0))&amp;"","كود غير موجود"))</f>
        <v/>
      </c>
    </row>
    <row r="785">
      <c r="A785" s="14" t="n"/>
      <c r="B785" s="5" t="n"/>
      <c r="C785" s="15" t="n"/>
      <c r="D785" s="13" t="n"/>
      <c r="E785" s="5" t="n"/>
      <c r="F785" s="5" t="n"/>
      <c r="G785" s="6">
        <f>IF(B785&amp;""="","",IFERROR(INDEX('الأعضاء'!$B$6:$B$45,MATCH(B785&amp;"",'الأعضاء'!$A$6:$A$45,0))&amp;"","كود غير موجود"))</f>
        <v/>
      </c>
    </row>
    <row r="786">
      <c r="A786" s="14" t="n"/>
      <c r="B786" s="5" t="n"/>
      <c r="C786" s="15" t="n"/>
      <c r="D786" s="13" t="n"/>
      <c r="E786" s="5" t="n"/>
      <c r="F786" s="5" t="n"/>
      <c r="G786" s="6">
        <f>IF(B786&amp;""="","",IFERROR(INDEX('الأعضاء'!$B$6:$B$45,MATCH(B786&amp;"",'الأعضاء'!$A$6:$A$45,0))&amp;"","كود غير موجود"))</f>
        <v/>
      </c>
    </row>
    <row r="787">
      <c r="A787" s="14" t="n"/>
      <c r="B787" s="5" t="n"/>
      <c r="C787" s="15" t="n"/>
      <c r="D787" s="13" t="n"/>
      <c r="E787" s="5" t="n"/>
      <c r="F787" s="5" t="n"/>
      <c r="G787" s="6">
        <f>IF(B787&amp;""="","",IFERROR(INDEX('الأعضاء'!$B$6:$B$45,MATCH(B787&amp;"",'الأعضاء'!$A$6:$A$45,0))&amp;"","كود غير موجود"))</f>
        <v/>
      </c>
    </row>
    <row r="788">
      <c r="A788" s="14" t="n"/>
      <c r="B788" s="5" t="n"/>
      <c r="C788" s="15" t="n"/>
      <c r="D788" s="13" t="n"/>
      <c r="E788" s="5" t="n"/>
      <c r="F788" s="5" t="n"/>
      <c r="G788" s="6">
        <f>IF(B788&amp;""="","",IFERROR(INDEX('الأعضاء'!$B$6:$B$45,MATCH(B788&amp;"",'الأعضاء'!$A$6:$A$45,0))&amp;"","كود غير موجود"))</f>
        <v/>
      </c>
    </row>
    <row r="789">
      <c r="A789" s="14" t="n"/>
      <c r="B789" s="5" t="n"/>
      <c r="C789" s="15" t="n"/>
      <c r="D789" s="13" t="n"/>
      <c r="E789" s="5" t="n"/>
      <c r="F789" s="5" t="n"/>
      <c r="G789" s="6">
        <f>IF(B789&amp;""="","",IFERROR(INDEX('الأعضاء'!$B$6:$B$45,MATCH(B789&amp;"",'الأعضاء'!$A$6:$A$45,0))&amp;"","كود غير موجود"))</f>
        <v/>
      </c>
    </row>
    <row r="790">
      <c r="A790" s="14" t="n"/>
      <c r="B790" s="5" t="n"/>
      <c r="C790" s="15" t="n"/>
      <c r="D790" s="13" t="n"/>
      <c r="E790" s="5" t="n"/>
      <c r="F790" s="5" t="n"/>
      <c r="G790" s="6">
        <f>IF(B790&amp;""="","",IFERROR(INDEX('الأعضاء'!$B$6:$B$45,MATCH(B790&amp;"",'الأعضاء'!$A$6:$A$45,0))&amp;"","كود غير موجود"))</f>
        <v/>
      </c>
    </row>
    <row r="791">
      <c r="A791" s="14" t="n"/>
      <c r="B791" s="5" t="n"/>
      <c r="C791" s="15" t="n"/>
      <c r="D791" s="13" t="n"/>
      <c r="E791" s="5" t="n"/>
      <c r="F791" s="5" t="n"/>
      <c r="G791" s="6">
        <f>IF(B791&amp;""="","",IFERROR(INDEX('الأعضاء'!$B$6:$B$45,MATCH(B791&amp;"",'الأعضاء'!$A$6:$A$45,0))&amp;"","كود غير موجود"))</f>
        <v/>
      </c>
    </row>
    <row r="792">
      <c r="A792" s="14" t="n"/>
      <c r="B792" s="5" t="n"/>
      <c r="C792" s="15" t="n"/>
      <c r="D792" s="13" t="n"/>
      <c r="E792" s="5" t="n"/>
      <c r="F792" s="5" t="n"/>
      <c r="G792" s="6">
        <f>IF(B792&amp;""="","",IFERROR(INDEX('الأعضاء'!$B$6:$B$45,MATCH(B792&amp;"",'الأعضاء'!$A$6:$A$45,0))&amp;"","كود غير موجود"))</f>
        <v/>
      </c>
    </row>
    <row r="793">
      <c r="A793" s="14" t="n"/>
      <c r="B793" s="5" t="n"/>
      <c r="C793" s="15" t="n"/>
      <c r="D793" s="13" t="n"/>
      <c r="E793" s="5" t="n"/>
      <c r="F793" s="5" t="n"/>
      <c r="G793" s="6">
        <f>IF(B793&amp;""="","",IFERROR(INDEX('الأعضاء'!$B$6:$B$45,MATCH(B793&amp;"",'الأعضاء'!$A$6:$A$45,0))&amp;"","كود غير موجود"))</f>
        <v/>
      </c>
    </row>
    <row r="794">
      <c r="A794" s="14" t="n"/>
      <c r="B794" s="5" t="n"/>
      <c r="C794" s="15" t="n"/>
      <c r="D794" s="13" t="n"/>
      <c r="E794" s="5" t="n"/>
      <c r="F794" s="5" t="n"/>
      <c r="G794" s="6">
        <f>IF(B794&amp;""="","",IFERROR(INDEX('الأعضاء'!$B$6:$B$45,MATCH(B794&amp;"",'الأعضاء'!$A$6:$A$45,0))&amp;"","كود غير موجود"))</f>
        <v/>
      </c>
    </row>
    <row r="795">
      <c r="A795" s="14" t="n"/>
      <c r="B795" s="5" t="n"/>
      <c r="C795" s="15" t="n"/>
      <c r="D795" s="13" t="n"/>
      <c r="E795" s="5" t="n"/>
      <c r="F795" s="5" t="n"/>
      <c r="G795" s="6">
        <f>IF(B795&amp;""="","",IFERROR(INDEX('الأعضاء'!$B$6:$B$45,MATCH(B795&amp;"",'الأعضاء'!$A$6:$A$45,0))&amp;"","كود غير موجود"))</f>
        <v/>
      </c>
    </row>
    <row r="796">
      <c r="A796" s="14" t="n"/>
      <c r="B796" s="5" t="n"/>
      <c r="C796" s="15" t="n"/>
      <c r="D796" s="13" t="n"/>
      <c r="E796" s="5" t="n"/>
      <c r="F796" s="5" t="n"/>
      <c r="G796" s="6">
        <f>IF(B796&amp;""="","",IFERROR(INDEX('الأعضاء'!$B$6:$B$45,MATCH(B796&amp;"",'الأعضاء'!$A$6:$A$45,0))&amp;"","كود غير موجود"))</f>
        <v/>
      </c>
    </row>
    <row r="797">
      <c r="A797" s="14" t="n"/>
      <c r="B797" s="5" t="n"/>
      <c r="C797" s="15" t="n"/>
      <c r="D797" s="13" t="n"/>
      <c r="E797" s="5" t="n"/>
      <c r="F797" s="5" t="n"/>
      <c r="G797" s="6">
        <f>IF(B797&amp;""="","",IFERROR(INDEX('الأعضاء'!$B$6:$B$45,MATCH(B797&amp;"",'الأعضاء'!$A$6:$A$45,0))&amp;"","كود غير موجود"))</f>
        <v/>
      </c>
    </row>
    <row r="798">
      <c r="A798" s="14" t="n"/>
      <c r="B798" s="5" t="n"/>
      <c r="C798" s="15" t="n"/>
      <c r="D798" s="13" t="n"/>
      <c r="E798" s="5" t="n"/>
      <c r="F798" s="5" t="n"/>
      <c r="G798" s="6">
        <f>IF(B798&amp;""="","",IFERROR(INDEX('الأعضاء'!$B$6:$B$45,MATCH(B798&amp;"",'الأعضاء'!$A$6:$A$45,0))&amp;"","كود غير موجود"))</f>
        <v/>
      </c>
    </row>
    <row r="799">
      <c r="A799" s="14" t="n"/>
      <c r="B799" s="5" t="n"/>
      <c r="C799" s="15" t="n"/>
      <c r="D799" s="13" t="n"/>
      <c r="E799" s="5" t="n"/>
      <c r="F799" s="5" t="n"/>
      <c r="G799" s="6">
        <f>IF(B799&amp;""="","",IFERROR(INDEX('الأعضاء'!$B$6:$B$45,MATCH(B799&amp;"",'الأعضاء'!$A$6:$A$45,0))&amp;"","كود غير موجود"))</f>
        <v/>
      </c>
    </row>
    <row r="800">
      <c r="A800" s="14" t="n"/>
      <c r="B800" s="5" t="n"/>
      <c r="C800" s="15" t="n"/>
      <c r="D800" s="13" t="n"/>
      <c r="E800" s="5" t="n"/>
      <c r="F800" s="5" t="n"/>
      <c r="G800" s="6">
        <f>IF(B800&amp;""="","",IFERROR(INDEX('الأعضاء'!$B$6:$B$45,MATCH(B800&amp;"",'الأعضاء'!$A$6:$A$45,0))&amp;"","كود غير موجود"))</f>
        <v/>
      </c>
    </row>
    <row r="801">
      <c r="A801" s="14" t="n"/>
      <c r="B801" s="5" t="n"/>
      <c r="C801" s="15" t="n"/>
      <c r="D801" s="13" t="n"/>
      <c r="E801" s="5" t="n"/>
      <c r="F801" s="5" t="n"/>
      <c r="G801" s="6">
        <f>IF(B801&amp;""="","",IFERROR(INDEX('الأعضاء'!$B$6:$B$45,MATCH(B801&amp;"",'الأعضاء'!$A$6:$A$45,0))&amp;"","كود غير موجود"))</f>
        <v/>
      </c>
    </row>
    <row r="802">
      <c r="A802" s="14" t="n"/>
      <c r="B802" s="5" t="n"/>
      <c r="C802" s="15" t="n"/>
      <c r="D802" s="13" t="n"/>
      <c r="E802" s="5" t="n"/>
      <c r="F802" s="5" t="n"/>
      <c r="G802" s="6">
        <f>IF(B802&amp;""="","",IFERROR(INDEX('الأعضاء'!$B$6:$B$45,MATCH(B802&amp;"",'الأعضاء'!$A$6:$A$45,0))&amp;"","كود غير موجود"))</f>
        <v/>
      </c>
    </row>
    <row r="803">
      <c r="A803" s="14" t="n"/>
      <c r="B803" s="5" t="n"/>
      <c r="C803" s="15" t="n"/>
      <c r="D803" s="13" t="n"/>
      <c r="E803" s="5" t="n"/>
      <c r="F803" s="5" t="n"/>
      <c r="G803" s="6">
        <f>IF(B803&amp;""="","",IFERROR(INDEX('الأعضاء'!$B$6:$B$45,MATCH(B803&amp;"",'الأعضاء'!$A$6:$A$45,0))&amp;"","كود غير موجود"))</f>
        <v/>
      </c>
    </row>
    <row r="804">
      <c r="A804" s="14" t="n"/>
      <c r="B804" s="5" t="n"/>
      <c r="C804" s="15" t="n"/>
      <c r="D804" s="13" t="n"/>
      <c r="E804" s="5" t="n"/>
      <c r="F804" s="5" t="n"/>
      <c r="G804" s="6">
        <f>IF(B804&amp;""="","",IFERROR(INDEX('الأعضاء'!$B$6:$B$45,MATCH(B804&amp;"",'الأعضاء'!$A$6:$A$45,0))&amp;"","كود غير موجود"))</f>
        <v/>
      </c>
    </row>
    <row r="805">
      <c r="A805" s="14" t="n"/>
      <c r="B805" s="5" t="n"/>
      <c r="C805" s="15" t="n"/>
      <c r="D805" s="13" t="n"/>
      <c r="E805" s="5" t="n"/>
      <c r="F805" s="5" t="n"/>
      <c r="G805" s="6">
        <f>IF(B805&amp;""="","",IFERROR(INDEX('الأعضاء'!$B$6:$B$45,MATCH(B805&amp;"",'الأعضاء'!$A$6:$A$45,0))&amp;"","كود غير موجود"))</f>
        <v/>
      </c>
    </row>
    <row r="806">
      <c r="A806" s="14" t="n"/>
      <c r="B806" s="5" t="n"/>
      <c r="C806" s="15" t="n"/>
      <c r="D806" s="13" t="n"/>
      <c r="E806" s="5" t="n"/>
      <c r="F806" s="5" t="n"/>
      <c r="G806" s="6">
        <f>IF(B806&amp;""="","",IFERROR(INDEX('الأعضاء'!$B$6:$B$45,MATCH(B806&amp;"",'الأعضاء'!$A$6:$A$45,0))&amp;"","كود غير موجود"))</f>
        <v/>
      </c>
    </row>
    <row r="807">
      <c r="A807" s="14" t="n"/>
      <c r="B807" s="5" t="n"/>
      <c r="C807" s="15" t="n"/>
      <c r="D807" s="13" t="n"/>
      <c r="E807" s="5" t="n"/>
      <c r="F807" s="5" t="n"/>
      <c r="G807" s="6">
        <f>IF(B807&amp;""="","",IFERROR(INDEX('الأعضاء'!$B$6:$B$45,MATCH(B807&amp;"",'الأعضاء'!$A$6:$A$45,0))&amp;"","كود غير موجود"))</f>
        <v/>
      </c>
    </row>
    <row r="808">
      <c r="A808" s="14" t="n"/>
      <c r="B808" s="5" t="n"/>
      <c r="C808" s="15" t="n"/>
      <c r="D808" s="13" t="n"/>
      <c r="E808" s="5" t="n"/>
      <c r="F808" s="5" t="n"/>
      <c r="G808" s="6">
        <f>IF(B808&amp;""="","",IFERROR(INDEX('الأعضاء'!$B$6:$B$45,MATCH(B808&amp;"",'الأعضاء'!$A$6:$A$45,0))&amp;"","كود غير موجود"))</f>
        <v/>
      </c>
    </row>
    <row r="809">
      <c r="A809" s="14" t="n"/>
      <c r="B809" s="5" t="n"/>
      <c r="C809" s="15" t="n"/>
      <c r="D809" s="13" t="n"/>
      <c r="E809" s="5" t="n"/>
      <c r="F809" s="5" t="n"/>
      <c r="G809" s="6">
        <f>IF(B809&amp;""="","",IFERROR(INDEX('الأعضاء'!$B$6:$B$45,MATCH(B809&amp;"",'الأعضاء'!$A$6:$A$45,0))&amp;"","كود غير موجود"))</f>
        <v/>
      </c>
    </row>
    <row r="810">
      <c r="A810" s="14" t="n"/>
      <c r="B810" s="5" t="n"/>
      <c r="C810" s="15" t="n"/>
      <c r="D810" s="13" t="n"/>
      <c r="E810" s="5" t="n"/>
      <c r="F810" s="5" t="n"/>
      <c r="G810" s="6">
        <f>IF(B810&amp;""="","",IFERROR(INDEX('الأعضاء'!$B$6:$B$45,MATCH(B810&amp;"",'الأعضاء'!$A$6:$A$45,0))&amp;"","كود غير موجود"))</f>
        <v/>
      </c>
    </row>
    <row r="811">
      <c r="A811" s="14" t="n"/>
      <c r="B811" s="5" t="n"/>
      <c r="C811" s="15" t="n"/>
      <c r="D811" s="13" t="n"/>
      <c r="E811" s="5" t="n"/>
      <c r="F811" s="5" t="n"/>
      <c r="G811" s="6">
        <f>IF(B811&amp;""="","",IFERROR(INDEX('الأعضاء'!$B$6:$B$45,MATCH(B811&amp;"",'الأعضاء'!$A$6:$A$45,0))&amp;"","كود غير موجود"))</f>
        <v/>
      </c>
    </row>
    <row r="812">
      <c r="A812" s="14" t="n"/>
      <c r="B812" s="5" t="n"/>
      <c r="C812" s="15" t="n"/>
      <c r="D812" s="13" t="n"/>
      <c r="E812" s="5" t="n"/>
      <c r="F812" s="5" t="n"/>
      <c r="G812" s="6">
        <f>IF(B812&amp;""="","",IFERROR(INDEX('الأعضاء'!$B$6:$B$45,MATCH(B812&amp;"",'الأعضاء'!$A$6:$A$45,0))&amp;"","كود غير موجود"))</f>
        <v/>
      </c>
    </row>
    <row r="813">
      <c r="A813" s="14" t="n"/>
      <c r="B813" s="5" t="n"/>
      <c r="C813" s="15" t="n"/>
      <c r="D813" s="13" t="n"/>
      <c r="E813" s="5" t="n"/>
      <c r="F813" s="5" t="n"/>
      <c r="G813" s="6">
        <f>IF(B813&amp;""="","",IFERROR(INDEX('الأعضاء'!$B$6:$B$45,MATCH(B813&amp;"",'الأعضاء'!$A$6:$A$45,0))&amp;"","كود غير موجود"))</f>
        <v/>
      </c>
    </row>
    <row r="814">
      <c r="A814" s="14" t="n"/>
      <c r="B814" s="5" t="n"/>
      <c r="C814" s="15" t="n"/>
      <c r="D814" s="13" t="n"/>
      <c r="E814" s="5" t="n"/>
      <c r="F814" s="5" t="n"/>
      <c r="G814" s="6">
        <f>IF(B814&amp;""="","",IFERROR(INDEX('الأعضاء'!$B$6:$B$45,MATCH(B814&amp;"",'الأعضاء'!$A$6:$A$45,0))&amp;"","كود غير موجود"))</f>
        <v/>
      </c>
    </row>
    <row r="815">
      <c r="A815" s="14" t="n"/>
      <c r="B815" s="5" t="n"/>
      <c r="C815" s="15" t="n"/>
      <c r="D815" s="13" t="n"/>
      <c r="E815" s="5" t="n"/>
      <c r="F815" s="5" t="n"/>
      <c r="G815" s="6">
        <f>IF(B815&amp;""="","",IFERROR(INDEX('الأعضاء'!$B$6:$B$45,MATCH(B815&amp;"",'الأعضاء'!$A$6:$A$45,0))&amp;"","كود غير موجود"))</f>
        <v/>
      </c>
    </row>
    <row r="816">
      <c r="A816" s="14" t="n"/>
      <c r="B816" s="5" t="n"/>
      <c r="C816" s="15" t="n"/>
      <c r="D816" s="13" t="n"/>
      <c r="E816" s="5" t="n"/>
      <c r="F816" s="5" t="n"/>
      <c r="G816" s="6">
        <f>IF(B816&amp;""="","",IFERROR(INDEX('الأعضاء'!$B$6:$B$45,MATCH(B816&amp;"",'الأعضاء'!$A$6:$A$45,0))&amp;"","كود غير موجود"))</f>
        <v/>
      </c>
    </row>
    <row r="817">
      <c r="A817" s="14" t="n"/>
      <c r="B817" s="5" t="n"/>
      <c r="C817" s="15" t="n"/>
      <c r="D817" s="13" t="n"/>
      <c r="E817" s="5" t="n"/>
      <c r="F817" s="5" t="n"/>
      <c r="G817" s="6">
        <f>IF(B817&amp;""="","",IFERROR(INDEX('الأعضاء'!$B$6:$B$45,MATCH(B817&amp;"",'الأعضاء'!$A$6:$A$45,0))&amp;"","كود غير موجود"))</f>
        <v/>
      </c>
    </row>
    <row r="818">
      <c r="A818" s="14" t="n"/>
      <c r="B818" s="5" t="n"/>
      <c r="C818" s="15" t="n"/>
      <c r="D818" s="13" t="n"/>
      <c r="E818" s="5" t="n"/>
      <c r="F818" s="5" t="n"/>
      <c r="G818" s="6">
        <f>IF(B818&amp;""="","",IFERROR(INDEX('الأعضاء'!$B$6:$B$45,MATCH(B818&amp;"",'الأعضاء'!$A$6:$A$45,0))&amp;"","كود غير موجود"))</f>
        <v/>
      </c>
    </row>
    <row r="819">
      <c r="A819" s="14" t="n"/>
      <c r="B819" s="5" t="n"/>
      <c r="C819" s="15" t="n"/>
      <c r="D819" s="13" t="n"/>
      <c r="E819" s="5" t="n"/>
      <c r="F819" s="5" t="n"/>
      <c r="G819" s="6">
        <f>IF(B819&amp;""="","",IFERROR(INDEX('الأعضاء'!$B$6:$B$45,MATCH(B819&amp;"",'الأعضاء'!$A$6:$A$45,0))&amp;"","كود غير موجود"))</f>
        <v/>
      </c>
    </row>
    <row r="820">
      <c r="A820" s="14" t="n"/>
      <c r="B820" s="5" t="n"/>
      <c r="C820" s="15" t="n"/>
      <c r="D820" s="13" t="n"/>
      <c r="E820" s="5" t="n"/>
      <c r="F820" s="5" t="n"/>
      <c r="G820" s="6">
        <f>IF(B820&amp;""="","",IFERROR(INDEX('الأعضاء'!$B$6:$B$45,MATCH(B820&amp;"",'الأعضاء'!$A$6:$A$45,0))&amp;"","كود غير موجود"))</f>
        <v/>
      </c>
    </row>
    <row r="821">
      <c r="A821" s="14" t="n"/>
      <c r="B821" s="5" t="n"/>
      <c r="C821" s="15" t="n"/>
      <c r="D821" s="13" t="n"/>
      <c r="E821" s="5" t="n"/>
      <c r="F821" s="5" t="n"/>
      <c r="G821" s="6">
        <f>IF(B821&amp;""="","",IFERROR(INDEX('الأعضاء'!$B$6:$B$45,MATCH(B821&amp;"",'الأعضاء'!$A$6:$A$45,0))&amp;"","كود غير موجود"))</f>
        <v/>
      </c>
    </row>
    <row r="822">
      <c r="A822" s="14" t="n"/>
      <c r="B822" s="5" t="n"/>
      <c r="C822" s="15" t="n"/>
      <c r="D822" s="13" t="n"/>
      <c r="E822" s="5" t="n"/>
      <c r="F822" s="5" t="n"/>
      <c r="G822" s="6">
        <f>IF(B822&amp;""="","",IFERROR(INDEX('الأعضاء'!$B$6:$B$45,MATCH(B822&amp;"",'الأعضاء'!$A$6:$A$45,0))&amp;"","كود غير موجود"))</f>
        <v/>
      </c>
    </row>
    <row r="823">
      <c r="A823" s="14" t="n"/>
      <c r="B823" s="5" t="n"/>
      <c r="C823" s="15" t="n"/>
      <c r="D823" s="13" t="n"/>
      <c r="E823" s="5" t="n"/>
      <c r="F823" s="5" t="n"/>
      <c r="G823" s="6">
        <f>IF(B823&amp;""="","",IFERROR(INDEX('الأعضاء'!$B$6:$B$45,MATCH(B823&amp;"",'الأعضاء'!$A$6:$A$45,0))&amp;"","كود غير موجود"))</f>
        <v/>
      </c>
    </row>
    <row r="824">
      <c r="A824" s="14" t="n"/>
      <c r="B824" s="5" t="n"/>
      <c r="C824" s="15" t="n"/>
      <c r="D824" s="13" t="n"/>
      <c r="E824" s="5" t="n"/>
      <c r="F824" s="5" t="n"/>
      <c r="G824" s="6">
        <f>IF(B824&amp;""="","",IFERROR(INDEX('الأعضاء'!$B$6:$B$45,MATCH(B824&amp;"",'الأعضاء'!$A$6:$A$45,0))&amp;"","كود غير موجود"))</f>
        <v/>
      </c>
    </row>
    <row r="825">
      <c r="A825" s="14" t="n"/>
      <c r="B825" s="5" t="n"/>
      <c r="C825" s="15" t="n"/>
      <c r="D825" s="13" t="n"/>
      <c r="E825" s="5" t="n"/>
      <c r="F825" s="5" t="n"/>
      <c r="G825" s="6">
        <f>IF(B825&amp;""="","",IFERROR(INDEX('الأعضاء'!$B$6:$B$45,MATCH(B825&amp;"",'الأعضاء'!$A$6:$A$45,0))&amp;"","كود غير موجود"))</f>
        <v/>
      </c>
    </row>
    <row r="826">
      <c r="A826" s="14" t="n"/>
      <c r="B826" s="5" t="n"/>
      <c r="C826" s="15" t="n"/>
      <c r="D826" s="13" t="n"/>
      <c r="E826" s="5" t="n"/>
      <c r="F826" s="5" t="n"/>
      <c r="G826" s="6">
        <f>IF(B826&amp;""="","",IFERROR(INDEX('الأعضاء'!$B$6:$B$45,MATCH(B826&amp;"",'الأعضاء'!$A$6:$A$45,0))&amp;"","كود غير موجود"))</f>
        <v/>
      </c>
    </row>
    <row r="827">
      <c r="A827" s="14" t="n"/>
      <c r="B827" s="5" t="n"/>
      <c r="C827" s="15" t="n"/>
      <c r="D827" s="13" t="n"/>
      <c r="E827" s="5" t="n"/>
      <c r="F827" s="5" t="n"/>
      <c r="G827" s="6">
        <f>IF(B827&amp;""="","",IFERROR(INDEX('الأعضاء'!$B$6:$B$45,MATCH(B827&amp;"",'الأعضاء'!$A$6:$A$45,0))&amp;"","كود غير موجود"))</f>
        <v/>
      </c>
    </row>
    <row r="828">
      <c r="A828" s="14" t="n"/>
      <c r="B828" s="5" t="n"/>
      <c r="C828" s="15" t="n"/>
      <c r="D828" s="13" t="n"/>
      <c r="E828" s="5" t="n"/>
      <c r="F828" s="5" t="n"/>
      <c r="G828" s="6">
        <f>IF(B828&amp;""="","",IFERROR(INDEX('الأعضاء'!$B$6:$B$45,MATCH(B828&amp;"",'الأعضاء'!$A$6:$A$45,0))&amp;"","كود غير موجود"))</f>
        <v/>
      </c>
    </row>
    <row r="829">
      <c r="A829" s="14" t="n"/>
      <c r="B829" s="5" t="n"/>
      <c r="C829" s="15" t="n"/>
      <c r="D829" s="13" t="n"/>
      <c r="E829" s="5" t="n"/>
      <c r="F829" s="5" t="n"/>
      <c r="G829" s="6">
        <f>IF(B829&amp;""="","",IFERROR(INDEX('الأعضاء'!$B$6:$B$45,MATCH(B829&amp;"",'الأعضاء'!$A$6:$A$45,0))&amp;"","كود غير موجود"))</f>
        <v/>
      </c>
    </row>
    <row r="830">
      <c r="A830" s="14" t="n"/>
      <c r="B830" s="5" t="n"/>
      <c r="C830" s="15" t="n"/>
      <c r="D830" s="13" t="n"/>
      <c r="E830" s="5" t="n"/>
      <c r="F830" s="5" t="n"/>
      <c r="G830" s="6">
        <f>IF(B830&amp;""="","",IFERROR(INDEX('الأعضاء'!$B$6:$B$45,MATCH(B830&amp;"",'الأعضاء'!$A$6:$A$45,0))&amp;"","كود غير موجود"))</f>
        <v/>
      </c>
    </row>
    <row r="831">
      <c r="A831" s="14" t="n"/>
      <c r="B831" s="5" t="n"/>
      <c r="C831" s="15" t="n"/>
      <c r="D831" s="13" t="n"/>
      <c r="E831" s="5" t="n"/>
      <c r="F831" s="5" t="n"/>
      <c r="G831" s="6">
        <f>IF(B831&amp;""="","",IFERROR(INDEX('الأعضاء'!$B$6:$B$45,MATCH(B831&amp;"",'الأعضاء'!$A$6:$A$45,0))&amp;"","كود غير موجود"))</f>
        <v/>
      </c>
    </row>
    <row r="832">
      <c r="A832" s="14" t="n"/>
      <c r="B832" s="5" t="n"/>
      <c r="C832" s="15" t="n"/>
      <c r="D832" s="13" t="n"/>
      <c r="E832" s="5" t="n"/>
      <c r="F832" s="5" t="n"/>
      <c r="G832" s="6">
        <f>IF(B832&amp;""="","",IFERROR(INDEX('الأعضاء'!$B$6:$B$45,MATCH(B832&amp;"",'الأعضاء'!$A$6:$A$45,0))&amp;"","كود غير موجود"))</f>
        <v/>
      </c>
    </row>
    <row r="833">
      <c r="A833" s="14" t="n"/>
      <c r="B833" s="5" t="n"/>
      <c r="C833" s="15" t="n"/>
      <c r="D833" s="13" t="n"/>
      <c r="E833" s="5" t="n"/>
      <c r="F833" s="5" t="n"/>
      <c r="G833" s="6">
        <f>IF(B833&amp;""="","",IFERROR(INDEX('الأعضاء'!$B$6:$B$45,MATCH(B833&amp;"",'الأعضاء'!$A$6:$A$45,0))&amp;"","كود غير موجود"))</f>
        <v/>
      </c>
    </row>
    <row r="834">
      <c r="A834" s="14" t="n"/>
      <c r="B834" s="5" t="n"/>
      <c r="C834" s="15" t="n"/>
      <c r="D834" s="13" t="n"/>
      <c r="E834" s="5" t="n"/>
      <c r="F834" s="5" t="n"/>
      <c r="G834" s="6">
        <f>IF(B834&amp;""="","",IFERROR(INDEX('الأعضاء'!$B$6:$B$45,MATCH(B834&amp;"",'الأعضاء'!$A$6:$A$45,0))&amp;"","كود غير موجود"))</f>
        <v/>
      </c>
    </row>
    <row r="835">
      <c r="A835" s="14" t="n"/>
      <c r="B835" s="5" t="n"/>
      <c r="C835" s="15" t="n"/>
      <c r="D835" s="13" t="n"/>
      <c r="E835" s="5" t="n"/>
      <c r="F835" s="5" t="n"/>
      <c r="G835" s="6">
        <f>IF(B835&amp;""="","",IFERROR(INDEX('الأعضاء'!$B$6:$B$45,MATCH(B835&amp;"",'الأعضاء'!$A$6:$A$45,0))&amp;"","كود غير موجود"))</f>
        <v/>
      </c>
    </row>
    <row r="836">
      <c r="A836" s="14" t="n"/>
      <c r="B836" s="5" t="n"/>
      <c r="C836" s="15" t="n"/>
      <c r="D836" s="13" t="n"/>
      <c r="E836" s="5" t="n"/>
      <c r="F836" s="5" t="n"/>
      <c r="G836" s="6">
        <f>IF(B836&amp;""="","",IFERROR(INDEX('الأعضاء'!$B$6:$B$45,MATCH(B836&amp;"",'الأعضاء'!$A$6:$A$45,0))&amp;"","كود غير موجود"))</f>
        <v/>
      </c>
    </row>
    <row r="837">
      <c r="A837" s="14" t="n"/>
      <c r="B837" s="5" t="n"/>
      <c r="C837" s="15" t="n"/>
      <c r="D837" s="13" t="n"/>
      <c r="E837" s="5" t="n"/>
      <c r="F837" s="5" t="n"/>
      <c r="G837" s="6">
        <f>IF(B837&amp;""="","",IFERROR(INDEX('الأعضاء'!$B$6:$B$45,MATCH(B837&amp;"",'الأعضاء'!$A$6:$A$45,0))&amp;"","كود غير موجود"))</f>
        <v/>
      </c>
    </row>
    <row r="838">
      <c r="A838" s="14" t="n"/>
      <c r="B838" s="5" t="n"/>
      <c r="C838" s="15" t="n"/>
      <c r="D838" s="13" t="n"/>
      <c r="E838" s="5" t="n"/>
      <c r="F838" s="5" t="n"/>
      <c r="G838" s="6">
        <f>IF(B838&amp;""="","",IFERROR(INDEX('الأعضاء'!$B$6:$B$45,MATCH(B838&amp;"",'الأعضاء'!$A$6:$A$45,0))&amp;"","كود غير موجود"))</f>
        <v/>
      </c>
    </row>
    <row r="839">
      <c r="A839" s="14" t="n"/>
      <c r="B839" s="5" t="n"/>
      <c r="C839" s="15" t="n"/>
      <c r="D839" s="13" t="n"/>
      <c r="E839" s="5" t="n"/>
      <c r="F839" s="5" t="n"/>
      <c r="G839" s="6">
        <f>IF(B839&amp;""="","",IFERROR(INDEX('الأعضاء'!$B$6:$B$45,MATCH(B839&amp;"",'الأعضاء'!$A$6:$A$45,0))&amp;"","كود غير موجود"))</f>
        <v/>
      </c>
    </row>
    <row r="840">
      <c r="A840" s="14" t="n"/>
      <c r="B840" s="5" t="n"/>
      <c r="C840" s="15" t="n"/>
      <c r="D840" s="13" t="n"/>
      <c r="E840" s="5" t="n"/>
      <c r="F840" s="5" t="n"/>
      <c r="G840" s="6">
        <f>IF(B840&amp;""="","",IFERROR(INDEX('الأعضاء'!$B$6:$B$45,MATCH(B840&amp;"",'الأعضاء'!$A$6:$A$45,0))&amp;"","كود غير موجود"))</f>
        <v/>
      </c>
    </row>
    <row r="841">
      <c r="A841" s="14" t="n"/>
      <c r="B841" s="5" t="n"/>
      <c r="C841" s="15" t="n"/>
      <c r="D841" s="13" t="n"/>
      <c r="E841" s="5" t="n"/>
      <c r="F841" s="5" t="n"/>
      <c r="G841" s="6">
        <f>IF(B841&amp;""="","",IFERROR(INDEX('الأعضاء'!$B$6:$B$45,MATCH(B841&amp;"",'الأعضاء'!$A$6:$A$45,0))&amp;"","كود غير موجود"))</f>
        <v/>
      </c>
    </row>
    <row r="842">
      <c r="A842" s="14" t="n"/>
      <c r="B842" s="5" t="n"/>
      <c r="C842" s="15" t="n"/>
      <c r="D842" s="13" t="n"/>
      <c r="E842" s="5" t="n"/>
      <c r="F842" s="5" t="n"/>
      <c r="G842" s="6">
        <f>IF(B842&amp;""="","",IFERROR(INDEX('الأعضاء'!$B$6:$B$45,MATCH(B842&amp;"",'الأعضاء'!$A$6:$A$45,0))&amp;"","كود غير موجود"))</f>
        <v/>
      </c>
    </row>
    <row r="843">
      <c r="A843" s="14" t="n"/>
      <c r="B843" s="5" t="n"/>
      <c r="C843" s="15" t="n"/>
      <c r="D843" s="13" t="n"/>
      <c r="E843" s="5" t="n"/>
      <c r="F843" s="5" t="n"/>
      <c r="G843" s="6">
        <f>IF(B843&amp;""="","",IFERROR(INDEX('الأعضاء'!$B$6:$B$45,MATCH(B843&amp;"",'الأعضاء'!$A$6:$A$45,0))&amp;"","كود غير موجود"))</f>
        <v/>
      </c>
    </row>
    <row r="844">
      <c r="A844" s="14" t="n"/>
      <c r="B844" s="5" t="n"/>
      <c r="C844" s="15" t="n"/>
      <c r="D844" s="13" t="n"/>
      <c r="E844" s="5" t="n"/>
      <c r="F844" s="5" t="n"/>
      <c r="G844" s="6">
        <f>IF(B844&amp;""="","",IFERROR(INDEX('الأعضاء'!$B$6:$B$45,MATCH(B844&amp;"",'الأعضاء'!$A$6:$A$45,0))&amp;"","كود غير موجود"))</f>
        <v/>
      </c>
    </row>
    <row r="845">
      <c r="A845" s="14" t="n"/>
      <c r="B845" s="5" t="n"/>
      <c r="C845" s="15" t="n"/>
      <c r="D845" s="13" t="n"/>
      <c r="E845" s="5" t="n"/>
      <c r="F845" s="5" t="n"/>
      <c r="G845" s="6">
        <f>IF(B845&amp;""="","",IFERROR(INDEX('الأعضاء'!$B$6:$B$45,MATCH(B845&amp;"",'الأعضاء'!$A$6:$A$45,0))&amp;"","كود غير موجود"))</f>
        <v/>
      </c>
    </row>
    <row r="846">
      <c r="A846" s="14" t="n"/>
      <c r="B846" s="5" t="n"/>
      <c r="C846" s="15" t="n"/>
      <c r="D846" s="13" t="n"/>
      <c r="E846" s="5" t="n"/>
      <c r="F846" s="5" t="n"/>
      <c r="G846" s="6">
        <f>IF(B846&amp;""="","",IFERROR(INDEX('الأعضاء'!$B$6:$B$45,MATCH(B846&amp;"",'الأعضاء'!$A$6:$A$45,0))&amp;"","كود غير موجود"))</f>
        <v/>
      </c>
    </row>
    <row r="847">
      <c r="A847" s="14" t="n"/>
      <c r="B847" s="5" t="n"/>
      <c r="C847" s="15" t="n"/>
      <c r="D847" s="13" t="n"/>
      <c r="E847" s="5" t="n"/>
      <c r="F847" s="5" t="n"/>
      <c r="G847" s="6">
        <f>IF(B847&amp;""="","",IFERROR(INDEX('الأعضاء'!$B$6:$B$45,MATCH(B847&amp;"",'الأعضاء'!$A$6:$A$45,0))&amp;"","كود غير موجود"))</f>
        <v/>
      </c>
    </row>
    <row r="848">
      <c r="A848" s="14" t="n"/>
      <c r="B848" s="5" t="n"/>
      <c r="C848" s="15" t="n"/>
      <c r="D848" s="13" t="n"/>
      <c r="E848" s="5" t="n"/>
      <c r="F848" s="5" t="n"/>
      <c r="G848" s="6">
        <f>IF(B848&amp;""="","",IFERROR(INDEX('الأعضاء'!$B$6:$B$45,MATCH(B848&amp;"",'الأعضاء'!$A$6:$A$45,0))&amp;"","كود غير موجود"))</f>
        <v/>
      </c>
    </row>
    <row r="849">
      <c r="A849" s="14" t="n"/>
      <c r="B849" s="5" t="n"/>
      <c r="C849" s="15" t="n"/>
      <c r="D849" s="13" t="n"/>
      <c r="E849" s="5" t="n"/>
      <c r="F849" s="5" t="n"/>
      <c r="G849" s="6">
        <f>IF(B849&amp;""="","",IFERROR(INDEX('الأعضاء'!$B$6:$B$45,MATCH(B849&amp;"",'الأعضاء'!$A$6:$A$45,0))&amp;"","كود غير موجود"))</f>
        <v/>
      </c>
    </row>
    <row r="850">
      <c r="A850" s="14" t="n"/>
      <c r="B850" s="5" t="n"/>
      <c r="C850" s="15" t="n"/>
      <c r="D850" s="13" t="n"/>
      <c r="E850" s="5" t="n"/>
      <c r="F850" s="5" t="n"/>
      <c r="G850" s="6">
        <f>IF(B850&amp;""="","",IFERROR(INDEX('الأعضاء'!$B$6:$B$45,MATCH(B850&amp;"",'الأعضاء'!$A$6:$A$45,0))&amp;"","كود غير موجود"))</f>
        <v/>
      </c>
    </row>
    <row r="851">
      <c r="A851" s="14" t="n"/>
      <c r="B851" s="5" t="n"/>
      <c r="C851" s="15" t="n"/>
      <c r="D851" s="13" t="n"/>
      <c r="E851" s="5" t="n"/>
      <c r="F851" s="5" t="n"/>
      <c r="G851" s="6">
        <f>IF(B851&amp;""="","",IFERROR(INDEX('الأعضاء'!$B$6:$B$45,MATCH(B851&amp;"",'الأعضاء'!$A$6:$A$45,0))&amp;"","كود غير موجود"))</f>
        <v/>
      </c>
    </row>
    <row r="852">
      <c r="A852" s="14" t="n"/>
      <c r="B852" s="5" t="n"/>
      <c r="C852" s="15" t="n"/>
      <c r="D852" s="13" t="n"/>
      <c r="E852" s="5" t="n"/>
      <c r="F852" s="5" t="n"/>
      <c r="G852" s="6">
        <f>IF(B852&amp;""="","",IFERROR(INDEX('الأعضاء'!$B$6:$B$45,MATCH(B852&amp;"",'الأعضاء'!$A$6:$A$45,0))&amp;"","كود غير موجود"))</f>
        <v/>
      </c>
    </row>
    <row r="853">
      <c r="A853" s="14" t="n"/>
      <c r="B853" s="5" t="n"/>
      <c r="C853" s="15" t="n"/>
      <c r="D853" s="13" t="n"/>
      <c r="E853" s="5" t="n"/>
      <c r="F853" s="5" t="n"/>
      <c r="G853" s="6">
        <f>IF(B853&amp;""="","",IFERROR(INDEX('الأعضاء'!$B$6:$B$45,MATCH(B853&amp;"",'الأعضاء'!$A$6:$A$45,0))&amp;"","كود غير موجود"))</f>
        <v/>
      </c>
    </row>
    <row r="854">
      <c r="A854" s="14" t="n"/>
      <c r="B854" s="5" t="n"/>
      <c r="C854" s="15" t="n"/>
      <c r="D854" s="13" t="n"/>
      <c r="E854" s="5" t="n"/>
      <c r="F854" s="5" t="n"/>
      <c r="G854" s="6">
        <f>IF(B854&amp;""="","",IFERROR(INDEX('الأعضاء'!$B$6:$B$45,MATCH(B854&amp;"",'الأعضاء'!$A$6:$A$45,0))&amp;"","كود غير موجود"))</f>
        <v/>
      </c>
    </row>
    <row r="855">
      <c r="A855" s="14" t="n"/>
      <c r="B855" s="5" t="n"/>
      <c r="C855" s="15" t="n"/>
      <c r="D855" s="13" t="n"/>
      <c r="E855" s="5" t="n"/>
      <c r="F855" s="5" t="n"/>
      <c r="G855" s="6">
        <f>IF(B855&amp;""="","",IFERROR(INDEX('الأعضاء'!$B$6:$B$45,MATCH(B855&amp;"",'الأعضاء'!$A$6:$A$45,0))&amp;"","كود غير موجود"))</f>
        <v/>
      </c>
    </row>
    <row r="856">
      <c r="A856" s="14" t="n"/>
      <c r="B856" s="5" t="n"/>
      <c r="C856" s="15" t="n"/>
      <c r="D856" s="13" t="n"/>
      <c r="E856" s="5" t="n"/>
      <c r="F856" s="5" t="n"/>
      <c r="G856" s="6">
        <f>IF(B856&amp;""="","",IFERROR(INDEX('الأعضاء'!$B$6:$B$45,MATCH(B856&amp;"",'الأعضاء'!$A$6:$A$45,0))&amp;"","كود غير موجود"))</f>
        <v/>
      </c>
    </row>
    <row r="857">
      <c r="A857" s="14" t="n"/>
      <c r="B857" s="5" t="n"/>
      <c r="C857" s="15" t="n"/>
      <c r="D857" s="13" t="n"/>
      <c r="E857" s="5" t="n"/>
      <c r="F857" s="5" t="n"/>
      <c r="G857" s="6">
        <f>IF(B857&amp;""="","",IFERROR(INDEX('الأعضاء'!$B$6:$B$45,MATCH(B857&amp;"",'الأعضاء'!$A$6:$A$45,0))&amp;"","كود غير موجود"))</f>
        <v/>
      </c>
    </row>
    <row r="858">
      <c r="A858" s="14" t="n"/>
      <c r="B858" s="5" t="n"/>
      <c r="C858" s="15" t="n"/>
      <c r="D858" s="13" t="n"/>
      <c r="E858" s="5" t="n"/>
      <c r="F858" s="5" t="n"/>
      <c r="G858" s="6">
        <f>IF(B858&amp;""="","",IFERROR(INDEX('الأعضاء'!$B$6:$B$45,MATCH(B858&amp;"",'الأعضاء'!$A$6:$A$45,0))&amp;"","كود غير موجود"))</f>
        <v/>
      </c>
    </row>
    <row r="859">
      <c r="A859" s="14" t="n"/>
      <c r="B859" s="5" t="n"/>
      <c r="C859" s="15" t="n"/>
      <c r="D859" s="13" t="n"/>
      <c r="E859" s="5" t="n"/>
      <c r="F859" s="5" t="n"/>
      <c r="G859" s="6">
        <f>IF(B859&amp;""="","",IFERROR(INDEX('الأعضاء'!$B$6:$B$45,MATCH(B859&amp;"",'الأعضاء'!$A$6:$A$45,0))&amp;"","كود غير موجود"))</f>
        <v/>
      </c>
    </row>
    <row r="860">
      <c r="A860" s="14" t="n"/>
      <c r="B860" s="5" t="n"/>
      <c r="C860" s="15" t="n"/>
      <c r="D860" s="13" t="n"/>
      <c r="E860" s="5" t="n"/>
      <c r="F860" s="5" t="n"/>
      <c r="G860" s="6">
        <f>IF(B860&amp;""="","",IFERROR(INDEX('الأعضاء'!$B$6:$B$45,MATCH(B860&amp;"",'الأعضاء'!$A$6:$A$45,0))&amp;"","كود غير موجود"))</f>
        <v/>
      </c>
    </row>
    <row r="861">
      <c r="A861" s="14" t="n"/>
      <c r="B861" s="5" t="n"/>
      <c r="C861" s="15" t="n"/>
      <c r="D861" s="13" t="n"/>
      <c r="E861" s="5" t="n"/>
      <c r="F861" s="5" t="n"/>
      <c r="G861" s="6">
        <f>IF(B861&amp;""="","",IFERROR(INDEX('الأعضاء'!$B$6:$B$45,MATCH(B861&amp;"",'الأعضاء'!$A$6:$A$45,0))&amp;"","كود غير موجود"))</f>
        <v/>
      </c>
    </row>
    <row r="862">
      <c r="A862" s="14" t="n"/>
      <c r="B862" s="5" t="n"/>
      <c r="C862" s="15" t="n"/>
      <c r="D862" s="13" t="n"/>
      <c r="E862" s="5" t="n"/>
      <c r="F862" s="5" t="n"/>
      <c r="G862" s="6">
        <f>IF(B862&amp;""="","",IFERROR(INDEX('الأعضاء'!$B$6:$B$45,MATCH(B862&amp;"",'الأعضاء'!$A$6:$A$45,0))&amp;"","كود غير موجود"))</f>
        <v/>
      </c>
    </row>
    <row r="863">
      <c r="A863" s="14" t="n"/>
      <c r="B863" s="5" t="n"/>
      <c r="C863" s="15" t="n"/>
      <c r="D863" s="13" t="n"/>
      <c r="E863" s="5" t="n"/>
      <c r="F863" s="5" t="n"/>
      <c r="G863" s="6">
        <f>IF(B863&amp;""="","",IFERROR(INDEX('الأعضاء'!$B$6:$B$45,MATCH(B863&amp;"",'الأعضاء'!$A$6:$A$45,0))&amp;"","كود غير موجود"))</f>
        <v/>
      </c>
    </row>
    <row r="864">
      <c r="A864" s="14" t="n"/>
      <c r="B864" s="5" t="n"/>
      <c r="C864" s="15" t="n"/>
      <c r="D864" s="13" t="n"/>
      <c r="E864" s="5" t="n"/>
      <c r="F864" s="5" t="n"/>
      <c r="G864" s="6">
        <f>IF(B864&amp;""="","",IFERROR(INDEX('الأعضاء'!$B$6:$B$45,MATCH(B864&amp;"",'الأعضاء'!$A$6:$A$45,0))&amp;"","كود غير موجود"))</f>
        <v/>
      </c>
    </row>
    <row r="865">
      <c r="A865" s="14" t="n"/>
      <c r="B865" s="5" t="n"/>
      <c r="C865" s="15" t="n"/>
      <c r="D865" s="13" t="n"/>
      <c r="E865" s="5" t="n"/>
      <c r="F865" s="5" t="n"/>
      <c r="G865" s="6">
        <f>IF(B865&amp;""="","",IFERROR(INDEX('الأعضاء'!$B$6:$B$45,MATCH(B865&amp;"",'الأعضاء'!$A$6:$A$45,0))&amp;"","كود غير موجود"))</f>
        <v/>
      </c>
    </row>
    <row r="866">
      <c r="A866" s="14" t="n"/>
      <c r="B866" s="5" t="n"/>
      <c r="C866" s="15" t="n"/>
      <c r="D866" s="13" t="n"/>
      <c r="E866" s="5" t="n"/>
      <c r="F866" s="5" t="n"/>
      <c r="G866" s="6">
        <f>IF(B866&amp;""="","",IFERROR(INDEX('الأعضاء'!$B$6:$B$45,MATCH(B866&amp;"",'الأعضاء'!$A$6:$A$45,0))&amp;"","كود غير موجود"))</f>
        <v/>
      </c>
    </row>
    <row r="867">
      <c r="A867" s="14" t="n"/>
      <c r="B867" s="5" t="n"/>
      <c r="C867" s="15" t="n"/>
      <c r="D867" s="13" t="n"/>
      <c r="E867" s="5" t="n"/>
      <c r="F867" s="5" t="n"/>
      <c r="G867" s="6">
        <f>IF(B867&amp;""="","",IFERROR(INDEX('الأعضاء'!$B$6:$B$45,MATCH(B867&amp;"",'الأعضاء'!$A$6:$A$45,0))&amp;"","كود غير موجود"))</f>
        <v/>
      </c>
    </row>
    <row r="868">
      <c r="A868" s="14" t="n"/>
      <c r="B868" s="5" t="n"/>
      <c r="C868" s="15" t="n"/>
      <c r="D868" s="13" t="n"/>
      <c r="E868" s="5" t="n"/>
      <c r="F868" s="5" t="n"/>
      <c r="G868" s="6">
        <f>IF(B868&amp;""="","",IFERROR(INDEX('الأعضاء'!$B$6:$B$45,MATCH(B868&amp;"",'الأعضاء'!$A$6:$A$45,0))&amp;"","كود غير موجود"))</f>
        <v/>
      </c>
    </row>
    <row r="869">
      <c r="A869" s="14" t="n"/>
      <c r="B869" s="5" t="n"/>
      <c r="C869" s="15" t="n"/>
      <c r="D869" s="13" t="n"/>
      <c r="E869" s="5" t="n"/>
      <c r="F869" s="5" t="n"/>
      <c r="G869" s="6">
        <f>IF(B869&amp;""="","",IFERROR(INDEX('الأعضاء'!$B$6:$B$45,MATCH(B869&amp;"",'الأعضاء'!$A$6:$A$45,0))&amp;"","كود غير موجود"))</f>
        <v/>
      </c>
    </row>
    <row r="870">
      <c r="A870" s="14" t="n"/>
      <c r="B870" s="5" t="n"/>
      <c r="C870" s="15" t="n"/>
      <c r="D870" s="13" t="n"/>
      <c r="E870" s="5" t="n"/>
      <c r="F870" s="5" t="n"/>
      <c r="G870" s="6">
        <f>IF(B870&amp;""="","",IFERROR(INDEX('الأعضاء'!$B$6:$B$45,MATCH(B870&amp;"",'الأعضاء'!$A$6:$A$45,0))&amp;"","كود غير موجود"))</f>
        <v/>
      </c>
    </row>
    <row r="871">
      <c r="A871" s="14" t="n"/>
      <c r="B871" s="5" t="n"/>
      <c r="C871" s="15" t="n"/>
      <c r="D871" s="13" t="n"/>
      <c r="E871" s="5" t="n"/>
      <c r="F871" s="5" t="n"/>
      <c r="G871" s="6">
        <f>IF(B871&amp;""="","",IFERROR(INDEX('الأعضاء'!$B$6:$B$45,MATCH(B871&amp;"",'الأعضاء'!$A$6:$A$45,0))&amp;"","كود غير موجود"))</f>
        <v/>
      </c>
    </row>
    <row r="872">
      <c r="A872" s="14" t="n"/>
      <c r="B872" s="5" t="n"/>
      <c r="C872" s="15" t="n"/>
      <c r="D872" s="13" t="n"/>
      <c r="E872" s="5" t="n"/>
      <c r="F872" s="5" t="n"/>
      <c r="G872" s="6">
        <f>IF(B872&amp;""="","",IFERROR(INDEX('الأعضاء'!$B$6:$B$45,MATCH(B872&amp;"",'الأعضاء'!$A$6:$A$45,0))&amp;"","كود غير موجود"))</f>
        <v/>
      </c>
    </row>
    <row r="873">
      <c r="A873" s="14" t="n"/>
      <c r="B873" s="5" t="n"/>
      <c r="C873" s="15" t="n"/>
      <c r="D873" s="13" t="n"/>
      <c r="E873" s="5" t="n"/>
      <c r="F873" s="5" t="n"/>
      <c r="G873" s="6">
        <f>IF(B873&amp;""="","",IFERROR(INDEX('الأعضاء'!$B$6:$B$45,MATCH(B873&amp;"",'الأعضاء'!$A$6:$A$45,0))&amp;"","كود غير موجود"))</f>
        <v/>
      </c>
    </row>
    <row r="874">
      <c r="A874" s="14" t="n"/>
      <c r="B874" s="5" t="n"/>
      <c r="C874" s="15" t="n"/>
      <c r="D874" s="13" t="n"/>
      <c r="E874" s="5" t="n"/>
      <c r="F874" s="5" t="n"/>
      <c r="G874" s="6">
        <f>IF(B874&amp;""="","",IFERROR(INDEX('الأعضاء'!$B$6:$B$45,MATCH(B874&amp;"",'الأعضاء'!$A$6:$A$45,0))&amp;"","كود غير موجود"))</f>
        <v/>
      </c>
    </row>
    <row r="875">
      <c r="A875" s="14" t="n"/>
      <c r="B875" s="5" t="n"/>
      <c r="C875" s="15" t="n"/>
      <c r="D875" s="13" t="n"/>
      <c r="E875" s="5" t="n"/>
      <c r="F875" s="5" t="n"/>
      <c r="G875" s="6">
        <f>IF(B875&amp;""="","",IFERROR(INDEX('الأعضاء'!$B$6:$B$45,MATCH(B875&amp;"",'الأعضاء'!$A$6:$A$45,0))&amp;"","كود غير موجود"))</f>
        <v/>
      </c>
    </row>
    <row r="876">
      <c r="A876" s="14" t="n"/>
      <c r="B876" s="5" t="n"/>
      <c r="C876" s="15" t="n"/>
      <c r="D876" s="13" t="n"/>
      <c r="E876" s="5" t="n"/>
      <c r="F876" s="5" t="n"/>
      <c r="G876" s="6">
        <f>IF(B876&amp;""="","",IFERROR(INDEX('الأعضاء'!$B$6:$B$45,MATCH(B876&amp;"",'الأعضاء'!$A$6:$A$45,0))&amp;"","كود غير موجود"))</f>
        <v/>
      </c>
    </row>
    <row r="877">
      <c r="A877" s="14" t="n"/>
      <c r="B877" s="5" t="n"/>
      <c r="C877" s="15" t="n"/>
      <c r="D877" s="13" t="n"/>
      <c r="E877" s="5" t="n"/>
      <c r="F877" s="5" t="n"/>
      <c r="G877" s="6">
        <f>IF(B877&amp;""="","",IFERROR(INDEX('الأعضاء'!$B$6:$B$45,MATCH(B877&amp;"",'الأعضاء'!$A$6:$A$45,0))&amp;"","كود غير موجود"))</f>
        <v/>
      </c>
    </row>
    <row r="878">
      <c r="A878" s="14" t="n"/>
      <c r="B878" s="5" t="n"/>
      <c r="C878" s="15" t="n"/>
      <c r="D878" s="13" t="n"/>
      <c r="E878" s="5" t="n"/>
      <c r="F878" s="5" t="n"/>
      <c r="G878" s="6">
        <f>IF(B878&amp;""="","",IFERROR(INDEX('الأعضاء'!$B$6:$B$45,MATCH(B878&amp;"",'الأعضاء'!$A$6:$A$45,0))&amp;"","كود غير موجود"))</f>
        <v/>
      </c>
    </row>
    <row r="879">
      <c r="A879" s="14" t="n"/>
      <c r="B879" s="5" t="n"/>
      <c r="C879" s="15" t="n"/>
      <c r="D879" s="13" t="n"/>
      <c r="E879" s="5" t="n"/>
      <c r="F879" s="5" t="n"/>
      <c r="G879" s="6">
        <f>IF(B879&amp;""="","",IFERROR(INDEX('الأعضاء'!$B$6:$B$45,MATCH(B879&amp;"",'الأعضاء'!$A$6:$A$45,0))&amp;"","كود غير موجود"))</f>
        <v/>
      </c>
    </row>
    <row r="880">
      <c r="A880" s="14" t="n"/>
      <c r="B880" s="5" t="n"/>
      <c r="C880" s="15" t="n"/>
      <c r="D880" s="13" t="n"/>
      <c r="E880" s="5" t="n"/>
      <c r="F880" s="5" t="n"/>
      <c r="G880" s="6">
        <f>IF(B880&amp;""="","",IFERROR(INDEX('الأعضاء'!$B$6:$B$45,MATCH(B880&amp;"",'الأعضاء'!$A$6:$A$45,0))&amp;"","كود غير موجود"))</f>
        <v/>
      </c>
    </row>
    <row r="881">
      <c r="A881" s="14" t="n"/>
      <c r="B881" s="5" t="n"/>
      <c r="C881" s="15" t="n"/>
      <c r="D881" s="13" t="n"/>
      <c r="E881" s="5" t="n"/>
      <c r="F881" s="5" t="n"/>
      <c r="G881" s="6">
        <f>IF(B881&amp;""="","",IFERROR(INDEX('الأعضاء'!$B$6:$B$45,MATCH(B881&amp;"",'الأعضاء'!$A$6:$A$45,0))&amp;"","كود غير موجود"))</f>
        <v/>
      </c>
    </row>
    <row r="882">
      <c r="A882" s="14" t="n"/>
      <c r="B882" s="5" t="n"/>
      <c r="C882" s="15" t="n"/>
      <c r="D882" s="13" t="n"/>
      <c r="E882" s="5" t="n"/>
      <c r="F882" s="5" t="n"/>
      <c r="G882" s="6">
        <f>IF(B882&amp;""="","",IFERROR(INDEX('الأعضاء'!$B$6:$B$45,MATCH(B882&amp;"",'الأعضاء'!$A$6:$A$45,0))&amp;"","كود غير موجود"))</f>
        <v/>
      </c>
    </row>
    <row r="883">
      <c r="A883" s="14" t="n"/>
      <c r="B883" s="5" t="n"/>
      <c r="C883" s="15" t="n"/>
      <c r="D883" s="13" t="n"/>
      <c r="E883" s="5" t="n"/>
      <c r="F883" s="5" t="n"/>
      <c r="G883" s="6">
        <f>IF(B883&amp;""="","",IFERROR(INDEX('الأعضاء'!$B$6:$B$45,MATCH(B883&amp;"",'الأعضاء'!$A$6:$A$45,0))&amp;"","كود غير موجود"))</f>
        <v/>
      </c>
    </row>
    <row r="884">
      <c r="A884" s="14" t="n"/>
      <c r="B884" s="5" t="n"/>
      <c r="C884" s="15" t="n"/>
      <c r="D884" s="13" t="n"/>
      <c r="E884" s="5" t="n"/>
      <c r="F884" s="5" t="n"/>
      <c r="G884" s="6">
        <f>IF(B884&amp;""="","",IFERROR(INDEX('الأعضاء'!$B$6:$B$45,MATCH(B884&amp;"",'الأعضاء'!$A$6:$A$45,0))&amp;"","كود غير موجود"))</f>
        <v/>
      </c>
    </row>
    <row r="885">
      <c r="A885" s="14" t="n"/>
      <c r="B885" s="5" t="n"/>
      <c r="C885" s="15" t="n"/>
      <c r="D885" s="13" t="n"/>
      <c r="E885" s="5" t="n"/>
      <c r="F885" s="5" t="n"/>
      <c r="G885" s="6">
        <f>IF(B885&amp;""="","",IFERROR(INDEX('الأعضاء'!$B$6:$B$45,MATCH(B885&amp;"",'الأعضاء'!$A$6:$A$45,0))&amp;"","كود غير موجود"))</f>
        <v/>
      </c>
    </row>
    <row r="886">
      <c r="A886" s="14" t="n"/>
      <c r="B886" s="5" t="n"/>
      <c r="C886" s="15" t="n"/>
      <c r="D886" s="13" t="n"/>
      <c r="E886" s="5" t="n"/>
      <c r="F886" s="5" t="n"/>
      <c r="G886" s="6">
        <f>IF(B886&amp;""="","",IFERROR(INDEX('الأعضاء'!$B$6:$B$45,MATCH(B886&amp;"",'الأعضاء'!$A$6:$A$45,0))&amp;"","كود غير موجود"))</f>
        <v/>
      </c>
    </row>
    <row r="887">
      <c r="A887" s="14" t="n"/>
      <c r="B887" s="5" t="n"/>
      <c r="C887" s="15" t="n"/>
      <c r="D887" s="13" t="n"/>
      <c r="E887" s="5" t="n"/>
      <c r="F887" s="5" t="n"/>
      <c r="G887" s="6">
        <f>IF(B887&amp;""="","",IFERROR(INDEX('الأعضاء'!$B$6:$B$45,MATCH(B887&amp;"",'الأعضاء'!$A$6:$A$45,0))&amp;"","كود غير موجود"))</f>
        <v/>
      </c>
    </row>
    <row r="888">
      <c r="A888" s="14" t="n"/>
      <c r="B888" s="5" t="n"/>
      <c r="C888" s="15" t="n"/>
      <c r="D888" s="13" t="n"/>
      <c r="E888" s="5" t="n"/>
      <c r="F888" s="5" t="n"/>
      <c r="G888" s="6">
        <f>IF(B888&amp;""="","",IFERROR(INDEX('الأعضاء'!$B$6:$B$45,MATCH(B888&amp;"",'الأعضاء'!$A$6:$A$45,0))&amp;"","كود غير موجود"))</f>
        <v/>
      </c>
    </row>
    <row r="889">
      <c r="A889" s="14" t="n"/>
      <c r="B889" s="5" t="n"/>
      <c r="C889" s="15" t="n"/>
      <c r="D889" s="13" t="n"/>
      <c r="E889" s="5" t="n"/>
      <c r="F889" s="5" t="n"/>
      <c r="G889" s="6">
        <f>IF(B889&amp;""="","",IFERROR(INDEX('الأعضاء'!$B$6:$B$45,MATCH(B889&amp;"",'الأعضاء'!$A$6:$A$45,0))&amp;"","كود غير موجود"))</f>
        <v/>
      </c>
    </row>
    <row r="890">
      <c r="A890" s="14" t="n"/>
      <c r="B890" s="5" t="n"/>
      <c r="C890" s="15" t="n"/>
      <c r="D890" s="13" t="n"/>
      <c r="E890" s="5" t="n"/>
      <c r="F890" s="5" t="n"/>
      <c r="G890" s="6">
        <f>IF(B890&amp;""="","",IFERROR(INDEX('الأعضاء'!$B$6:$B$45,MATCH(B890&amp;"",'الأعضاء'!$A$6:$A$45,0))&amp;"","كود غير موجود"))</f>
        <v/>
      </c>
    </row>
    <row r="891">
      <c r="A891" s="14" t="n"/>
      <c r="B891" s="5" t="n"/>
      <c r="C891" s="15" t="n"/>
      <c r="D891" s="13" t="n"/>
      <c r="E891" s="5" t="n"/>
      <c r="F891" s="5" t="n"/>
      <c r="G891" s="6">
        <f>IF(B891&amp;""="","",IFERROR(INDEX('الأعضاء'!$B$6:$B$45,MATCH(B891&amp;"",'الأعضاء'!$A$6:$A$45,0))&amp;"","كود غير موجود"))</f>
        <v/>
      </c>
    </row>
    <row r="892">
      <c r="A892" s="14" t="n"/>
      <c r="B892" s="5" t="n"/>
      <c r="C892" s="15" t="n"/>
      <c r="D892" s="13" t="n"/>
      <c r="E892" s="5" t="n"/>
      <c r="F892" s="5" t="n"/>
      <c r="G892" s="6">
        <f>IF(B892&amp;""="","",IFERROR(INDEX('الأعضاء'!$B$6:$B$45,MATCH(B892&amp;"",'الأعضاء'!$A$6:$A$45,0))&amp;"","كود غير موجود"))</f>
        <v/>
      </c>
    </row>
    <row r="893">
      <c r="A893" s="14" t="n"/>
      <c r="B893" s="5" t="n"/>
      <c r="C893" s="15" t="n"/>
      <c r="D893" s="13" t="n"/>
      <c r="E893" s="5" t="n"/>
      <c r="F893" s="5" t="n"/>
      <c r="G893" s="6">
        <f>IF(B893&amp;""="","",IFERROR(INDEX('الأعضاء'!$B$6:$B$45,MATCH(B893&amp;"",'الأعضاء'!$A$6:$A$45,0))&amp;"","كود غير موجود"))</f>
        <v/>
      </c>
    </row>
    <row r="894">
      <c r="A894" s="14" t="n"/>
      <c r="B894" s="5" t="n"/>
      <c r="C894" s="15" t="n"/>
      <c r="D894" s="13" t="n"/>
      <c r="E894" s="5" t="n"/>
      <c r="F894" s="5" t="n"/>
      <c r="G894" s="6">
        <f>IF(B894&amp;""="","",IFERROR(INDEX('الأعضاء'!$B$6:$B$45,MATCH(B894&amp;"",'الأعضاء'!$A$6:$A$45,0))&amp;"","كود غير موجود"))</f>
        <v/>
      </c>
    </row>
    <row r="895">
      <c r="A895" s="14" t="n"/>
      <c r="B895" s="5" t="n"/>
      <c r="C895" s="15" t="n"/>
      <c r="D895" s="13" t="n"/>
      <c r="E895" s="5" t="n"/>
      <c r="F895" s="5" t="n"/>
      <c r="G895" s="6">
        <f>IF(B895&amp;""="","",IFERROR(INDEX('الأعضاء'!$B$6:$B$45,MATCH(B895&amp;"",'الأعضاء'!$A$6:$A$45,0))&amp;"","كود غير موجود"))</f>
        <v/>
      </c>
    </row>
    <row r="896">
      <c r="A896" s="14" t="n"/>
      <c r="B896" s="5" t="n"/>
      <c r="C896" s="15" t="n"/>
      <c r="D896" s="13" t="n"/>
      <c r="E896" s="5" t="n"/>
      <c r="F896" s="5" t="n"/>
      <c r="G896" s="6">
        <f>IF(B896&amp;""="","",IFERROR(INDEX('الأعضاء'!$B$6:$B$45,MATCH(B896&amp;"",'الأعضاء'!$A$6:$A$45,0))&amp;"","كود غير موجود"))</f>
        <v/>
      </c>
    </row>
    <row r="897">
      <c r="A897" s="14" t="n"/>
      <c r="B897" s="5" t="n"/>
      <c r="C897" s="15" t="n"/>
      <c r="D897" s="13" t="n"/>
      <c r="E897" s="5" t="n"/>
      <c r="F897" s="5" t="n"/>
      <c r="G897" s="6">
        <f>IF(B897&amp;""="","",IFERROR(INDEX('الأعضاء'!$B$6:$B$45,MATCH(B897&amp;"",'الأعضاء'!$A$6:$A$45,0))&amp;"","كود غير موجود"))</f>
        <v/>
      </c>
    </row>
    <row r="898">
      <c r="A898" s="14" t="n"/>
      <c r="B898" s="5" t="n"/>
      <c r="C898" s="15" t="n"/>
      <c r="D898" s="13" t="n"/>
      <c r="E898" s="5" t="n"/>
      <c r="F898" s="5" t="n"/>
      <c r="G898" s="6">
        <f>IF(B898&amp;""="","",IFERROR(INDEX('الأعضاء'!$B$6:$B$45,MATCH(B898&amp;"",'الأعضاء'!$A$6:$A$45,0))&amp;"","كود غير موجود"))</f>
        <v/>
      </c>
    </row>
    <row r="899">
      <c r="A899" s="14" t="n"/>
      <c r="B899" s="5" t="n"/>
      <c r="C899" s="15" t="n"/>
      <c r="D899" s="13" t="n"/>
      <c r="E899" s="5" t="n"/>
      <c r="F899" s="5" t="n"/>
      <c r="G899" s="6">
        <f>IF(B899&amp;""="","",IFERROR(INDEX('الأعضاء'!$B$6:$B$45,MATCH(B899&amp;"",'الأعضاء'!$A$6:$A$45,0))&amp;"","كود غير موجود"))</f>
        <v/>
      </c>
    </row>
    <row r="900">
      <c r="A900" s="14" t="n"/>
      <c r="B900" s="5" t="n"/>
      <c r="C900" s="15" t="n"/>
      <c r="D900" s="13" t="n"/>
      <c r="E900" s="5" t="n"/>
      <c r="F900" s="5" t="n"/>
      <c r="G900" s="6">
        <f>IF(B900&amp;""="","",IFERROR(INDEX('الأعضاء'!$B$6:$B$45,MATCH(B900&amp;"",'الأعضاء'!$A$6:$A$45,0))&amp;"","كود غير موجود"))</f>
        <v/>
      </c>
    </row>
    <row r="901">
      <c r="A901" s="14" t="n"/>
      <c r="B901" s="5" t="n"/>
      <c r="C901" s="15" t="n"/>
      <c r="D901" s="13" t="n"/>
      <c r="E901" s="5" t="n"/>
      <c r="F901" s="5" t="n"/>
      <c r="G901" s="6">
        <f>IF(B901&amp;""="","",IFERROR(INDEX('الأعضاء'!$B$6:$B$45,MATCH(B901&amp;"",'الأعضاء'!$A$6:$A$45,0))&amp;"","كود غير موجود"))</f>
        <v/>
      </c>
    </row>
    <row r="902">
      <c r="A902" s="14" t="n"/>
      <c r="B902" s="5" t="n"/>
      <c r="C902" s="15" t="n"/>
      <c r="D902" s="13" t="n"/>
      <c r="E902" s="5" t="n"/>
      <c r="F902" s="5" t="n"/>
      <c r="G902" s="6">
        <f>IF(B902&amp;""="","",IFERROR(INDEX('الأعضاء'!$B$6:$B$45,MATCH(B902&amp;"",'الأعضاء'!$A$6:$A$45,0))&amp;"","كود غير موجود"))</f>
        <v/>
      </c>
    </row>
    <row r="903">
      <c r="A903" s="14" t="n"/>
      <c r="B903" s="5" t="n"/>
      <c r="C903" s="15" t="n"/>
      <c r="D903" s="13" t="n"/>
      <c r="E903" s="5" t="n"/>
      <c r="F903" s="5" t="n"/>
      <c r="G903" s="6">
        <f>IF(B903&amp;""="","",IFERROR(INDEX('الأعضاء'!$B$6:$B$45,MATCH(B903&amp;"",'الأعضاء'!$A$6:$A$45,0))&amp;"","كود غير موجود"))</f>
        <v/>
      </c>
    </row>
    <row r="904">
      <c r="A904" s="14" t="n"/>
      <c r="B904" s="5" t="n"/>
      <c r="C904" s="15" t="n"/>
      <c r="D904" s="13" t="n"/>
      <c r="E904" s="5" t="n"/>
      <c r="F904" s="5" t="n"/>
      <c r="G904" s="6">
        <f>IF(B904&amp;""="","",IFERROR(INDEX('الأعضاء'!$B$6:$B$45,MATCH(B904&amp;"",'الأعضاء'!$A$6:$A$45,0))&amp;"","كود غير موجود"))</f>
        <v/>
      </c>
    </row>
    <row r="905">
      <c r="A905" s="14" t="n"/>
      <c r="B905" s="5" t="n"/>
      <c r="C905" s="15" t="n"/>
      <c r="D905" s="13" t="n"/>
      <c r="E905" s="5" t="n"/>
      <c r="F905" s="5" t="n"/>
      <c r="G905" s="6">
        <f>IF(B905&amp;""="","",IFERROR(INDEX('الأعضاء'!$B$6:$B$45,MATCH(B905&amp;"",'الأعضاء'!$A$6:$A$45,0))&amp;"","كود غير موجود"))</f>
        <v/>
      </c>
    </row>
    <row r="906">
      <c r="A906" s="14" t="n"/>
      <c r="B906" s="5" t="n"/>
      <c r="C906" s="15" t="n"/>
      <c r="D906" s="13" t="n"/>
      <c r="E906" s="5" t="n"/>
      <c r="F906" s="5" t="n"/>
      <c r="G906" s="6">
        <f>IF(B906&amp;""="","",IFERROR(INDEX('الأعضاء'!$B$6:$B$45,MATCH(B906&amp;"",'الأعضاء'!$A$6:$A$45,0))&amp;"","كود غير موجود"))</f>
        <v/>
      </c>
    </row>
    <row r="907">
      <c r="A907" s="14" t="n"/>
      <c r="B907" s="5" t="n"/>
      <c r="C907" s="15" t="n"/>
      <c r="D907" s="13" t="n"/>
      <c r="E907" s="5" t="n"/>
      <c r="F907" s="5" t="n"/>
      <c r="G907" s="6">
        <f>IF(B907&amp;""="","",IFERROR(INDEX('الأعضاء'!$B$6:$B$45,MATCH(B907&amp;"",'الأعضاء'!$A$6:$A$45,0))&amp;"","كود غير موجود"))</f>
        <v/>
      </c>
    </row>
    <row r="908">
      <c r="A908" s="14" t="n"/>
      <c r="B908" s="5" t="n"/>
      <c r="C908" s="15" t="n"/>
      <c r="D908" s="13" t="n"/>
      <c r="E908" s="5" t="n"/>
      <c r="F908" s="5" t="n"/>
      <c r="G908" s="6">
        <f>IF(B908&amp;""="","",IFERROR(INDEX('الأعضاء'!$B$6:$B$45,MATCH(B908&amp;"",'الأعضاء'!$A$6:$A$45,0))&amp;"","كود غير موجود"))</f>
        <v/>
      </c>
    </row>
    <row r="909">
      <c r="A909" s="14" t="n"/>
      <c r="B909" s="5" t="n"/>
      <c r="C909" s="15" t="n"/>
      <c r="D909" s="13" t="n"/>
      <c r="E909" s="5" t="n"/>
      <c r="F909" s="5" t="n"/>
      <c r="G909" s="6">
        <f>IF(B909&amp;""="","",IFERROR(INDEX('الأعضاء'!$B$6:$B$45,MATCH(B909&amp;"",'الأعضاء'!$A$6:$A$45,0))&amp;"","كود غير موجود"))</f>
        <v/>
      </c>
    </row>
    <row r="910">
      <c r="A910" s="14" t="n"/>
      <c r="B910" s="5" t="n"/>
      <c r="C910" s="15" t="n"/>
      <c r="D910" s="13" t="n"/>
      <c r="E910" s="5" t="n"/>
      <c r="F910" s="5" t="n"/>
      <c r="G910" s="6">
        <f>IF(B910&amp;""="","",IFERROR(INDEX('الأعضاء'!$B$6:$B$45,MATCH(B910&amp;"",'الأعضاء'!$A$6:$A$45,0))&amp;"","كود غير موجود"))</f>
        <v/>
      </c>
    </row>
    <row r="911">
      <c r="A911" s="14" t="n"/>
      <c r="B911" s="5" t="n"/>
      <c r="C911" s="15" t="n"/>
      <c r="D911" s="13" t="n"/>
      <c r="E911" s="5" t="n"/>
      <c r="F911" s="5" t="n"/>
      <c r="G911" s="6">
        <f>IF(B911&amp;""="","",IFERROR(INDEX('الأعضاء'!$B$6:$B$45,MATCH(B911&amp;"",'الأعضاء'!$A$6:$A$45,0))&amp;"","كود غير موجود"))</f>
        <v/>
      </c>
    </row>
    <row r="912">
      <c r="A912" s="14" t="n"/>
      <c r="B912" s="5" t="n"/>
      <c r="C912" s="15" t="n"/>
      <c r="D912" s="13" t="n"/>
      <c r="E912" s="5" t="n"/>
      <c r="F912" s="5" t="n"/>
      <c r="G912" s="6">
        <f>IF(B912&amp;""="","",IFERROR(INDEX('الأعضاء'!$B$6:$B$45,MATCH(B912&amp;"",'الأعضاء'!$A$6:$A$45,0))&amp;"","كود غير موجود"))</f>
        <v/>
      </c>
    </row>
    <row r="913">
      <c r="A913" s="14" t="n"/>
      <c r="B913" s="5" t="n"/>
      <c r="C913" s="15" t="n"/>
      <c r="D913" s="13" t="n"/>
      <c r="E913" s="5" t="n"/>
      <c r="F913" s="5" t="n"/>
      <c r="G913" s="6">
        <f>IF(B913&amp;""="","",IFERROR(INDEX('الأعضاء'!$B$6:$B$45,MATCH(B913&amp;"",'الأعضاء'!$A$6:$A$45,0))&amp;"","كود غير موجود"))</f>
        <v/>
      </c>
    </row>
    <row r="914">
      <c r="A914" s="14" t="n"/>
      <c r="B914" s="5" t="n"/>
      <c r="C914" s="15" t="n"/>
      <c r="D914" s="13" t="n"/>
      <c r="E914" s="5" t="n"/>
      <c r="F914" s="5" t="n"/>
      <c r="G914" s="6">
        <f>IF(B914&amp;""="","",IFERROR(INDEX('الأعضاء'!$B$6:$B$45,MATCH(B914&amp;"",'الأعضاء'!$A$6:$A$45,0))&amp;"","كود غير موجود"))</f>
        <v/>
      </c>
    </row>
    <row r="915">
      <c r="A915" s="14" t="n"/>
      <c r="B915" s="5" t="n"/>
      <c r="C915" s="15" t="n"/>
      <c r="D915" s="13" t="n"/>
      <c r="E915" s="5" t="n"/>
      <c r="F915" s="5" t="n"/>
      <c r="G915" s="6">
        <f>IF(B915&amp;""="","",IFERROR(INDEX('الأعضاء'!$B$6:$B$45,MATCH(B915&amp;"",'الأعضاء'!$A$6:$A$45,0))&amp;"","كود غير موجود"))</f>
        <v/>
      </c>
    </row>
    <row r="916">
      <c r="A916" s="14" t="n"/>
      <c r="B916" s="5" t="n"/>
      <c r="C916" s="15" t="n"/>
      <c r="D916" s="13" t="n"/>
      <c r="E916" s="5" t="n"/>
      <c r="F916" s="5" t="n"/>
      <c r="G916" s="6">
        <f>IF(B916&amp;""="","",IFERROR(INDEX('الأعضاء'!$B$6:$B$45,MATCH(B916&amp;"",'الأعضاء'!$A$6:$A$45,0))&amp;"","كود غير موجود"))</f>
        <v/>
      </c>
    </row>
    <row r="917">
      <c r="A917" s="14" t="n"/>
      <c r="B917" s="5" t="n"/>
      <c r="C917" s="15" t="n"/>
      <c r="D917" s="13" t="n"/>
      <c r="E917" s="5" t="n"/>
      <c r="F917" s="5" t="n"/>
      <c r="G917" s="6">
        <f>IF(B917&amp;""="","",IFERROR(INDEX('الأعضاء'!$B$6:$B$45,MATCH(B917&amp;"",'الأعضاء'!$A$6:$A$45,0))&amp;"","كود غير موجود"))</f>
        <v/>
      </c>
    </row>
    <row r="918">
      <c r="A918" s="14" t="n"/>
      <c r="B918" s="5" t="n"/>
      <c r="C918" s="15" t="n"/>
      <c r="D918" s="13" t="n"/>
      <c r="E918" s="5" t="n"/>
      <c r="F918" s="5" t="n"/>
      <c r="G918" s="6">
        <f>IF(B918&amp;""="","",IFERROR(INDEX('الأعضاء'!$B$6:$B$45,MATCH(B918&amp;"",'الأعضاء'!$A$6:$A$45,0))&amp;"","كود غير موجود"))</f>
        <v/>
      </c>
    </row>
    <row r="919">
      <c r="A919" s="14" t="n"/>
      <c r="B919" s="5" t="n"/>
      <c r="C919" s="15" t="n"/>
      <c r="D919" s="13" t="n"/>
      <c r="E919" s="5" t="n"/>
      <c r="F919" s="5" t="n"/>
      <c r="G919" s="6">
        <f>IF(B919&amp;""="","",IFERROR(INDEX('الأعضاء'!$B$6:$B$45,MATCH(B919&amp;"",'الأعضاء'!$A$6:$A$45,0))&amp;"","كود غير موجود"))</f>
        <v/>
      </c>
    </row>
    <row r="920">
      <c r="A920" s="14" t="n"/>
      <c r="B920" s="5" t="n"/>
      <c r="C920" s="15" t="n"/>
      <c r="D920" s="13" t="n"/>
      <c r="E920" s="5" t="n"/>
      <c r="F920" s="5" t="n"/>
      <c r="G920" s="6">
        <f>IF(B920&amp;""="","",IFERROR(INDEX('الأعضاء'!$B$6:$B$45,MATCH(B920&amp;"",'الأعضاء'!$A$6:$A$45,0))&amp;"","كود غير موجود"))</f>
        <v/>
      </c>
    </row>
    <row r="921">
      <c r="A921" s="14" t="n"/>
      <c r="B921" s="5" t="n"/>
      <c r="C921" s="15" t="n"/>
      <c r="D921" s="13" t="n"/>
      <c r="E921" s="5" t="n"/>
      <c r="F921" s="5" t="n"/>
      <c r="G921" s="6">
        <f>IF(B921&amp;""="","",IFERROR(INDEX('الأعضاء'!$B$6:$B$45,MATCH(B921&amp;"",'الأعضاء'!$A$6:$A$45,0))&amp;"","كود غير موجود"))</f>
        <v/>
      </c>
    </row>
    <row r="922">
      <c r="A922" s="14" t="n"/>
      <c r="B922" s="5" t="n"/>
      <c r="C922" s="15" t="n"/>
      <c r="D922" s="13" t="n"/>
      <c r="E922" s="5" t="n"/>
      <c r="F922" s="5" t="n"/>
      <c r="G922" s="6">
        <f>IF(B922&amp;""="","",IFERROR(INDEX('الأعضاء'!$B$6:$B$45,MATCH(B922&amp;"",'الأعضاء'!$A$6:$A$45,0))&amp;"","كود غير موجود"))</f>
        <v/>
      </c>
    </row>
    <row r="923">
      <c r="A923" s="14" t="n"/>
      <c r="B923" s="5" t="n"/>
      <c r="C923" s="15" t="n"/>
      <c r="D923" s="13" t="n"/>
      <c r="E923" s="5" t="n"/>
      <c r="F923" s="5" t="n"/>
      <c r="G923" s="6">
        <f>IF(B923&amp;""="","",IFERROR(INDEX('الأعضاء'!$B$6:$B$45,MATCH(B923&amp;"",'الأعضاء'!$A$6:$A$45,0))&amp;"","كود غير موجود"))</f>
        <v/>
      </c>
    </row>
    <row r="924">
      <c r="A924" s="14" t="n"/>
      <c r="B924" s="5" t="n"/>
      <c r="C924" s="15" t="n"/>
      <c r="D924" s="13" t="n"/>
      <c r="E924" s="5" t="n"/>
      <c r="F924" s="5" t="n"/>
      <c r="G924" s="6">
        <f>IF(B924&amp;""="","",IFERROR(INDEX('الأعضاء'!$B$6:$B$45,MATCH(B924&amp;"",'الأعضاء'!$A$6:$A$45,0))&amp;"","كود غير موجود"))</f>
        <v/>
      </c>
    </row>
    <row r="925">
      <c r="A925" s="14" t="n"/>
      <c r="B925" s="5" t="n"/>
      <c r="C925" s="15" t="n"/>
      <c r="D925" s="13" t="n"/>
      <c r="E925" s="5" t="n"/>
      <c r="F925" s="5" t="n"/>
      <c r="G925" s="6">
        <f>IF(B925&amp;""="","",IFERROR(INDEX('الأعضاء'!$B$6:$B$45,MATCH(B925&amp;"",'الأعضاء'!$A$6:$A$45,0))&amp;"","كود غير موجود"))</f>
        <v/>
      </c>
    </row>
    <row r="926">
      <c r="A926" s="14" t="n"/>
      <c r="B926" s="5" t="n"/>
      <c r="C926" s="15" t="n"/>
      <c r="D926" s="13" t="n"/>
      <c r="E926" s="5" t="n"/>
      <c r="F926" s="5" t="n"/>
      <c r="G926" s="6">
        <f>IF(B926&amp;""="","",IFERROR(INDEX('الأعضاء'!$B$6:$B$45,MATCH(B926&amp;"",'الأعضاء'!$A$6:$A$45,0))&amp;"","كود غير موجود"))</f>
        <v/>
      </c>
    </row>
    <row r="927">
      <c r="A927" s="14" t="n"/>
      <c r="B927" s="5" t="n"/>
      <c r="C927" s="15" t="n"/>
      <c r="D927" s="13" t="n"/>
      <c r="E927" s="5" t="n"/>
      <c r="F927" s="5" t="n"/>
      <c r="G927" s="6">
        <f>IF(B927&amp;""="","",IFERROR(INDEX('الأعضاء'!$B$6:$B$45,MATCH(B927&amp;"",'الأعضاء'!$A$6:$A$45,0))&amp;"","كود غير موجود"))</f>
        <v/>
      </c>
    </row>
    <row r="928">
      <c r="A928" s="14" t="n"/>
      <c r="B928" s="5" t="n"/>
      <c r="C928" s="15" t="n"/>
      <c r="D928" s="13" t="n"/>
      <c r="E928" s="5" t="n"/>
      <c r="F928" s="5" t="n"/>
      <c r="G928" s="6">
        <f>IF(B928&amp;""="","",IFERROR(INDEX('الأعضاء'!$B$6:$B$45,MATCH(B928&amp;"",'الأعضاء'!$A$6:$A$45,0))&amp;"","كود غير موجود"))</f>
        <v/>
      </c>
    </row>
    <row r="929">
      <c r="A929" s="14" t="n"/>
      <c r="B929" s="5" t="n"/>
      <c r="C929" s="15" t="n"/>
      <c r="D929" s="13" t="n"/>
      <c r="E929" s="5" t="n"/>
      <c r="F929" s="5" t="n"/>
      <c r="G929" s="6">
        <f>IF(B929&amp;""="","",IFERROR(INDEX('الأعضاء'!$B$6:$B$45,MATCH(B929&amp;"",'الأعضاء'!$A$6:$A$45,0))&amp;"","كود غير موجود"))</f>
        <v/>
      </c>
    </row>
    <row r="930">
      <c r="A930" s="14" t="n"/>
      <c r="B930" s="5" t="n"/>
      <c r="C930" s="15" t="n"/>
      <c r="D930" s="13" t="n"/>
      <c r="E930" s="5" t="n"/>
      <c r="F930" s="5" t="n"/>
      <c r="G930" s="6">
        <f>IF(B930&amp;""="","",IFERROR(INDEX('الأعضاء'!$B$6:$B$45,MATCH(B930&amp;"",'الأعضاء'!$A$6:$A$45,0))&amp;"","كود غير موجود"))</f>
        <v/>
      </c>
    </row>
    <row r="931">
      <c r="A931" s="14" t="n"/>
      <c r="B931" s="5" t="n"/>
      <c r="C931" s="15" t="n"/>
      <c r="D931" s="13" t="n"/>
      <c r="E931" s="5" t="n"/>
      <c r="F931" s="5" t="n"/>
      <c r="G931" s="6">
        <f>IF(B931&amp;""="","",IFERROR(INDEX('الأعضاء'!$B$6:$B$45,MATCH(B931&amp;"",'الأعضاء'!$A$6:$A$45,0))&amp;"","كود غير موجود"))</f>
        <v/>
      </c>
    </row>
    <row r="932">
      <c r="A932" s="14" t="n"/>
      <c r="B932" s="5" t="n"/>
      <c r="C932" s="15" t="n"/>
      <c r="D932" s="13" t="n"/>
      <c r="E932" s="5" t="n"/>
      <c r="F932" s="5" t="n"/>
      <c r="G932" s="6">
        <f>IF(B932&amp;""="","",IFERROR(INDEX('الأعضاء'!$B$6:$B$45,MATCH(B932&amp;"",'الأعضاء'!$A$6:$A$45,0))&amp;"","كود غير موجود"))</f>
        <v/>
      </c>
    </row>
    <row r="933">
      <c r="A933" s="14" t="n"/>
      <c r="B933" s="5" t="n"/>
      <c r="C933" s="15" t="n"/>
      <c r="D933" s="13" t="n"/>
      <c r="E933" s="5" t="n"/>
      <c r="F933" s="5" t="n"/>
      <c r="G933" s="6">
        <f>IF(B933&amp;""="","",IFERROR(INDEX('الأعضاء'!$B$6:$B$45,MATCH(B933&amp;"",'الأعضاء'!$A$6:$A$45,0))&amp;"","كود غير موجود"))</f>
        <v/>
      </c>
    </row>
    <row r="934">
      <c r="A934" s="14" t="n"/>
      <c r="B934" s="5" t="n"/>
      <c r="C934" s="15" t="n"/>
      <c r="D934" s="13" t="n"/>
      <c r="E934" s="5" t="n"/>
      <c r="F934" s="5" t="n"/>
      <c r="G934" s="6">
        <f>IF(B934&amp;""="","",IFERROR(INDEX('الأعضاء'!$B$6:$B$45,MATCH(B934&amp;"",'الأعضاء'!$A$6:$A$45,0))&amp;"","كود غير موجود"))</f>
        <v/>
      </c>
    </row>
    <row r="935">
      <c r="A935" s="14" t="n"/>
      <c r="B935" s="5" t="n"/>
      <c r="C935" s="15" t="n"/>
      <c r="D935" s="13" t="n"/>
      <c r="E935" s="5" t="n"/>
      <c r="F935" s="5" t="n"/>
      <c r="G935" s="6">
        <f>IF(B935&amp;""="","",IFERROR(INDEX('الأعضاء'!$B$6:$B$45,MATCH(B935&amp;"",'الأعضاء'!$A$6:$A$45,0))&amp;"","كود غير موجود"))</f>
        <v/>
      </c>
    </row>
    <row r="936">
      <c r="A936" s="14" t="n"/>
      <c r="B936" s="5" t="n"/>
      <c r="C936" s="15" t="n"/>
      <c r="D936" s="13" t="n"/>
      <c r="E936" s="5" t="n"/>
      <c r="F936" s="5" t="n"/>
      <c r="G936" s="6">
        <f>IF(B936&amp;""="","",IFERROR(INDEX('الأعضاء'!$B$6:$B$45,MATCH(B936&amp;"",'الأعضاء'!$A$6:$A$45,0))&amp;"","كود غير موجود"))</f>
        <v/>
      </c>
    </row>
    <row r="937">
      <c r="A937" s="14" t="n"/>
      <c r="B937" s="5" t="n"/>
      <c r="C937" s="15" t="n"/>
      <c r="D937" s="13" t="n"/>
      <c r="E937" s="5" t="n"/>
      <c r="F937" s="5" t="n"/>
      <c r="G937" s="6">
        <f>IF(B937&amp;""="","",IFERROR(INDEX('الأعضاء'!$B$6:$B$45,MATCH(B937&amp;"",'الأعضاء'!$A$6:$A$45,0))&amp;"","كود غير موجود"))</f>
        <v/>
      </c>
    </row>
    <row r="938">
      <c r="A938" s="14" t="n"/>
      <c r="B938" s="5" t="n"/>
      <c r="C938" s="15" t="n"/>
      <c r="D938" s="13" t="n"/>
      <c r="E938" s="5" t="n"/>
      <c r="F938" s="5" t="n"/>
      <c r="G938" s="6">
        <f>IF(B938&amp;""="","",IFERROR(INDEX('الأعضاء'!$B$6:$B$45,MATCH(B938&amp;"",'الأعضاء'!$A$6:$A$45,0))&amp;"","كود غير موجود"))</f>
        <v/>
      </c>
    </row>
    <row r="939">
      <c r="A939" s="14" t="n"/>
      <c r="B939" s="5" t="n"/>
      <c r="C939" s="15" t="n"/>
      <c r="D939" s="13" t="n"/>
      <c r="E939" s="5" t="n"/>
      <c r="F939" s="5" t="n"/>
      <c r="G939" s="6">
        <f>IF(B939&amp;""="","",IFERROR(INDEX('الأعضاء'!$B$6:$B$45,MATCH(B939&amp;"",'الأعضاء'!$A$6:$A$45,0))&amp;"","كود غير موجود"))</f>
        <v/>
      </c>
    </row>
    <row r="940">
      <c r="A940" s="14" t="n"/>
      <c r="B940" s="5" t="n"/>
      <c r="C940" s="15" t="n"/>
      <c r="D940" s="13" t="n"/>
      <c r="E940" s="5" t="n"/>
      <c r="F940" s="5" t="n"/>
      <c r="G940" s="6">
        <f>IF(B940&amp;""="","",IFERROR(INDEX('الأعضاء'!$B$6:$B$45,MATCH(B940&amp;"",'الأعضاء'!$A$6:$A$45,0))&amp;"","كود غير موجود"))</f>
        <v/>
      </c>
    </row>
    <row r="941">
      <c r="A941" s="14" t="n"/>
      <c r="B941" s="5" t="n"/>
      <c r="C941" s="15" t="n"/>
      <c r="D941" s="13" t="n"/>
      <c r="E941" s="5" t="n"/>
      <c r="F941" s="5" t="n"/>
      <c r="G941" s="6">
        <f>IF(B941&amp;""="","",IFERROR(INDEX('الأعضاء'!$B$6:$B$45,MATCH(B941&amp;"",'الأعضاء'!$A$6:$A$45,0))&amp;"","كود غير موجود"))</f>
        <v/>
      </c>
    </row>
    <row r="942">
      <c r="A942" s="14" t="n"/>
      <c r="B942" s="5" t="n"/>
      <c r="C942" s="15" t="n"/>
      <c r="D942" s="13" t="n"/>
      <c r="E942" s="5" t="n"/>
      <c r="F942" s="5" t="n"/>
      <c r="G942" s="6">
        <f>IF(B942&amp;""="","",IFERROR(INDEX('الأعضاء'!$B$6:$B$45,MATCH(B942&amp;"",'الأعضاء'!$A$6:$A$45,0))&amp;"","كود غير موجود"))</f>
        <v/>
      </c>
    </row>
    <row r="943">
      <c r="A943" s="14" t="n"/>
      <c r="B943" s="5" t="n"/>
      <c r="C943" s="15" t="n"/>
      <c r="D943" s="13" t="n"/>
      <c r="E943" s="5" t="n"/>
      <c r="F943" s="5" t="n"/>
      <c r="G943" s="6">
        <f>IF(B943&amp;""="","",IFERROR(INDEX('الأعضاء'!$B$6:$B$45,MATCH(B943&amp;"",'الأعضاء'!$A$6:$A$45,0))&amp;"","كود غير موجود"))</f>
        <v/>
      </c>
    </row>
    <row r="944">
      <c r="A944" s="14" t="n"/>
      <c r="B944" s="5" t="n"/>
      <c r="C944" s="15" t="n"/>
      <c r="D944" s="13" t="n"/>
      <c r="E944" s="5" t="n"/>
      <c r="F944" s="5" t="n"/>
      <c r="G944" s="6">
        <f>IF(B944&amp;""="","",IFERROR(INDEX('الأعضاء'!$B$6:$B$45,MATCH(B944&amp;"",'الأعضاء'!$A$6:$A$45,0))&amp;"","كود غير موجود"))</f>
        <v/>
      </c>
    </row>
    <row r="945">
      <c r="A945" s="14" t="n"/>
      <c r="B945" s="5" t="n"/>
      <c r="C945" s="15" t="n"/>
      <c r="D945" s="13" t="n"/>
      <c r="E945" s="5" t="n"/>
      <c r="F945" s="5" t="n"/>
      <c r="G945" s="6">
        <f>IF(B945&amp;""="","",IFERROR(INDEX('الأعضاء'!$B$6:$B$45,MATCH(B945&amp;"",'الأعضاء'!$A$6:$A$45,0))&amp;"","كود غير موجود"))</f>
        <v/>
      </c>
    </row>
    <row r="946">
      <c r="A946" s="14" t="n"/>
      <c r="B946" s="5" t="n"/>
      <c r="C946" s="15" t="n"/>
      <c r="D946" s="13" t="n"/>
      <c r="E946" s="5" t="n"/>
      <c r="F946" s="5" t="n"/>
      <c r="G946" s="6">
        <f>IF(B946&amp;""="","",IFERROR(INDEX('الأعضاء'!$B$6:$B$45,MATCH(B946&amp;"",'الأعضاء'!$A$6:$A$45,0))&amp;"","كود غير موجود"))</f>
        <v/>
      </c>
    </row>
    <row r="947">
      <c r="A947" s="14" t="n"/>
      <c r="B947" s="5" t="n"/>
      <c r="C947" s="15" t="n"/>
      <c r="D947" s="13" t="n"/>
      <c r="E947" s="5" t="n"/>
      <c r="F947" s="5" t="n"/>
      <c r="G947" s="6">
        <f>IF(B947&amp;""="","",IFERROR(INDEX('الأعضاء'!$B$6:$B$45,MATCH(B947&amp;"",'الأعضاء'!$A$6:$A$45,0))&amp;"","كود غير موجود"))</f>
        <v/>
      </c>
    </row>
    <row r="948">
      <c r="A948" s="14" t="n"/>
      <c r="B948" s="5" t="n"/>
      <c r="C948" s="15" t="n"/>
      <c r="D948" s="13" t="n"/>
      <c r="E948" s="5" t="n"/>
      <c r="F948" s="5" t="n"/>
      <c r="G948" s="6">
        <f>IF(B948&amp;""="","",IFERROR(INDEX('الأعضاء'!$B$6:$B$45,MATCH(B948&amp;"",'الأعضاء'!$A$6:$A$45,0))&amp;"","كود غير موجود"))</f>
        <v/>
      </c>
    </row>
    <row r="949">
      <c r="A949" s="14" t="n"/>
      <c r="B949" s="5" t="n"/>
      <c r="C949" s="15" t="n"/>
      <c r="D949" s="13" t="n"/>
      <c r="E949" s="5" t="n"/>
      <c r="F949" s="5" t="n"/>
      <c r="G949" s="6">
        <f>IF(B949&amp;""="","",IFERROR(INDEX('الأعضاء'!$B$6:$B$45,MATCH(B949&amp;"",'الأعضاء'!$A$6:$A$45,0))&amp;"","كود غير موجود"))</f>
        <v/>
      </c>
    </row>
    <row r="950">
      <c r="A950" s="14" t="n"/>
      <c r="B950" s="5" t="n"/>
      <c r="C950" s="15" t="n"/>
      <c r="D950" s="13" t="n"/>
      <c r="E950" s="5" t="n"/>
      <c r="F950" s="5" t="n"/>
      <c r="G950" s="6">
        <f>IF(B950&amp;""="","",IFERROR(INDEX('الأعضاء'!$B$6:$B$45,MATCH(B950&amp;"",'الأعضاء'!$A$6:$A$45,0))&amp;"","كود غير موجود"))</f>
        <v/>
      </c>
    </row>
    <row r="951">
      <c r="A951" s="14" t="n"/>
      <c r="B951" s="5" t="n"/>
      <c r="C951" s="15" t="n"/>
      <c r="D951" s="13" t="n"/>
      <c r="E951" s="5" t="n"/>
      <c r="F951" s="5" t="n"/>
      <c r="G951" s="6">
        <f>IF(B951&amp;""="","",IFERROR(INDEX('الأعضاء'!$B$6:$B$45,MATCH(B951&amp;"",'الأعضاء'!$A$6:$A$45,0))&amp;"","كود غير موجود"))</f>
        <v/>
      </c>
    </row>
    <row r="952">
      <c r="A952" s="14" t="n"/>
      <c r="B952" s="5" t="n"/>
      <c r="C952" s="15" t="n"/>
      <c r="D952" s="13" t="n"/>
      <c r="E952" s="5" t="n"/>
      <c r="F952" s="5" t="n"/>
      <c r="G952" s="6">
        <f>IF(B952&amp;""="","",IFERROR(INDEX('الأعضاء'!$B$6:$B$45,MATCH(B952&amp;"",'الأعضاء'!$A$6:$A$45,0))&amp;"","كود غير موجود"))</f>
        <v/>
      </c>
    </row>
    <row r="953">
      <c r="A953" s="14" t="n"/>
      <c r="B953" s="5" t="n"/>
      <c r="C953" s="15" t="n"/>
      <c r="D953" s="13" t="n"/>
      <c r="E953" s="5" t="n"/>
      <c r="F953" s="5" t="n"/>
      <c r="G953" s="6">
        <f>IF(B953&amp;""="","",IFERROR(INDEX('الأعضاء'!$B$6:$B$45,MATCH(B953&amp;"",'الأعضاء'!$A$6:$A$45,0))&amp;"","كود غير موجود"))</f>
        <v/>
      </c>
    </row>
    <row r="954">
      <c r="A954" s="14" t="n"/>
      <c r="B954" s="5" t="n"/>
      <c r="C954" s="15" t="n"/>
      <c r="D954" s="13" t="n"/>
      <c r="E954" s="5" t="n"/>
      <c r="F954" s="5" t="n"/>
      <c r="G954" s="6">
        <f>IF(B954&amp;""="","",IFERROR(INDEX('الأعضاء'!$B$6:$B$45,MATCH(B954&amp;"",'الأعضاء'!$A$6:$A$45,0))&amp;"","كود غير موجود"))</f>
        <v/>
      </c>
    </row>
    <row r="955">
      <c r="A955" s="14" t="n"/>
      <c r="B955" s="5" t="n"/>
      <c r="C955" s="15" t="n"/>
      <c r="D955" s="13" t="n"/>
      <c r="E955" s="5" t="n"/>
      <c r="F955" s="5" t="n"/>
      <c r="G955" s="6">
        <f>IF(B955&amp;""="","",IFERROR(INDEX('الأعضاء'!$B$6:$B$45,MATCH(B955&amp;"",'الأعضاء'!$A$6:$A$45,0))&amp;"","كود غير موجود"))</f>
        <v/>
      </c>
    </row>
    <row r="956">
      <c r="A956" s="14" t="n"/>
      <c r="B956" s="5" t="n"/>
      <c r="C956" s="15" t="n"/>
      <c r="D956" s="13" t="n"/>
      <c r="E956" s="5" t="n"/>
      <c r="F956" s="5" t="n"/>
      <c r="G956" s="6">
        <f>IF(B956&amp;""="","",IFERROR(INDEX('الأعضاء'!$B$6:$B$45,MATCH(B956&amp;"",'الأعضاء'!$A$6:$A$45,0))&amp;"","كود غير موجود"))</f>
        <v/>
      </c>
    </row>
    <row r="957">
      <c r="A957" s="14" t="n"/>
      <c r="B957" s="5" t="n"/>
      <c r="C957" s="15" t="n"/>
      <c r="D957" s="13" t="n"/>
      <c r="E957" s="5" t="n"/>
      <c r="F957" s="5" t="n"/>
      <c r="G957" s="6">
        <f>IF(B957&amp;""="","",IFERROR(INDEX('الأعضاء'!$B$6:$B$45,MATCH(B957&amp;"",'الأعضاء'!$A$6:$A$45,0))&amp;"","كود غير موجود"))</f>
        <v/>
      </c>
    </row>
    <row r="958">
      <c r="A958" s="14" t="n"/>
      <c r="B958" s="5" t="n"/>
      <c r="C958" s="15" t="n"/>
      <c r="D958" s="13" t="n"/>
      <c r="E958" s="5" t="n"/>
      <c r="F958" s="5" t="n"/>
      <c r="G958" s="6">
        <f>IF(B958&amp;""="","",IFERROR(INDEX('الأعضاء'!$B$6:$B$45,MATCH(B958&amp;"",'الأعضاء'!$A$6:$A$45,0))&amp;"","كود غير موجود"))</f>
        <v/>
      </c>
    </row>
    <row r="959">
      <c r="A959" s="14" t="n"/>
      <c r="B959" s="5" t="n"/>
      <c r="C959" s="15" t="n"/>
      <c r="D959" s="13" t="n"/>
      <c r="E959" s="5" t="n"/>
      <c r="F959" s="5" t="n"/>
      <c r="G959" s="6">
        <f>IF(B959&amp;""="","",IFERROR(INDEX('الأعضاء'!$B$6:$B$45,MATCH(B959&amp;"",'الأعضاء'!$A$6:$A$45,0))&amp;"","كود غير موجود"))</f>
        <v/>
      </c>
    </row>
    <row r="960">
      <c r="A960" s="14" t="n"/>
      <c r="B960" s="5" t="n"/>
      <c r="C960" s="15" t="n"/>
      <c r="D960" s="13" t="n"/>
      <c r="E960" s="5" t="n"/>
      <c r="F960" s="5" t="n"/>
      <c r="G960" s="6">
        <f>IF(B960&amp;""="","",IFERROR(INDEX('الأعضاء'!$B$6:$B$45,MATCH(B960&amp;"",'الأعضاء'!$A$6:$A$45,0))&amp;"","كود غير موجود"))</f>
        <v/>
      </c>
    </row>
    <row r="961">
      <c r="A961" s="14" t="n"/>
      <c r="B961" s="5" t="n"/>
      <c r="C961" s="15" t="n"/>
      <c r="D961" s="13" t="n"/>
      <c r="E961" s="5" t="n"/>
      <c r="F961" s="5" t="n"/>
      <c r="G961" s="6">
        <f>IF(B961&amp;""="","",IFERROR(INDEX('الأعضاء'!$B$6:$B$45,MATCH(B961&amp;"",'الأعضاء'!$A$6:$A$45,0))&amp;"","كود غير موجود"))</f>
        <v/>
      </c>
    </row>
    <row r="962">
      <c r="A962" s="14" t="n"/>
      <c r="B962" s="5" t="n"/>
      <c r="C962" s="15" t="n"/>
      <c r="D962" s="13" t="n"/>
      <c r="E962" s="5" t="n"/>
      <c r="F962" s="5" t="n"/>
      <c r="G962" s="6">
        <f>IF(B962&amp;""="","",IFERROR(INDEX('الأعضاء'!$B$6:$B$45,MATCH(B962&amp;"",'الأعضاء'!$A$6:$A$45,0))&amp;"","كود غير موجود"))</f>
        <v/>
      </c>
    </row>
    <row r="963">
      <c r="A963" s="14" t="n"/>
      <c r="B963" s="5" t="n"/>
      <c r="C963" s="15" t="n"/>
      <c r="D963" s="13" t="n"/>
      <c r="E963" s="5" t="n"/>
      <c r="F963" s="5" t="n"/>
      <c r="G963" s="6">
        <f>IF(B963&amp;""="","",IFERROR(INDEX('الأعضاء'!$B$6:$B$45,MATCH(B963&amp;"",'الأعضاء'!$A$6:$A$45,0))&amp;"","كود غير موجود"))</f>
        <v/>
      </c>
    </row>
    <row r="964">
      <c r="A964" s="14" t="n"/>
      <c r="B964" s="5" t="n"/>
      <c r="C964" s="15" t="n"/>
      <c r="D964" s="13" t="n"/>
      <c r="E964" s="5" t="n"/>
      <c r="F964" s="5" t="n"/>
      <c r="G964" s="6">
        <f>IF(B964&amp;""="","",IFERROR(INDEX('الأعضاء'!$B$6:$B$45,MATCH(B964&amp;"",'الأعضاء'!$A$6:$A$45,0))&amp;"","كود غير موجود"))</f>
        <v/>
      </c>
    </row>
    <row r="965">
      <c r="A965" s="14" t="n"/>
      <c r="B965" s="5" t="n"/>
      <c r="C965" s="15" t="n"/>
      <c r="D965" s="13" t="n"/>
      <c r="E965" s="5" t="n"/>
      <c r="F965" s="5" t="n"/>
      <c r="G965" s="6">
        <f>IF(B965&amp;""="","",IFERROR(INDEX('الأعضاء'!$B$6:$B$45,MATCH(B965&amp;"",'الأعضاء'!$A$6:$A$45,0))&amp;"","كود غير موجود"))</f>
        <v/>
      </c>
    </row>
    <row r="966">
      <c r="A966" s="14" t="n"/>
      <c r="B966" s="5" t="n"/>
      <c r="C966" s="15" t="n"/>
      <c r="D966" s="13" t="n"/>
      <c r="E966" s="5" t="n"/>
      <c r="F966" s="5" t="n"/>
      <c r="G966" s="6">
        <f>IF(B966&amp;""="","",IFERROR(INDEX('الأعضاء'!$B$6:$B$45,MATCH(B966&amp;"",'الأعضاء'!$A$6:$A$45,0))&amp;"","كود غير موجود"))</f>
        <v/>
      </c>
    </row>
    <row r="967">
      <c r="A967" s="14" t="n"/>
      <c r="B967" s="5" t="n"/>
      <c r="C967" s="15" t="n"/>
      <c r="D967" s="13" t="n"/>
      <c r="E967" s="5" t="n"/>
      <c r="F967" s="5" t="n"/>
      <c r="G967" s="6">
        <f>IF(B967&amp;""="","",IFERROR(INDEX('الأعضاء'!$B$6:$B$45,MATCH(B967&amp;"",'الأعضاء'!$A$6:$A$45,0))&amp;"","كود غير موجود"))</f>
        <v/>
      </c>
    </row>
    <row r="968">
      <c r="A968" s="14" t="n"/>
      <c r="B968" s="5" t="n"/>
      <c r="C968" s="15" t="n"/>
      <c r="D968" s="13" t="n"/>
      <c r="E968" s="5" t="n"/>
      <c r="F968" s="5" t="n"/>
      <c r="G968" s="6">
        <f>IF(B968&amp;""="","",IFERROR(INDEX('الأعضاء'!$B$6:$B$45,MATCH(B968&amp;"",'الأعضاء'!$A$6:$A$45,0))&amp;"","كود غير موجود"))</f>
        <v/>
      </c>
    </row>
    <row r="969">
      <c r="A969" s="14" t="n"/>
      <c r="B969" s="5" t="n"/>
      <c r="C969" s="15" t="n"/>
      <c r="D969" s="13" t="n"/>
      <c r="E969" s="5" t="n"/>
      <c r="F969" s="5" t="n"/>
      <c r="G969" s="6">
        <f>IF(B969&amp;""="","",IFERROR(INDEX('الأعضاء'!$B$6:$B$45,MATCH(B969&amp;"",'الأعضاء'!$A$6:$A$45,0))&amp;"","كود غير موجود"))</f>
        <v/>
      </c>
    </row>
    <row r="970">
      <c r="A970" s="14" t="n"/>
      <c r="B970" s="5" t="n"/>
      <c r="C970" s="15" t="n"/>
      <c r="D970" s="13" t="n"/>
      <c r="E970" s="5" t="n"/>
      <c r="F970" s="5" t="n"/>
      <c r="G970" s="6">
        <f>IF(B970&amp;""="","",IFERROR(INDEX('الأعضاء'!$B$6:$B$45,MATCH(B970&amp;"",'الأعضاء'!$A$6:$A$45,0))&amp;"","كود غير موجود"))</f>
        <v/>
      </c>
    </row>
    <row r="971">
      <c r="A971" s="14" t="n"/>
      <c r="B971" s="5" t="n"/>
      <c r="C971" s="15" t="n"/>
      <c r="D971" s="13" t="n"/>
      <c r="E971" s="5" t="n"/>
      <c r="F971" s="5" t="n"/>
      <c r="G971" s="6">
        <f>IF(B971&amp;""="","",IFERROR(INDEX('الأعضاء'!$B$6:$B$45,MATCH(B971&amp;"",'الأعضاء'!$A$6:$A$45,0))&amp;"","كود غير موجود"))</f>
        <v/>
      </c>
    </row>
    <row r="972">
      <c r="A972" s="14" t="n"/>
      <c r="B972" s="5" t="n"/>
      <c r="C972" s="15" t="n"/>
      <c r="D972" s="13" t="n"/>
      <c r="E972" s="5" t="n"/>
      <c r="F972" s="5" t="n"/>
      <c r="G972" s="6">
        <f>IF(B972&amp;""="","",IFERROR(INDEX('الأعضاء'!$B$6:$B$45,MATCH(B972&amp;"",'الأعضاء'!$A$6:$A$45,0))&amp;"","كود غير موجود"))</f>
        <v/>
      </c>
    </row>
    <row r="973">
      <c r="A973" s="14" t="n"/>
      <c r="B973" s="5" t="n"/>
      <c r="C973" s="15" t="n"/>
      <c r="D973" s="13" t="n"/>
      <c r="E973" s="5" t="n"/>
      <c r="F973" s="5" t="n"/>
      <c r="G973" s="6">
        <f>IF(B973&amp;""="","",IFERROR(INDEX('الأعضاء'!$B$6:$B$45,MATCH(B973&amp;"",'الأعضاء'!$A$6:$A$45,0))&amp;"","كود غير موجود"))</f>
        <v/>
      </c>
    </row>
    <row r="974">
      <c r="A974" s="14" t="n"/>
      <c r="B974" s="5" t="n"/>
      <c r="C974" s="15" t="n"/>
      <c r="D974" s="13" t="n"/>
      <c r="E974" s="5" t="n"/>
      <c r="F974" s="5" t="n"/>
      <c r="G974" s="6">
        <f>IF(B974&amp;""="","",IFERROR(INDEX('الأعضاء'!$B$6:$B$45,MATCH(B974&amp;"",'الأعضاء'!$A$6:$A$45,0))&amp;"","كود غير موجود"))</f>
        <v/>
      </c>
    </row>
    <row r="975">
      <c r="A975" s="14" t="n"/>
      <c r="B975" s="5" t="n"/>
      <c r="C975" s="15" t="n"/>
      <c r="D975" s="13" t="n"/>
      <c r="E975" s="5" t="n"/>
      <c r="F975" s="5" t="n"/>
      <c r="G975" s="6">
        <f>IF(B975&amp;""="","",IFERROR(INDEX('الأعضاء'!$B$6:$B$45,MATCH(B975&amp;"",'الأعضاء'!$A$6:$A$45,0))&amp;"","كود غير موجود"))</f>
        <v/>
      </c>
    </row>
    <row r="976">
      <c r="A976" s="14" t="n"/>
      <c r="B976" s="5" t="n"/>
      <c r="C976" s="15" t="n"/>
      <c r="D976" s="13" t="n"/>
      <c r="E976" s="5" t="n"/>
      <c r="F976" s="5" t="n"/>
      <c r="G976" s="6">
        <f>IF(B976&amp;""="","",IFERROR(INDEX('الأعضاء'!$B$6:$B$45,MATCH(B976&amp;"",'الأعضاء'!$A$6:$A$45,0))&amp;"","كود غير موجود"))</f>
        <v/>
      </c>
    </row>
    <row r="977">
      <c r="A977" s="14" t="n"/>
      <c r="B977" s="5" t="n"/>
      <c r="C977" s="15" t="n"/>
      <c r="D977" s="13" t="n"/>
      <c r="E977" s="5" t="n"/>
      <c r="F977" s="5" t="n"/>
      <c r="G977" s="6">
        <f>IF(B977&amp;""="","",IFERROR(INDEX('الأعضاء'!$B$6:$B$45,MATCH(B977&amp;"",'الأعضاء'!$A$6:$A$45,0))&amp;"","كود غير موجود"))</f>
        <v/>
      </c>
    </row>
    <row r="978">
      <c r="A978" s="14" t="n"/>
      <c r="B978" s="5" t="n"/>
      <c r="C978" s="15" t="n"/>
      <c r="D978" s="13" t="n"/>
      <c r="E978" s="5" t="n"/>
      <c r="F978" s="5" t="n"/>
      <c r="G978" s="6">
        <f>IF(B978&amp;""="","",IFERROR(INDEX('الأعضاء'!$B$6:$B$45,MATCH(B978&amp;"",'الأعضاء'!$A$6:$A$45,0))&amp;"","كود غير موجود"))</f>
        <v/>
      </c>
    </row>
    <row r="979">
      <c r="A979" s="14" t="n"/>
      <c r="B979" s="5" t="n"/>
      <c r="C979" s="15" t="n"/>
      <c r="D979" s="13" t="n"/>
      <c r="E979" s="5" t="n"/>
      <c r="F979" s="5" t="n"/>
      <c r="G979" s="6">
        <f>IF(B979&amp;""="","",IFERROR(INDEX('الأعضاء'!$B$6:$B$45,MATCH(B979&amp;"",'الأعضاء'!$A$6:$A$45,0))&amp;"","كود غير موجود"))</f>
        <v/>
      </c>
    </row>
    <row r="980">
      <c r="A980" s="14" t="n"/>
      <c r="B980" s="5" t="n"/>
      <c r="C980" s="15" t="n"/>
      <c r="D980" s="13" t="n"/>
      <c r="E980" s="5" t="n"/>
      <c r="F980" s="5" t="n"/>
      <c r="G980" s="6">
        <f>IF(B980&amp;""="","",IFERROR(INDEX('الأعضاء'!$B$6:$B$45,MATCH(B980&amp;"",'الأعضاء'!$A$6:$A$45,0))&amp;"","كود غير موجود"))</f>
        <v/>
      </c>
    </row>
    <row r="981">
      <c r="A981" s="14" t="n"/>
      <c r="B981" s="5" t="n"/>
      <c r="C981" s="15" t="n"/>
      <c r="D981" s="13" t="n"/>
      <c r="E981" s="5" t="n"/>
      <c r="F981" s="5" t="n"/>
      <c r="G981" s="6">
        <f>IF(B981&amp;""="","",IFERROR(INDEX('الأعضاء'!$B$6:$B$45,MATCH(B981&amp;"",'الأعضاء'!$A$6:$A$45,0))&amp;"","كود غير موجود"))</f>
        <v/>
      </c>
    </row>
    <row r="982">
      <c r="A982" s="14" t="n"/>
      <c r="B982" s="5" t="n"/>
      <c r="C982" s="15" t="n"/>
      <c r="D982" s="13" t="n"/>
      <c r="E982" s="5" t="n"/>
      <c r="F982" s="5" t="n"/>
      <c r="G982" s="6">
        <f>IF(B982&amp;""="","",IFERROR(INDEX('الأعضاء'!$B$6:$B$45,MATCH(B982&amp;"",'الأعضاء'!$A$6:$A$45,0))&amp;"","كود غير موجود"))</f>
        <v/>
      </c>
    </row>
    <row r="983">
      <c r="A983" s="14" t="n"/>
      <c r="B983" s="5" t="n"/>
      <c r="C983" s="15" t="n"/>
      <c r="D983" s="13" t="n"/>
      <c r="E983" s="5" t="n"/>
      <c r="F983" s="5" t="n"/>
      <c r="G983" s="6">
        <f>IF(B983&amp;""="","",IFERROR(INDEX('الأعضاء'!$B$6:$B$45,MATCH(B983&amp;"",'الأعضاء'!$A$6:$A$45,0))&amp;"","كود غير موجود"))</f>
        <v/>
      </c>
    </row>
    <row r="984">
      <c r="A984" s="14" t="n"/>
      <c r="B984" s="5" t="n"/>
      <c r="C984" s="15" t="n"/>
      <c r="D984" s="13" t="n"/>
      <c r="E984" s="5" t="n"/>
      <c r="F984" s="5" t="n"/>
      <c r="G984" s="6">
        <f>IF(B984&amp;""="","",IFERROR(INDEX('الأعضاء'!$B$6:$B$45,MATCH(B984&amp;"",'الأعضاء'!$A$6:$A$45,0))&amp;"","كود غير موجود"))</f>
        <v/>
      </c>
    </row>
    <row r="985">
      <c r="A985" s="14" t="n"/>
      <c r="B985" s="5" t="n"/>
      <c r="C985" s="15" t="n"/>
      <c r="D985" s="13" t="n"/>
      <c r="E985" s="5" t="n"/>
      <c r="F985" s="5" t="n"/>
      <c r="G985" s="6">
        <f>IF(B985&amp;""="","",IFERROR(INDEX('الأعضاء'!$B$6:$B$45,MATCH(B985&amp;"",'الأعضاء'!$A$6:$A$45,0))&amp;"","كود غير موجود"))</f>
        <v/>
      </c>
    </row>
    <row r="986">
      <c r="A986" s="14" t="n"/>
      <c r="B986" s="5" t="n"/>
      <c r="C986" s="15" t="n"/>
      <c r="D986" s="13" t="n"/>
      <c r="E986" s="5" t="n"/>
      <c r="F986" s="5" t="n"/>
      <c r="G986" s="6">
        <f>IF(B986&amp;""="","",IFERROR(INDEX('الأعضاء'!$B$6:$B$45,MATCH(B986&amp;"",'الأعضاء'!$A$6:$A$45,0))&amp;"","كود غير موجود"))</f>
        <v/>
      </c>
    </row>
    <row r="987">
      <c r="A987" s="14" t="n"/>
      <c r="B987" s="5" t="n"/>
      <c r="C987" s="15" t="n"/>
      <c r="D987" s="13" t="n"/>
      <c r="E987" s="5" t="n"/>
      <c r="F987" s="5" t="n"/>
      <c r="G987" s="6">
        <f>IF(B987&amp;""="","",IFERROR(INDEX('الأعضاء'!$B$6:$B$45,MATCH(B987&amp;"",'الأعضاء'!$A$6:$A$45,0))&amp;"","كود غير موجود"))</f>
        <v/>
      </c>
    </row>
    <row r="988">
      <c r="A988" s="14" t="n"/>
      <c r="B988" s="5" t="n"/>
      <c r="C988" s="15" t="n"/>
      <c r="D988" s="13" t="n"/>
      <c r="E988" s="5" t="n"/>
      <c r="F988" s="5" t="n"/>
      <c r="G988" s="6">
        <f>IF(B988&amp;""="","",IFERROR(INDEX('الأعضاء'!$B$6:$B$45,MATCH(B988&amp;"",'الأعضاء'!$A$6:$A$45,0))&amp;"","كود غير موجود"))</f>
        <v/>
      </c>
    </row>
    <row r="989">
      <c r="A989" s="14" t="n"/>
      <c r="B989" s="5" t="n"/>
      <c r="C989" s="15" t="n"/>
      <c r="D989" s="13" t="n"/>
      <c r="E989" s="5" t="n"/>
      <c r="F989" s="5" t="n"/>
      <c r="G989" s="6">
        <f>IF(B989&amp;""="","",IFERROR(INDEX('الأعضاء'!$B$6:$B$45,MATCH(B989&amp;"",'الأعضاء'!$A$6:$A$45,0))&amp;"","كود غير موجود"))</f>
        <v/>
      </c>
    </row>
    <row r="990">
      <c r="A990" s="14" t="n"/>
      <c r="B990" s="5" t="n"/>
      <c r="C990" s="15" t="n"/>
      <c r="D990" s="13" t="n"/>
      <c r="E990" s="5" t="n"/>
      <c r="F990" s="5" t="n"/>
      <c r="G990" s="6">
        <f>IF(B990&amp;""="","",IFERROR(INDEX('الأعضاء'!$B$6:$B$45,MATCH(B990&amp;"",'الأعضاء'!$A$6:$A$45,0))&amp;"","كود غير موجود"))</f>
        <v/>
      </c>
    </row>
    <row r="991">
      <c r="A991" s="14" t="n"/>
      <c r="B991" s="5" t="n"/>
      <c r="C991" s="15" t="n"/>
      <c r="D991" s="13" t="n"/>
      <c r="E991" s="5" t="n"/>
      <c r="F991" s="5" t="n"/>
      <c r="G991" s="6">
        <f>IF(B991&amp;""="","",IFERROR(INDEX('الأعضاء'!$B$6:$B$45,MATCH(B991&amp;"",'الأعضاء'!$A$6:$A$45,0))&amp;"","كود غير موجود"))</f>
        <v/>
      </c>
    </row>
    <row r="992">
      <c r="A992" s="14" t="n"/>
      <c r="B992" s="5" t="n"/>
      <c r="C992" s="15" t="n"/>
      <c r="D992" s="13" t="n"/>
      <c r="E992" s="5" t="n"/>
      <c r="F992" s="5" t="n"/>
      <c r="G992" s="6">
        <f>IF(B992&amp;""="","",IFERROR(INDEX('الأعضاء'!$B$6:$B$45,MATCH(B992&amp;"",'الأعضاء'!$A$6:$A$45,0))&amp;"","كود غير موجود"))</f>
        <v/>
      </c>
    </row>
    <row r="993">
      <c r="A993" s="14" t="n"/>
      <c r="B993" s="5" t="n"/>
      <c r="C993" s="15" t="n"/>
      <c r="D993" s="13" t="n"/>
      <c r="E993" s="5" t="n"/>
      <c r="F993" s="5" t="n"/>
      <c r="G993" s="6">
        <f>IF(B993&amp;""="","",IFERROR(INDEX('الأعضاء'!$B$6:$B$45,MATCH(B993&amp;"",'الأعضاء'!$A$6:$A$45,0))&amp;"","كود غير موجود"))</f>
        <v/>
      </c>
    </row>
    <row r="994">
      <c r="A994" s="14" t="n"/>
      <c r="B994" s="5" t="n"/>
      <c r="C994" s="15" t="n"/>
      <c r="D994" s="13" t="n"/>
      <c r="E994" s="5" t="n"/>
      <c r="F994" s="5" t="n"/>
      <c r="G994" s="6">
        <f>IF(B994&amp;""="","",IFERROR(INDEX('الأعضاء'!$B$6:$B$45,MATCH(B994&amp;"",'الأعضاء'!$A$6:$A$45,0))&amp;"","كود غير موجود"))</f>
        <v/>
      </c>
    </row>
    <row r="995">
      <c r="A995" s="14" t="n"/>
      <c r="B995" s="5" t="n"/>
      <c r="C995" s="15" t="n"/>
      <c r="D995" s="13" t="n"/>
      <c r="E995" s="5" t="n"/>
      <c r="F995" s="5" t="n"/>
      <c r="G995" s="6">
        <f>IF(B995&amp;""="","",IFERROR(INDEX('الأعضاء'!$B$6:$B$45,MATCH(B995&amp;"",'الأعضاء'!$A$6:$A$45,0))&amp;"","كود غير موجود"))</f>
        <v/>
      </c>
    </row>
    <row r="996">
      <c r="A996" s="14" t="n"/>
      <c r="B996" s="5" t="n"/>
      <c r="C996" s="15" t="n"/>
      <c r="D996" s="13" t="n"/>
      <c r="E996" s="5" t="n"/>
      <c r="F996" s="5" t="n"/>
      <c r="G996" s="6">
        <f>IF(B996&amp;""="","",IFERROR(INDEX('الأعضاء'!$B$6:$B$45,MATCH(B996&amp;"",'الأعضاء'!$A$6:$A$45,0))&amp;"","كود غير موجود"))</f>
        <v/>
      </c>
    </row>
    <row r="997">
      <c r="A997" s="14" t="n"/>
      <c r="B997" s="5" t="n"/>
      <c r="C997" s="15" t="n"/>
      <c r="D997" s="13" t="n"/>
      <c r="E997" s="5" t="n"/>
      <c r="F997" s="5" t="n"/>
      <c r="G997" s="6">
        <f>IF(B997&amp;""="","",IFERROR(INDEX('الأعضاء'!$B$6:$B$45,MATCH(B997&amp;"",'الأعضاء'!$A$6:$A$45,0))&amp;"","كود غير موجود"))</f>
        <v/>
      </c>
    </row>
    <row r="998">
      <c r="A998" s="14" t="n"/>
      <c r="B998" s="5" t="n"/>
      <c r="C998" s="15" t="n"/>
      <c r="D998" s="13" t="n"/>
      <c r="E998" s="5" t="n"/>
      <c r="F998" s="5" t="n"/>
      <c r="G998" s="6">
        <f>IF(B998&amp;""="","",IFERROR(INDEX('الأعضاء'!$B$6:$B$45,MATCH(B998&amp;"",'الأعضاء'!$A$6:$A$45,0))&amp;"","كود غير موجود"))</f>
        <v/>
      </c>
    </row>
    <row r="999">
      <c r="A999" s="14" t="n"/>
      <c r="B999" s="5" t="n"/>
      <c r="C999" s="15" t="n"/>
      <c r="D999" s="13" t="n"/>
      <c r="E999" s="5" t="n"/>
      <c r="F999" s="5" t="n"/>
      <c r="G999" s="6">
        <f>IF(B999&amp;""="","",IFERROR(INDEX('الأعضاء'!$B$6:$B$45,MATCH(B999&amp;"",'الأعضاء'!$A$6:$A$45,0))&amp;"","كود غير موجود"))</f>
        <v/>
      </c>
    </row>
    <row r="1000">
      <c r="A1000" s="14" t="n"/>
      <c r="B1000" s="5" t="n"/>
      <c r="C1000" s="15" t="n"/>
      <c r="D1000" s="13" t="n"/>
      <c r="E1000" s="5" t="n"/>
      <c r="F1000" s="5" t="n"/>
      <c r="G1000" s="6">
        <f>IF(B1000&amp;""="","",IFERROR(INDEX('الأعضاء'!$B$6:$B$45,MATCH(B1000&amp;"",'الأعضاء'!$A$6:$A$45,0))&amp;"","كود غير موجود"))</f>
        <v/>
      </c>
    </row>
    <row r="1001">
      <c r="A1001" s="14" t="n"/>
      <c r="B1001" s="5" t="n"/>
      <c r="C1001" s="15" t="n"/>
      <c r="D1001" s="13" t="n"/>
      <c r="E1001" s="5" t="n"/>
      <c r="F1001" s="5" t="n"/>
      <c r="G1001" s="6">
        <f>IF(B1001&amp;""="","",IFERROR(INDEX('الأعضاء'!$B$6:$B$45,MATCH(B1001&amp;"",'الأعضاء'!$A$6:$A$45,0))&amp;"","كود غير موجود"))</f>
        <v/>
      </c>
    </row>
    <row r="1002">
      <c r="A1002" s="14" t="n"/>
      <c r="B1002" s="5" t="n"/>
      <c r="C1002" s="15" t="n"/>
      <c r="D1002" s="13" t="n"/>
      <c r="E1002" s="5" t="n"/>
      <c r="F1002" s="5" t="n"/>
      <c r="G1002" s="6">
        <f>IF(B1002&amp;""="","",IFERROR(INDEX('الأعضاء'!$B$6:$B$45,MATCH(B1002&amp;"",'الأعضاء'!$A$6:$A$45,0))&amp;"","كود غير موجود"))</f>
        <v/>
      </c>
    </row>
    <row r="1003">
      <c r="A1003" s="14" t="n"/>
      <c r="B1003" s="5" t="n"/>
      <c r="C1003" s="15" t="n"/>
      <c r="D1003" s="13" t="n"/>
      <c r="E1003" s="5" t="n"/>
      <c r="F1003" s="5" t="n"/>
      <c r="G1003" s="6">
        <f>IF(B1003&amp;""="","",IFERROR(INDEX('الأعضاء'!$B$6:$B$45,MATCH(B1003&amp;"",'الأعضاء'!$A$6:$A$45,0))&amp;"","كود غير موجود"))</f>
        <v/>
      </c>
    </row>
    <row r="1004">
      <c r="A1004" s="14" t="n"/>
      <c r="B1004" s="5" t="n"/>
      <c r="C1004" s="15" t="n"/>
      <c r="D1004" s="13" t="n"/>
      <c r="E1004" s="5" t="n"/>
      <c r="F1004" s="5" t="n"/>
      <c r="G1004" s="6">
        <f>IF(B1004&amp;""="","",IFERROR(INDEX('الأعضاء'!$B$6:$B$45,MATCH(B1004&amp;"",'الأعضاء'!$A$6:$A$45,0))&amp;"","كود غير موجود"))</f>
        <v/>
      </c>
    </row>
    <row r="1005">
      <c r="A1005" s="14" t="n"/>
      <c r="B1005" s="5" t="n"/>
      <c r="C1005" s="15" t="n"/>
      <c r="D1005" s="13" t="n"/>
      <c r="E1005" s="5" t="n"/>
      <c r="F1005" s="5" t="n"/>
      <c r="G1005" s="6">
        <f>IF(B1005&amp;""="","",IFERROR(INDEX('الأعضاء'!$B$6:$B$45,MATCH(B1005&amp;"",'الأعضاء'!$A$6:$A$45,0))&amp;"","كود غير موجود"))</f>
        <v/>
      </c>
    </row>
    <row r="1006">
      <c r="A1006" s="14" t="n"/>
      <c r="B1006" s="5" t="n"/>
      <c r="C1006" s="15" t="n"/>
      <c r="D1006" s="13" t="n"/>
      <c r="E1006" s="5" t="n"/>
      <c r="F1006" s="5" t="n"/>
      <c r="G1006" s="6">
        <f>IF(B1006&amp;""="","",IFERROR(INDEX('الأعضاء'!$B$6:$B$45,MATCH(B1006&amp;"",'الأعضاء'!$A$6:$A$45,0))&amp;"","كود غير موجود"))</f>
        <v/>
      </c>
    </row>
    <row r="1007">
      <c r="A1007" s="14" t="n"/>
      <c r="B1007" s="5" t="n"/>
      <c r="C1007" s="15" t="n"/>
      <c r="D1007" s="13" t="n"/>
      <c r="E1007" s="5" t="n"/>
      <c r="F1007" s="5" t="n"/>
      <c r="G1007" s="6">
        <f>IF(B1007&amp;""="","",IFERROR(INDEX('الأعضاء'!$B$6:$B$45,MATCH(B1007&amp;"",'الأعضاء'!$A$6:$A$45,0))&amp;"","كود غير موجود"))</f>
        <v/>
      </c>
    </row>
    <row r="1008">
      <c r="A1008" s="14" t="n"/>
      <c r="B1008" s="5" t="n"/>
      <c r="C1008" s="15" t="n"/>
      <c r="D1008" s="13" t="n"/>
      <c r="E1008" s="5" t="n"/>
      <c r="F1008" s="5" t="n"/>
      <c r="G1008" s="6">
        <f>IF(B1008&amp;""="","",IFERROR(INDEX('الأعضاء'!$B$6:$B$45,MATCH(B1008&amp;"",'الأعضاء'!$A$6:$A$45,0))&amp;"","كود غير موجود"))</f>
        <v/>
      </c>
    </row>
    <row r="1009">
      <c r="A1009" s="14" t="n"/>
      <c r="B1009" s="5" t="n"/>
      <c r="C1009" s="15" t="n"/>
      <c r="D1009" s="13" t="n"/>
      <c r="E1009" s="5" t="n"/>
      <c r="F1009" s="5" t="n"/>
      <c r="G1009" s="6">
        <f>IF(B1009&amp;""="","",IFERROR(INDEX('الأعضاء'!$B$6:$B$45,MATCH(B1009&amp;"",'الأعضاء'!$A$6:$A$45,0))&amp;"","كود غير موجود"))</f>
        <v/>
      </c>
    </row>
    <row r="1010">
      <c r="A1010" s="14" t="n"/>
      <c r="B1010" s="5" t="n"/>
      <c r="C1010" s="15" t="n"/>
      <c r="D1010" s="13" t="n"/>
      <c r="E1010" s="5" t="n"/>
      <c r="F1010" s="5" t="n"/>
      <c r="G1010" s="6">
        <f>IF(B1010&amp;""="","",IFERROR(INDEX('الأعضاء'!$B$6:$B$45,MATCH(B1010&amp;"",'الأعضاء'!$A$6:$A$45,0))&amp;"","كود غير موجود"))</f>
        <v/>
      </c>
    </row>
    <row r="1011">
      <c r="A1011" s="14" t="n"/>
      <c r="B1011" s="5" t="n"/>
      <c r="C1011" s="15" t="n"/>
      <c r="D1011" s="13" t="n"/>
      <c r="E1011" s="5" t="n"/>
      <c r="F1011" s="5" t="n"/>
      <c r="G1011" s="6">
        <f>IF(B1011&amp;""="","",IFERROR(INDEX('الأعضاء'!$B$6:$B$45,MATCH(B1011&amp;"",'الأعضاء'!$A$6:$A$45,0))&amp;"","كود غير موجود"))</f>
        <v/>
      </c>
    </row>
    <row r="1012">
      <c r="A1012" s="14" t="n"/>
      <c r="B1012" s="5" t="n"/>
      <c r="C1012" s="15" t="n"/>
      <c r="D1012" s="13" t="n"/>
      <c r="E1012" s="5" t="n"/>
      <c r="F1012" s="5" t="n"/>
      <c r="G1012" s="6">
        <f>IF(B1012&amp;""="","",IFERROR(INDEX('الأعضاء'!$B$6:$B$45,MATCH(B1012&amp;"",'الأعضاء'!$A$6:$A$45,0))&amp;"","كود غير موجود"))</f>
        <v/>
      </c>
    </row>
    <row r="1013">
      <c r="A1013" s="14" t="n"/>
      <c r="B1013" s="5" t="n"/>
      <c r="C1013" s="15" t="n"/>
      <c r="D1013" s="13" t="n"/>
      <c r="E1013" s="5" t="n"/>
      <c r="F1013" s="5" t="n"/>
      <c r="G1013" s="6">
        <f>IF(B1013&amp;""="","",IFERROR(INDEX('الأعضاء'!$B$6:$B$45,MATCH(B1013&amp;"",'الأعضاء'!$A$6:$A$45,0))&amp;"","كود غير موجود"))</f>
        <v/>
      </c>
    </row>
    <row r="1014">
      <c r="A1014" s="14" t="n"/>
      <c r="B1014" s="5" t="n"/>
      <c r="C1014" s="15" t="n"/>
      <c r="D1014" s="13" t="n"/>
      <c r="E1014" s="5" t="n"/>
      <c r="F1014" s="5" t="n"/>
      <c r="G1014" s="6">
        <f>IF(B1014&amp;""="","",IFERROR(INDEX('الأعضاء'!$B$6:$B$45,MATCH(B1014&amp;"",'الأعضاء'!$A$6:$A$45,0))&amp;"","كود غير موجود"))</f>
        <v/>
      </c>
    </row>
    <row r="1015">
      <c r="A1015" s="14" t="n"/>
      <c r="B1015" s="5" t="n"/>
      <c r="C1015" s="15" t="n"/>
      <c r="D1015" s="13" t="n"/>
      <c r="E1015" s="5" t="n"/>
      <c r="F1015" s="5" t="n"/>
      <c r="G1015" s="6">
        <f>IF(B1015&amp;""="","",IFERROR(INDEX('الأعضاء'!$B$6:$B$45,MATCH(B1015&amp;"",'الأعضاء'!$A$6:$A$45,0))&amp;"","كود غير موجود"))</f>
        <v/>
      </c>
    </row>
    <row r="1016">
      <c r="A1016" s="14" t="n"/>
      <c r="B1016" s="5" t="n"/>
      <c r="C1016" s="15" t="n"/>
      <c r="D1016" s="13" t="n"/>
      <c r="E1016" s="5" t="n"/>
      <c r="F1016" s="5" t="n"/>
      <c r="G1016" s="6">
        <f>IF(B1016&amp;""="","",IFERROR(INDEX('الأعضاء'!$B$6:$B$45,MATCH(B1016&amp;"",'الأعضاء'!$A$6:$A$45,0))&amp;"","كود غير موجود"))</f>
        <v/>
      </c>
    </row>
    <row r="1017">
      <c r="A1017" s="14" t="n"/>
      <c r="B1017" s="5" t="n"/>
      <c r="C1017" s="15" t="n"/>
      <c r="D1017" s="13" t="n"/>
      <c r="E1017" s="5" t="n"/>
      <c r="F1017" s="5" t="n"/>
      <c r="G1017" s="6">
        <f>IF(B1017&amp;""="","",IFERROR(INDEX('الأعضاء'!$B$6:$B$45,MATCH(B1017&amp;"",'الأعضاء'!$A$6:$A$45,0))&amp;"","كود غير موجود"))</f>
        <v/>
      </c>
    </row>
    <row r="1018">
      <c r="A1018" s="14" t="n"/>
      <c r="B1018" s="5" t="n"/>
      <c r="C1018" s="15" t="n"/>
      <c r="D1018" s="13" t="n"/>
      <c r="E1018" s="5" t="n"/>
      <c r="F1018" s="5" t="n"/>
      <c r="G1018" s="6">
        <f>IF(B1018&amp;""="","",IFERROR(INDEX('الأعضاء'!$B$6:$B$45,MATCH(B1018&amp;"",'الأعضاء'!$A$6:$A$45,0))&amp;"","كود غير موجود"))</f>
        <v/>
      </c>
    </row>
    <row r="1019">
      <c r="A1019" s="14" t="n"/>
      <c r="B1019" s="5" t="n"/>
      <c r="C1019" s="15" t="n"/>
      <c r="D1019" s="13" t="n"/>
      <c r="E1019" s="5" t="n"/>
      <c r="F1019" s="5" t="n"/>
      <c r="G1019" s="6">
        <f>IF(B1019&amp;""="","",IFERROR(INDEX('الأعضاء'!$B$6:$B$45,MATCH(B1019&amp;"",'الأعضاء'!$A$6:$A$45,0))&amp;"","كود غير موجود"))</f>
        <v/>
      </c>
    </row>
    <row r="1020">
      <c r="A1020" s="14" t="n"/>
      <c r="B1020" s="5" t="n"/>
      <c r="C1020" s="15" t="n"/>
      <c r="D1020" s="13" t="n"/>
      <c r="E1020" s="5" t="n"/>
      <c r="F1020" s="5" t="n"/>
      <c r="G1020" s="6">
        <f>IF(B1020&amp;""="","",IFERROR(INDEX('الأعضاء'!$B$6:$B$45,MATCH(B1020&amp;"",'الأعضاء'!$A$6:$A$45,0))&amp;"","كود غير موجود"))</f>
        <v/>
      </c>
    </row>
    <row r="1021">
      <c r="A1021" s="14" t="n"/>
      <c r="B1021" s="5" t="n"/>
      <c r="C1021" s="15" t="n"/>
      <c r="D1021" s="13" t="n"/>
      <c r="E1021" s="5" t="n"/>
      <c r="F1021" s="5" t="n"/>
      <c r="G1021" s="6">
        <f>IF(B1021&amp;""="","",IFERROR(INDEX('الأعضاء'!$B$6:$B$45,MATCH(B1021&amp;"",'الأعضاء'!$A$6:$A$45,0))&amp;"","كود غير موجود"))</f>
        <v/>
      </c>
    </row>
    <row r="1022">
      <c r="A1022" s="14" t="n"/>
      <c r="B1022" s="5" t="n"/>
      <c r="C1022" s="15" t="n"/>
      <c r="D1022" s="13" t="n"/>
      <c r="E1022" s="5" t="n"/>
      <c r="F1022" s="5" t="n"/>
      <c r="G1022" s="6">
        <f>IF(B1022&amp;""="","",IFERROR(INDEX('الأعضاء'!$B$6:$B$45,MATCH(B1022&amp;"",'الأعضاء'!$A$6:$A$45,0))&amp;"","كود غير موجود"))</f>
        <v/>
      </c>
    </row>
    <row r="1023">
      <c r="A1023" s="14" t="n"/>
      <c r="B1023" s="5" t="n"/>
      <c r="C1023" s="15" t="n"/>
      <c r="D1023" s="13" t="n"/>
      <c r="E1023" s="5" t="n"/>
      <c r="F1023" s="5" t="n"/>
      <c r="G1023" s="6">
        <f>IF(B1023&amp;""="","",IFERROR(INDEX('الأعضاء'!$B$6:$B$45,MATCH(B1023&amp;"",'الأعضاء'!$A$6:$A$45,0))&amp;"","كود غير موجود"))</f>
        <v/>
      </c>
    </row>
    <row r="1024">
      <c r="A1024" s="14" t="n"/>
      <c r="B1024" s="5" t="n"/>
      <c r="C1024" s="15" t="n"/>
      <c r="D1024" s="13" t="n"/>
      <c r="E1024" s="5" t="n"/>
      <c r="F1024" s="5" t="n"/>
      <c r="G1024" s="6">
        <f>IF(B1024&amp;""="","",IFERROR(INDEX('الأعضاء'!$B$6:$B$45,MATCH(B1024&amp;"",'الأعضاء'!$A$6:$A$45,0))&amp;"","كود غير موجود"))</f>
        <v/>
      </c>
    </row>
    <row r="1025">
      <c r="A1025" s="14" t="n"/>
      <c r="B1025" s="5" t="n"/>
      <c r="C1025" s="15" t="n"/>
      <c r="D1025" s="13" t="n"/>
      <c r="E1025" s="5" t="n"/>
      <c r="F1025" s="5" t="n"/>
      <c r="G1025" s="6">
        <f>IF(B1025&amp;""="","",IFERROR(INDEX('الأعضاء'!$B$6:$B$45,MATCH(B1025&amp;"",'الأعضاء'!$A$6:$A$45,0))&amp;"","كود غير موجود"))</f>
        <v/>
      </c>
    </row>
    <row r="1026">
      <c r="A1026" s="14" t="n"/>
      <c r="B1026" s="5" t="n"/>
      <c r="C1026" s="15" t="n"/>
      <c r="D1026" s="13" t="n"/>
      <c r="E1026" s="5" t="n"/>
      <c r="F1026" s="5" t="n"/>
      <c r="G1026" s="6">
        <f>IF(B1026&amp;""="","",IFERROR(INDEX('الأعضاء'!$B$6:$B$45,MATCH(B1026&amp;"",'الأعضاء'!$A$6:$A$45,0))&amp;"","كود غير موجود"))</f>
        <v/>
      </c>
    </row>
    <row r="1027">
      <c r="A1027" s="14" t="n"/>
      <c r="B1027" s="5" t="n"/>
      <c r="C1027" s="15" t="n"/>
      <c r="D1027" s="13" t="n"/>
      <c r="E1027" s="5" t="n"/>
      <c r="F1027" s="5" t="n"/>
      <c r="G1027" s="6">
        <f>IF(B1027&amp;""="","",IFERROR(INDEX('الأعضاء'!$B$6:$B$45,MATCH(B1027&amp;"",'الأعضاء'!$A$6:$A$45,0))&amp;"","كود غير موجود"))</f>
        <v/>
      </c>
    </row>
    <row r="1028">
      <c r="A1028" s="14" t="n"/>
      <c r="B1028" s="5" t="n"/>
      <c r="C1028" s="15" t="n"/>
      <c r="D1028" s="13" t="n"/>
      <c r="E1028" s="5" t="n"/>
      <c r="F1028" s="5" t="n"/>
      <c r="G1028" s="6">
        <f>IF(B1028&amp;""="","",IFERROR(INDEX('الأعضاء'!$B$6:$B$45,MATCH(B1028&amp;"",'الأعضاء'!$A$6:$A$45,0))&amp;"","كود غير موجود"))</f>
        <v/>
      </c>
    </row>
    <row r="1029">
      <c r="A1029" s="14" t="n"/>
      <c r="B1029" s="5" t="n"/>
      <c r="C1029" s="15" t="n"/>
      <c r="D1029" s="13" t="n"/>
      <c r="E1029" s="5" t="n"/>
      <c r="F1029" s="5" t="n"/>
      <c r="G1029" s="6">
        <f>IF(B1029&amp;""="","",IFERROR(INDEX('الأعضاء'!$B$6:$B$45,MATCH(B1029&amp;"",'الأعضاء'!$A$6:$A$45,0))&amp;"","كود غير موجود"))</f>
        <v/>
      </c>
    </row>
    <row r="1030">
      <c r="A1030" s="14" t="n"/>
      <c r="B1030" s="5" t="n"/>
      <c r="C1030" s="15" t="n"/>
      <c r="D1030" s="13" t="n"/>
      <c r="E1030" s="5" t="n"/>
      <c r="F1030" s="5" t="n"/>
      <c r="G1030" s="6">
        <f>IF(B1030&amp;""="","",IFERROR(INDEX('الأعضاء'!$B$6:$B$45,MATCH(B1030&amp;"",'الأعضاء'!$A$6:$A$45,0))&amp;"","كود غير موجود"))</f>
        <v/>
      </c>
    </row>
    <row r="1031">
      <c r="A1031" s="14" t="n"/>
      <c r="B1031" s="5" t="n"/>
      <c r="C1031" s="15" t="n"/>
      <c r="D1031" s="13" t="n"/>
      <c r="E1031" s="5" t="n"/>
      <c r="F1031" s="5" t="n"/>
      <c r="G1031" s="6">
        <f>IF(B1031&amp;""="","",IFERROR(INDEX('الأعضاء'!$B$6:$B$45,MATCH(B1031&amp;"",'الأعضاء'!$A$6:$A$45,0))&amp;"","كود غير موجود"))</f>
        <v/>
      </c>
    </row>
    <row r="1032">
      <c r="A1032" s="14" t="n"/>
      <c r="B1032" s="5" t="n"/>
      <c r="C1032" s="15" t="n"/>
      <c r="D1032" s="13" t="n"/>
      <c r="E1032" s="5" t="n"/>
      <c r="F1032" s="5" t="n"/>
      <c r="G1032" s="6">
        <f>IF(B1032&amp;""="","",IFERROR(INDEX('الأعضاء'!$B$6:$B$45,MATCH(B1032&amp;"",'الأعضاء'!$A$6:$A$45,0))&amp;"","كود غير موجود"))</f>
        <v/>
      </c>
    </row>
    <row r="1033">
      <c r="A1033" s="14" t="n"/>
      <c r="B1033" s="5" t="n"/>
      <c r="C1033" s="15" t="n"/>
      <c r="D1033" s="13" t="n"/>
      <c r="E1033" s="5" t="n"/>
      <c r="F1033" s="5" t="n"/>
      <c r="G1033" s="6">
        <f>IF(B1033&amp;""="","",IFERROR(INDEX('الأعضاء'!$B$6:$B$45,MATCH(B1033&amp;"",'الأعضاء'!$A$6:$A$45,0))&amp;"","كود غير موجود"))</f>
        <v/>
      </c>
    </row>
    <row r="1034">
      <c r="A1034" s="14" t="n"/>
      <c r="B1034" s="5" t="n"/>
      <c r="C1034" s="15" t="n"/>
      <c r="D1034" s="13" t="n"/>
      <c r="E1034" s="5" t="n"/>
      <c r="F1034" s="5" t="n"/>
      <c r="G1034" s="6">
        <f>IF(B1034&amp;""="","",IFERROR(INDEX('الأعضاء'!$B$6:$B$45,MATCH(B1034&amp;"",'الأعضاء'!$A$6:$A$45,0))&amp;"","كود غير موجود"))</f>
        <v/>
      </c>
    </row>
    <row r="1035">
      <c r="A1035" s="14" t="n"/>
      <c r="B1035" s="5" t="n"/>
      <c r="C1035" s="15" t="n"/>
      <c r="D1035" s="13" t="n"/>
      <c r="E1035" s="5" t="n"/>
      <c r="F1035" s="5" t="n"/>
      <c r="G1035" s="6">
        <f>IF(B1035&amp;""="","",IFERROR(INDEX('الأعضاء'!$B$6:$B$45,MATCH(B1035&amp;"",'الأعضاء'!$A$6:$A$45,0))&amp;"","كود غير موجود"))</f>
        <v/>
      </c>
    </row>
    <row r="1036">
      <c r="A1036" s="14" t="n"/>
      <c r="B1036" s="5" t="n"/>
      <c r="C1036" s="15" t="n"/>
      <c r="D1036" s="13" t="n"/>
      <c r="E1036" s="5" t="n"/>
      <c r="F1036" s="5" t="n"/>
      <c r="G1036" s="6">
        <f>IF(B1036&amp;""="","",IFERROR(INDEX('الأعضاء'!$B$6:$B$45,MATCH(B1036&amp;"",'الأعضاء'!$A$6:$A$45,0))&amp;"","كود غير موجود"))</f>
        <v/>
      </c>
    </row>
    <row r="1037">
      <c r="A1037" s="14" t="n"/>
      <c r="B1037" s="5" t="n"/>
      <c r="C1037" s="15" t="n"/>
      <c r="D1037" s="13" t="n"/>
      <c r="E1037" s="5" t="n"/>
      <c r="F1037" s="5" t="n"/>
      <c r="G1037" s="6">
        <f>IF(B1037&amp;""="","",IFERROR(INDEX('الأعضاء'!$B$6:$B$45,MATCH(B1037&amp;"",'الأعضاء'!$A$6:$A$45,0))&amp;"","كود غير موجود"))</f>
        <v/>
      </c>
    </row>
    <row r="1038">
      <c r="A1038" s="14" t="n"/>
      <c r="B1038" s="5" t="n"/>
      <c r="C1038" s="15" t="n"/>
      <c r="D1038" s="13" t="n"/>
      <c r="E1038" s="5" t="n"/>
      <c r="F1038" s="5" t="n"/>
      <c r="G1038" s="6">
        <f>IF(B1038&amp;""="","",IFERROR(INDEX('الأعضاء'!$B$6:$B$45,MATCH(B1038&amp;"",'الأعضاء'!$A$6:$A$45,0))&amp;"","كود غير موجود"))</f>
        <v/>
      </c>
    </row>
    <row r="1039">
      <c r="A1039" s="14" t="n"/>
      <c r="B1039" s="5" t="n"/>
      <c r="C1039" s="15" t="n"/>
      <c r="D1039" s="13" t="n"/>
      <c r="E1039" s="5" t="n"/>
      <c r="F1039" s="5" t="n"/>
      <c r="G1039" s="6">
        <f>IF(B1039&amp;""="","",IFERROR(INDEX('الأعضاء'!$B$6:$B$45,MATCH(B1039&amp;"",'الأعضاء'!$A$6:$A$45,0))&amp;"","كود غير موجود"))</f>
        <v/>
      </c>
    </row>
    <row r="1040">
      <c r="A1040" s="14" t="n"/>
      <c r="B1040" s="5" t="n"/>
      <c r="C1040" s="15" t="n"/>
      <c r="D1040" s="13" t="n"/>
      <c r="E1040" s="5" t="n"/>
      <c r="F1040" s="5" t="n"/>
      <c r="G1040" s="6">
        <f>IF(B1040&amp;""="","",IFERROR(INDEX('الأعضاء'!$B$6:$B$45,MATCH(B1040&amp;"",'الأعضاء'!$A$6:$A$45,0))&amp;"","كود غير موجود"))</f>
        <v/>
      </c>
    </row>
    <row r="1041">
      <c r="A1041" s="14" t="n"/>
      <c r="B1041" s="5" t="n"/>
      <c r="C1041" s="15" t="n"/>
      <c r="D1041" s="13" t="n"/>
      <c r="E1041" s="5" t="n"/>
      <c r="F1041" s="5" t="n"/>
      <c r="G1041" s="6">
        <f>IF(B1041&amp;""="","",IFERROR(INDEX('الأعضاء'!$B$6:$B$45,MATCH(B1041&amp;"",'الأعضاء'!$A$6:$A$45,0))&amp;"","كود غير موجود"))</f>
        <v/>
      </c>
    </row>
    <row r="1042">
      <c r="A1042" s="14" t="n"/>
      <c r="B1042" s="5" t="n"/>
      <c r="C1042" s="15" t="n"/>
      <c r="D1042" s="13" t="n"/>
      <c r="E1042" s="5" t="n"/>
      <c r="F1042" s="5" t="n"/>
      <c r="G1042" s="6">
        <f>IF(B1042&amp;""="","",IFERROR(INDEX('الأعضاء'!$B$6:$B$45,MATCH(B1042&amp;"",'الأعضاء'!$A$6:$A$45,0))&amp;"","كود غير موجود"))</f>
        <v/>
      </c>
    </row>
    <row r="1043">
      <c r="A1043" s="14" t="n"/>
      <c r="B1043" s="5" t="n"/>
      <c r="C1043" s="15" t="n"/>
      <c r="D1043" s="13" t="n"/>
      <c r="E1043" s="5" t="n"/>
      <c r="F1043" s="5" t="n"/>
      <c r="G1043" s="6">
        <f>IF(B1043&amp;""="","",IFERROR(INDEX('الأعضاء'!$B$6:$B$45,MATCH(B1043&amp;"",'الأعضاء'!$A$6:$A$45,0))&amp;"","كود غير موجود"))</f>
        <v/>
      </c>
    </row>
    <row r="1044">
      <c r="A1044" s="14" t="n"/>
      <c r="B1044" s="5" t="n"/>
      <c r="C1044" s="15" t="n"/>
      <c r="D1044" s="13" t="n"/>
      <c r="E1044" s="5" t="n"/>
      <c r="F1044" s="5" t="n"/>
      <c r="G1044" s="6">
        <f>IF(B1044&amp;""="","",IFERROR(INDEX('الأعضاء'!$B$6:$B$45,MATCH(B1044&amp;"",'الأعضاء'!$A$6:$A$45,0))&amp;"","كود غير موجود"))</f>
        <v/>
      </c>
    </row>
    <row r="1045">
      <c r="A1045" s="14" t="n"/>
      <c r="B1045" s="5" t="n"/>
      <c r="C1045" s="15" t="n"/>
      <c r="D1045" s="13" t="n"/>
      <c r="E1045" s="5" t="n"/>
      <c r="F1045" s="5" t="n"/>
      <c r="G1045" s="6">
        <f>IF(B1045&amp;""="","",IFERROR(INDEX('الأعضاء'!$B$6:$B$45,MATCH(B1045&amp;"",'الأعضاء'!$A$6:$A$45,0))&amp;"","كود غير موجود"))</f>
        <v/>
      </c>
    </row>
    <row r="1046">
      <c r="A1046" s="14" t="n"/>
      <c r="B1046" s="5" t="n"/>
      <c r="C1046" s="15" t="n"/>
      <c r="D1046" s="13" t="n"/>
      <c r="E1046" s="5" t="n"/>
      <c r="F1046" s="5" t="n"/>
      <c r="G1046" s="6">
        <f>IF(B1046&amp;""="","",IFERROR(INDEX('الأعضاء'!$B$6:$B$45,MATCH(B1046&amp;"",'الأعضاء'!$A$6:$A$45,0))&amp;"","كود غير موجود"))</f>
        <v/>
      </c>
    </row>
    <row r="1047">
      <c r="A1047" s="14" t="n"/>
      <c r="B1047" s="5" t="n"/>
      <c r="C1047" s="15" t="n"/>
      <c r="D1047" s="13" t="n"/>
      <c r="E1047" s="5" t="n"/>
      <c r="F1047" s="5" t="n"/>
      <c r="G1047" s="6">
        <f>IF(B1047&amp;""="","",IFERROR(INDEX('الأعضاء'!$B$6:$B$45,MATCH(B1047&amp;"",'الأعضاء'!$A$6:$A$45,0))&amp;"","كود غير موجود"))</f>
        <v/>
      </c>
    </row>
    <row r="1048">
      <c r="A1048" s="14" t="n"/>
      <c r="B1048" s="5" t="n"/>
      <c r="C1048" s="15" t="n"/>
      <c r="D1048" s="13" t="n"/>
      <c r="E1048" s="5" t="n"/>
      <c r="F1048" s="5" t="n"/>
      <c r="G1048" s="6">
        <f>IF(B1048&amp;""="","",IFERROR(INDEX('الأعضاء'!$B$6:$B$45,MATCH(B1048&amp;"",'الأعضاء'!$A$6:$A$45,0))&amp;"","كود غير موجود"))</f>
        <v/>
      </c>
    </row>
    <row r="1049">
      <c r="A1049" s="14" t="n"/>
      <c r="B1049" s="5" t="n"/>
      <c r="C1049" s="15" t="n"/>
      <c r="D1049" s="13" t="n"/>
      <c r="E1049" s="5" t="n"/>
      <c r="F1049" s="5" t="n"/>
      <c r="G1049" s="6">
        <f>IF(B1049&amp;""="","",IFERROR(INDEX('الأعضاء'!$B$6:$B$45,MATCH(B1049&amp;"",'الأعضاء'!$A$6:$A$45,0))&amp;"","كود غير موجود"))</f>
        <v/>
      </c>
    </row>
    <row r="1050">
      <c r="A1050" s="14" t="n"/>
      <c r="B1050" s="5" t="n"/>
      <c r="C1050" s="15" t="n"/>
      <c r="D1050" s="13" t="n"/>
      <c r="E1050" s="5" t="n"/>
      <c r="F1050" s="5" t="n"/>
      <c r="G1050" s="6">
        <f>IF(B1050&amp;""="","",IFERROR(INDEX('الأعضاء'!$B$6:$B$45,MATCH(B1050&amp;"",'الأعضاء'!$A$6:$A$45,0))&amp;"","كود غير موجود"))</f>
        <v/>
      </c>
    </row>
    <row r="1051">
      <c r="A1051" s="14" t="n"/>
      <c r="B1051" s="5" t="n"/>
      <c r="C1051" s="15" t="n"/>
      <c r="D1051" s="13" t="n"/>
      <c r="E1051" s="5" t="n"/>
      <c r="F1051" s="5" t="n"/>
      <c r="G1051" s="6">
        <f>IF(B1051&amp;""="","",IFERROR(INDEX('الأعضاء'!$B$6:$B$45,MATCH(B1051&amp;"",'الأعضاء'!$A$6:$A$45,0))&amp;"","كود غير موجود"))</f>
        <v/>
      </c>
    </row>
    <row r="1052">
      <c r="A1052" s="14" t="n"/>
      <c r="B1052" s="5" t="n"/>
      <c r="C1052" s="15" t="n"/>
      <c r="D1052" s="13" t="n"/>
      <c r="E1052" s="5" t="n"/>
      <c r="F1052" s="5" t="n"/>
      <c r="G1052" s="6">
        <f>IF(B1052&amp;""="","",IFERROR(INDEX('الأعضاء'!$B$6:$B$45,MATCH(B1052&amp;"",'الأعضاء'!$A$6:$A$45,0))&amp;"","كود غير موجود"))</f>
        <v/>
      </c>
    </row>
    <row r="1053">
      <c r="A1053" s="14" t="n"/>
      <c r="B1053" s="5" t="n"/>
      <c r="C1053" s="15" t="n"/>
      <c r="D1053" s="13" t="n"/>
      <c r="E1053" s="5" t="n"/>
      <c r="F1053" s="5" t="n"/>
      <c r="G1053" s="6">
        <f>IF(B1053&amp;""="","",IFERROR(INDEX('الأعضاء'!$B$6:$B$45,MATCH(B1053&amp;"",'الأعضاء'!$A$6:$A$45,0))&amp;"","كود غير موجود"))</f>
        <v/>
      </c>
    </row>
    <row r="1054">
      <c r="A1054" s="14" t="n"/>
      <c r="B1054" s="5" t="n"/>
      <c r="C1054" s="15" t="n"/>
      <c r="D1054" s="13" t="n"/>
      <c r="E1054" s="5" t="n"/>
      <c r="F1054" s="5" t="n"/>
      <c r="G1054" s="6">
        <f>IF(B1054&amp;""="","",IFERROR(INDEX('الأعضاء'!$B$6:$B$45,MATCH(B1054&amp;"",'الأعضاء'!$A$6:$A$45,0))&amp;"","كود غير موجود"))</f>
        <v/>
      </c>
    </row>
    <row r="1055">
      <c r="A1055" s="14" t="n"/>
      <c r="B1055" s="5" t="n"/>
      <c r="C1055" s="15" t="n"/>
      <c r="D1055" s="13" t="n"/>
      <c r="E1055" s="5" t="n"/>
      <c r="F1055" s="5" t="n"/>
      <c r="G1055" s="6">
        <f>IF(B1055&amp;""="","",IFERROR(INDEX('الأعضاء'!$B$6:$B$45,MATCH(B1055&amp;"",'الأعضاء'!$A$6:$A$45,0))&amp;"","كود غير موجود"))</f>
        <v/>
      </c>
    </row>
    <row r="1056">
      <c r="A1056" s="14" t="n"/>
      <c r="B1056" s="5" t="n"/>
      <c r="C1056" s="15" t="n"/>
      <c r="D1056" s="13" t="n"/>
      <c r="E1056" s="5" t="n"/>
      <c r="F1056" s="5" t="n"/>
      <c r="G1056" s="6">
        <f>IF(B1056&amp;""="","",IFERROR(INDEX('الأعضاء'!$B$6:$B$45,MATCH(B1056&amp;"",'الأعضاء'!$A$6:$A$45,0))&amp;"","كود غير موجود"))</f>
        <v/>
      </c>
    </row>
    <row r="1057">
      <c r="A1057" s="14" t="n"/>
      <c r="B1057" s="5" t="n"/>
      <c r="C1057" s="15" t="n"/>
      <c r="D1057" s="13" t="n"/>
      <c r="E1057" s="5" t="n"/>
      <c r="F1057" s="5" t="n"/>
      <c r="G1057" s="6">
        <f>IF(B1057&amp;""="","",IFERROR(INDEX('الأعضاء'!$B$6:$B$45,MATCH(B1057&amp;"",'الأعضاء'!$A$6:$A$45,0))&amp;"","كود غير موجود"))</f>
        <v/>
      </c>
    </row>
    <row r="1058">
      <c r="A1058" s="14" t="n"/>
      <c r="B1058" s="5" t="n"/>
      <c r="C1058" s="15" t="n"/>
      <c r="D1058" s="13" t="n"/>
      <c r="E1058" s="5" t="n"/>
      <c r="F1058" s="5" t="n"/>
      <c r="G1058" s="6">
        <f>IF(B1058&amp;""="","",IFERROR(INDEX('الأعضاء'!$B$6:$B$45,MATCH(B1058&amp;"",'الأعضاء'!$A$6:$A$45,0))&amp;"","كود غير موجود"))</f>
        <v/>
      </c>
    </row>
    <row r="1059">
      <c r="A1059" s="14" t="n"/>
      <c r="B1059" s="5" t="n"/>
      <c r="C1059" s="15" t="n"/>
      <c r="D1059" s="13" t="n"/>
      <c r="E1059" s="5" t="n"/>
      <c r="F1059" s="5" t="n"/>
      <c r="G1059" s="6">
        <f>IF(B1059&amp;""="","",IFERROR(INDEX('الأعضاء'!$B$6:$B$45,MATCH(B1059&amp;"",'الأعضاء'!$A$6:$A$45,0))&amp;"","كود غير موجود"))</f>
        <v/>
      </c>
    </row>
    <row r="1060">
      <c r="A1060" s="14" t="n"/>
      <c r="B1060" s="5" t="n"/>
      <c r="C1060" s="15" t="n"/>
      <c r="D1060" s="13" t="n"/>
      <c r="E1060" s="5" t="n"/>
      <c r="F1060" s="5" t="n"/>
      <c r="G1060" s="6">
        <f>IF(B1060&amp;""="","",IFERROR(INDEX('الأعضاء'!$B$6:$B$45,MATCH(B1060&amp;"",'الأعضاء'!$A$6:$A$45,0))&amp;"","كود غير موجود"))</f>
        <v/>
      </c>
    </row>
    <row r="1061">
      <c r="A1061" s="14" t="n"/>
      <c r="B1061" s="5" t="n"/>
      <c r="C1061" s="15" t="n"/>
      <c r="D1061" s="13" t="n"/>
      <c r="E1061" s="5" t="n"/>
      <c r="F1061" s="5" t="n"/>
      <c r="G1061" s="6">
        <f>IF(B1061&amp;""="","",IFERROR(INDEX('الأعضاء'!$B$6:$B$45,MATCH(B1061&amp;"",'الأعضاء'!$A$6:$A$45,0))&amp;"","كود غير موجود"))</f>
        <v/>
      </c>
    </row>
    <row r="1062">
      <c r="A1062" s="14" t="n"/>
      <c r="B1062" s="5" t="n"/>
      <c r="C1062" s="15" t="n"/>
      <c r="D1062" s="13" t="n"/>
      <c r="E1062" s="5" t="n"/>
      <c r="F1062" s="5" t="n"/>
      <c r="G1062" s="6">
        <f>IF(B1062&amp;""="","",IFERROR(INDEX('الأعضاء'!$B$6:$B$45,MATCH(B1062&amp;"",'الأعضاء'!$A$6:$A$45,0))&amp;"","كود غير موجود"))</f>
        <v/>
      </c>
    </row>
    <row r="1063">
      <c r="A1063" s="14" t="n"/>
      <c r="B1063" s="5" t="n"/>
      <c r="C1063" s="15" t="n"/>
      <c r="D1063" s="13" t="n"/>
      <c r="E1063" s="5" t="n"/>
      <c r="F1063" s="5" t="n"/>
      <c r="G1063" s="6">
        <f>IF(B1063&amp;""="","",IFERROR(INDEX('الأعضاء'!$B$6:$B$45,MATCH(B1063&amp;"",'الأعضاء'!$A$6:$A$45,0))&amp;"","كود غير موجود"))</f>
        <v/>
      </c>
    </row>
    <row r="1064">
      <c r="A1064" s="14" t="n"/>
      <c r="B1064" s="5" t="n"/>
      <c r="C1064" s="15" t="n"/>
      <c r="D1064" s="13" t="n"/>
      <c r="E1064" s="5" t="n"/>
      <c r="F1064" s="5" t="n"/>
      <c r="G1064" s="6">
        <f>IF(B1064&amp;""="","",IFERROR(INDEX('الأعضاء'!$B$6:$B$45,MATCH(B1064&amp;"",'الأعضاء'!$A$6:$A$45,0))&amp;"","كود غير موجود"))</f>
        <v/>
      </c>
    </row>
    <row r="1065">
      <c r="A1065" s="14" t="n"/>
      <c r="B1065" s="5" t="n"/>
      <c r="C1065" s="15" t="n"/>
      <c r="D1065" s="13" t="n"/>
      <c r="E1065" s="5" t="n"/>
      <c r="F1065" s="5" t="n"/>
      <c r="G1065" s="6">
        <f>IF(B1065&amp;""="","",IFERROR(INDEX('الأعضاء'!$B$6:$B$45,MATCH(B1065&amp;"",'الأعضاء'!$A$6:$A$45,0))&amp;"","كود غير موجود"))</f>
        <v/>
      </c>
    </row>
    <row r="1066">
      <c r="A1066" s="14" t="n"/>
      <c r="B1066" s="5" t="n"/>
      <c r="C1066" s="15" t="n"/>
      <c r="D1066" s="13" t="n"/>
      <c r="E1066" s="5" t="n"/>
      <c r="F1066" s="5" t="n"/>
      <c r="G1066" s="6">
        <f>IF(B1066&amp;""="","",IFERROR(INDEX('الأعضاء'!$B$6:$B$45,MATCH(B1066&amp;"",'الأعضاء'!$A$6:$A$45,0))&amp;"","كود غير موجود"))</f>
        <v/>
      </c>
    </row>
    <row r="1067">
      <c r="A1067" s="14" t="n"/>
      <c r="B1067" s="5" t="n"/>
      <c r="C1067" s="15" t="n"/>
      <c r="D1067" s="13" t="n"/>
      <c r="E1067" s="5" t="n"/>
      <c r="F1067" s="5" t="n"/>
      <c r="G1067" s="6">
        <f>IF(B1067&amp;""="","",IFERROR(INDEX('الأعضاء'!$B$6:$B$45,MATCH(B1067&amp;"",'الأعضاء'!$A$6:$A$45,0))&amp;"","كود غير موجود"))</f>
        <v/>
      </c>
    </row>
    <row r="1068">
      <c r="A1068" s="14" t="n"/>
      <c r="B1068" s="5" t="n"/>
      <c r="C1068" s="15" t="n"/>
      <c r="D1068" s="13" t="n"/>
      <c r="E1068" s="5" t="n"/>
      <c r="F1068" s="5" t="n"/>
      <c r="G1068" s="6">
        <f>IF(B1068&amp;""="","",IFERROR(INDEX('الأعضاء'!$B$6:$B$45,MATCH(B1068&amp;"",'الأعضاء'!$A$6:$A$45,0))&amp;"","كود غير موجود"))</f>
        <v/>
      </c>
    </row>
    <row r="1069">
      <c r="A1069" s="14" t="n"/>
      <c r="B1069" s="5" t="n"/>
      <c r="C1069" s="15" t="n"/>
      <c r="D1069" s="13" t="n"/>
      <c r="E1069" s="5" t="n"/>
      <c r="F1069" s="5" t="n"/>
      <c r="G1069" s="6">
        <f>IF(B1069&amp;""="","",IFERROR(INDEX('الأعضاء'!$B$6:$B$45,MATCH(B1069&amp;"",'الأعضاء'!$A$6:$A$45,0))&amp;"","كود غير موجود"))</f>
        <v/>
      </c>
    </row>
    <row r="1070">
      <c r="A1070" s="14" t="n"/>
      <c r="B1070" s="5" t="n"/>
      <c r="C1070" s="15" t="n"/>
      <c r="D1070" s="13" t="n"/>
      <c r="E1070" s="5" t="n"/>
      <c r="F1070" s="5" t="n"/>
      <c r="G1070" s="6">
        <f>IF(B1070&amp;""="","",IFERROR(INDEX('الأعضاء'!$B$6:$B$45,MATCH(B1070&amp;"",'الأعضاء'!$A$6:$A$45,0))&amp;"","كود غير موجود"))</f>
        <v/>
      </c>
    </row>
    <row r="1071">
      <c r="A1071" s="14" t="n"/>
      <c r="B1071" s="5" t="n"/>
      <c r="C1071" s="15" t="n"/>
      <c r="D1071" s="13" t="n"/>
      <c r="E1071" s="5" t="n"/>
      <c r="F1071" s="5" t="n"/>
      <c r="G1071" s="6">
        <f>IF(B1071&amp;""="","",IFERROR(INDEX('الأعضاء'!$B$6:$B$45,MATCH(B1071&amp;"",'الأعضاء'!$A$6:$A$45,0))&amp;"","كود غير موجود"))</f>
        <v/>
      </c>
    </row>
    <row r="1072">
      <c r="A1072" s="14" t="n"/>
      <c r="B1072" s="5" t="n"/>
      <c r="C1072" s="15" t="n"/>
      <c r="D1072" s="13" t="n"/>
      <c r="E1072" s="5" t="n"/>
      <c r="F1072" s="5" t="n"/>
      <c r="G1072" s="6">
        <f>IF(B1072&amp;""="","",IFERROR(INDEX('الأعضاء'!$B$6:$B$45,MATCH(B1072&amp;"",'الأعضاء'!$A$6:$A$45,0))&amp;"","كود غير موجود"))</f>
        <v/>
      </c>
    </row>
    <row r="1073">
      <c r="A1073" s="14" t="n"/>
      <c r="B1073" s="5" t="n"/>
      <c r="C1073" s="15" t="n"/>
      <c r="D1073" s="13" t="n"/>
      <c r="E1073" s="5" t="n"/>
      <c r="F1073" s="5" t="n"/>
      <c r="G1073" s="6">
        <f>IF(B1073&amp;""="","",IFERROR(INDEX('الأعضاء'!$B$6:$B$45,MATCH(B1073&amp;"",'الأعضاء'!$A$6:$A$45,0))&amp;"","كود غير موجود"))</f>
        <v/>
      </c>
    </row>
    <row r="1074">
      <c r="A1074" s="14" t="n"/>
      <c r="B1074" s="5" t="n"/>
      <c r="C1074" s="15" t="n"/>
      <c r="D1074" s="13" t="n"/>
      <c r="E1074" s="5" t="n"/>
      <c r="F1074" s="5" t="n"/>
      <c r="G1074" s="6">
        <f>IF(B1074&amp;""="","",IFERROR(INDEX('الأعضاء'!$B$6:$B$45,MATCH(B1074&amp;"",'الأعضاء'!$A$6:$A$45,0))&amp;"","كود غير موجود"))</f>
        <v/>
      </c>
    </row>
    <row r="1075">
      <c r="A1075" s="14" t="n"/>
      <c r="B1075" s="5" t="n"/>
      <c r="C1075" s="15" t="n"/>
      <c r="D1075" s="13" t="n"/>
      <c r="E1075" s="5" t="n"/>
      <c r="F1075" s="5" t="n"/>
      <c r="G1075" s="6">
        <f>IF(B1075&amp;""="","",IFERROR(INDEX('الأعضاء'!$B$6:$B$45,MATCH(B1075&amp;"",'الأعضاء'!$A$6:$A$45,0))&amp;"","كود غير موجود"))</f>
        <v/>
      </c>
    </row>
    <row r="1076">
      <c r="A1076" s="14" t="n"/>
      <c r="B1076" s="5" t="n"/>
      <c r="C1076" s="15" t="n"/>
      <c r="D1076" s="13" t="n"/>
      <c r="E1076" s="5" t="n"/>
      <c r="F1076" s="5" t="n"/>
      <c r="G1076" s="6">
        <f>IF(B1076&amp;""="","",IFERROR(INDEX('الأعضاء'!$B$6:$B$45,MATCH(B1076&amp;"",'الأعضاء'!$A$6:$A$45,0))&amp;"","كود غير موجود"))</f>
        <v/>
      </c>
    </row>
    <row r="1077">
      <c r="A1077" s="14" t="n"/>
      <c r="B1077" s="5" t="n"/>
      <c r="C1077" s="15" t="n"/>
      <c r="D1077" s="13" t="n"/>
      <c r="E1077" s="5" t="n"/>
      <c r="F1077" s="5" t="n"/>
      <c r="G1077" s="6">
        <f>IF(B1077&amp;""="","",IFERROR(INDEX('الأعضاء'!$B$6:$B$45,MATCH(B1077&amp;"",'الأعضاء'!$A$6:$A$45,0))&amp;"","كود غير موجود"))</f>
        <v/>
      </c>
    </row>
    <row r="1078">
      <c r="A1078" s="14" t="n"/>
      <c r="B1078" s="5" t="n"/>
      <c r="C1078" s="15" t="n"/>
      <c r="D1078" s="13" t="n"/>
      <c r="E1078" s="5" t="n"/>
      <c r="F1078" s="5" t="n"/>
      <c r="G1078" s="6">
        <f>IF(B1078&amp;""="","",IFERROR(INDEX('الأعضاء'!$B$6:$B$45,MATCH(B1078&amp;"",'الأعضاء'!$A$6:$A$45,0))&amp;"","كود غير موجود"))</f>
        <v/>
      </c>
    </row>
    <row r="1079">
      <c r="A1079" s="14" t="n"/>
      <c r="B1079" s="5" t="n"/>
      <c r="C1079" s="15" t="n"/>
      <c r="D1079" s="13" t="n"/>
      <c r="E1079" s="5" t="n"/>
      <c r="F1079" s="5" t="n"/>
      <c r="G1079" s="6">
        <f>IF(B1079&amp;""="","",IFERROR(INDEX('الأعضاء'!$B$6:$B$45,MATCH(B1079&amp;"",'الأعضاء'!$A$6:$A$45,0))&amp;"","كود غير موجود"))</f>
        <v/>
      </c>
    </row>
    <row r="1080">
      <c r="A1080" s="14" t="n"/>
      <c r="B1080" s="5" t="n"/>
      <c r="C1080" s="15" t="n"/>
      <c r="D1080" s="13" t="n"/>
      <c r="E1080" s="5" t="n"/>
      <c r="F1080" s="5" t="n"/>
      <c r="G1080" s="6">
        <f>IF(B1080&amp;""="","",IFERROR(INDEX('الأعضاء'!$B$6:$B$45,MATCH(B1080&amp;"",'الأعضاء'!$A$6:$A$45,0))&amp;"","كود غير موجود"))</f>
        <v/>
      </c>
    </row>
    <row r="1081">
      <c r="A1081" s="14" t="n"/>
      <c r="B1081" s="5" t="n"/>
      <c r="C1081" s="15" t="n"/>
      <c r="D1081" s="13" t="n"/>
      <c r="E1081" s="5" t="n"/>
      <c r="F1081" s="5" t="n"/>
      <c r="G1081" s="6">
        <f>IF(B1081&amp;""="","",IFERROR(INDEX('الأعضاء'!$B$6:$B$45,MATCH(B1081&amp;"",'الأعضاء'!$A$6:$A$45,0))&amp;"","كود غير موجود"))</f>
        <v/>
      </c>
    </row>
    <row r="1082">
      <c r="A1082" s="14" t="n"/>
      <c r="B1082" s="5" t="n"/>
      <c r="C1082" s="15" t="n"/>
      <c r="D1082" s="13" t="n"/>
      <c r="E1082" s="5" t="n"/>
      <c r="F1082" s="5" t="n"/>
      <c r="G1082" s="6">
        <f>IF(B1082&amp;""="","",IFERROR(INDEX('الأعضاء'!$B$6:$B$45,MATCH(B1082&amp;"",'الأعضاء'!$A$6:$A$45,0))&amp;"","كود غير موجود"))</f>
        <v/>
      </c>
    </row>
    <row r="1083">
      <c r="A1083" s="14" t="n"/>
      <c r="B1083" s="5" t="n"/>
      <c r="C1083" s="15" t="n"/>
      <c r="D1083" s="13" t="n"/>
      <c r="E1083" s="5" t="n"/>
      <c r="F1083" s="5" t="n"/>
      <c r="G1083" s="6">
        <f>IF(B1083&amp;""="","",IFERROR(INDEX('الأعضاء'!$B$6:$B$45,MATCH(B1083&amp;"",'الأعضاء'!$A$6:$A$45,0))&amp;"","كود غير موجود"))</f>
        <v/>
      </c>
    </row>
    <row r="1084">
      <c r="A1084" s="14" t="n"/>
      <c r="B1084" s="5" t="n"/>
      <c r="C1084" s="15" t="n"/>
      <c r="D1084" s="13" t="n"/>
      <c r="E1084" s="5" t="n"/>
      <c r="F1084" s="5" t="n"/>
      <c r="G1084" s="6">
        <f>IF(B1084&amp;""="","",IFERROR(INDEX('الأعضاء'!$B$6:$B$45,MATCH(B1084&amp;"",'الأعضاء'!$A$6:$A$45,0))&amp;"","كود غير موجود"))</f>
        <v/>
      </c>
    </row>
    <row r="1085">
      <c r="A1085" s="14" t="n"/>
      <c r="B1085" s="5" t="n"/>
      <c r="C1085" s="15" t="n"/>
      <c r="D1085" s="13" t="n"/>
      <c r="E1085" s="5" t="n"/>
      <c r="F1085" s="5" t="n"/>
      <c r="G1085" s="6">
        <f>IF(B1085&amp;""="","",IFERROR(INDEX('الأعضاء'!$B$6:$B$45,MATCH(B1085&amp;"",'الأعضاء'!$A$6:$A$45,0))&amp;"","كود غير موجود"))</f>
        <v/>
      </c>
    </row>
    <row r="1086">
      <c r="A1086" s="14" t="n"/>
      <c r="B1086" s="5" t="n"/>
      <c r="C1086" s="15" t="n"/>
      <c r="D1086" s="13" t="n"/>
      <c r="E1086" s="5" t="n"/>
      <c r="F1086" s="5" t="n"/>
      <c r="G1086" s="6">
        <f>IF(B1086&amp;""="","",IFERROR(INDEX('الأعضاء'!$B$6:$B$45,MATCH(B1086&amp;"",'الأعضاء'!$A$6:$A$45,0))&amp;"","كود غير موجود"))</f>
        <v/>
      </c>
    </row>
    <row r="1087">
      <c r="A1087" s="14" t="n"/>
      <c r="B1087" s="5" t="n"/>
      <c r="C1087" s="15" t="n"/>
      <c r="D1087" s="13" t="n"/>
      <c r="E1087" s="5" t="n"/>
      <c r="F1087" s="5" t="n"/>
      <c r="G1087" s="6">
        <f>IF(B1087&amp;""="","",IFERROR(INDEX('الأعضاء'!$B$6:$B$45,MATCH(B1087&amp;"",'الأعضاء'!$A$6:$A$45,0))&amp;"","كود غير موجود"))</f>
        <v/>
      </c>
    </row>
    <row r="1088">
      <c r="A1088" s="14" t="n"/>
      <c r="B1088" s="5" t="n"/>
      <c r="C1088" s="15" t="n"/>
      <c r="D1088" s="13" t="n"/>
      <c r="E1088" s="5" t="n"/>
      <c r="F1088" s="5" t="n"/>
      <c r="G1088" s="6">
        <f>IF(B1088&amp;""="","",IFERROR(INDEX('الأعضاء'!$B$6:$B$45,MATCH(B1088&amp;"",'الأعضاء'!$A$6:$A$45,0))&amp;"","كود غير موجود"))</f>
        <v/>
      </c>
    </row>
    <row r="1089">
      <c r="A1089" s="14" t="n"/>
      <c r="B1089" s="5" t="n"/>
      <c r="C1089" s="15" t="n"/>
      <c r="D1089" s="13" t="n"/>
      <c r="E1089" s="5" t="n"/>
      <c r="F1089" s="5" t="n"/>
      <c r="G1089" s="6">
        <f>IF(B1089&amp;""="","",IFERROR(INDEX('الأعضاء'!$B$6:$B$45,MATCH(B1089&amp;"",'الأعضاء'!$A$6:$A$45,0))&amp;"","كود غير موجود"))</f>
        <v/>
      </c>
    </row>
    <row r="1090">
      <c r="A1090" s="14" t="n"/>
      <c r="B1090" s="5" t="n"/>
      <c r="C1090" s="15" t="n"/>
      <c r="D1090" s="13" t="n"/>
      <c r="E1090" s="5" t="n"/>
      <c r="F1090" s="5" t="n"/>
      <c r="G1090" s="6">
        <f>IF(B1090&amp;""="","",IFERROR(INDEX('الأعضاء'!$B$6:$B$45,MATCH(B1090&amp;"",'الأعضاء'!$A$6:$A$45,0))&amp;"","كود غير موجود"))</f>
        <v/>
      </c>
    </row>
    <row r="1091">
      <c r="A1091" s="14" t="n"/>
      <c r="B1091" s="5" t="n"/>
      <c r="C1091" s="15" t="n"/>
      <c r="D1091" s="13" t="n"/>
      <c r="E1091" s="5" t="n"/>
      <c r="F1091" s="5" t="n"/>
      <c r="G1091" s="6">
        <f>IF(B1091&amp;""="","",IFERROR(INDEX('الأعضاء'!$B$6:$B$45,MATCH(B1091&amp;"",'الأعضاء'!$A$6:$A$45,0))&amp;"","كود غير موجود"))</f>
        <v/>
      </c>
    </row>
    <row r="1092">
      <c r="A1092" s="14" t="n"/>
      <c r="B1092" s="5" t="n"/>
      <c r="C1092" s="15" t="n"/>
      <c r="D1092" s="13" t="n"/>
      <c r="E1092" s="5" t="n"/>
      <c r="F1092" s="5" t="n"/>
      <c r="G1092" s="6">
        <f>IF(B1092&amp;""="","",IFERROR(INDEX('الأعضاء'!$B$6:$B$45,MATCH(B1092&amp;"",'الأعضاء'!$A$6:$A$45,0))&amp;"","كود غير موجود"))</f>
        <v/>
      </c>
    </row>
    <row r="1093">
      <c r="A1093" s="14" t="n"/>
      <c r="B1093" s="5" t="n"/>
      <c r="C1093" s="15" t="n"/>
      <c r="D1093" s="13" t="n"/>
      <c r="E1093" s="5" t="n"/>
      <c r="F1093" s="5" t="n"/>
      <c r="G1093" s="6">
        <f>IF(B1093&amp;""="","",IFERROR(INDEX('الأعضاء'!$B$6:$B$45,MATCH(B1093&amp;"",'الأعضاء'!$A$6:$A$45,0))&amp;"","كود غير موجود"))</f>
        <v/>
      </c>
    </row>
    <row r="1094">
      <c r="A1094" s="14" t="n"/>
      <c r="B1094" s="5" t="n"/>
      <c r="C1094" s="15" t="n"/>
      <c r="D1094" s="13" t="n"/>
      <c r="E1094" s="5" t="n"/>
      <c r="F1094" s="5" t="n"/>
      <c r="G1094" s="6">
        <f>IF(B1094&amp;""="","",IFERROR(INDEX('الأعضاء'!$B$6:$B$45,MATCH(B1094&amp;"",'الأعضاء'!$A$6:$A$45,0))&amp;"","كود غير موجود"))</f>
        <v/>
      </c>
    </row>
    <row r="1095">
      <c r="A1095" s="14" t="n"/>
      <c r="B1095" s="5" t="n"/>
      <c r="C1095" s="15" t="n"/>
      <c r="D1095" s="13" t="n"/>
      <c r="E1095" s="5" t="n"/>
      <c r="F1095" s="5" t="n"/>
      <c r="G1095" s="6">
        <f>IF(B1095&amp;""="","",IFERROR(INDEX('الأعضاء'!$B$6:$B$45,MATCH(B1095&amp;"",'الأعضاء'!$A$6:$A$45,0))&amp;"","كود غير موجود"))</f>
        <v/>
      </c>
    </row>
    <row r="1096">
      <c r="A1096" s="14" t="n"/>
      <c r="B1096" s="5" t="n"/>
      <c r="C1096" s="15" t="n"/>
      <c r="D1096" s="13" t="n"/>
      <c r="E1096" s="5" t="n"/>
      <c r="F1096" s="5" t="n"/>
      <c r="G1096" s="6">
        <f>IF(B1096&amp;""="","",IFERROR(INDEX('الأعضاء'!$B$6:$B$45,MATCH(B1096&amp;"",'الأعضاء'!$A$6:$A$45,0))&amp;"","كود غير موجود"))</f>
        <v/>
      </c>
    </row>
    <row r="1097">
      <c r="A1097" s="14" t="n"/>
      <c r="B1097" s="5" t="n"/>
      <c r="C1097" s="15" t="n"/>
      <c r="D1097" s="13" t="n"/>
      <c r="E1097" s="5" t="n"/>
      <c r="F1097" s="5" t="n"/>
      <c r="G1097" s="6">
        <f>IF(B1097&amp;""="","",IFERROR(INDEX('الأعضاء'!$B$6:$B$45,MATCH(B1097&amp;"",'الأعضاء'!$A$6:$A$45,0))&amp;"","كود غير موجود"))</f>
        <v/>
      </c>
    </row>
    <row r="1098">
      <c r="A1098" s="14" t="n"/>
      <c r="B1098" s="5" t="n"/>
      <c r="C1098" s="15" t="n"/>
      <c r="D1098" s="13" t="n"/>
      <c r="E1098" s="5" t="n"/>
      <c r="F1098" s="5" t="n"/>
      <c r="G1098" s="6">
        <f>IF(B1098&amp;""="","",IFERROR(INDEX('الأعضاء'!$B$6:$B$45,MATCH(B1098&amp;"",'الأعضاء'!$A$6:$A$45,0))&amp;"","كود غير موجود"))</f>
        <v/>
      </c>
    </row>
    <row r="1099">
      <c r="A1099" s="14" t="n"/>
      <c r="B1099" s="5" t="n"/>
      <c r="C1099" s="15" t="n"/>
      <c r="D1099" s="13" t="n"/>
      <c r="E1099" s="5" t="n"/>
      <c r="F1099" s="5" t="n"/>
      <c r="G1099" s="6">
        <f>IF(B1099&amp;""="","",IFERROR(INDEX('الأعضاء'!$B$6:$B$45,MATCH(B1099&amp;"",'الأعضاء'!$A$6:$A$45,0))&amp;"","كود غير موجود"))</f>
        <v/>
      </c>
    </row>
    <row r="1100">
      <c r="A1100" s="14" t="n"/>
      <c r="B1100" s="5" t="n"/>
      <c r="C1100" s="15" t="n"/>
      <c r="D1100" s="13" t="n"/>
      <c r="E1100" s="5" t="n"/>
      <c r="F1100" s="5" t="n"/>
      <c r="G1100" s="6">
        <f>IF(B1100&amp;""="","",IFERROR(INDEX('الأعضاء'!$B$6:$B$45,MATCH(B1100&amp;"",'الأعضاء'!$A$6:$A$45,0))&amp;"","كود غير موجود"))</f>
        <v/>
      </c>
    </row>
    <row r="1101">
      <c r="A1101" s="14" t="n"/>
      <c r="B1101" s="5" t="n"/>
      <c r="C1101" s="15" t="n"/>
      <c r="D1101" s="13" t="n"/>
      <c r="E1101" s="5" t="n"/>
      <c r="F1101" s="5" t="n"/>
      <c r="G1101" s="6">
        <f>IF(B1101&amp;""="","",IFERROR(INDEX('الأعضاء'!$B$6:$B$45,MATCH(B1101&amp;"",'الأعضاء'!$A$6:$A$45,0))&amp;"","كود غير موجود"))</f>
        <v/>
      </c>
    </row>
    <row r="1102">
      <c r="A1102" s="14" t="n"/>
      <c r="B1102" s="5" t="n"/>
      <c r="C1102" s="15" t="n"/>
      <c r="D1102" s="13" t="n"/>
      <c r="E1102" s="5" t="n"/>
      <c r="F1102" s="5" t="n"/>
      <c r="G1102" s="6">
        <f>IF(B1102&amp;""="","",IFERROR(INDEX('الأعضاء'!$B$6:$B$45,MATCH(B1102&amp;"",'الأعضاء'!$A$6:$A$45,0))&amp;"","كود غير موجود"))</f>
        <v/>
      </c>
    </row>
    <row r="1103">
      <c r="A1103" s="14" t="n"/>
      <c r="B1103" s="5" t="n"/>
      <c r="C1103" s="15" t="n"/>
      <c r="D1103" s="13" t="n"/>
      <c r="E1103" s="5" t="n"/>
      <c r="F1103" s="5" t="n"/>
      <c r="G1103" s="6">
        <f>IF(B1103&amp;""="","",IFERROR(INDEX('الأعضاء'!$B$6:$B$45,MATCH(B1103&amp;"",'الأعضاء'!$A$6:$A$45,0))&amp;"","كود غير موجود"))</f>
        <v/>
      </c>
    </row>
    <row r="1104">
      <c r="A1104" s="14" t="n"/>
      <c r="B1104" s="5" t="n"/>
      <c r="C1104" s="15" t="n"/>
      <c r="D1104" s="13" t="n"/>
      <c r="E1104" s="5" t="n"/>
      <c r="F1104" s="5" t="n"/>
      <c r="G1104" s="6">
        <f>IF(B1104&amp;""="","",IFERROR(INDEX('الأعضاء'!$B$6:$B$45,MATCH(B1104&amp;"",'الأعضاء'!$A$6:$A$45,0))&amp;"","كود غير موجود"))</f>
        <v/>
      </c>
    </row>
    <row r="1105">
      <c r="A1105" s="14" t="n"/>
      <c r="B1105" s="5" t="n"/>
      <c r="C1105" s="15" t="n"/>
      <c r="D1105" s="13" t="n"/>
      <c r="E1105" s="5" t="n"/>
      <c r="F1105" s="5" t="n"/>
      <c r="G1105" s="6">
        <f>IF(B1105&amp;""="","",IFERROR(INDEX('الأعضاء'!$B$6:$B$45,MATCH(B1105&amp;"",'الأعضاء'!$A$6:$A$45,0))&amp;"","كود غير موجود"))</f>
        <v/>
      </c>
    </row>
    <row r="1106">
      <c r="A1106" s="14" t="n"/>
      <c r="B1106" s="5" t="n"/>
      <c r="C1106" s="15" t="n"/>
      <c r="D1106" s="13" t="n"/>
      <c r="E1106" s="5" t="n"/>
      <c r="F1106" s="5" t="n"/>
      <c r="G1106" s="6">
        <f>IF(B1106&amp;""="","",IFERROR(INDEX('الأعضاء'!$B$6:$B$45,MATCH(B1106&amp;"",'الأعضاء'!$A$6:$A$45,0))&amp;"","كود غير موجود"))</f>
        <v/>
      </c>
    </row>
    <row r="1107">
      <c r="A1107" s="14" t="n"/>
      <c r="B1107" s="5" t="n"/>
      <c r="C1107" s="15" t="n"/>
      <c r="D1107" s="13" t="n"/>
      <c r="E1107" s="5" t="n"/>
      <c r="F1107" s="5" t="n"/>
      <c r="G1107" s="6">
        <f>IF(B1107&amp;""="","",IFERROR(INDEX('الأعضاء'!$B$6:$B$45,MATCH(B1107&amp;"",'الأعضاء'!$A$6:$A$45,0))&amp;"","كود غير موجود"))</f>
        <v/>
      </c>
    </row>
    <row r="1108">
      <c r="A1108" s="14" t="n"/>
      <c r="B1108" s="5" t="n"/>
      <c r="C1108" s="15" t="n"/>
      <c r="D1108" s="13" t="n"/>
      <c r="E1108" s="5" t="n"/>
      <c r="F1108" s="5" t="n"/>
      <c r="G1108" s="6">
        <f>IF(B1108&amp;""="","",IFERROR(INDEX('الأعضاء'!$B$6:$B$45,MATCH(B1108&amp;"",'الأعضاء'!$A$6:$A$45,0))&amp;"","كود غير موجود"))</f>
        <v/>
      </c>
    </row>
    <row r="1109">
      <c r="A1109" s="14" t="n"/>
      <c r="B1109" s="5" t="n"/>
      <c r="C1109" s="15" t="n"/>
      <c r="D1109" s="13" t="n"/>
      <c r="E1109" s="5" t="n"/>
      <c r="F1109" s="5" t="n"/>
      <c r="G1109" s="6">
        <f>IF(B1109&amp;""="","",IFERROR(INDEX('الأعضاء'!$B$6:$B$45,MATCH(B1109&amp;"",'الأعضاء'!$A$6:$A$45,0))&amp;"","كود غير موجود"))</f>
        <v/>
      </c>
    </row>
    <row r="1110">
      <c r="A1110" s="14" t="n"/>
      <c r="B1110" s="5" t="n"/>
      <c r="C1110" s="15" t="n"/>
      <c r="D1110" s="13" t="n"/>
      <c r="E1110" s="5" t="n"/>
      <c r="F1110" s="5" t="n"/>
      <c r="G1110" s="6">
        <f>IF(B1110&amp;""="","",IFERROR(INDEX('الأعضاء'!$B$6:$B$45,MATCH(B1110&amp;"",'الأعضاء'!$A$6:$A$45,0))&amp;"","كود غير موجود"))</f>
        <v/>
      </c>
    </row>
    <row r="1111">
      <c r="A1111" s="14" t="n"/>
      <c r="B1111" s="5" t="n"/>
      <c r="C1111" s="15" t="n"/>
      <c r="D1111" s="13" t="n"/>
      <c r="E1111" s="5" t="n"/>
      <c r="F1111" s="5" t="n"/>
      <c r="G1111" s="6">
        <f>IF(B1111&amp;""="","",IFERROR(INDEX('الأعضاء'!$B$6:$B$45,MATCH(B1111&amp;"",'الأعضاء'!$A$6:$A$45,0))&amp;"","كود غير موجود"))</f>
        <v/>
      </c>
    </row>
    <row r="1112">
      <c r="A1112" s="14" t="n"/>
      <c r="B1112" s="5" t="n"/>
      <c r="C1112" s="15" t="n"/>
      <c r="D1112" s="13" t="n"/>
      <c r="E1112" s="5" t="n"/>
      <c r="F1112" s="5" t="n"/>
      <c r="G1112" s="6">
        <f>IF(B1112&amp;""="","",IFERROR(INDEX('الأعضاء'!$B$6:$B$45,MATCH(B1112&amp;"",'الأعضاء'!$A$6:$A$45,0))&amp;"","كود غير موجود"))</f>
        <v/>
      </c>
    </row>
    <row r="1113">
      <c r="A1113" s="14" t="n"/>
      <c r="B1113" s="5" t="n"/>
      <c r="C1113" s="15" t="n"/>
      <c r="D1113" s="13" t="n"/>
      <c r="E1113" s="5" t="n"/>
      <c r="F1113" s="5" t="n"/>
      <c r="G1113" s="6">
        <f>IF(B1113&amp;""="","",IFERROR(INDEX('الأعضاء'!$B$6:$B$45,MATCH(B1113&amp;"",'الأعضاء'!$A$6:$A$45,0))&amp;"","كود غير موجود"))</f>
        <v/>
      </c>
    </row>
    <row r="1114">
      <c r="A1114" s="14" t="n"/>
      <c r="B1114" s="5" t="n"/>
      <c r="C1114" s="15" t="n"/>
      <c r="D1114" s="13" t="n"/>
      <c r="E1114" s="5" t="n"/>
      <c r="F1114" s="5" t="n"/>
      <c r="G1114" s="6">
        <f>IF(B1114&amp;""="","",IFERROR(INDEX('الأعضاء'!$B$6:$B$45,MATCH(B1114&amp;"",'الأعضاء'!$A$6:$A$45,0))&amp;"","كود غير موجود"))</f>
        <v/>
      </c>
    </row>
    <row r="1115">
      <c r="A1115" s="14" t="n"/>
      <c r="B1115" s="5" t="n"/>
      <c r="C1115" s="15" t="n"/>
      <c r="D1115" s="13" t="n"/>
      <c r="E1115" s="5" t="n"/>
      <c r="F1115" s="5" t="n"/>
      <c r="G1115" s="6">
        <f>IF(B1115&amp;""="","",IFERROR(INDEX('الأعضاء'!$B$6:$B$45,MATCH(B1115&amp;"",'الأعضاء'!$A$6:$A$45,0))&amp;"","كود غير موجود"))</f>
        <v/>
      </c>
    </row>
    <row r="1116">
      <c r="A1116" s="14" t="n"/>
      <c r="B1116" s="5" t="n"/>
      <c r="C1116" s="15" t="n"/>
      <c r="D1116" s="13" t="n"/>
      <c r="E1116" s="5" t="n"/>
      <c r="F1116" s="5" t="n"/>
      <c r="G1116" s="6">
        <f>IF(B1116&amp;""="","",IFERROR(INDEX('الأعضاء'!$B$6:$B$45,MATCH(B1116&amp;"",'الأعضاء'!$A$6:$A$45,0))&amp;"","كود غير موجود"))</f>
        <v/>
      </c>
    </row>
    <row r="1117">
      <c r="A1117" s="14" t="n"/>
      <c r="B1117" s="5" t="n"/>
      <c r="C1117" s="15" t="n"/>
      <c r="D1117" s="13" t="n"/>
      <c r="E1117" s="5" t="n"/>
      <c r="F1117" s="5" t="n"/>
      <c r="G1117" s="6">
        <f>IF(B1117&amp;""="","",IFERROR(INDEX('الأعضاء'!$B$6:$B$45,MATCH(B1117&amp;"",'الأعضاء'!$A$6:$A$45,0))&amp;"","كود غير موجود"))</f>
        <v/>
      </c>
    </row>
    <row r="1118">
      <c r="A1118" s="14" t="n"/>
      <c r="B1118" s="5" t="n"/>
      <c r="C1118" s="15" t="n"/>
      <c r="D1118" s="13" t="n"/>
      <c r="E1118" s="5" t="n"/>
      <c r="F1118" s="5" t="n"/>
      <c r="G1118" s="6">
        <f>IF(B1118&amp;""="","",IFERROR(INDEX('الأعضاء'!$B$6:$B$45,MATCH(B1118&amp;"",'الأعضاء'!$A$6:$A$45,0))&amp;"","كود غير موجود"))</f>
        <v/>
      </c>
    </row>
    <row r="1119">
      <c r="A1119" s="14" t="n"/>
      <c r="B1119" s="5" t="n"/>
      <c r="C1119" s="15" t="n"/>
      <c r="D1119" s="13" t="n"/>
      <c r="E1119" s="5" t="n"/>
      <c r="F1119" s="5" t="n"/>
      <c r="G1119" s="6">
        <f>IF(B1119&amp;""="","",IFERROR(INDEX('الأعضاء'!$B$6:$B$45,MATCH(B1119&amp;"",'الأعضاء'!$A$6:$A$45,0))&amp;"","كود غير موجود"))</f>
        <v/>
      </c>
    </row>
    <row r="1120">
      <c r="A1120" s="14" t="n"/>
      <c r="B1120" s="5" t="n"/>
      <c r="C1120" s="15" t="n"/>
      <c r="D1120" s="13" t="n"/>
      <c r="E1120" s="5" t="n"/>
      <c r="F1120" s="5" t="n"/>
      <c r="G1120" s="6">
        <f>IF(B1120&amp;""="","",IFERROR(INDEX('الأعضاء'!$B$6:$B$45,MATCH(B1120&amp;"",'الأعضاء'!$A$6:$A$45,0))&amp;"","كود غير موجود"))</f>
        <v/>
      </c>
    </row>
    <row r="1121">
      <c r="A1121" s="14" t="n"/>
      <c r="B1121" s="5" t="n"/>
      <c r="C1121" s="15" t="n"/>
      <c r="D1121" s="13" t="n"/>
      <c r="E1121" s="5" t="n"/>
      <c r="F1121" s="5" t="n"/>
      <c r="G1121" s="6">
        <f>IF(B1121&amp;""="","",IFERROR(INDEX('الأعضاء'!$B$6:$B$45,MATCH(B1121&amp;"",'الأعضاء'!$A$6:$A$45,0))&amp;"","كود غير موجود"))</f>
        <v/>
      </c>
    </row>
    <row r="1122">
      <c r="A1122" s="14" t="n"/>
      <c r="B1122" s="5" t="n"/>
      <c r="C1122" s="15" t="n"/>
      <c r="D1122" s="13" t="n"/>
      <c r="E1122" s="5" t="n"/>
      <c r="F1122" s="5" t="n"/>
      <c r="G1122" s="6">
        <f>IF(B1122&amp;""="","",IFERROR(INDEX('الأعضاء'!$B$6:$B$45,MATCH(B1122&amp;"",'الأعضاء'!$A$6:$A$45,0))&amp;"","كود غير موجود"))</f>
        <v/>
      </c>
    </row>
    <row r="1123">
      <c r="A1123" s="14" t="n"/>
      <c r="B1123" s="5" t="n"/>
      <c r="C1123" s="15" t="n"/>
      <c r="D1123" s="13" t="n"/>
      <c r="E1123" s="5" t="n"/>
      <c r="F1123" s="5" t="n"/>
      <c r="G1123" s="6">
        <f>IF(B1123&amp;""="","",IFERROR(INDEX('الأعضاء'!$B$6:$B$45,MATCH(B1123&amp;"",'الأعضاء'!$A$6:$A$45,0))&amp;"","كود غير موجود"))</f>
        <v/>
      </c>
    </row>
    <row r="1124">
      <c r="A1124" s="14" t="n"/>
      <c r="B1124" s="5" t="n"/>
      <c r="C1124" s="15" t="n"/>
      <c r="D1124" s="13" t="n"/>
      <c r="E1124" s="5" t="n"/>
      <c r="F1124" s="5" t="n"/>
      <c r="G1124" s="6">
        <f>IF(B1124&amp;""="","",IFERROR(INDEX('الأعضاء'!$B$6:$B$45,MATCH(B1124&amp;"",'الأعضاء'!$A$6:$A$45,0))&amp;"","كود غير موجود"))</f>
        <v/>
      </c>
    </row>
    <row r="1125">
      <c r="A1125" s="14" t="n"/>
      <c r="B1125" s="5" t="n"/>
      <c r="C1125" s="15" t="n"/>
      <c r="D1125" s="13" t="n"/>
      <c r="E1125" s="5" t="n"/>
      <c r="F1125" s="5" t="n"/>
      <c r="G1125" s="6">
        <f>IF(B1125&amp;""="","",IFERROR(INDEX('الأعضاء'!$B$6:$B$45,MATCH(B1125&amp;"",'الأعضاء'!$A$6:$A$45,0))&amp;"","كود غير موجود"))</f>
        <v/>
      </c>
    </row>
    <row r="1126">
      <c r="A1126" s="14" t="n"/>
      <c r="B1126" s="5" t="n"/>
      <c r="C1126" s="15" t="n"/>
      <c r="D1126" s="13" t="n"/>
      <c r="E1126" s="5" t="n"/>
      <c r="F1126" s="5" t="n"/>
      <c r="G1126" s="6">
        <f>IF(B1126&amp;""="","",IFERROR(INDEX('الأعضاء'!$B$6:$B$45,MATCH(B1126&amp;"",'الأعضاء'!$A$6:$A$45,0))&amp;"","كود غير موجود"))</f>
        <v/>
      </c>
    </row>
    <row r="1127">
      <c r="A1127" s="14" t="n"/>
      <c r="B1127" s="5" t="n"/>
      <c r="C1127" s="15" t="n"/>
      <c r="D1127" s="13" t="n"/>
      <c r="E1127" s="5" t="n"/>
      <c r="F1127" s="5" t="n"/>
      <c r="G1127" s="6">
        <f>IF(B1127&amp;""="","",IFERROR(INDEX('الأعضاء'!$B$6:$B$45,MATCH(B1127&amp;"",'الأعضاء'!$A$6:$A$45,0))&amp;"","كود غير موجود"))</f>
        <v/>
      </c>
    </row>
    <row r="1128">
      <c r="A1128" s="14" t="n"/>
      <c r="B1128" s="5" t="n"/>
      <c r="C1128" s="15" t="n"/>
      <c r="D1128" s="13" t="n"/>
      <c r="E1128" s="5" t="n"/>
      <c r="F1128" s="5" t="n"/>
      <c r="G1128" s="6">
        <f>IF(B1128&amp;""="","",IFERROR(INDEX('الأعضاء'!$B$6:$B$45,MATCH(B1128&amp;"",'الأعضاء'!$A$6:$A$45,0))&amp;"","كود غير موجود"))</f>
        <v/>
      </c>
    </row>
    <row r="1129">
      <c r="A1129" s="14" t="n"/>
      <c r="B1129" s="5" t="n"/>
      <c r="C1129" s="15" t="n"/>
      <c r="D1129" s="13" t="n"/>
      <c r="E1129" s="5" t="n"/>
      <c r="F1129" s="5" t="n"/>
      <c r="G1129" s="6">
        <f>IF(B1129&amp;""="","",IFERROR(INDEX('الأعضاء'!$B$6:$B$45,MATCH(B1129&amp;"",'الأعضاء'!$A$6:$A$45,0))&amp;"","كود غير موجود"))</f>
        <v/>
      </c>
    </row>
    <row r="1130">
      <c r="A1130" s="14" t="n"/>
      <c r="B1130" s="5" t="n"/>
      <c r="C1130" s="15" t="n"/>
      <c r="D1130" s="13" t="n"/>
      <c r="E1130" s="5" t="n"/>
      <c r="F1130" s="5" t="n"/>
      <c r="G1130" s="6">
        <f>IF(B1130&amp;""="","",IFERROR(INDEX('الأعضاء'!$B$6:$B$45,MATCH(B1130&amp;"",'الأعضاء'!$A$6:$A$45,0))&amp;"","كود غير موجود"))</f>
        <v/>
      </c>
    </row>
    <row r="1131">
      <c r="A1131" s="14" t="n"/>
      <c r="B1131" s="5" t="n"/>
      <c r="C1131" s="15" t="n"/>
      <c r="D1131" s="13" t="n"/>
      <c r="E1131" s="5" t="n"/>
      <c r="F1131" s="5" t="n"/>
      <c r="G1131" s="6">
        <f>IF(B1131&amp;""="","",IFERROR(INDEX('الأعضاء'!$B$6:$B$45,MATCH(B1131&amp;"",'الأعضاء'!$A$6:$A$45,0))&amp;"","كود غير موجود"))</f>
        <v/>
      </c>
    </row>
    <row r="1132">
      <c r="A1132" s="14" t="n"/>
      <c r="B1132" s="5" t="n"/>
      <c r="C1132" s="15" t="n"/>
      <c r="D1132" s="13" t="n"/>
      <c r="E1132" s="5" t="n"/>
      <c r="F1132" s="5" t="n"/>
      <c r="G1132" s="6">
        <f>IF(B1132&amp;""="","",IFERROR(INDEX('الأعضاء'!$B$6:$B$45,MATCH(B1132&amp;"",'الأعضاء'!$A$6:$A$45,0))&amp;"","كود غير موجود"))</f>
        <v/>
      </c>
    </row>
    <row r="1133">
      <c r="A1133" s="14" t="n"/>
      <c r="B1133" s="5" t="n"/>
      <c r="C1133" s="15" t="n"/>
      <c r="D1133" s="13" t="n"/>
      <c r="E1133" s="5" t="n"/>
      <c r="F1133" s="5" t="n"/>
      <c r="G1133" s="6">
        <f>IF(B1133&amp;""="","",IFERROR(INDEX('الأعضاء'!$B$6:$B$45,MATCH(B1133&amp;"",'الأعضاء'!$A$6:$A$45,0))&amp;"","كود غير موجود"))</f>
        <v/>
      </c>
    </row>
    <row r="1134">
      <c r="A1134" s="14" t="n"/>
      <c r="B1134" s="5" t="n"/>
      <c r="C1134" s="15" t="n"/>
      <c r="D1134" s="13" t="n"/>
      <c r="E1134" s="5" t="n"/>
      <c r="F1134" s="5" t="n"/>
      <c r="G1134" s="6">
        <f>IF(B1134&amp;""="","",IFERROR(INDEX('الأعضاء'!$B$6:$B$45,MATCH(B1134&amp;"",'الأعضاء'!$A$6:$A$45,0))&amp;"","كود غير موجود"))</f>
        <v/>
      </c>
    </row>
    <row r="1135">
      <c r="A1135" s="14" t="n"/>
      <c r="B1135" s="5" t="n"/>
      <c r="C1135" s="15" t="n"/>
      <c r="D1135" s="13" t="n"/>
      <c r="E1135" s="5" t="n"/>
      <c r="F1135" s="5" t="n"/>
      <c r="G1135" s="6">
        <f>IF(B1135&amp;""="","",IFERROR(INDEX('الأعضاء'!$B$6:$B$45,MATCH(B1135&amp;"",'الأعضاء'!$A$6:$A$45,0))&amp;"","كود غير موجود"))</f>
        <v/>
      </c>
    </row>
    <row r="1136">
      <c r="A1136" s="14" t="n"/>
      <c r="B1136" s="5" t="n"/>
      <c r="C1136" s="15" t="n"/>
      <c r="D1136" s="13" t="n"/>
      <c r="E1136" s="5" t="n"/>
      <c r="F1136" s="5" t="n"/>
      <c r="G1136" s="6">
        <f>IF(B1136&amp;""="","",IFERROR(INDEX('الأعضاء'!$B$6:$B$45,MATCH(B1136&amp;"",'الأعضاء'!$A$6:$A$45,0))&amp;"","كود غير موجود"))</f>
        <v/>
      </c>
    </row>
    <row r="1137">
      <c r="A1137" s="14" t="n"/>
      <c r="B1137" s="5" t="n"/>
      <c r="C1137" s="15" t="n"/>
      <c r="D1137" s="13" t="n"/>
      <c r="E1137" s="5" t="n"/>
      <c r="F1137" s="5" t="n"/>
      <c r="G1137" s="6">
        <f>IF(B1137&amp;""="","",IFERROR(INDEX('الأعضاء'!$B$6:$B$45,MATCH(B1137&amp;"",'الأعضاء'!$A$6:$A$45,0))&amp;"","كود غير موجود"))</f>
        <v/>
      </c>
    </row>
    <row r="1138">
      <c r="A1138" s="14" t="n"/>
      <c r="B1138" s="5" t="n"/>
      <c r="C1138" s="15" t="n"/>
      <c r="D1138" s="13" t="n"/>
      <c r="E1138" s="5" t="n"/>
      <c r="F1138" s="5" t="n"/>
      <c r="G1138" s="6">
        <f>IF(B1138&amp;""="","",IFERROR(INDEX('الأعضاء'!$B$6:$B$45,MATCH(B1138&amp;"",'الأعضاء'!$A$6:$A$45,0))&amp;"","كود غير موجود"))</f>
        <v/>
      </c>
    </row>
    <row r="1139">
      <c r="A1139" s="14" t="n"/>
      <c r="B1139" s="5" t="n"/>
      <c r="C1139" s="15" t="n"/>
      <c r="D1139" s="13" t="n"/>
      <c r="E1139" s="5" t="n"/>
      <c r="F1139" s="5" t="n"/>
      <c r="G1139" s="6">
        <f>IF(B1139&amp;""="","",IFERROR(INDEX('الأعضاء'!$B$6:$B$45,MATCH(B1139&amp;"",'الأعضاء'!$A$6:$A$45,0))&amp;"","كود غير موجود"))</f>
        <v/>
      </c>
    </row>
    <row r="1140">
      <c r="A1140" s="14" t="n"/>
      <c r="B1140" s="5" t="n"/>
      <c r="C1140" s="15" t="n"/>
      <c r="D1140" s="13" t="n"/>
      <c r="E1140" s="5" t="n"/>
      <c r="F1140" s="5" t="n"/>
      <c r="G1140" s="6">
        <f>IF(B1140&amp;""="","",IFERROR(INDEX('الأعضاء'!$B$6:$B$45,MATCH(B1140&amp;"",'الأعضاء'!$A$6:$A$45,0))&amp;"","كود غير موجود"))</f>
        <v/>
      </c>
    </row>
    <row r="1141">
      <c r="A1141" s="14" t="n"/>
      <c r="B1141" s="5" t="n"/>
      <c r="C1141" s="15" t="n"/>
      <c r="D1141" s="13" t="n"/>
      <c r="E1141" s="5" t="n"/>
      <c r="F1141" s="5" t="n"/>
      <c r="G1141" s="6">
        <f>IF(B1141&amp;""="","",IFERROR(INDEX('الأعضاء'!$B$6:$B$45,MATCH(B1141&amp;"",'الأعضاء'!$A$6:$A$45,0))&amp;"","كود غير موجود"))</f>
        <v/>
      </c>
    </row>
    <row r="1142">
      <c r="A1142" s="14" t="n"/>
      <c r="B1142" s="5" t="n"/>
      <c r="C1142" s="15" t="n"/>
      <c r="D1142" s="13" t="n"/>
      <c r="E1142" s="5" t="n"/>
      <c r="F1142" s="5" t="n"/>
      <c r="G1142" s="6">
        <f>IF(B1142&amp;""="","",IFERROR(INDEX('الأعضاء'!$B$6:$B$45,MATCH(B1142&amp;"",'الأعضاء'!$A$6:$A$45,0))&amp;"","كود غير موجود"))</f>
        <v/>
      </c>
    </row>
    <row r="1143">
      <c r="A1143" s="14" t="n"/>
      <c r="B1143" s="5" t="n"/>
      <c r="C1143" s="15" t="n"/>
      <c r="D1143" s="13" t="n"/>
      <c r="E1143" s="5" t="n"/>
      <c r="F1143" s="5" t="n"/>
      <c r="G1143" s="6">
        <f>IF(B1143&amp;""="","",IFERROR(INDEX('الأعضاء'!$B$6:$B$45,MATCH(B1143&amp;"",'الأعضاء'!$A$6:$A$45,0))&amp;"","كود غير موجود"))</f>
        <v/>
      </c>
    </row>
    <row r="1144">
      <c r="A1144" s="14" t="n"/>
      <c r="B1144" s="5" t="n"/>
      <c r="C1144" s="15" t="n"/>
      <c r="D1144" s="13" t="n"/>
      <c r="E1144" s="5" t="n"/>
      <c r="F1144" s="5" t="n"/>
      <c r="G1144" s="6">
        <f>IF(B1144&amp;""="","",IFERROR(INDEX('الأعضاء'!$B$6:$B$45,MATCH(B1144&amp;"",'الأعضاء'!$A$6:$A$45,0))&amp;"","كود غير موجود"))</f>
        <v/>
      </c>
    </row>
    <row r="1145">
      <c r="A1145" s="14" t="n"/>
      <c r="B1145" s="5" t="n"/>
      <c r="C1145" s="15" t="n"/>
      <c r="D1145" s="13" t="n"/>
      <c r="E1145" s="5" t="n"/>
      <c r="F1145" s="5" t="n"/>
      <c r="G1145" s="6">
        <f>IF(B1145&amp;""="","",IFERROR(INDEX('الأعضاء'!$B$6:$B$45,MATCH(B1145&amp;"",'الأعضاء'!$A$6:$A$45,0))&amp;"","كود غير موجود"))</f>
        <v/>
      </c>
    </row>
    <row r="1146">
      <c r="A1146" s="14" t="n"/>
      <c r="B1146" s="5" t="n"/>
      <c r="C1146" s="15" t="n"/>
      <c r="D1146" s="13" t="n"/>
      <c r="E1146" s="5" t="n"/>
      <c r="F1146" s="5" t="n"/>
      <c r="G1146" s="6">
        <f>IF(B1146&amp;""="","",IFERROR(INDEX('الأعضاء'!$B$6:$B$45,MATCH(B1146&amp;"",'الأعضاء'!$A$6:$A$45,0))&amp;"","كود غير موجود"))</f>
        <v/>
      </c>
    </row>
    <row r="1147">
      <c r="A1147" s="14" t="n"/>
      <c r="B1147" s="5" t="n"/>
      <c r="C1147" s="15" t="n"/>
      <c r="D1147" s="13" t="n"/>
      <c r="E1147" s="5" t="n"/>
      <c r="F1147" s="5" t="n"/>
      <c r="G1147" s="6">
        <f>IF(B1147&amp;""="","",IFERROR(INDEX('الأعضاء'!$B$6:$B$45,MATCH(B1147&amp;"",'الأعضاء'!$A$6:$A$45,0))&amp;"","كود غير موجود"))</f>
        <v/>
      </c>
    </row>
    <row r="1148">
      <c r="A1148" s="14" t="n"/>
      <c r="B1148" s="5" t="n"/>
      <c r="C1148" s="15" t="n"/>
      <c r="D1148" s="13" t="n"/>
      <c r="E1148" s="5" t="n"/>
      <c r="F1148" s="5" t="n"/>
      <c r="G1148" s="6">
        <f>IF(B1148&amp;""="","",IFERROR(INDEX('الأعضاء'!$B$6:$B$45,MATCH(B1148&amp;"",'الأعضاء'!$A$6:$A$45,0))&amp;"","كود غير موجود"))</f>
        <v/>
      </c>
    </row>
    <row r="1149">
      <c r="A1149" s="14" t="n"/>
      <c r="B1149" s="5" t="n"/>
      <c r="C1149" s="15" t="n"/>
      <c r="D1149" s="13" t="n"/>
      <c r="E1149" s="5" t="n"/>
      <c r="F1149" s="5" t="n"/>
      <c r="G1149" s="6">
        <f>IF(B1149&amp;""="","",IFERROR(INDEX('الأعضاء'!$B$6:$B$45,MATCH(B1149&amp;"",'الأعضاء'!$A$6:$A$45,0))&amp;"","كود غير موجود"))</f>
        <v/>
      </c>
    </row>
    <row r="1150">
      <c r="A1150" s="14" t="n"/>
      <c r="B1150" s="5" t="n"/>
      <c r="C1150" s="15" t="n"/>
      <c r="D1150" s="13" t="n"/>
      <c r="E1150" s="5" t="n"/>
      <c r="F1150" s="5" t="n"/>
      <c r="G1150" s="6">
        <f>IF(B1150&amp;""="","",IFERROR(INDEX('الأعضاء'!$B$6:$B$45,MATCH(B1150&amp;"",'الأعضاء'!$A$6:$A$45,0))&amp;"","كود غير موجود"))</f>
        <v/>
      </c>
    </row>
    <row r="1151">
      <c r="A1151" s="14" t="n"/>
      <c r="B1151" s="5" t="n"/>
      <c r="C1151" s="15" t="n"/>
      <c r="D1151" s="13" t="n"/>
      <c r="E1151" s="5" t="n"/>
      <c r="F1151" s="5" t="n"/>
      <c r="G1151" s="6">
        <f>IF(B1151&amp;""="","",IFERROR(INDEX('الأعضاء'!$B$6:$B$45,MATCH(B1151&amp;"",'الأعضاء'!$A$6:$A$45,0))&amp;"","كود غير موجود"))</f>
        <v/>
      </c>
    </row>
    <row r="1152">
      <c r="A1152" s="14" t="n"/>
      <c r="B1152" s="5" t="n"/>
      <c r="C1152" s="15" t="n"/>
      <c r="D1152" s="13" t="n"/>
      <c r="E1152" s="5" t="n"/>
      <c r="F1152" s="5" t="n"/>
      <c r="G1152" s="6">
        <f>IF(B1152&amp;""="","",IFERROR(INDEX('الأعضاء'!$B$6:$B$45,MATCH(B1152&amp;"",'الأعضاء'!$A$6:$A$45,0))&amp;"","كود غير موجود"))</f>
        <v/>
      </c>
    </row>
    <row r="1153">
      <c r="A1153" s="14" t="n"/>
      <c r="B1153" s="5" t="n"/>
      <c r="C1153" s="15" t="n"/>
      <c r="D1153" s="13" t="n"/>
      <c r="E1153" s="5" t="n"/>
      <c r="F1153" s="5" t="n"/>
      <c r="G1153" s="6">
        <f>IF(B1153&amp;""="","",IFERROR(INDEX('الأعضاء'!$B$6:$B$45,MATCH(B1153&amp;"",'الأعضاء'!$A$6:$A$45,0))&amp;"","كود غير موجود"))</f>
        <v/>
      </c>
    </row>
    <row r="1154">
      <c r="A1154" s="14" t="n"/>
      <c r="B1154" s="5" t="n"/>
      <c r="C1154" s="15" t="n"/>
      <c r="D1154" s="13" t="n"/>
      <c r="E1154" s="5" t="n"/>
      <c r="F1154" s="5" t="n"/>
      <c r="G1154" s="6">
        <f>IF(B1154&amp;""="","",IFERROR(INDEX('الأعضاء'!$B$6:$B$45,MATCH(B1154&amp;"",'الأعضاء'!$A$6:$A$45,0))&amp;"","كود غير موجود"))</f>
        <v/>
      </c>
    </row>
    <row r="1155">
      <c r="A1155" s="14" t="n"/>
      <c r="B1155" s="5" t="n"/>
      <c r="C1155" s="15" t="n"/>
      <c r="D1155" s="13" t="n"/>
      <c r="E1155" s="5" t="n"/>
      <c r="F1155" s="5" t="n"/>
      <c r="G1155" s="6">
        <f>IF(B1155&amp;""="","",IFERROR(INDEX('الأعضاء'!$B$6:$B$45,MATCH(B1155&amp;"",'الأعضاء'!$A$6:$A$45,0))&amp;"","كود غير موجود"))</f>
        <v/>
      </c>
    </row>
    <row r="1156">
      <c r="A1156" s="14" t="n"/>
      <c r="B1156" s="5" t="n"/>
      <c r="C1156" s="15" t="n"/>
      <c r="D1156" s="13" t="n"/>
      <c r="E1156" s="5" t="n"/>
      <c r="F1156" s="5" t="n"/>
      <c r="G1156" s="6">
        <f>IF(B1156&amp;""="","",IFERROR(INDEX('الأعضاء'!$B$6:$B$45,MATCH(B1156&amp;"",'الأعضاء'!$A$6:$A$45,0))&amp;"","كود غير موجود"))</f>
        <v/>
      </c>
    </row>
    <row r="1157">
      <c r="A1157" s="14" t="n"/>
      <c r="B1157" s="5" t="n"/>
      <c r="C1157" s="15" t="n"/>
      <c r="D1157" s="13" t="n"/>
      <c r="E1157" s="5" t="n"/>
      <c r="F1157" s="5" t="n"/>
      <c r="G1157" s="6">
        <f>IF(B1157&amp;""="","",IFERROR(INDEX('الأعضاء'!$B$6:$B$45,MATCH(B1157&amp;"",'الأعضاء'!$A$6:$A$45,0))&amp;"","كود غير موجود"))</f>
        <v/>
      </c>
    </row>
    <row r="1158">
      <c r="A1158" s="14" t="n"/>
      <c r="B1158" s="5" t="n"/>
      <c r="C1158" s="15" t="n"/>
      <c r="D1158" s="13" t="n"/>
      <c r="E1158" s="5" t="n"/>
      <c r="F1158" s="5" t="n"/>
      <c r="G1158" s="6">
        <f>IF(B1158&amp;""="","",IFERROR(INDEX('الأعضاء'!$B$6:$B$45,MATCH(B1158&amp;"",'الأعضاء'!$A$6:$A$45,0))&amp;"","كود غير موجود"))</f>
        <v/>
      </c>
    </row>
    <row r="1159">
      <c r="A1159" s="14" t="n"/>
      <c r="B1159" s="5" t="n"/>
      <c r="C1159" s="15" t="n"/>
      <c r="D1159" s="13" t="n"/>
      <c r="E1159" s="5" t="n"/>
      <c r="F1159" s="5" t="n"/>
      <c r="G1159" s="6">
        <f>IF(B1159&amp;""="","",IFERROR(INDEX('الأعضاء'!$B$6:$B$45,MATCH(B1159&amp;"",'الأعضاء'!$A$6:$A$45,0))&amp;"","كود غير موجود"))</f>
        <v/>
      </c>
    </row>
    <row r="1160">
      <c r="A1160" s="14" t="n"/>
      <c r="B1160" s="5" t="n"/>
      <c r="C1160" s="15" t="n"/>
      <c r="D1160" s="13" t="n"/>
      <c r="E1160" s="5" t="n"/>
      <c r="F1160" s="5" t="n"/>
      <c r="G1160" s="6">
        <f>IF(B1160&amp;""="","",IFERROR(INDEX('الأعضاء'!$B$6:$B$45,MATCH(B1160&amp;"",'الأعضاء'!$A$6:$A$45,0))&amp;"","كود غير موجود"))</f>
        <v/>
      </c>
    </row>
    <row r="1161">
      <c r="A1161" s="14" t="n"/>
      <c r="B1161" s="5" t="n"/>
      <c r="C1161" s="15" t="n"/>
      <c r="D1161" s="13" t="n"/>
      <c r="E1161" s="5" t="n"/>
      <c r="F1161" s="5" t="n"/>
      <c r="G1161" s="6">
        <f>IF(B1161&amp;""="","",IFERROR(INDEX('الأعضاء'!$B$6:$B$45,MATCH(B1161&amp;"",'الأعضاء'!$A$6:$A$45,0))&amp;"","كود غير موجود"))</f>
        <v/>
      </c>
    </row>
    <row r="1162">
      <c r="A1162" s="14" t="n"/>
      <c r="B1162" s="5" t="n"/>
      <c r="C1162" s="15" t="n"/>
      <c r="D1162" s="13" t="n"/>
      <c r="E1162" s="5" t="n"/>
      <c r="F1162" s="5" t="n"/>
      <c r="G1162" s="6">
        <f>IF(B1162&amp;""="","",IFERROR(INDEX('الأعضاء'!$B$6:$B$45,MATCH(B1162&amp;"",'الأعضاء'!$A$6:$A$45,0))&amp;"","كود غير موجود"))</f>
        <v/>
      </c>
    </row>
    <row r="1163">
      <c r="A1163" s="14" t="n"/>
      <c r="B1163" s="5" t="n"/>
      <c r="C1163" s="15" t="n"/>
      <c r="D1163" s="13" t="n"/>
      <c r="E1163" s="5" t="n"/>
      <c r="F1163" s="5" t="n"/>
      <c r="G1163" s="6">
        <f>IF(B1163&amp;""="","",IFERROR(INDEX('الأعضاء'!$B$6:$B$45,MATCH(B1163&amp;"",'الأعضاء'!$A$6:$A$45,0))&amp;"","كود غير موجود"))</f>
        <v/>
      </c>
    </row>
    <row r="1164">
      <c r="A1164" s="14" t="n"/>
      <c r="B1164" s="5" t="n"/>
      <c r="C1164" s="15" t="n"/>
      <c r="D1164" s="13" t="n"/>
      <c r="E1164" s="5" t="n"/>
      <c r="F1164" s="5" t="n"/>
      <c r="G1164" s="6">
        <f>IF(B1164&amp;""="","",IFERROR(INDEX('الأعضاء'!$B$6:$B$45,MATCH(B1164&amp;"",'الأعضاء'!$A$6:$A$45,0))&amp;"","كود غير موجود"))</f>
        <v/>
      </c>
    </row>
    <row r="1165">
      <c r="A1165" s="14" t="n"/>
      <c r="B1165" s="5" t="n"/>
      <c r="C1165" s="15" t="n"/>
      <c r="D1165" s="13" t="n"/>
      <c r="E1165" s="5" t="n"/>
      <c r="F1165" s="5" t="n"/>
      <c r="G1165" s="6">
        <f>IF(B1165&amp;""="","",IFERROR(INDEX('الأعضاء'!$B$6:$B$45,MATCH(B1165&amp;"",'الأعضاء'!$A$6:$A$45,0))&amp;"","كود غير موجود"))</f>
        <v/>
      </c>
    </row>
    <row r="1166">
      <c r="A1166" s="14" t="n"/>
      <c r="B1166" s="5" t="n"/>
      <c r="C1166" s="15" t="n"/>
      <c r="D1166" s="13" t="n"/>
      <c r="E1166" s="5" t="n"/>
      <c r="F1166" s="5" t="n"/>
      <c r="G1166" s="6">
        <f>IF(B1166&amp;""="","",IFERROR(INDEX('الأعضاء'!$B$6:$B$45,MATCH(B1166&amp;"",'الأعضاء'!$A$6:$A$45,0))&amp;"","كود غير موجود"))</f>
        <v/>
      </c>
    </row>
    <row r="1167">
      <c r="A1167" s="14" t="n"/>
      <c r="B1167" s="5" t="n"/>
      <c r="C1167" s="15" t="n"/>
      <c r="D1167" s="13" t="n"/>
      <c r="E1167" s="5" t="n"/>
      <c r="F1167" s="5" t="n"/>
      <c r="G1167" s="6">
        <f>IF(B1167&amp;""="","",IFERROR(INDEX('الأعضاء'!$B$6:$B$45,MATCH(B1167&amp;"",'الأعضاء'!$A$6:$A$45,0))&amp;"","كود غير موجود"))</f>
        <v/>
      </c>
    </row>
    <row r="1168">
      <c r="A1168" s="14" t="n"/>
      <c r="B1168" s="5" t="n"/>
      <c r="C1168" s="15" t="n"/>
      <c r="D1168" s="13" t="n"/>
      <c r="E1168" s="5" t="n"/>
      <c r="F1168" s="5" t="n"/>
      <c r="G1168" s="6">
        <f>IF(B1168&amp;""="","",IFERROR(INDEX('الأعضاء'!$B$6:$B$45,MATCH(B1168&amp;"",'الأعضاء'!$A$6:$A$45,0))&amp;"","كود غير موجود"))</f>
        <v/>
      </c>
    </row>
    <row r="1169">
      <c r="A1169" s="14" t="n"/>
      <c r="B1169" s="5" t="n"/>
      <c r="C1169" s="15" t="n"/>
      <c r="D1169" s="13" t="n"/>
      <c r="E1169" s="5" t="n"/>
      <c r="F1169" s="5" t="n"/>
      <c r="G1169" s="6">
        <f>IF(B1169&amp;""="","",IFERROR(INDEX('الأعضاء'!$B$6:$B$45,MATCH(B1169&amp;"",'الأعضاء'!$A$6:$A$45,0))&amp;"","كود غير موجود"))</f>
        <v/>
      </c>
    </row>
    <row r="1170">
      <c r="A1170" s="14" t="n"/>
      <c r="B1170" s="5" t="n"/>
      <c r="C1170" s="15" t="n"/>
      <c r="D1170" s="13" t="n"/>
      <c r="E1170" s="5" t="n"/>
      <c r="F1170" s="5" t="n"/>
      <c r="G1170" s="6">
        <f>IF(B1170&amp;""="","",IFERROR(INDEX('الأعضاء'!$B$6:$B$45,MATCH(B1170&amp;"",'الأعضاء'!$A$6:$A$45,0))&amp;"","كود غير موجود"))</f>
        <v/>
      </c>
    </row>
    <row r="1171">
      <c r="A1171" s="14" t="n"/>
      <c r="B1171" s="5" t="n"/>
      <c r="C1171" s="15" t="n"/>
      <c r="D1171" s="13" t="n"/>
      <c r="E1171" s="5" t="n"/>
      <c r="F1171" s="5" t="n"/>
      <c r="G1171" s="6">
        <f>IF(B1171&amp;""="","",IFERROR(INDEX('الأعضاء'!$B$6:$B$45,MATCH(B1171&amp;"",'الأعضاء'!$A$6:$A$45,0))&amp;"","كود غير موجود"))</f>
        <v/>
      </c>
    </row>
    <row r="1172">
      <c r="A1172" s="14" t="n"/>
      <c r="B1172" s="5" t="n"/>
      <c r="C1172" s="15" t="n"/>
      <c r="D1172" s="13" t="n"/>
      <c r="E1172" s="5" t="n"/>
      <c r="F1172" s="5" t="n"/>
      <c r="G1172" s="6">
        <f>IF(B1172&amp;""="","",IFERROR(INDEX('الأعضاء'!$B$6:$B$45,MATCH(B1172&amp;"",'الأعضاء'!$A$6:$A$45,0))&amp;"","كود غير موجود"))</f>
        <v/>
      </c>
    </row>
    <row r="1173">
      <c r="A1173" s="14" t="n"/>
      <c r="B1173" s="5" t="n"/>
      <c r="C1173" s="15" t="n"/>
      <c r="D1173" s="13" t="n"/>
      <c r="E1173" s="5" t="n"/>
      <c r="F1173" s="5" t="n"/>
      <c r="G1173" s="6">
        <f>IF(B1173&amp;""="","",IFERROR(INDEX('الأعضاء'!$B$6:$B$45,MATCH(B1173&amp;"",'الأعضاء'!$A$6:$A$45,0))&amp;"","كود غير موجود"))</f>
        <v/>
      </c>
    </row>
    <row r="1174">
      <c r="A1174" s="14" t="n"/>
      <c r="B1174" s="5" t="n"/>
      <c r="C1174" s="15" t="n"/>
      <c r="D1174" s="13" t="n"/>
      <c r="E1174" s="5" t="n"/>
      <c r="F1174" s="5" t="n"/>
      <c r="G1174" s="6">
        <f>IF(B1174&amp;""="","",IFERROR(INDEX('الأعضاء'!$B$6:$B$45,MATCH(B1174&amp;"",'الأعضاء'!$A$6:$A$45,0))&amp;"","كود غير موجود"))</f>
        <v/>
      </c>
    </row>
    <row r="1175">
      <c r="A1175" s="14" t="n"/>
      <c r="B1175" s="5" t="n"/>
      <c r="C1175" s="15" t="n"/>
      <c r="D1175" s="13" t="n"/>
      <c r="E1175" s="5" t="n"/>
      <c r="F1175" s="5" t="n"/>
      <c r="G1175" s="6">
        <f>IF(B1175&amp;""="","",IFERROR(INDEX('الأعضاء'!$B$6:$B$45,MATCH(B1175&amp;"",'الأعضاء'!$A$6:$A$45,0))&amp;"","كود غير موجود"))</f>
        <v/>
      </c>
    </row>
    <row r="1176">
      <c r="A1176" s="14" t="n"/>
      <c r="B1176" s="5" t="n"/>
      <c r="C1176" s="15" t="n"/>
      <c r="D1176" s="13" t="n"/>
      <c r="E1176" s="5" t="n"/>
      <c r="F1176" s="5" t="n"/>
      <c r="G1176" s="6">
        <f>IF(B1176&amp;""="","",IFERROR(INDEX('الأعضاء'!$B$6:$B$45,MATCH(B1176&amp;"",'الأعضاء'!$A$6:$A$45,0))&amp;"","كود غير موجود"))</f>
        <v/>
      </c>
    </row>
    <row r="1177">
      <c r="A1177" s="14" t="n"/>
      <c r="B1177" s="5" t="n"/>
      <c r="C1177" s="15" t="n"/>
      <c r="D1177" s="13" t="n"/>
      <c r="E1177" s="5" t="n"/>
      <c r="F1177" s="5" t="n"/>
      <c r="G1177" s="6">
        <f>IF(B1177&amp;""="","",IFERROR(INDEX('الأعضاء'!$B$6:$B$45,MATCH(B1177&amp;"",'الأعضاء'!$A$6:$A$45,0))&amp;"","كود غير موجود"))</f>
        <v/>
      </c>
    </row>
    <row r="1178">
      <c r="A1178" s="14" t="n"/>
      <c r="B1178" s="5" t="n"/>
      <c r="C1178" s="15" t="n"/>
      <c r="D1178" s="13" t="n"/>
      <c r="E1178" s="5" t="n"/>
      <c r="F1178" s="5" t="n"/>
      <c r="G1178" s="6">
        <f>IF(B1178&amp;""="","",IFERROR(INDEX('الأعضاء'!$B$6:$B$45,MATCH(B1178&amp;"",'الأعضاء'!$A$6:$A$45,0))&amp;"","كود غير موجود"))</f>
        <v/>
      </c>
    </row>
    <row r="1179">
      <c r="A1179" s="14" t="n"/>
      <c r="B1179" s="5" t="n"/>
      <c r="C1179" s="15" t="n"/>
      <c r="D1179" s="13" t="n"/>
      <c r="E1179" s="5" t="n"/>
      <c r="F1179" s="5" t="n"/>
      <c r="G1179" s="6">
        <f>IF(B1179&amp;""="","",IFERROR(INDEX('الأعضاء'!$B$6:$B$45,MATCH(B1179&amp;"",'الأعضاء'!$A$6:$A$45,0))&amp;"","كود غير موجود"))</f>
        <v/>
      </c>
    </row>
    <row r="1180">
      <c r="A1180" s="14" t="n"/>
      <c r="B1180" s="5" t="n"/>
      <c r="C1180" s="15" t="n"/>
      <c r="D1180" s="13" t="n"/>
      <c r="E1180" s="5" t="n"/>
      <c r="F1180" s="5" t="n"/>
      <c r="G1180" s="6">
        <f>IF(B1180&amp;""="","",IFERROR(INDEX('الأعضاء'!$B$6:$B$45,MATCH(B1180&amp;"",'الأعضاء'!$A$6:$A$45,0))&amp;"","كود غير موجود"))</f>
        <v/>
      </c>
    </row>
    <row r="1181">
      <c r="A1181" s="14" t="n"/>
      <c r="B1181" s="5" t="n"/>
      <c r="C1181" s="15" t="n"/>
      <c r="D1181" s="13" t="n"/>
      <c r="E1181" s="5" t="n"/>
      <c r="F1181" s="5" t="n"/>
      <c r="G1181" s="6">
        <f>IF(B1181&amp;""="","",IFERROR(INDEX('الأعضاء'!$B$6:$B$45,MATCH(B1181&amp;"",'الأعضاء'!$A$6:$A$45,0))&amp;"","كود غير موجود"))</f>
        <v/>
      </c>
    </row>
    <row r="1182">
      <c r="A1182" s="14" t="n"/>
      <c r="B1182" s="5" t="n"/>
      <c r="C1182" s="15" t="n"/>
      <c r="D1182" s="13" t="n"/>
      <c r="E1182" s="5" t="n"/>
      <c r="F1182" s="5" t="n"/>
      <c r="G1182" s="6">
        <f>IF(B1182&amp;""="","",IFERROR(INDEX('الأعضاء'!$B$6:$B$45,MATCH(B1182&amp;"",'الأعضاء'!$A$6:$A$45,0))&amp;"","كود غير موجود"))</f>
        <v/>
      </c>
    </row>
    <row r="1183">
      <c r="A1183" s="14" t="n"/>
      <c r="B1183" s="5" t="n"/>
      <c r="C1183" s="15" t="n"/>
      <c r="D1183" s="13" t="n"/>
      <c r="E1183" s="5" t="n"/>
      <c r="F1183" s="5" t="n"/>
      <c r="G1183" s="6">
        <f>IF(B1183&amp;""="","",IFERROR(INDEX('الأعضاء'!$B$6:$B$45,MATCH(B1183&amp;"",'الأعضاء'!$A$6:$A$45,0))&amp;"","كود غير موجود"))</f>
        <v/>
      </c>
    </row>
    <row r="1184">
      <c r="A1184" s="14" t="n"/>
      <c r="B1184" s="5" t="n"/>
      <c r="C1184" s="15" t="n"/>
      <c r="D1184" s="13" t="n"/>
      <c r="E1184" s="5" t="n"/>
      <c r="F1184" s="5" t="n"/>
      <c r="G1184" s="6">
        <f>IF(B1184&amp;""="","",IFERROR(INDEX('الأعضاء'!$B$6:$B$45,MATCH(B1184&amp;"",'الأعضاء'!$A$6:$A$45,0))&amp;"","كود غير موجود"))</f>
        <v/>
      </c>
    </row>
    <row r="1185">
      <c r="A1185" s="14" t="n"/>
      <c r="B1185" s="5" t="n"/>
      <c r="C1185" s="15" t="n"/>
      <c r="D1185" s="13" t="n"/>
      <c r="E1185" s="5" t="n"/>
      <c r="F1185" s="5" t="n"/>
      <c r="G1185" s="6">
        <f>IF(B1185&amp;""="","",IFERROR(INDEX('الأعضاء'!$B$6:$B$45,MATCH(B1185&amp;"",'الأعضاء'!$A$6:$A$45,0))&amp;"","كود غير موجود"))</f>
        <v/>
      </c>
    </row>
    <row r="1186">
      <c r="A1186" s="14" t="n"/>
      <c r="B1186" s="5" t="n"/>
      <c r="C1186" s="15" t="n"/>
      <c r="D1186" s="13" t="n"/>
      <c r="E1186" s="5" t="n"/>
      <c r="F1186" s="5" t="n"/>
      <c r="G1186" s="6">
        <f>IF(B1186&amp;""="","",IFERROR(INDEX('الأعضاء'!$B$6:$B$45,MATCH(B1186&amp;"",'الأعضاء'!$A$6:$A$45,0))&amp;"","كود غير موجود"))</f>
        <v/>
      </c>
    </row>
    <row r="1187">
      <c r="A1187" s="14" t="n"/>
      <c r="B1187" s="5" t="n"/>
      <c r="C1187" s="15" t="n"/>
      <c r="D1187" s="13" t="n"/>
      <c r="E1187" s="5" t="n"/>
      <c r="F1187" s="5" t="n"/>
      <c r="G1187" s="6">
        <f>IF(B1187&amp;""="","",IFERROR(INDEX('الأعضاء'!$B$6:$B$45,MATCH(B1187&amp;"",'الأعضاء'!$A$6:$A$45,0))&amp;"","كود غير موجود"))</f>
        <v/>
      </c>
    </row>
    <row r="1188">
      <c r="A1188" s="14" t="n"/>
      <c r="B1188" s="5" t="n"/>
      <c r="C1188" s="15" t="n"/>
      <c r="D1188" s="13" t="n"/>
      <c r="E1188" s="5" t="n"/>
      <c r="F1188" s="5" t="n"/>
      <c r="G1188" s="6">
        <f>IF(B1188&amp;""="","",IFERROR(INDEX('الأعضاء'!$B$6:$B$45,MATCH(B1188&amp;"",'الأعضاء'!$A$6:$A$45,0))&amp;"","كود غير موجود"))</f>
        <v/>
      </c>
    </row>
    <row r="1189">
      <c r="A1189" s="14" t="n"/>
      <c r="B1189" s="5" t="n"/>
      <c r="C1189" s="15" t="n"/>
      <c r="D1189" s="13" t="n"/>
      <c r="E1189" s="5" t="n"/>
      <c r="F1189" s="5" t="n"/>
      <c r="G1189" s="6">
        <f>IF(B1189&amp;""="","",IFERROR(INDEX('الأعضاء'!$B$6:$B$45,MATCH(B1189&amp;"",'الأعضاء'!$A$6:$A$45,0))&amp;"","كود غير موجود"))</f>
        <v/>
      </c>
    </row>
    <row r="1190">
      <c r="A1190" s="14" t="n"/>
      <c r="B1190" s="5" t="n"/>
      <c r="C1190" s="15" t="n"/>
      <c r="D1190" s="13" t="n"/>
      <c r="E1190" s="5" t="n"/>
      <c r="F1190" s="5" t="n"/>
      <c r="G1190" s="6">
        <f>IF(B1190&amp;""="","",IFERROR(INDEX('الأعضاء'!$B$6:$B$45,MATCH(B1190&amp;"",'الأعضاء'!$A$6:$A$45,0))&amp;"","كود غير موجود"))</f>
        <v/>
      </c>
    </row>
    <row r="1191">
      <c r="A1191" s="14" t="n"/>
      <c r="B1191" s="5" t="n"/>
      <c r="C1191" s="15" t="n"/>
      <c r="D1191" s="13" t="n"/>
      <c r="E1191" s="5" t="n"/>
      <c r="F1191" s="5" t="n"/>
      <c r="G1191" s="6">
        <f>IF(B1191&amp;""="","",IFERROR(INDEX('الأعضاء'!$B$6:$B$45,MATCH(B1191&amp;"",'الأعضاء'!$A$6:$A$45,0))&amp;"","كود غير موجود"))</f>
        <v/>
      </c>
    </row>
    <row r="1192">
      <c r="A1192" s="14" t="n"/>
      <c r="B1192" s="5" t="n"/>
      <c r="C1192" s="15" t="n"/>
      <c r="D1192" s="13" t="n"/>
      <c r="E1192" s="5" t="n"/>
      <c r="F1192" s="5" t="n"/>
      <c r="G1192" s="6">
        <f>IF(B1192&amp;""="","",IFERROR(INDEX('الأعضاء'!$B$6:$B$45,MATCH(B1192&amp;"",'الأعضاء'!$A$6:$A$45,0))&amp;"","كود غير موجود"))</f>
        <v/>
      </c>
    </row>
    <row r="1193">
      <c r="A1193" s="14" t="n"/>
      <c r="B1193" s="5" t="n"/>
      <c r="C1193" s="15" t="n"/>
      <c r="D1193" s="13" t="n"/>
      <c r="E1193" s="5" t="n"/>
      <c r="F1193" s="5" t="n"/>
      <c r="G1193" s="6">
        <f>IF(B1193&amp;""="","",IFERROR(INDEX('الأعضاء'!$B$6:$B$45,MATCH(B1193&amp;"",'الأعضاء'!$A$6:$A$45,0))&amp;"","كود غير موجود"))</f>
        <v/>
      </c>
    </row>
    <row r="1194">
      <c r="A1194" s="14" t="n"/>
      <c r="B1194" s="5" t="n"/>
      <c r="C1194" s="15" t="n"/>
      <c r="D1194" s="13" t="n"/>
      <c r="E1194" s="5" t="n"/>
      <c r="F1194" s="5" t="n"/>
      <c r="G1194" s="6">
        <f>IF(B1194&amp;""="","",IFERROR(INDEX('الأعضاء'!$B$6:$B$45,MATCH(B1194&amp;"",'الأعضاء'!$A$6:$A$45,0))&amp;"","كود غير موجود"))</f>
        <v/>
      </c>
    </row>
    <row r="1195">
      <c r="A1195" s="14" t="n"/>
      <c r="B1195" s="5" t="n"/>
      <c r="C1195" s="15" t="n"/>
      <c r="D1195" s="13" t="n"/>
      <c r="E1195" s="5" t="n"/>
      <c r="F1195" s="5" t="n"/>
      <c r="G1195" s="6">
        <f>IF(B1195&amp;""="","",IFERROR(INDEX('الأعضاء'!$B$6:$B$45,MATCH(B1195&amp;"",'الأعضاء'!$A$6:$A$45,0))&amp;"","كود غير موجود"))</f>
        <v/>
      </c>
    </row>
    <row r="1196">
      <c r="A1196" s="14" t="n"/>
      <c r="B1196" s="5" t="n"/>
      <c r="C1196" s="15" t="n"/>
      <c r="D1196" s="13" t="n"/>
      <c r="E1196" s="5" t="n"/>
      <c r="F1196" s="5" t="n"/>
      <c r="G1196" s="6">
        <f>IF(B1196&amp;""="","",IFERROR(INDEX('الأعضاء'!$B$6:$B$45,MATCH(B1196&amp;"",'الأعضاء'!$A$6:$A$45,0))&amp;"","كود غير موجود"))</f>
        <v/>
      </c>
    </row>
    <row r="1197">
      <c r="A1197" s="14" t="n"/>
      <c r="B1197" s="5" t="n"/>
      <c r="C1197" s="15" t="n"/>
      <c r="D1197" s="13" t="n"/>
      <c r="E1197" s="5" t="n"/>
      <c r="F1197" s="5" t="n"/>
      <c r="G1197" s="6">
        <f>IF(B1197&amp;""="","",IFERROR(INDEX('الأعضاء'!$B$6:$B$45,MATCH(B1197&amp;"",'الأعضاء'!$A$6:$A$45,0))&amp;"","كود غير موجود"))</f>
        <v/>
      </c>
    </row>
    <row r="1198">
      <c r="A1198" s="14" t="n"/>
      <c r="B1198" s="5" t="n"/>
      <c r="C1198" s="15" t="n"/>
      <c r="D1198" s="13" t="n"/>
      <c r="E1198" s="5" t="n"/>
      <c r="F1198" s="5" t="n"/>
      <c r="G1198" s="6">
        <f>IF(B1198&amp;""="","",IFERROR(INDEX('الأعضاء'!$B$6:$B$45,MATCH(B1198&amp;"",'الأعضاء'!$A$6:$A$45,0))&amp;"","كود غير موجود"))</f>
        <v/>
      </c>
    </row>
    <row r="1199">
      <c r="A1199" s="14" t="n"/>
      <c r="B1199" s="5" t="n"/>
      <c r="C1199" s="15" t="n"/>
      <c r="D1199" s="13" t="n"/>
      <c r="E1199" s="5" t="n"/>
      <c r="F1199" s="5" t="n"/>
      <c r="G1199" s="6">
        <f>IF(B1199&amp;""="","",IFERROR(INDEX('الأعضاء'!$B$6:$B$45,MATCH(B1199&amp;"",'الأعضاء'!$A$6:$A$45,0))&amp;"","كود غير موجود"))</f>
        <v/>
      </c>
    </row>
    <row r="1200">
      <c r="A1200" s="14" t="n"/>
      <c r="B1200" s="5" t="n"/>
      <c r="C1200" s="15" t="n"/>
      <c r="D1200" s="13" t="n"/>
      <c r="E1200" s="5" t="n"/>
      <c r="F1200" s="5" t="n"/>
      <c r="G1200" s="6">
        <f>IF(B1200&amp;""="","",IFERROR(INDEX('الأعضاء'!$B$6:$B$45,MATCH(B1200&amp;"",'الأعضاء'!$A$6:$A$45,0))&amp;"","كود غير موجود"))</f>
        <v/>
      </c>
    </row>
    <row r="1201">
      <c r="A1201" s="14" t="n"/>
      <c r="B1201" s="5" t="n"/>
      <c r="C1201" s="15" t="n"/>
      <c r="D1201" s="13" t="n"/>
      <c r="E1201" s="5" t="n"/>
      <c r="F1201" s="5" t="n"/>
      <c r="G1201" s="6">
        <f>IF(B1201&amp;""="","",IFERROR(INDEX('الأعضاء'!$B$6:$B$45,MATCH(B1201&amp;"",'الأعضاء'!$A$6:$A$45,0))&amp;"","كود غير موجود"))</f>
        <v/>
      </c>
    </row>
    <row r="1202">
      <c r="A1202" s="14" t="n"/>
      <c r="B1202" s="5" t="n"/>
      <c r="C1202" s="15" t="n"/>
      <c r="D1202" s="13" t="n"/>
      <c r="E1202" s="5" t="n"/>
      <c r="F1202" s="5" t="n"/>
      <c r="G1202" s="6">
        <f>IF(B1202&amp;""="","",IFERROR(INDEX('الأعضاء'!$B$6:$B$45,MATCH(B1202&amp;"",'الأعضاء'!$A$6:$A$45,0))&amp;"","كود غير موجود"))</f>
        <v/>
      </c>
    </row>
    <row r="1203">
      <c r="A1203" s="14" t="n"/>
      <c r="B1203" s="5" t="n"/>
      <c r="C1203" s="15" t="n"/>
      <c r="D1203" s="13" t="n"/>
      <c r="E1203" s="5" t="n"/>
      <c r="F1203" s="5" t="n"/>
      <c r="G1203" s="6">
        <f>IF(B1203&amp;""="","",IFERROR(INDEX('الأعضاء'!$B$6:$B$45,MATCH(B1203&amp;"",'الأعضاء'!$A$6:$A$45,0))&amp;"","كود غير موجود"))</f>
        <v/>
      </c>
    </row>
    <row r="1204">
      <c r="A1204" s="14" t="n"/>
      <c r="B1204" s="5" t="n"/>
      <c r="C1204" s="15" t="n"/>
      <c r="D1204" s="13" t="n"/>
      <c r="E1204" s="5" t="n"/>
      <c r="F1204" s="5" t="n"/>
      <c r="G1204" s="6">
        <f>IF(B1204&amp;""="","",IFERROR(INDEX('الأعضاء'!$B$6:$B$45,MATCH(B1204&amp;"",'الأعضاء'!$A$6:$A$45,0))&amp;"","كود غير موجود"))</f>
        <v/>
      </c>
    </row>
    <row r="1205">
      <c r="A1205" s="14" t="n"/>
      <c r="B1205" s="5" t="n"/>
      <c r="C1205" s="15" t="n"/>
      <c r="D1205" s="13" t="n"/>
      <c r="E1205" s="5" t="n"/>
      <c r="F1205" s="5" t="n"/>
      <c r="G1205" s="6">
        <f>IF(B1205&amp;""="","",IFERROR(INDEX('الأعضاء'!$B$6:$B$45,MATCH(B1205&amp;"",'الأعضاء'!$A$6:$A$45,0))&amp;"","كود غير موجود"))</f>
        <v/>
      </c>
    </row>
    <row r="1206">
      <c r="A1206" s="14" t="n"/>
      <c r="B1206" s="5" t="n"/>
      <c r="C1206" s="15" t="n"/>
      <c r="D1206" s="13" t="n"/>
      <c r="E1206" s="5" t="n"/>
      <c r="F1206" s="5" t="n"/>
      <c r="G1206" s="6">
        <f>IF(B1206&amp;""="","",IFERROR(INDEX('الأعضاء'!$B$6:$B$45,MATCH(B1206&amp;"",'الأعضاء'!$A$6:$A$45,0))&amp;"","كود غير موجود"))</f>
        <v/>
      </c>
    </row>
    <row r="1207">
      <c r="A1207" s="14" t="n"/>
      <c r="B1207" s="5" t="n"/>
      <c r="C1207" s="15" t="n"/>
      <c r="D1207" s="13" t="n"/>
      <c r="E1207" s="5" t="n"/>
      <c r="F1207" s="5" t="n"/>
      <c r="G1207" s="6">
        <f>IF(B1207&amp;""="","",IFERROR(INDEX('الأعضاء'!$B$6:$B$45,MATCH(B1207&amp;"",'الأعضاء'!$A$6:$A$45,0))&amp;"","كود غير موجود"))</f>
        <v/>
      </c>
    </row>
    <row r="1208">
      <c r="A1208" s="14" t="n"/>
      <c r="B1208" s="5" t="n"/>
      <c r="C1208" s="15" t="n"/>
      <c r="D1208" s="13" t="n"/>
      <c r="E1208" s="5" t="n"/>
      <c r="F1208" s="5" t="n"/>
      <c r="G1208" s="6">
        <f>IF(B1208&amp;""="","",IFERROR(INDEX('الأعضاء'!$B$6:$B$45,MATCH(B1208&amp;"",'الأعضاء'!$A$6:$A$45,0))&amp;"","كود غير موجود"))</f>
        <v/>
      </c>
    </row>
    <row r="1209">
      <c r="A1209" s="14" t="n"/>
      <c r="B1209" s="5" t="n"/>
      <c r="C1209" s="15" t="n"/>
      <c r="D1209" s="13" t="n"/>
      <c r="E1209" s="5" t="n"/>
      <c r="F1209" s="5" t="n"/>
      <c r="G1209" s="6">
        <f>IF(B1209&amp;""="","",IFERROR(INDEX('الأعضاء'!$B$6:$B$45,MATCH(B1209&amp;"",'الأعضاء'!$A$6:$A$45,0))&amp;"","كود غير موجود"))</f>
        <v/>
      </c>
    </row>
    <row r="1210">
      <c r="A1210" s="14" t="n"/>
      <c r="B1210" s="5" t="n"/>
      <c r="C1210" s="15" t="n"/>
      <c r="D1210" s="13" t="n"/>
      <c r="E1210" s="5" t="n"/>
      <c r="F1210" s="5" t="n"/>
      <c r="G1210" s="6">
        <f>IF(B1210&amp;""="","",IFERROR(INDEX('الأعضاء'!$B$6:$B$45,MATCH(B1210&amp;"",'الأعضاء'!$A$6:$A$45,0))&amp;"","كود غير موجود"))</f>
        <v/>
      </c>
    </row>
    <row r="1211">
      <c r="A1211" s="14" t="n"/>
      <c r="B1211" s="5" t="n"/>
      <c r="C1211" s="15" t="n"/>
      <c r="D1211" s="13" t="n"/>
      <c r="E1211" s="5" t="n"/>
      <c r="F1211" s="5" t="n"/>
      <c r="G1211" s="6">
        <f>IF(B1211&amp;""="","",IFERROR(INDEX('الأعضاء'!$B$6:$B$45,MATCH(B1211&amp;"",'الأعضاء'!$A$6:$A$45,0))&amp;"","كود غير موجود"))</f>
        <v/>
      </c>
    </row>
    <row r="1212">
      <c r="A1212" s="14" t="n"/>
      <c r="B1212" s="5" t="n"/>
      <c r="C1212" s="15" t="n"/>
      <c r="D1212" s="13" t="n"/>
      <c r="E1212" s="5" t="n"/>
      <c r="F1212" s="5" t="n"/>
      <c r="G1212" s="6">
        <f>IF(B1212&amp;""="","",IFERROR(INDEX('الأعضاء'!$B$6:$B$45,MATCH(B1212&amp;"",'الأعضاء'!$A$6:$A$45,0))&amp;"","كود غير موجود"))</f>
        <v/>
      </c>
    </row>
    <row r="1213">
      <c r="A1213" s="14" t="n"/>
      <c r="B1213" s="5" t="n"/>
      <c r="C1213" s="15" t="n"/>
      <c r="D1213" s="13" t="n"/>
      <c r="E1213" s="5" t="n"/>
      <c r="F1213" s="5" t="n"/>
      <c r="G1213" s="6">
        <f>IF(B1213&amp;""="","",IFERROR(INDEX('الأعضاء'!$B$6:$B$45,MATCH(B1213&amp;"",'الأعضاء'!$A$6:$A$45,0))&amp;"","كود غير موجود"))</f>
        <v/>
      </c>
    </row>
    <row r="1214">
      <c r="A1214" s="14" t="n"/>
      <c r="B1214" s="5" t="n"/>
      <c r="C1214" s="15" t="n"/>
      <c r="D1214" s="13" t="n"/>
      <c r="E1214" s="5" t="n"/>
      <c r="F1214" s="5" t="n"/>
      <c r="G1214" s="6">
        <f>IF(B1214&amp;""="","",IFERROR(INDEX('الأعضاء'!$B$6:$B$45,MATCH(B1214&amp;"",'الأعضاء'!$A$6:$A$45,0))&amp;"","كود غير موجود"))</f>
        <v/>
      </c>
    </row>
    <row r="1215">
      <c r="A1215" s="14" t="n"/>
      <c r="B1215" s="5" t="n"/>
      <c r="C1215" s="15" t="n"/>
      <c r="D1215" s="13" t="n"/>
      <c r="E1215" s="5" t="n"/>
      <c r="F1215" s="5" t="n"/>
      <c r="G1215" s="6">
        <f>IF(B1215&amp;""="","",IFERROR(INDEX('الأعضاء'!$B$6:$B$45,MATCH(B1215&amp;"",'الأعضاء'!$A$6:$A$45,0))&amp;"","كود غير موجود"))</f>
        <v/>
      </c>
    </row>
    <row r="1216">
      <c r="A1216" s="14" t="n"/>
      <c r="B1216" s="5" t="n"/>
      <c r="C1216" s="15" t="n"/>
      <c r="D1216" s="13" t="n"/>
      <c r="E1216" s="5" t="n"/>
      <c r="F1216" s="5" t="n"/>
      <c r="G1216" s="6">
        <f>IF(B1216&amp;""="","",IFERROR(INDEX('الأعضاء'!$B$6:$B$45,MATCH(B1216&amp;"",'الأعضاء'!$A$6:$A$45,0))&amp;"","كود غير موجود"))</f>
        <v/>
      </c>
    </row>
    <row r="1217">
      <c r="A1217" s="14" t="n"/>
      <c r="B1217" s="5" t="n"/>
      <c r="C1217" s="15" t="n"/>
      <c r="D1217" s="13" t="n"/>
      <c r="E1217" s="5" t="n"/>
      <c r="F1217" s="5" t="n"/>
      <c r="G1217" s="6">
        <f>IF(B1217&amp;""="","",IFERROR(INDEX('الأعضاء'!$B$6:$B$45,MATCH(B1217&amp;"",'الأعضاء'!$A$6:$A$45,0))&amp;"","كود غير موجود"))</f>
        <v/>
      </c>
    </row>
    <row r="1218">
      <c r="A1218" s="14" t="n"/>
      <c r="B1218" s="5" t="n"/>
      <c r="C1218" s="15" t="n"/>
      <c r="D1218" s="13" t="n"/>
      <c r="E1218" s="5" t="n"/>
      <c r="F1218" s="5" t="n"/>
      <c r="G1218" s="6">
        <f>IF(B1218&amp;""="","",IFERROR(INDEX('الأعضاء'!$B$6:$B$45,MATCH(B1218&amp;"",'الأعضاء'!$A$6:$A$45,0))&amp;"","كود غير موجود"))</f>
        <v/>
      </c>
    </row>
    <row r="1219">
      <c r="A1219" s="14" t="n"/>
      <c r="B1219" s="5" t="n"/>
      <c r="C1219" s="15" t="n"/>
      <c r="D1219" s="13" t="n"/>
      <c r="E1219" s="5" t="n"/>
      <c r="F1219" s="5" t="n"/>
      <c r="G1219" s="6">
        <f>IF(B1219&amp;""="","",IFERROR(INDEX('الأعضاء'!$B$6:$B$45,MATCH(B1219&amp;"",'الأعضاء'!$A$6:$A$45,0))&amp;"","كود غير موجود"))</f>
        <v/>
      </c>
    </row>
    <row r="1220">
      <c r="A1220" s="14" t="n"/>
      <c r="B1220" s="5" t="n"/>
      <c r="C1220" s="15" t="n"/>
      <c r="D1220" s="13" t="n"/>
      <c r="E1220" s="5" t="n"/>
      <c r="F1220" s="5" t="n"/>
      <c r="G1220" s="6">
        <f>IF(B1220&amp;""="","",IFERROR(INDEX('الأعضاء'!$B$6:$B$45,MATCH(B1220&amp;"",'الأعضاء'!$A$6:$A$45,0))&amp;"","كود غير موجود"))</f>
        <v/>
      </c>
    </row>
    <row r="1221">
      <c r="A1221" s="14" t="n"/>
      <c r="B1221" s="5" t="n"/>
      <c r="C1221" s="15" t="n"/>
      <c r="D1221" s="13" t="n"/>
      <c r="E1221" s="5" t="n"/>
      <c r="F1221" s="5" t="n"/>
      <c r="G1221" s="6">
        <f>IF(B1221&amp;""="","",IFERROR(INDEX('الأعضاء'!$B$6:$B$45,MATCH(B1221&amp;"",'الأعضاء'!$A$6:$A$45,0))&amp;"","كود غير موجود"))</f>
        <v/>
      </c>
    </row>
    <row r="1222">
      <c r="A1222" s="14" t="n"/>
      <c r="B1222" s="5" t="n"/>
      <c r="C1222" s="15" t="n"/>
      <c r="D1222" s="13" t="n"/>
      <c r="E1222" s="5" t="n"/>
      <c r="F1222" s="5" t="n"/>
      <c r="G1222" s="6">
        <f>IF(B1222&amp;""="","",IFERROR(INDEX('الأعضاء'!$B$6:$B$45,MATCH(B1222&amp;"",'الأعضاء'!$A$6:$A$45,0))&amp;"","كود غير موجود"))</f>
        <v/>
      </c>
    </row>
    <row r="1223">
      <c r="A1223" s="14" t="n"/>
      <c r="B1223" s="5" t="n"/>
      <c r="C1223" s="15" t="n"/>
      <c r="D1223" s="13" t="n"/>
      <c r="E1223" s="5" t="n"/>
      <c r="F1223" s="5" t="n"/>
      <c r="G1223" s="6">
        <f>IF(B1223&amp;""="","",IFERROR(INDEX('الأعضاء'!$B$6:$B$45,MATCH(B1223&amp;"",'الأعضاء'!$A$6:$A$45,0))&amp;"","كود غير موجود"))</f>
        <v/>
      </c>
    </row>
    <row r="1224">
      <c r="A1224" s="14" t="n"/>
      <c r="B1224" s="5" t="n"/>
      <c r="C1224" s="15" t="n"/>
      <c r="D1224" s="13" t="n"/>
      <c r="E1224" s="5" t="n"/>
      <c r="F1224" s="5" t="n"/>
      <c r="G1224" s="6">
        <f>IF(B1224&amp;""="","",IFERROR(INDEX('الأعضاء'!$B$6:$B$45,MATCH(B1224&amp;"",'الأعضاء'!$A$6:$A$45,0))&amp;"","كود غير موجود"))</f>
        <v/>
      </c>
    </row>
    <row r="1225">
      <c r="A1225" s="14" t="n"/>
      <c r="B1225" s="5" t="n"/>
      <c r="C1225" s="15" t="n"/>
      <c r="D1225" s="13" t="n"/>
      <c r="E1225" s="5" t="n"/>
      <c r="F1225" s="5" t="n"/>
      <c r="G1225" s="6">
        <f>IF(B1225&amp;""="","",IFERROR(INDEX('الأعضاء'!$B$6:$B$45,MATCH(B1225&amp;"",'الأعضاء'!$A$6:$A$45,0))&amp;"","كود غير موجود"))</f>
        <v/>
      </c>
    </row>
    <row r="1226">
      <c r="A1226" s="14" t="n"/>
      <c r="B1226" s="5" t="n"/>
      <c r="C1226" s="15" t="n"/>
      <c r="D1226" s="13" t="n"/>
      <c r="E1226" s="5" t="n"/>
      <c r="F1226" s="5" t="n"/>
      <c r="G1226" s="6">
        <f>IF(B1226&amp;""="","",IFERROR(INDEX('الأعضاء'!$B$6:$B$45,MATCH(B1226&amp;"",'الأعضاء'!$A$6:$A$45,0))&amp;"","كود غير موجود"))</f>
        <v/>
      </c>
    </row>
    <row r="1227">
      <c r="A1227" s="14" t="n"/>
      <c r="B1227" s="5" t="n"/>
      <c r="C1227" s="15" t="n"/>
      <c r="D1227" s="13" t="n"/>
      <c r="E1227" s="5" t="n"/>
      <c r="F1227" s="5" t="n"/>
      <c r="G1227" s="6">
        <f>IF(B1227&amp;""="","",IFERROR(INDEX('الأعضاء'!$B$6:$B$45,MATCH(B1227&amp;"",'الأعضاء'!$A$6:$A$45,0))&amp;"","كود غير موجود"))</f>
        <v/>
      </c>
    </row>
    <row r="1228">
      <c r="A1228" s="14" t="n"/>
      <c r="B1228" s="5" t="n"/>
      <c r="C1228" s="15" t="n"/>
      <c r="D1228" s="13" t="n"/>
      <c r="E1228" s="5" t="n"/>
      <c r="F1228" s="5" t="n"/>
      <c r="G1228" s="6">
        <f>IF(B1228&amp;""="","",IFERROR(INDEX('الأعضاء'!$B$6:$B$45,MATCH(B1228&amp;"",'الأعضاء'!$A$6:$A$45,0))&amp;"","كود غير موجود"))</f>
        <v/>
      </c>
    </row>
    <row r="1229">
      <c r="A1229" s="14" t="n"/>
      <c r="B1229" s="5" t="n"/>
      <c r="C1229" s="15" t="n"/>
      <c r="D1229" s="13" t="n"/>
      <c r="E1229" s="5" t="n"/>
      <c r="F1229" s="5" t="n"/>
      <c r="G1229" s="6">
        <f>IF(B1229&amp;""="","",IFERROR(INDEX('الأعضاء'!$B$6:$B$45,MATCH(B1229&amp;"",'الأعضاء'!$A$6:$A$45,0))&amp;"","كود غير موجود"))</f>
        <v/>
      </c>
    </row>
    <row r="1230">
      <c r="A1230" s="14" t="n"/>
      <c r="B1230" s="5" t="n"/>
      <c r="C1230" s="15" t="n"/>
      <c r="D1230" s="13" t="n"/>
      <c r="E1230" s="5" t="n"/>
      <c r="F1230" s="5" t="n"/>
      <c r="G1230" s="6">
        <f>IF(B1230&amp;""="","",IFERROR(INDEX('الأعضاء'!$B$6:$B$45,MATCH(B1230&amp;"",'الأعضاء'!$A$6:$A$45,0))&amp;"","كود غير موجود"))</f>
        <v/>
      </c>
    </row>
    <row r="1231">
      <c r="A1231" s="14" t="n"/>
      <c r="B1231" s="5" t="n"/>
      <c r="C1231" s="15" t="n"/>
      <c r="D1231" s="13" t="n"/>
      <c r="E1231" s="5" t="n"/>
      <c r="F1231" s="5" t="n"/>
      <c r="G1231" s="6">
        <f>IF(B1231&amp;""="","",IFERROR(INDEX('الأعضاء'!$B$6:$B$45,MATCH(B1231&amp;"",'الأعضاء'!$A$6:$A$45,0))&amp;"","كود غير موجود"))</f>
        <v/>
      </c>
    </row>
    <row r="1232">
      <c r="A1232" s="14" t="n"/>
      <c r="B1232" s="5" t="n"/>
      <c r="C1232" s="15" t="n"/>
      <c r="D1232" s="13" t="n"/>
      <c r="E1232" s="5" t="n"/>
      <c r="F1232" s="5" t="n"/>
      <c r="G1232" s="6">
        <f>IF(B1232&amp;""="","",IFERROR(INDEX('الأعضاء'!$B$6:$B$45,MATCH(B1232&amp;"",'الأعضاء'!$A$6:$A$45,0))&amp;"","كود غير موجود"))</f>
        <v/>
      </c>
    </row>
    <row r="1233">
      <c r="A1233" s="14" t="n"/>
      <c r="B1233" s="5" t="n"/>
      <c r="C1233" s="15" t="n"/>
      <c r="D1233" s="13" t="n"/>
      <c r="E1233" s="5" t="n"/>
      <c r="F1233" s="5" t="n"/>
      <c r="G1233" s="6">
        <f>IF(B1233&amp;""="","",IFERROR(INDEX('الأعضاء'!$B$6:$B$45,MATCH(B1233&amp;"",'الأعضاء'!$A$6:$A$45,0))&amp;"","كود غير موجود"))</f>
        <v/>
      </c>
    </row>
    <row r="1234">
      <c r="A1234" s="14" t="n"/>
      <c r="B1234" s="5" t="n"/>
      <c r="C1234" s="15" t="n"/>
      <c r="D1234" s="13" t="n"/>
      <c r="E1234" s="5" t="n"/>
      <c r="F1234" s="5" t="n"/>
      <c r="G1234" s="6">
        <f>IF(B1234&amp;""="","",IFERROR(INDEX('الأعضاء'!$B$6:$B$45,MATCH(B1234&amp;"",'الأعضاء'!$A$6:$A$45,0))&amp;"","كود غير موجود"))</f>
        <v/>
      </c>
    </row>
    <row r="1235">
      <c r="A1235" s="14" t="n"/>
      <c r="B1235" s="5" t="n"/>
      <c r="C1235" s="15" t="n"/>
      <c r="D1235" s="13" t="n"/>
      <c r="E1235" s="5" t="n"/>
      <c r="F1235" s="5" t="n"/>
      <c r="G1235" s="6">
        <f>IF(B1235&amp;""="","",IFERROR(INDEX('الأعضاء'!$B$6:$B$45,MATCH(B1235&amp;"",'الأعضاء'!$A$6:$A$45,0))&amp;"","كود غير موجود"))</f>
        <v/>
      </c>
    </row>
    <row r="1236">
      <c r="A1236" s="14" t="n"/>
      <c r="B1236" s="5" t="n"/>
      <c r="C1236" s="15" t="n"/>
      <c r="D1236" s="13" t="n"/>
      <c r="E1236" s="5" t="n"/>
      <c r="F1236" s="5" t="n"/>
      <c r="G1236" s="6">
        <f>IF(B1236&amp;""="","",IFERROR(INDEX('الأعضاء'!$B$6:$B$45,MATCH(B1236&amp;"",'الأعضاء'!$A$6:$A$45,0))&amp;"","كود غير موجود"))</f>
        <v/>
      </c>
    </row>
    <row r="1237">
      <c r="A1237" s="14" t="n"/>
      <c r="B1237" s="5" t="n"/>
      <c r="C1237" s="15" t="n"/>
      <c r="D1237" s="13" t="n"/>
      <c r="E1237" s="5" t="n"/>
      <c r="F1237" s="5" t="n"/>
      <c r="G1237" s="6">
        <f>IF(B1237&amp;""="","",IFERROR(INDEX('الأعضاء'!$B$6:$B$45,MATCH(B1237&amp;"",'الأعضاء'!$A$6:$A$45,0))&amp;"","كود غير موجود"))</f>
        <v/>
      </c>
    </row>
    <row r="1238">
      <c r="A1238" s="14" t="n"/>
      <c r="B1238" s="5" t="n"/>
      <c r="C1238" s="15" t="n"/>
      <c r="D1238" s="13" t="n"/>
      <c r="E1238" s="5" t="n"/>
      <c r="F1238" s="5" t="n"/>
      <c r="G1238" s="6">
        <f>IF(B1238&amp;""="","",IFERROR(INDEX('الأعضاء'!$B$6:$B$45,MATCH(B1238&amp;"",'الأعضاء'!$A$6:$A$45,0))&amp;"","كود غير موجود"))</f>
        <v/>
      </c>
    </row>
    <row r="1239">
      <c r="A1239" s="14" t="n"/>
      <c r="B1239" s="5" t="n"/>
      <c r="C1239" s="15" t="n"/>
      <c r="D1239" s="13" t="n"/>
      <c r="E1239" s="5" t="n"/>
      <c r="F1239" s="5" t="n"/>
      <c r="G1239" s="6">
        <f>IF(B1239&amp;""="","",IFERROR(INDEX('الأعضاء'!$B$6:$B$45,MATCH(B1239&amp;"",'الأعضاء'!$A$6:$A$45,0))&amp;"","كود غير موجود"))</f>
        <v/>
      </c>
    </row>
    <row r="1240">
      <c r="A1240" s="14" t="n"/>
      <c r="B1240" s="5" t="n"/>
      <c r="C1240" s="15" t="n"/>
      <c r="D1240" s="13" t="n"/>
      <c r="E1240" s="5" t="n"/>
      <c r="F1240" s="5" t="n"/>
      <c r="G1240" s="6">
        <f>IF(B1240&amp;""="","",IFERROR(INDEX('الأعضاء'!$B$6:$B$45,MATCH(B1240&amp;"",'الأعضاء'!$A$6:$A$45,0))&amp;"","كود غير موجود"))</f>
        <v/>
      </c>
    </row>
    <row r="1241">
      <c r="A1241" s="14" t="n"/>
      <c r="B1241" s="5" t="n"/>
      <c r="C1241" s="15" t="n"/>
      <c r="D1241" s="13" t="n"/>
      <c r="E1241" s="5" t="n"/>
      <c r="F1241" s="5" t="n"/>
      <c r="G1241" s="6">
        <f>IF(B1241&amp;""="","",IFERROR(INDEX('الأعضاء'!$B$6:$B$45,MATCH(B1241&amp;"",'الأعضاء'!$A$6:$A$45,0))&amp;"","كود غير موجود"))</f>
        <v/>
      </c>
    </row>
    <row r="1242">
      <c r="A1242" s="14" t="n"/>
      <c r="B1242" s="5" t="n"/>
      <c r="C1242" s="15" t="n"/>
      <c r="D1242" s="13" t="n"/>
      <c r="E1242" s="5" t="n"/>
      <c r="F1242" s="5" t="n"/>
      <c r="G1242" s="6">
        <f>IF(B1242&amp;""="","",IFERROR(INDEX('الأعضاء'!$B$6:$B$45,MATCH(B1242&amp;"",'الأعضاء'!$A$6:$A$45,0))&amp;"","كود غير موجود"))</f>
        <v/>
      </c>
    </row>
    <row r="1243">
      <c r="A1243" s="14" t="n"/>
      <c r="B1243" s="5" t="n"/>
      <c r="C1243" s="15" t="n"/>
      <c r="D1243" s="13" t="n"/>
      <c r="E1243" s="5" t="n"/>
      <c r="F1243" s="5" t="n"/>
      <c r="G1243" s="6">
        <f>IF(B1243&amp;""="","",IFERROR(INDEX('الأعضاء'!$B$6:$B$45,MATCH(B1243&amp;"",'الأعضاء'!$A$6:$A$45,0))&amp;"","كود غير موجود"))</f>
        <v/>
      </c>
    </row>
    <row r="1244">
      <c r="A1244" s="14" t="n"/>
      <c r="B1244" s="5" t="n"/>
      <c r="C1244" s="15" t="n"/>
      <c r="D1244" s="13" t="n"/>
      <c r="E1244" s="5" t="n"/>
      <c r="F1244" s="5" t="n"/>
      <c r="G1244" s="6">
        <f>IF(B1244&amp;""="","",IFERROR(INDEX('الأعضاء'!$B$6:$B$45,MATCH(B1244&amp;"",'الأعضاء'!$A$6:$A$45,0))&amp;"","كود غير موجود"))</f>
        <v/>
      </c>
    </row>
    <row r="1245">
      <c r="A1245" s="14" t="n"/>
      <c r="B1245" s="5" t="n"/>
      <c r="C1245" s="15" t="n"/>
      <c r="D1245" s="13" t="n"/>
      <c r="E1245" s="5" t="n"/>
      <c r="F1245" s="5" t="n"/>
      <c r="G1245" s="6">
        <f>IF(B1245&amp;""="","",IFERROR(INDEX('الأعضاء'!$B$6:$B$45,MATCH(B1245&amp;"",'الأعضاء'!$A$6:$A$45,0))&amp;"","كود غير موجود"))</f>
        <v/>
      </c>
    </row>
    <row r="1246">
      <c r="A1246" s="14" t="n"/>
      <c r="B1246" s="5" t="n"/>
      <c r="C1246" s="15" t="n"/>
      <c r="D1246" s="13" t="n"/>
      <c r="E1246" s="5" t="n"/>
      <c r="F1246" s="5" t="n"/>
      <c r="G1246" s="6">
        <f>IF(B1246&amp;""="","",IFERROR(INDEX('الأعضاء'!$B$6:$B$45,MATCH(B1246&amp;"",'الأعضاء'!$A$6:$A$45,0))&amp;"","كود غير موجود"))</f>
        <v/>
      </c>
    </row>
    <row r="1247">
      <c r="A1247" s="14" t="n"/>
      <c r="B1247" s="5" t="n"/>
      <c r="C1247" s="15" t="n"/>
      <c r="D1247" s="13" t="n"/>
      <c r="E1247" s="5" t="n"/>
      <c r="F1247" s="5" t="n"/>
      <c r="G1247" s="6">
        <f>IF(B1247&amp;""="","",IFERROR(INDEX('الأعضاء'!$B$6:$B$45,MATCH(B1247&amp;"",'الأعضاء'!$A$6:$A$45,0))&amp;"","كود غير موجود"))</f>
        <v/>
      </c>
    </row>
    <row r="1248">
      <c r="A1248" s="14" t="n"/>
      <c r="B1248" s="5" t="n"/>
      <c r="C1248" s="15" t="n"/>
      <c r="D1248" s="13" t="n"/>
      <c r="E1248" s="5" t="n"/>
      <c r="F1248" s="5" t="n"/>
      <c r="G1248" s="6">
        <f>IF(B1248&amp;""="","",IFERROR(INDEX('الأعضاء'!$B$6:$B$45,MATCH(B1248&amp;"",'الأعضاء'!$A$6:$A$45,0))&amp;"","كود غير موجود"))</f>
        <v/>
      </c>
    </row>
    <row r="1249">
      <c r="A1249" s="14" t="n"/>
      <c r="B1249" s="5" t="n"/>
      <c r="C1249" s="15" t="n"/>
      <c r="D1249" s="13" t="n"/>
      <c r="E1249" s="5" t="n"/>
      <c r="F1249" s="5" t="n"/>
      <c r="G1249" s="6">
        <f>IF(B1249&amp;""="","",IFERROR(INDEX('الأعضاء'!$B$6:$B$45,MATCH(B1249&amp;"",'الأعضاء'!$A$6:$A$45,0))&amp;"","كود غير موجود"))</f>
        <v/>
      </c>
    </row>
    <row r="1250">
      <c r="A1250" s="14" t="n"/>
      <c r="B1250" s="5" t="n"/>
      <c r="C1250" s="15" t="n"/>
      <c r="D1250" s="13" t="n"/>
      <c r="E1250" s="5" t="n"/>
      <c r="F1250" s="5" t="n"/>
      <c r="G1250" s="6">
        <f>IF(B1250&amp;""="","",IFERROR(INDEX('الأعضاء'!$B$6:$B$45,MATCH(B1250&amp;"",'الأعضاء'!$A$6:$A$45,0))&amp;"","كود غير موجود"))</f>
        <v/>
      </c>
    </row>
    <row r="1251">
      <c r="A1251" s="14" t="n"/>
      <c r="B1251" s="5" t="n"/>
      <c r="C1251" s="15" t="n"/>
      <c r="D1251" s="13" t="n"/>
      <c r="E1251" s="5" t="n"/>
      <c r="F1251" s="5" t="n"/>
      <c r="G1251" s="6">
        <f>IF(B1251&amp;""="","",IFERROR(INDEX('الأعضاء'!$B$6:$B$45,MATCH(B1251&amp;"",'الأعضاء'!$A$6:$A$45,0))&amp;"","كود غير موجود"))</f>
        <v/>
      </c>
    </row>
    <row r="1252">
      <c r="A1252" s="14" t="n"/>
      <c r="B1252" s="5" t="n"/>
      <c r="C1252" s="15" t="n"/>
      <c r="D1252" s="13" t="n"/>
      <c r="E1252" s="5" t="n"/>
      <c r="F1252" s="5" t="n"/>
      <c r="G1252" s="6">
        <f>IF(B1252&amp;""="","",IFERROR(INDEX('الأعضاء'!$B$6:$B$45,MATCH(B1252&amp;"",'الأعضاء'!$A$6:$A$45,0))&amp;"","كود غير موجود"))</f>
        <v/>
      </c>
    </row>
    <row r="1253">
      <c r="A1253" s="14" t="n"/>
      <c r="B1253" s="5" t="n"/>
      <c r="C1253" s="15" t="n"/>
      <c r="D1253" s="13" t="n"/>
      <c r="E1253" s="5" t="n"/>
      <c r="F1253" s="5" t="n"/>
      <c r="G1253" s="6">
        <f>IF(B1253&amp;""="","",IFERROR(INDEX('الأعضاء'!$B$6:$B$45,MATCH(B1253&amp;"",'الأعضاء'!$A$6:$A$45,0))&amp;"","كود غير موجود"))</f>
        <v/>
      </c>
    </row>
    <row r="1254">
      <c r="A1254" s="14" t="n"/>
      <c r="B1254" s="5" t="n"/>
      <c r="C1254" s="15" t="n"/>
      <c r="D1254" s="13" t="n"/>
      <c r="E1254" s="5" t="n"/>
      <c r="F1254" s="5" t="n"/>
      <c r="G1254" s="6">
        <f>IF(B1254&amp;""="","",IFERROR(INDEX('الأعضاء'!$B$6:$B$45,MATCH(B1254&amp;"",'الأعضاء'!$A$6:$A$45,0))&amp;"","كود غير موجود"))</f>
        <v/>
      </c>
    </row>
    <row r="1255">
      <c r="A1255" s="14" t="n"/>
      <c r="B1255" s="5" t="n"/>
      <c r="C1255" s="15" t="n"/>
      <c r="D1255" s="13" t="n"/>
      <c r="E1255" s="5" t="n"/>
      <c r="F1255" s="5" t="n"/>
      <c r="G1255" s="6">
        <f>IF(B1255&amp;""="","",IFERROR(INDEX('الأعضاء'!$B$6:$B$45,MATCH(B1255&amp;"",'الأعضاء'!$A$6:$A$45,0))&amp;"","كود غير موجود"))</f>
        <v/>
      </c>
    </row>
    <row r="1256">
      <c r="A1256" s="14" t="n"/>
      <c r="B1256" s="5" t="n"/>
      <c r="C1256" s="15" t="n"/>
      <c r="D1256" s="13" t="n"/>
      <c r="E1256" s="5" t="n"/>
      <c r="F1256" s="5" t="n"/>
      <c r="G1256" s="6">
        <f>IF(B1256&amp;""="","",IFERROR(INDEX('الأعضاء'!$B$6:$B$45,MATCH(B1256&amp;"",'الأعضاء'!$A$6:$A$45,0))&amp;"","كود غير موجود"))</f>
        <v/>
      </c>
    </row>
    <row r="1257">
      <c r="A1257" s="14" t="n"/>
      <c r="B1257" s="5" t="n"/>
      <c r="C1257" s="15" t="n"/>
      <c r="D1257" s="13" t="n"/>
      <c r="E1257" s="5" t="n"/>
      <c r="F1257" s="5" t="n"/>
      <c r="G1257" s="6">
        <f>IF(B1257&amp;""="","",IFERROR(INDEX('الأعضاء'!$B$6:$B$45,MATCH(B1257&amp;"",'الأعضاء'!$A$6:$A$45,0))&amp;"","كود غير موجود"))</f>
        <v/>
      </c>
    </row>
    <row r="1258">
      <c r="A1258" s="14" t="n"/>
      <c r="B1258" s="5" t="n"/>
      <c r="C1258" s="15" t="n"/>
      <c r="D1258" s="13" t="n"/>
      <c r="E1258" s="5" t="n"/>
      <c r="F1258" s="5" t="n"/>
      <c r="G1258" s="6">
        <f>IF(B1258&amp;""="","",IFERROR(INDEX('الأعضاء'!$B$6:$B$45,MATCH(B1258&amp;"",'الأعضاء'!$A$6:$A$45,0))&amp;"","كود غير موجود"))</f>
        <v/>
      </c>
    </row>
    <row r="1259">
      <c r="A1259" s="14" t="n"/>
      <c r="B1259" s="5" t="n"/>
      <c r="C1259" s="15" t="n"/>
      <c r="D1259" s="13" t="n"/>
      <c r="E1259" s="5" t="n"/>
      <c r="F1259" s="5" t="n"/>
      <c r="G1259" s="6">
        <f>IF(B1259&amp;""="","",IFERROR(INDEX('الأعضاء'!$B$6:$B$45,MATCH(B1259&amp;"",'الأعضاء'!$A$6:$A$45,0))&amp;"","كود غير موجود"))</f>
        <v/>
      </c>
    </row>
    <row r="1260">
      <c r="A1260" s="14" t="n"/>
      <c r="B1260" s="5" t="n"/>
      <c r="C1260" s="15" t="n"/>
      <c r="D1260" s="13" t="n"/>
      <c r="E1260" s="5" t="n"/>
      <c r="F1260" s="5" t="n"/>
      <c r="G1260" s="6">
        <f>IF(B1260&amp;""="","",IFERROR(INDEX('الأعضاء'!$B$6:$B$45,MATCH(B1260&amp;"",'الأعضاء'!$A$6:$A$45,0))&amp;"","كود غير موجود"))</f>
        <v/>
      </c>
    </row>
    <row r="1261">
      <c r="A1261" s="14" t="n"/>
      <c r="B1261" s="5" t="n"/>
      <c r="C1261" s="15" t="n"/>
      <c r="D1261" s="13" t="n"/>
      <c r="E1261" s="5" t="n"/>
      <c r="F1261" s="5" t="n"/>
      <c r="G1261" s="6">
        <f>IF(B1261&amp;""="","",IFERROR(INDEX('الأعضاء'!$B$6:$B$45,MATCH(B1261&amp;"",'الأعضاء'!$A$6:$A$45,0))&amp;"","كود غير موجود"))</f>
        <v/>
      </c>
    </row>
    <row r="1262">
      <c r="A1262" s="14" t="n"/>
      <c r="B1262" s="5" t="n"/>
      <c r="C1262" s="15" t="n"/>
      <c r="D1262" s="13" t="n"/>
      <c r="E1262" s="5" t="n"/>
      <c r="F1262" s="5" t="n"/>
      <c r="G1262" s="6">
        <f>IF(B1262&amp;""="","",IFERROR(INDEX('الأعضاء'!$B$6:$B$45,MATCH(B1262&amp;"",'الأعضاء'!$A$6:$A$45,0))&amp;"","كود غير موجود"))</f>
        <v/>
      </c>
    </row>
    <row r="1263">
      <c r="A1263" s="14" t="n"/>
      <c r="B1263" s="5" t="n"/>
      <c r="C1263" s="15" t="n"/>
      <c r="D1263" s="13" t="n"/>
      <c r="E1263" s="5" t="n"/>
      <c r="F1263" s="5" t="n"/>
      <c r="G1263" s="6">
        <f>IF(B1263&amp;""="","",IFERROR(INDEX('الأعضاء'!$B$6:$B$45,MATCH(B1263&amp;"",'الأعضاء'!$A$6:$A$45,0))&amp;"","كود غير موجود"))</f>
        <v/>
      </c>
    </row>
    <row r="1264">
      <c r="A1264" s="14" t="n"/>
      <c r="B1264" s="5" t="n"/>
      <c r="C1264" s="15" t="n"/>
      <c r="D1264" s="13" t="n"/>
      <c r="E1264" s="5" t="n"/>
      <c r="F1264" s="5" t="n"/>
      <c r="G1264" s="6">
        <f>IF(B1264&amp;""="","",IFERROR(INDEX('الأعضاء'!$B$6:$B$45,MATCH(B1264&amp;"",'الأعضاء'!$A$6:$A$45,0))&amp;"","كود غير موجود"))</f>
        <v/>
      </c>
    </row>
    <row r="1265">
      <c r="A1265" s="14" t="n"/>
      <c r="B1265" s="5" t="n"/>
      <c r="C1265" s="15" t="n"/>
      <c r="D1265" s="13" t="n"/>
      <c r="E1265" s="5" t="n"/>
      <c r="F1265" s="5" t="n"/>
      <c r="G1265" s="6">
        <f>IF(B1265&amp;""="","",IFERROR(INDEX('الأعضاء'!$B$6:$B$45,MATCH(B1265&amp;"",'الأعضاء'!$A$6:$A$45,0))&amp;"","كود غير موجود"))</f>
        <v/>
      </c>
    </row>
    <row r="1266">
      <c r="A1266" s="14" t="n"/>
      <c r="B1266" s="5" t="n"/>
      <c r="C1266" s="15" t="n"/>
      <c r="D1266" s="13" t="n"/>
      <c r="E1266" s="5" t="n"/>
      <c r="F1266" s="5" t="n"/>
      <c r="G1266" s="6">
        <f>IF(B1266&amp;""="","",IFERROR(INDEX('الأعضاء'!$B$6:$B$45,MATCH(B1266&amp;"",'الأعضاء'!$A$6:$A$45,0))&amp;"","كود غير موجود"))</f>
        <v/>
      </c>
    </row>
    <row r="1267">
      <c r="A1267" s="14" t="n"/>
      <c r="B1267" s="5" t="n"/>
      <c r="C1267" s="15" t="n"/>
      <c r="D1267" s="13" t="n"/>
      <c r="E1267" s="5" t="n"/>
      <c r="F1267" s="5" t="n"/>
      <c r="G1267" s="6">
        <f>IF(B1267&amp;""="","",IFERROR(INDEX('الأعضاء'!$B$6:$B$45,MATCH(B1267&amp;"",'الأعضاء'!$A$6:$A$45,0))&amp;"","كود غير موجود"))</f>
        <v/>
      </c>
    </row>
    <row r="1268">
      <c r="A1268" s="14" t="n"/>
      <c r="B1268" s="5" t="n"/>
      <c r="C1268" s="15" t="n"/>
      <c r="D1268" s="13" t="n"/>
      <c r="E1268" s="5" t="n"/>
      <c r="F1268" s="5" t="n"/>
      <c r="G1268" s="6">
        <f>IF(B1268&amp;""="","",IFERROR(INDEX('الأعضاء'!$B$6:$B$45,MATCH(B1268&amp;"",'الأعضاء'!$A$6:$A$45,0))&amp;"","كود غير موجود"))</f>
        <v/>
      </c>
    </row>
    <row r="1269">
      <c r="A1269" s="14" t="n"/>
      <c r="B1269" s="5" t="n"/>
      <c r="C1269" s="15" t="n"/>
      <c r="D1269" s="13" t="n"/>
      <c r="E1269" s="5" t="n"/>
      <c r="F1269" s="5" t="n"/>
      <c r="G1269" s="6">
        <f>IF(B1269&amp;""="","",IFERROR(INDEX('الأعضاء'!$B$6:$B$45,MATCH(B1269&amp;"",'الأعضاء'!$A$6:$A$45,0))&amp;"","كود غير موجود"))</f>
        <v/>
      </c>
    </row>
    <row r="1270">
      <c r="A1270" s="14" t="n"/>
      <c r="B1270" s="5" t="n"/>
      <c r="C1270" s="15" t="n"/>
      <c r="D1270" s="13" t="n"/>
      <c r="E1270" s="5" t="n"/>
      <c r="F1270" s="5" t="n"/>
      <c r="G1270" s="6">
        <f>IF(B1270&amp;""="","",IFERROR(INDEX('الأعضاء'!$B$6:$B$45,MATCH(B1270&amp;"",'الأعضاء'!$A$6:$A$45,0))&amp;"","كود غير موجود"))</f>
        <v/>
      </c>
    </row>
    <row r="1271">
      <c r="A1271" s="14" t="n"/>
      <c r="B1271" s="5" t="n"/>
      <c r="C1271" s="15" t="n"/>
      <c r="D1271" s="13" t="n"/>
      <c r="E1271" s="5" t="n"/>
      <c r="F1271" s="5" t="n"/>
      <c r="G1271" s="6">
        <f>IF(B1271&amp;""="","",IFERROR(INDEX('الأعضاء'!$B$6:$B$45,MATCH(B1271&amp;"",'الأعضاء'!$A$6:$A$45,0))&amp;"","كود غير موجود"))</f>
        <v/>
      </c>
    </row>
    <row r="1272">
      <c r="A1272" s="14" t="n"/>
      <c r="B1272" s="5" t="n"/>
      <c r="C1272" s="15" t="n"/>
      <c r="D1272" s="13" t="n"/>
      <c r="E1272" s="5" t="n"/>
      <c r="F1272" s="5" t="n"/>
      <c r="G1272" s="6">
        <f>IF(B1272&amp;""="","",IFERROR(INDEX('الأعضاء'!$B$6:$B$45,MATCH(B1272&amp;"",'الأعضاء'!$A$6:$A$45,0))&amp;"","كود غير موجود"))</f>
        <v/>
      </c>
    </row>
    <row r="1273">
      <c r="A1273" s="14" t="n"/>
      <c r="B1273" s="5" t="n"/>
      <c r="C1273" s="15" t="n"/>
      <c r="D1273" s="13" t="n"/>
      <c r="E1273" s="5" t="n"/>
      <c r="F1273" s="5" t="n"/>
      <c r="G1273" s="6">
        <f>IF(B1273&amp;""="","",IFERROR(INDEX('الأعضاء'!$B$6:$B$45,MATCH(B1273&amp;"",'الأعضاء'!$A$6:$A$45,0))&amp;"","كود غير موجود"))</f>
        <v/>
      </c>
    </row>
    <row r="1274">
      <c r="A1274" s="14" t="n"/>
      <c r="B1274" s="5" t="n"/>
      <c r="C1274" s="15" t="n"/>
      <c r="D1274" s="13" t="n"/>
      <c r="E1274" s="5" t="n"/>
      <c r="F1274" s="5" t="n"/>
      <c r="G1274" s="6">
        <f>IF(B1274&amp;""="","",IFERROR(INDEX('الأعضاء'!$B$6:$B$45,MATCH(B1274&amp;"",'الأعضاء'!$A$6:$A$45,0))&amp;"","كود غير موجود"))</f>
        <v/>
      </c>
    </row>
    <row r="1275">
      <c r="A1275" s="14" t="n"/>
      <c r="B1275" s="5" t="n"/>
      <c r="C1275" s="15" t="n"/>
      <c r="D1275" s="13" t="n"/>
      <c r="E1275" s="5" t="n"/>
      <c r="F1275" s="5" t="n"/>
      <c r="G1275" s="6">
        <f>IF(B1275&amp;""="","",IFERROR(INDEX('الأعضاء'!$B$6:$B$45,MATCH(B1275&amp;"",'الأعضاء'!$A$6:$A$45,0))&amp;"","كود غير موجود"))</f>
        <v/>
      </c>
    </row>
    <row r="1276">
      <c r="A1276" s="14" t="n"/>
      <c r="B1276" s="5" t="n"/>
      <c r="C1276" s="15" t="n"/>
      <c r="D1276" s="13" t="n"/>
      <c r="E1276" s="5" t="n"/>
      <c r="F1276" s="5" t="n"/>
      <c r="G1276" s="6">
        <f>IF(B1276&amp;""="","",IFERROR(INDEX('الأعضاء'!$B$6:$B$45,MATCH(B1276&amp;"",'الأعضاء'!$A$6:$A$45,0))&amp;"","كود غير موجود"))</f>
        <v/>
      </c>
    </row>
    <row r="1277">
      <c r="A1277" s="14" t="n"/>
      <c r="B1277" s="5" t="n"/>
      <c r="C1277" s="15" t="n"/>
      <c r="D1277" s="13" t="n"/>
      <c r="E1277" s="5" t="n"/>
      <c r="F1277" s="5" t="n"/>
      <c r="G1277" s="6">
        <f>IF(B1277&amp;""="","",IFERROR(INDEX('الأعضاء'!$B$6:$B$45,MATCH(B1277&amp;"",'الأعضاء'!$A$6:$A$45,0))&amp;"","كود غير موجود"))</f>
        <v/>
      </c>
    </row>
    <row r="1278">
      <c r="A1278" s="14" t="n"/>
      <c r="B1278" s="5" t="n"/>
      <c r="C1278" s="15" t="n"/>
      <c r="D1278" s="13" t="n"/>
      <c r="E1278" s="5" t="n"/>
      <c r="F1278" s="5" t="n"/>
      <c r="G1278" s="6">
        <f>IF(B1278&amp;""="","",IFERROR(INDEX('الأعضاء'!$B$6:$B$45,MATCH(B1278&amp;"",'الأعضاء'!$A$6:$A$45,0))&amp;"","كود غير موجود"))</f>
        <v/>
      </c>
    </row>
    <row r="1279">
      <c r="A1279" s="14" t="n"/>
      <c r="B1279" s="5" t="n"/>
      <c r="C1279" s="15" t="n"/>
      <c r="D1279" s="13" t="n"/>
      <c r="E1279" s="5" t="n"/>
      <c r="F1279" s="5" t="n"/>
      <c r="G1279" s="6">
        <f>IF(B1279&amp;""="","",IFERROR(INDEX('الأعضاء'!$B$6:$B$45,MATCH(B1279&amp;"",'الأعضاء'!$A$6:$A$45,0))&amp;"","كود غير موجود"))</f>
        <v/>
      </c>
    </row>
    <row r="1280">
      <c r="A1280" s="14" t="n"/>
      <c r="B1280" s="5" t="n"/>
      <c r="C1280" s="15" t="n"/>
      <c r="D1280" s="13" t="n"/>
      <c r="E1280" s="5" t="n"/>
      <c r="F1280" s="5" t="n"/>
      <c r="G1280" s="6">
        <f>IF(B1280&amp;""="","",IFERROR(INDEX('الأعضاء'!$B$6:$B$45,MATCH(B1280&amp;"",'الأعضاء'!$A$6:$A$45,0))&amp;"","كود غير موجود"))</f>
        <v/>
      </c>
    </row>
    <row r="1281">
      <c r="A1281" s="14" t="n"/>
      <c r="B1281" s="5" t="n"/>
      <c r="C1281" s="15" t="n"/>
      <c r="D1281" s="13" t="n"/>
      <c r="E1281" s="5" t="n"/>
      <c r="F1281" s="5" t="n"/>
      <c r="G1281" s="6">
        <f>IF(B1281&amp;""="","",IFERROR(INDEX('الأعضاء'!$B$6:$B$45,MATCH(B1281&amp;"",'الأعضاء'!$A$6:$A$45,0))&amp;"","كود غير موجود"))</f>
        <v/>
      </c>
    </row>
    <row r="1282">
      <c r="A1282" s="14" t="n"/>
      <c r="B1282" s="5" t="n"/>
      <c r="C1282" s="15" t="n"/>
      <c r="D1282" s="13" t="n"/>
      <c r="E1282" s="5" t="n"/>
      <c r="F1282" s="5" t="n"/>
      <c r="G1282" s="6">
        <f>IF(B1282&amp;""="","",IFERROR(INDEX('الأعضاء'!$B$6:$B$45,MATCH(B1282&amp;"",'الأعضاء'!$A$6:$A$45,0))&amp;"","كود غير موجود"))</f>
        <v/>
      </c>
    </row>
    <row r="1283">
      <c r="A1283" s="14" t="n"/>
      <c r="B1283" s="5" t="n"/>
      <c r="C1283" s="15" t="n"/>
      <c r="D1283" s="13" t="n"/>
      <c r="E1283" s="5" t="n"/>
      <c r="F1283" s="5" t="n"/>
      <c r="G1283" s="6">
        <f>IF(B1283&amp;""="","",IFERROR(INDEX('الأعضاء'!$B$6:$B$45,MATCH(B1283&amp;"",'الأعضاء'!$A$6:$A$45,0))&amp;"","كود غير موجود"))</f>
        <v/>
      </c>
    </row>
    <row r="1284">
      <c r="A1284" s="14" t="n"/>
      <c r="B1284" s="5" t="n"/>
      <c r="C1284" s="15" t="n"/>
      <c r="D1284" s="13" t="n"/>
      <c r="E1284" s="5" t="n"/>
      <c r="F1284" s="5" t="n"/>
      <c r="G1284" s="6">
        <f>IF(B1284&amp;""="","",IFERROR(INDEX('الأعضاء'!$B$6:$B$45,MATCH(B1284&amp;"",'الأعضاء'!$A$6:$A$45,0))&amp;"","كود غير موجود"))</f>
        <v/>
      </c>
    </row>
    <row r="1285">
      <c r="A1285" s="14" t="n"/>
      <c r="B1285" s="5" t="n"/>
      <c r="C1285" s="15" t="n"/>
      <c r="D1285" s="13" t="n"/>
      <c r="E1285" s="5" t="n"/>
      <c r="F1285" s="5" t="n"/>
      <c r="G1285" s="6">
        <f>IF(B1285&amp;""="","",IFERROR(INDEX('الأعضاء'!$B$6:$B$45,MATCH(B1285&amp;"",'الأعضاء'!$A$6:$A$45,0))&amp;"","كود غير موجود"))</f>
        <v/>
      </c>
    </row>
    <row r="1286">
      <c r="A1286" s="14" t="n"/>
      <c r="B1286" s="5" t="n"/>
      <c r="C1286" s="15" t="n"/>
      <c r="D1286" s="13" t="n"/>
      <c r="E1286" s="5" t="n"/>
      <c r="F1286" s="5" t="n"/>
      <c r="G1286" s="6">
        <f>IF(B1286&amp;""="","",IFERROR(INDEX('الأعضاء'!$B$6:$B$45,MATCH(B1286&amp;"",'الأعضاء'!$A$6:$A$45,0))&amp;"","كود غير موجود"))</f>
        <v/>
      </c>
    </row>
    <row r="1287">
      <c r="A1287" s="14" t="n"/>
      <c r="B1287" s="5" t="n"/>
      <c r="C1287" s="15" t="n"/>
      <c r="D1287" s="13" t="n"/>
      <c r="E1287" s="5" t="n"/>
      <c r="F1287" s="5" t="n"/>
      <c r="G1287" s="6">
        <f>IF(B1287&amp;""="","",IFERROR(INDEX('الأعضاء'!$B$6:$B$45,MATCH(B1287&amp;"",'الأعضاء'!$A$6:$A$45,0))&amp;"","كود غير موجود"))</f>
        <v/>
      </c>
    </row>
    <row r="1288">
      <c r="A1288" s="14" t="n"/>
      <c r="B1288" s="5" t="n"/>
      <c r="C1288" s="15" t="n"/>
      <c r="D1288" s="13" t="n"/>
      <c r="E1288" s="5" t="n"/>
      <c r="F1288" s="5" t="n"/>
      <c r="G1288" s="6">
        <f>IF(B1288&amp;""="","",IFERROR(INDEX('الأعضاء'!$B$6:$B$45,MATCH(B1288&amp;"",'الأعضاء'!$A$6:$A$45,0))&amp;"","كود غير موجود"))</f>
        <v/>
      </c>
    </row>
    <row r="1289">
      <c r="A1289" s="14" t="n"/>
      <c r="B1289" s="5" t="n"/>
      <c r="C1289" s="15" t="n"/>
      <c r="D1289" s="13" t="n"/>
      <c r="E1289" s="5" t="n"/>
      <c r="F1289" s="5" t="n"/>
      <c r="G1289" s="6">
        <f>IF(B1289&amp;""="","",IFERROR(INDEX('الأعضاء'!$B$6:$B$45,MATCH(B1289&amp;"",'الأعضاء'!$A$6:$A$45,0))&amp;"","كود غير موجود"))</f>
        <v/>
      </c>
    </row>
    <row r="1290">
      <c r="A1290" s="14" t="n"/>
      <c r="B1290" s="5" t="n"/>
      <c r="C1290" s="15" t="n"/>
      <c r="D1290" s="13" t="n"/>
      <c r="E1290" s="5" t="n"/>
      <c r="F1290" s="5" t="n"/>
      <c r="G1290" s="6">
        <f>IF(B1290&amp;""="","",IFERROR(INDEX('الأعضاء'!$B$6:$B$45,MATCH(B1290&amp;"",'الأعضاء'!$A$6:$A$45,0))&amp;"","كود غير موجود"))</f>
        <v/>
      </c>
    </row>
    <row r="1291">
      <c r="A1291" s="14" t="n"/>
      <c r="B1291" s="5" t="n"/>
      <c r="C1291" s="15" t="n"/>
      <c r="D1291" s="13" t="n"/>
      <c r="E1291" s="5" t="n"/>
      <c r="F1291" s="5" t="n"/>
      <c r="G1291" s="6">
        <f>IF(B1291&amp;""="","",IFERROR(INDEX('الأعضاء'!$B$6:$B$45,MATCH(B1291&amp;"",'الأعضاء'!$A$6:$A$45,0))&amp;"","كود غير موجود"))</f>
        <v/>
      </c>
    </row>
    <row r="1292">
      <c r="A1292" s="14" t="n"/>
      <c r="B1292" s="5" t="n"/>
      <c r="C1292" s="15" t="n"/>
      <c r="D1292" s="13" t="n"/>
      <c r="E1292" s="5" t="n"/>
      <c r="F1292" s="5" t="n"/>
      <c r="G1292" s="6">
        <f>IF(B1292&amp;""="","",IFERROR(INDEX('الأعضاء'!$B$6:$B$45,MATCH(B1292&amp;"",'الأعضاء'!$A$6:$A$45,0))&amp;"","كود غير موجود"))</f>
        <v/>
      </c>
    </row>
    <row r="1293">
      <c r="A1293" s="14" t="n"/>
      <c r="B1293" s="5" t="n"/>
      <c r="C1293" s="15" t="n"/>
      <c r="D1293" s="13" t="n"/>
      <c r="E1293" s="5" t="n"/>
      <c r="F1293" s="5" t="n"/>
      <c r="G1293" s="6">
        <f>IF(B1293&amp;""="","",IFERROR(INDEX('الأعضاء'!$B$6:$B$45,MATCH(B1293&amp;"",'الأعضاء'!$A$6:$A$45,0))&amp;"","كود غير موجود"))</f>
        <v/>
      </c>
    </row>
    <row r="1294">
      <c r="A1294" s="14" t="n"/>
      <c r="B1294" s="5" t="n"/>
      <c r="C1294" s="15" t="n"/>
      <c r="D1294" s="13" t="n"/>
      <c r="E1294" s="5" t="n"/>
      <c r="F1294" s="5" t="n"/>
      <c r="G1294" s="6">
        <f>IF(B1294&amp;""="","",IFERROR(INDEX('الأعضاء'!$B$6:$B$45,MATCH(B1294&amp;"",'الأعضاء'!$A$6:$A$45,0))&amp;"","كود غير موجود"))</f>
        <v/>
      </c>
    </row>
    <row r="1295">
      <c r="A1295" s="14" t="n"/>
      <c r="B1295" s="5" t="n"/>
      <c r="C1295" s="15" t="n"/>
      <c r="D1295" s="13" t="n"/>
      <c r="E1295" s="5" t="n"/>
      <c r="F1295" s="5" t="n"/>
      <c r="G1295" s="6">
        <f>IF(B1295&amp;""="","",IFERROR(INDEX('الأعضاء'!$B$6:$B$45,MATCH(B1295&amp;"",'الأعضاء'!$A$6:$A$45,0))&amp;"","كود غير موجود"))</f>
        <v/>
      </c>
    </row>
    <row r="1296">
      <c r="A1296" s="14" t="n"/>
      <c r="B1296" s="5" t="n"/>
      <c r="C1296" s="15" t="n"/>
      <c r="D1296" s="13" t="n"/>
      <c r="E1296" s="5" t="n"/>
      <c r="F1296" s="5" t="n"/>
      <c r="G1296" s="6">
        <f>IF(B1296&amp;""="","",IFERROR(INDEX('الأعضاء'!$B$6:$B$45,MATCH(B1296&amp;"",'الأعضاء'!$A$6:$A$45,0))&amp;"","كود غير موجود"))</f>
        <v/>
      </c>
    </row>
    <row r="1297">
      <c r="A1297" s="14" t="n"/>
      <c r="B1297" s="5" t="n"/>
      <c r="C1297" s="15" t="n"/>
      <c r="D1297" s="13" t="n"/>
      <c r="E1297" s="5" t="n"/>
      <c r="F1297" s="5" t="n"/>
      <c r="G1297" s="6">
        <f>IF(B1297&amp;""="","",IFERROR(INDEX('الأعضاء'!$B$6:$B$45,MATCH(B1297&amp;"",'الأعضاء'!$A$6:$A$45,0))&amp;"","كود غير موجود"))</f>
        <v/>
      </c>
    </row>
    <row r="1298">
      <c r="A1298" s="14" t="n"/>
      <c r="B1298" s="5" t="n"/>
      <c r="C1298" s="15" t="n"/>
      <c r="D1298" s="13" t="n"/>
      <c r="E1298" s="5" t="n"/>
      <c r="F1298" s="5" t="n"/>
      <c r="G1298" s="6">
        <f>IF(B1298&amp;""="","",IFERROR(INDEX('الأعضاء'!$B$6:$B$45,MATCH(B1298&amp;"",'الأعضاء'!$A$6:$A$45,0))&amp;"","كود غير موجود"))</f>
        <v/>
      </c>
    </row>
    <row r="1299">
      <c r="A1299" s="14" t="n"/>
      <c r="B1299" s="5" t="n"/>
      <c r="C1299" s="15" t="n"/>
      <c r="D1299" s="13" t="n"/>
      <c r="E1299" s="5" t="n"/>
      <c r="F1299" s="5" t="n"/>
      <c r="G1299" s="6">
        <f>IF(B1299&amp;""="","",IFERROR(INDEX('الأعضاء'!$B$6:$B$45,MATCH(B1299&amp;"",'الأعضاء'!$A$6:$A$45,0))&amp;"","كود غير موجود"))</f>
        <v/>
      </c>
    </row>
    <row r="1300">
      <c r="A1300" s="14" t="n"/>
      <c r="B1300" s="5" t="n"/>
      <c r="C1300" s="15" t="n"/>
      <c r="D1300" s="13" t="n"/>
      <c r="E1300" s="5" t="n"/>
      <c r="F1300" s="5" t="n"/>
      <c r="G1300" s="6">
        <f>IF(B1300&amp;""="","",IFERROR(INDEX('الأعضاء'!$B$6:$B$45,MATCH(B1300&amp;"",'الأعضاء'!$A$6:$A$45,0))&amp;"","كود غير موجود"))</f>
        <v/>
      </c>
    </row>
    <row r="1301">
      <c r="A1301" s="14" t="n"/>
      <c r="B1301" s="5" t="n"/>
      <c r="C1301" s="15" t="n"/>
      <c r="D1301" s="13" t="n"/>
      <c r="E1301" s="5" t="n"/>
      <c r="F1301" s="5" t="n"/>
      <c r="G1301" s="6">
        <f>IF(B1301&amp;""="","",IFERROR(INDEX('الأعضاء'!$B$6:$B$45,MATCH(B1301&amp;"",'الأعضاء'!$A$6:$A$45,0))&amp;"","كود غير موجود"))</f>
        <v/>
      </c>
    </row>
    <row r="1302">
      <c r="A1302" s="14" t="n"/>
      <c r="B1302" s="5" t="n"/>
      <c r="C1302" s="15" t="n"/>
      <c r="D1302" s="13" t="n"/>
      <c r="E1302" s="5" t="n"/>
      <c r="F1302" s="5" t="n"/>
      <c r="G1302" s="6">
        <f>IF(B1302&amp;""="","",IFERROR(INDEX('الأعضاء'!$B$6:$B$45,MATCH(B1302&amp;"",'الأعضاء'!$A$6:$A$45,0))&amp;"","كود غير موجود"))</f>
        <v/>
      </c>
    </row>
    <row r="1303">
      <c r="A1303" s="14" t="n"/>
      <c r="B1303" s="5" t="n"/>
      <c r="C1303" s="15" t="n"/>
      <c r="D1303" s="13" t="n"/>
      <c r="E1303" s="5" t="n"/>
      <c r="F1303" s="5" t="n"/>
      <c r="G1303" s="6">
        <f>IF(B1303&amp;""="","",IFERROR(INDEX('الأعضاء'!$B$6:$B$45,MATCH(B1303&amp;"",'الأعضاء'!$A$6:$A$45,0))&amp;"","كود غير موجود"))</f>
        <v/>
      </c>
    </row>
    <row r="1304">
      <c r="A1304" s="14" t="n"/>
      <c r="B1304" s="5" t="n"/>
      <c r="C1304" s="15" t="n"/>
      <c r="D1304" s="13" t="n"/>
      <c r="E1304" s="5" t="n"/>
      <c r="F1304" s="5" t="n"/>
      <c r="G1304" s="6">
        <f>IF(B1304&amp;""="","",IFERROR(INDEX('الأعضاء'!$B$6:$B$45,MATCH(B1304&amp;"",'الأعضاء'!$A$6:$A$45,0))&amp;"","كود غير موجود"))</f>
        <v/>
      </c>
    </row>
    <row r="1305">
      <c r="A1305" s="14" t="n"/>
      <c r="B1305" s="5" t="n"/>
      <c r="C1305" s="15" t="n"/>
      <c r="D1305" s="13" t="n"/>
      <c r="E1305" s="5" t="n"/>
      <c r="F1305" s="5" t="n"/>
      <c r="G1305" s="6">
        <f>IF(B1305&amp;""="","",IFERROR(INDEX('الأعضاء'!$B$6:$B$45,MATCH(B1305&amp;"",'الأعضاء'!$A$6:$A$45,0))&amp;"","كود غير موجود"))</f>
        <v/>
      </c>
    </row>
    <row r="1306">
      <c r="A1306" s="14" t="n"/>
      <c r="B1306" s="5" t="n"/>
      <c r="C1306" s="15" t="n"/>
      <c r="D1306" s="13" t="n"/>
      <c r="E1306" s="5" t="n"/>
      <c r="F1306" s="5" t="n"/>
      <c r="G1306" s="6">
        <f>IF(B1306&amp;""="","",IFERROR(INDEX('الأعضاء'!$B$6:$B$45,MATCH(B1306&amp;"",'الأعضاء'!$A$6:$A$45,0))&amp;"","كود غير موجود"))</f>
        <v/>
      </c>
    </row>
    <row r="1307">
      <c r="A1307" s="14" t="n"/>
      <c r="B1307" s="5" t="n"/>
      <c r="C1307" s="15" t="n"/>
      <c r="D1307" s="13" t="n"/>
      <c r="E1307" s="5" t="n"/>
      <c r="F1307" s="5" t="n"/>
      <c r="G1307" s="6">
        <f>IF(B1307&amp;""="","",IFERROR(INDEX('الأعضاء'!$B$6:$B$45,MATCH(B1307&amp;"",'الأعضاء'!$A$6:$A$45,0))&amp;"","كود غير موجود"))</f>
        <v/>
      </c>
    </row>
    <row r="1308">
      <c r="A1308" s="14" t="n"/>
      <c r="B1308" s="5" t="n"/>
      <c r="C1308" s="15" t="n"/>
      <c r="D1308" s="13" t="n"/>
      <c r="E1308" s="5" t="n"/>
      <c r="F1308" s="5" t="n"/>
      <c r="G1308" s="6">
        <f>IF(B1308&amp;""="","",IFERROR(INDEX('الأعضاء'!$B$6:$B$45,MATCH(B1308&amp;"",'الأعضاء'!$A$6:$A$45,0))&amp;"","كود غير موجود"))</f>
        <v/>
      </c>
    </row>
    <row r="1309">
      <c r="A1309" s="14" t="n"/>
      <c r="B1309" s="5" t="n"/>
      <c r="C1309" s="15" t="n"/>
      <c r="D1309" s="13" t="n"/>
      <c r="E1309" s="5" t="n"/>
      <c r="F1309" s="5" t="n"/>
      <c r="G1309" s="6">
        <f>IF(B1309&amp;""="","",IFERROR(INDEX('الأعضاء'!$B$6:$B$45,MATCH(B1309&amp;"",'الأعضاء'!$A$6:$A$45,0))&amp;"","كود غير موجود"))</f>
        <v/>
      </c>
    </row>
    <row r="1310">
      <c r="A1310" s="14" t="n"/>
      <c r="B1310" s="5" t="n"/>
      <c r="C1310" s="15" t="n"/>
      <c r="D1310" s="13" t="n"/>
      <c r="E1310" s="5" t="n"/>
      <c r="F1310" s="5" t="n"/>
      <c r="G1310" s="6">
        <f>IF(B1310&amp;""="","",IFERROR(INDEX('الأعضاء'!$B$6:$B$45,MATCH(B1310&amp;"",'الأعضاء'!$A$6:$A$45,0))&amp;"","كود غير موجود"))</f>
        <v/>
      </c>
    </row>
    <row r="1311">
      <c r="A1311" s="14" t="n"/>
      <c r="B1311" s="5" t="n"/>
      <c r="C1311" s="15" t="n"/>
      <c r="D1311" s="13" t="n"/>
      <c r="E1311" s="5" t="n"/>
      <c r="F1311" s="5" t="n"/>
      <c r="G1311" s="6">
        <f>IF(B1311&amp;""="","",IFERROR(INDEX('الأعضاء'!$B$6:$B$45,MATCH(B1311&amp;"",'الأعضاء'!$A$6:$A$45,0))&amp;"","كود غير موجود"))</f>
        <v/>
      </c>
    </row>
    <row r="1312">
      <c r="A1312" s="14" t="n"/>
      <c r="B1312" s="5" t="n"/>
      <c r="C1312" s="15" t="n"/>
      <c r="D1312" s="13" t="n"/>
      <c r="E1312" s="5" t="n"/>
      <c r="F1312" s="5" t="n"/>
      <c r="G1312" s="6">
        <f>IF(B1312&amp;""="","",IFERROR(INDEX('الأعضاء'!$B$6:$B$45,MATCH(B1312&amp;"",'الأعضاء'!$A$6:$A$45,0))&amp;"","كود غير موجود"))</f>
        <v/>
      </c>
    </row>
    <row r="1313">
      <c r="A1313" s="14" t="n"/>
      <c r="B1313" s="5" t="n"/>
      <c r="C1313" s="15" t="n"/>
      <c r="D1313" s="13" t="n"/>
      <c r="E1313" s="5" t="n"/>
      <c r="F1313" s="5" t="n"/>
      <c r="G1313" s="6">
        <f>IF(B1313&amp;""="","",IFERROR(INDEX('الأعضاء'!$B$6:$B$45,MATCH(B1313&amp;"",'الأعضاء'!$A$6:$A$45,0))&amp;"","كود غير موجود"))</f>
        <v/>
      </c>
    </row>
    <row r="1314">
      <c r="A1314" s="14" t="n"/>
      <c r="B1314" s="5" t="n"/>
      <c r="C1314" s="15" t="n"/>
      <c r="D1314" s="13" t="n"/>
      <c r="E1314" s="5" t="n"/>
      <c r="F1314" s="5" t="n"/>
      <c r="G1314" s="6">
        <f>IF(B1314&amp;""="","",IFERROR(INDEX('الأعضاء'!$B$6:$B$45,MATCH(B1314&amp;"",'الأعضاء'!$A$6:$A$45,0))&amp;"","كود غير موجود"))</f>
        <v/>
      </c>
    </row>
    <row r="1315">
      <c r="A1315" s="14" t="n"/>
      <c r="B1315" s="5" t="n"/>
      <c r="C1315" s="15" t="n"/>
      <c r="D1315" s="13" t="n"/>
      <c r="E1315" s="5" t="n"/>
      <c r="F1315" s="5" t="n"/>
      <c r="G1315" s="6">
        <f>IF(B1315&amp;""="","",IFERROR(INDEX('الأعضاء'!$B$6:$B$45,MATCH(B1315&amp;"",'الأعضاء'!$A$6:$A$45,0))&amp;"","كود غير موجود"))</f>
        <v/>
      </c>
    </row>
    <row r="1316">
      <c r="A1316" s="14" t="n"/>
      <c r="B1316" s="5" t="n"/>
      <c r="C1316" s="15" t="n"/>
      <c r="D1316" s="13" t="n"/>
      <c r="E1316" s="5" t="n"/>
      <c r="F1316" s="5" t="n"/>
      <c r="G1316" s="6">
        <f>IF(B1316&amp;""="","",IFERROR(INDEX('الأعضاء'!$B$6:$B$45,MATCH(B1316&amp;"",'الأعضاء'!$A$6:$A$45,0))&amp;"","كود غير موجود"))</f>
        <v/>
      </c>
    </row>
    <row r="1317">
      <c r="A1317" s="14" t="n"/>
      <c r="B1317" s="5" t="n"/>
      <c r="C1317" s="15" t="n"/>
      <c r="D1317" s="13" t="n"/>
      <c r="E1317" s="5" t="n"/>
      <c r="F1317" s="5" t="n"/>
      <c r="G1317" s="6">
        <f>IF(B1317&amp;""="","",IFERROR(INDEX('الأعضاء'!$B$6:$B$45,MATCH(B1317&amp;"",'الأعضاء'!$A$6:$A$45,0))&amp;"","كود غير موجود"))</f>
        <v/>
      </c>
    </row>
    <row r="1318">
      <c r="A1318" s="14" t="n"/>
      <c r="B1318" s="5" t="n"/>
      <c r="C1318" s="15" t="n"/>
      <c r="D1318" s="13" t="n"/>
      <c r="E1318" s="5" t="n"/>
      <c r="F1318" s="5" t="n"/>
      <c r="G1318" s="6">
        <f>IF(B1318&amp;""="","",IFERROR(INDEX('الأعضاء'!$B$6:$B$45,MATCH(B1318&amp;"",'الأعضاء'!$A$6:$A$45,0))&amp;"","كود غير موجود"))</f>
        <v/>
      </c>
    </row>
    <row r="1319">
      <c r="A1319" s="14" t="n"/>
      <c r="B1319" s="5" t="n"/>
      <c r="C1319" s="15" t="n"/>
      <c r="D1319" s="13" t="n"/>
      <c r="E1319" s="5" t="n"/>
      <c r="F1319" s="5" t="n"/>
      <c r="G1319" s="6">
        <f>IF(B1319&amp;""="","",IFERROR(INDEX('الأعضاء'!$B$6:$B$45,MATCH(B1319&amp;"",'الأعضاء'!$A$6:$A$45,0))&amp;"","كود غير موجود"))</f>
        <v/>
      </c>
    </row>
    <row r="1320">
      <c r="A1320" s="14" t="n"/>
      <c r="B1320" s="5" t="n"/>
      <c r="C1320" s="15" t="n"/>
      <c r="D1320" s="13" t="n"/>
      <c r="E1320" s="5" t="n"/>
      <c r="F1320" s="5" t="n"/>
      <c r="G1320" s="6">
        <f>IF(B1320&amp;""="","",IFERROR(INDEX('الأعضاء'!$B$6:$B$45,MATCH(B1320&amp;"",'الأعضاء'!$A$6:$A$45,0))&amp;"","كود غير موجود"))</f>
        <v/>
      </c>
    </row>
    <row r="1321">
      <c r="A1321" s="14" t="n"/>
      <c r="B1321" s="5" t="n"/>
      <c r="C1321" s="15" t="n"/>
      <c r="D1321" s="13" t="n"/>
      <c r="E1321" s="5" t="n"/>
      <c r="F1321" s="5" t="n"/>
      <c r="G1321" s="6">
        <f>IF(B1321&amp;""="","",IFERROR(INDEX('الأعضاء'!$B$6:$B$45,MATCH(B1321&amp;"",'الأعضاء'!$A$6:$A$45,0))&amp;"","كود غير موجود"))</f>
        <v/>
      </c>
    </row>
    <row r="1322">
      <c r="A1322" s="14" t="n"/>
      <c r="B1322" s="5" t="n"/>
      <c r="C1322" s="15" t="n"/>
      <c r="D1322" s="13" t="n"/>
      <c r="E1322" s="5" t="n"/>
      <c r="F1322" s="5" t="n"/>
      <c r="G1322" s="6">
        <f>IF(B1322&amp;""="","",IFERROR(INDEX('الأعضاء'!$B$6:$B$45,MATCH(B1322&amp;"",'الأعضاء'!$A$6:$A$45,0))&amp;"","كود غير موجود"))</f>
        <v/>
      </c>
    </row>
    <row r="1323">
      <c r="A1323" s="14" t="n"/>
      <c r="B1323" s="5" t="n"/>
      <c r="C1323" s="15" t="n"/>
      <c r="D1323" s="13" t="n"/>
      <c r="E1323" s="5" t="n"/>
      <c r="F1323" s="5" t="n"/>
      <c r="G1323" s="6">
        <f>IF(B1323&amp;""="","",IFERROR(INDEX('الأعضاء'!$B$6:$B$45,MATCH(B1323&amp;"",'الأعضاء'!$A$6:$A$45,0))&amp;"","كود غير موجود"))</f>
        <v/>
      </c>
    </row>
    <row r="1324">
      <c r="A1324" s="14" t="n"/>
      <c r="B1324" s="5" t="n"/>
      <c r="C1324" s="15" t="n"/>
      <c r="D1324" s="13" t="n"/>
      <c r="E1324" s="5" t="n"/>
      <c r="F1324" s="5" t="n"/>
      <c r="G1324" s="6">
        <f>IF(B1324&amp;""="","",IFERROR(INDEX('الأعضاء'!$B$6:$B$45,MATCH(B1324&amp;"",'الأعضاء'!$A$6:$A$45,0))&amp;"","كود غير موجود"))</f>
        <v/>
      </c>
    </row>
    <row r="1325">
      <c r="A1325" s="14" t="n"/>
      <c r="B1325" s="5" t="n"/>
      <c r="C1325" s="15" t="n"/>
      <c r="D1325" s="13" t="n"/>
      <c r="E1325" s="5" t="n"/>
      <c r="F1325" s="5" t="n"/>
      <c r="G1325" s="6">
        <f>IF(B1325&amp;""="","",IFERROR(INDEX('الأعضاء'!$B$6:$B$45,MATCH(B1325&amp;"",'الأعضاء'!$A$6:$A$45,0))&amp;"","كود غير موجود"))</f>
        <v/>
      </c>
    </row>
    <row r="1326">
      <c r="A1326" s="14" t="n"/>
      <c r="B1326" s="5" t="n"/>
      <c r="C1326" s="15" t="n"/>
      <c r="D1326" s="13" t="n"/>
      <c r="E1326" s="5" t="n"/>
      <c r="F1326" s="5" t="n"/>
      <c r="G1326" s="6">
        <f>IF(B1326&amp;""="","",IFERROR(INDEX('الأعضاء'!$B$6:$B$45,MATCH(B1326&amp;"",'الأعضاء'!$A$6:$A$45,0))&amp;"","كود غير موجود"))</f>
        <v/>
      </c>
    </row>
    <row r="1327">
      <c r="A1327" s="14" t="n"/>
      <c r="B1327" s="5" t="n"/>
      <c r="C1327" s="15" t="n"/>
      <c r="D1327" s="13" t="n"/>
      <c r="E1327" s="5" t="n"/>
      <c r="F1327" s="5" t="n"/>
      <c r="G1327" s="6">
        <f>IF(B1327&amp;""="","",IFERROR(INDEX('الأعضاء'!$B$6:$B$45,MATCH(B1327&amp;"",'الأعضاء'!$A$6:$A$45,0))&amp;"","كود غير موجود"))</f>
        <v/>
      </c>
    </row>
    <row r="1328">
      <c r="A1328" s="14" t="n"/>
      <c r="B1328" s="5" t="n"/>
      <c r="C1328" s="15" t="n"/>
      <c r="D1328" s="13" t="n"/>
      <c r="E1328" s="5" t="n"/>
      <c r="F1328" s="5" t="n"/>
      <c r="G1328" s="6">
        <f>IF(B1328&amp;""="","",IFERROR(INDEX('الأعضاء'!$B$6:$B$45,MATCH(B1328&amp;"",'الأعضاء'!$A$6:$A$45,0))&amp;"","كود غير موجود"))</f>
        <v/>
      </c>
    </row>
    <row r="1329">
      <c r="A1329" s="14" t="n"/>
      <c r="B1329" s="5" t="n"/>
      <c r="C1329" s="15" t="n"/>
      <c r="D1329" s="13" t="n"/>
      <c r="E1329" s="5" t="n"/>
      <c r="F1329" s="5" t="n"/>
      <c r="G1329" s="6">
        <f>IF(B1329&amp;""="","",IFERROR(INDEX('الأعضاء'!$B$6:$B$45,MATCH(B1329&amp;"",'الأعضاء'!$A$6:$A$45,0))&amp;"","كود غير موجود"))</f>
        <v/>
      </c>
    </row>
    <row r="1330">
      <c r="A1330" s="14" t="n"/>
      <c r="B1330" s="5" t="n"/>
      <c r="C1330" s="15" t="n"/>
      <c r="D1330" s="13" t="n"/>
      <c r="E1330" s="5" t="n"/>
      <c r="F1330" s="5" t="n"/>
      <c r="G1330" s="6">
        <f>IF(B1330&amp;""="","",IFERROR(INDEX('الأعضاء'!$B$6:$B$45,MATCH(B1330&amp;"",'الأعضاء'!$A$6:$A$45,0))&amp;"","كود غير موجود"))</f>
        <v/>
      </c>
    </row>
    <row r="1331">
      <c r="A1331" s="14" t="n"/>
      <c r="B1331" s="5" t="n"/>
      <c r="C1331" s="15" t="n"/>
      <c r="D1331" s="13" t="n"/>
      <c r="E1331" s="5" t="n"/>
      <c r="F1331" s="5" t="n"/>
      <c r="G1331" s="6">
        <f>IF(B1331&amp;""="","",IFERROR(INDEX('الأعضاء'!$B$6:$B$45,MATCH(B1331&amp;"",'الأعضاء'!$A$6:$A$45,0))&amp;"","كود غير موجود"))</f>
        <v/>
      </c>
    </row>
    <row r="1332">
      <c r="A1332" s="14" t="n"/>
      <c r="B1332" s="5" t="n"/>
      <c r="C1332" s="15" t="n"/>
      <c r="D1332" s="13" t="n"/>
      <c r="E1332" s="5" t="n"/>
      <c r="F1332" s="5" t="n"/>
      <c r="G1332" s="6">
        <f>IF(B1332&amp;""="","",IFERROR(INDEX('الأعضاء'!$B$6:$B$45,MATCH(B1332&amp;"",'الأعضاء'!$A$6:$A$45,0))&amp;"","كود غير موجود"))</f>
        <v/>
      </c>
    </row>
    <row r="1333">
      <c r="A1333" s="14" t="n"/>
      <c r="B1333" s="5" t="n"/>
      <c r="C1333" s="15" t="n"/>
      <c r="D1333" s="13" t="n"/>
      <c r="E1333" s="5" t="n"/>
      <c r="F1333" s="5" t="n"/>
      <c r="G1333" s="6">
        <f>IF(B1333&amp;""="","",IFERROR(INDEX('الأعضاء'!$B$6:$B$45,MATCH(B1333&amp;"",'الأعضاء'!$A$6:$A$45,0))&amp;"","كود غير موجود"))</f>
        <v/>
      </c>
    </row>
    <row r="1334">
      <c r="A1334" s="14" t="n"/>
      <c r="B1334" s="5" t="n"/>
      <c r="C1334" s="15" t="n"/>
      <c r="D1334" s="13" t="n"/>
      <c r="E1334" s="5" t="n"/>
      <c r="F1334" s="5" t="n"/>
      <c r="G1334" s="6">
        <f>IF(B1334&amp;""="","",IFERROR(INDEX('الأعضاء'!$B$6:$B$45,MATCH(B1334&amp;"",'الأعضاء'!$A$6:$A$45,0))&amp;"","كود غير موجود"))</f>
        <v/>
      </c>
    </row>
    <row r="1335">
      <c r="A1335" s="14" t="n"/>
      <c r="B1335" s="5" t="n"/>
      <c r="C1335" s="15" t="n"/>
      <c r="D1335" s="13" t="n"/>
      <c r="E1335" s="5" t="n"/>
      <c r="F1335" s="5" t="n"/>
      <c r="G1335" s="6">
        <f>IF(B1335&amp;""="","",IFERROR(INDEX('الأعضاء'!$B$6:$B$45,MATCH(B1335&amp;"",'الأعضاء'!$A$6:$A$45,0))&amp;"","كود غير موجود"))</f>
        <v/>
      </c>
    </row>
    <row r="1336">
      <c r="A1336" s="14" t="n"/>
      <c r="B1336" s="5" t="n"/>
      <c r="C1336" s="15" t="n"/>
      <c r="D1336" s="13" t="n"/>
      <c r="E1336" s="5" t="n"/>
      <c r="F1336" s="5" t="n"/>
      <c r="G1336" s="6">
        <f>IF(B1336&amp;""="","",IFERROR(INDEX('الأعضاء'!$B$6:$B$45,MATCH(B1336&amp;"",'الأعضاء'!$A$6:$A$45,0))&amp;"","كود غير موجود"))</f>
        <v/>
      </c>
    </row>
    <row r="1337">
      <c r="A1337" s="14" t="n"/>
      <c r="B1337" s="5" t="n"/>
      <c r="C1337" s="15" t="n"/>
      <c r="D1337" s="13" t="n"/>
      <c r="E1337" s="5" t="n"/>
      <c r="F1337" s="5" t="n"/>
      <c r="G1337" s="6">
        <f>IF(B1337&amp;""="","",IFERROR(INDEX('الأعضاء'!$B$6:$B$45,MATCH(B1337&amp;"",'الأعضاء'!$A$6:$A$45,0))&amp;"","كود غير موجود"))</f>
        <v/>
      </c>
    </row>
    <row r="1338">
      <c r="A1338" s="14" t="n"/>
      <c r="B1338" s="5" t="n"/>
      <c r="C1338" s="15" t="n"/>
      <c r="D1338" s="13" t="n"/>
      <c r="E1338" s="5" t="n"/>
      <c r="F1338" s="5" t="n"/>
      <c r="G1338" s="6">
        <f>IF(B1338&amp;""="","",IFERROR(INDEX('الأعضاء'!$B$6:$B$45,MATCH(B1338&amp;"",'الأعضاء'!$A$6:$A$45,0))&amp;"","كود غير موجود"))</f>
        <v/>
      </c>
    </row>
    <row r="1339">
      <c r="A1339" s="14" t="n"/>
      <c r="B1339" s="5" t="n"/>
      <c r="C1339" s="15" t="n"/>
      <c r="D1339" s="13" t="n"/>
      <c r="E1339" s="5" t="n"/>
      <c r="F1339" s="5" t="n"/>
      <c r="G1339" s="6">
        <f>IF(B1339&amp;""="","",IFERROR(INDEX('الأعضاء'!$B$6:$B$45,MATCH(B1339&amp;"",'الأعضاء'!$A$6:$A$45,0))&amp;"","كود غير موجود"))</f>
        <v/>
      </c>
    </row>
    <row r="1340">
      <c r="A1340" s="14" t="n"/>
      <c r="B1340" s="5" t="n"/>
      <c r="C1340" s="15" t="n"/>
      <c r="D1340" s="13" t="n"/>
      <c r="E1340" s="5" t="n"/>
      <c r="F1340" s="5" t="n"/>
      <c r="G1340" s="6">
        <f>IF(B1340&amp;""="","",IFERROR(INDEX('الأعضاء'!$B$6:$B$45,MATCH(B1340&amp;"",'الأعضاء'!$A$6:$A$45,0))&amp;"","كود غير موجود"))</f>
        <v/>
      </c>
    </row>
    <row r="1341">
      <c r="A1341" s="14" t="n"/>
      <c r="B1341" s="5" t="n"/>
      <c r="C1341" s="15" t="n"/>
      <c r="D1341" s="13" t="n"/>
      <c r="E1341" s="5" t="n"/>
      <c r="F1341" s="5" t="n"/>
      <c r="G1341" s="6">
        <f>IF(B1341&amp;""="","",IFERROR(INDEX('الأعضاء'!$B$6:$B$45,MATCH(B1341&amp;"",'الأعضاء'!$A$6:$A$45,0))&amp;"","كود غير موجود"))</f>
        <v/>
      </c>
    </row>
    <row r="1342">
      <c r="A1342" s="14" t="n"/>
      <c r="B1342" s="5" t="n"/>
      <c r="C1342" s="15" t="n"/>
      <c r="D1342" s="13" t="n"/>
      <c r="E1342" s="5" t="n"/>
      <c r="F1342" s="5" t="n"/>
      <c r="G1342" s="6">
        <f>IF(B1342&amp;""="","",IFERROR(INDEX('الأعضاء'!$B$6:$B$45,MATCH(B1342&amp;"",'الأعضاء'!$A$6:$A$45,0))&amp;"","كود غير موجود"))</f>
        <v/>
      </c>
    </row>
    <row r="1343">
      <c r="A1343" s="14" t="n"/>
      <c r="B1343" s="5" t="n"/>
      <c r="C1343" s="15" t="n"/>
      <c r="D1343" s="13" t="n"/>
      <c r="E1343" s="5" t="n"/>
      <c r="F1343" s="5" t="n"/>
      <c r="G1343" s="6">
        <f>IF(B1343&amp;""="","",IFERROR(INDEX('الأعضاء'!$B$6:$B$45,MATCH(B1343&amp;"",'الأعضاء'!$A$6:$A$45,0))&amp;"","كود غير موجود"))</f>
        <v/>
      </c>
    </row>
    <row r="1344">
      <c r="A1344" s="14" t="n"/>
      <c r="B1344" s="5" t="n"/>
      <c r="C1344" s="15" t="n"/>
      <c r="D1344" s="13" t="n"/>
      <c r="E1344" s="5" t="n"/>
      <c r="F1344" s="5" t="n"/>
      <c r="G1344" s="6">
        <f>IF(B1344&amp;""="","",IFERROR(INDEX('الأعضاء'!$B$6:$B$45,MATCH(B1344&amp;"",'الأعضاء'!$A$6:$A$45,0))&amp;"","كود غير موجود"))</f>
        <v/>
      </c>
    </row>
    <row r="1345">
      <c r="A1345" s="14" t="n"/>
      <c r="B1345" s="5" t="n"/>
      <c r="C1345" s="15" t="n"/>
      <c r="D1345" s="13" t="n"/>
      <c r="E1345" s="5" t="n"/>
      <c r="F1345" s="5" t="n"/>
      <c r="G1345" s="6">
        <f>IF(B1345&amp;""="","",IFERROR(INDEX('الأعضاء'!$B$6:$B$45,MATCH(B1345&amp;"",'الأعضاء'!$A$6:$A$45,0))&amp;"","كود غير موجود"))</f>
        <v/>
      </c>
    </row>
    <row r="1346">
      <c r="A1346" s="14" t="n"/>
      <c r="B1346" s="5" t="n"/>
      <c r="C1346" s="15" t="n"/>
      <c r="D1346" s="13" t="n"/>
      <c r="E1346" s="5" t="n"/>
      <c r="F1346" s="5" t="n"/>
      <c r="G1346" s="6">
        <f>IF(B1346&amp;""="","",IFERROR(INDEX('الأعضاء'!$B$6:$B$45,MATCH(B1346&amp;"",'الأعضاء'!$A$6:$A$45,0))&amp;"","كود غير موجود"))</f>
        <v/>
      </c>
    </row>
    <row r="1347">
      <c r="A1347" s="14" t="n"/>
      <c r="B1347" s="5" t="n"/>
      <c r="C1347" s="15" t="n"/>
      <c r="D1347" s="13" t="n"/>
      <c r="E1347" s="5" t="n"/>
      <c r="F1347" s="5" t="n"/>
      <c r="G1347" s="6">
        <f>IF(B1347&amp;""="","",IFERROR(INDEX('الأعضاء'!$B$6:$B$45,MATCH(B1347&amp;"",'الأعضاء'!$A$6:$A$45,0))&amp;"","كود غير موجود"))</f>
        <v/>
      </c>
    </row>
    <row r="1348">
      <c r="A1348" s="14" t="n"/>
      <c r="B1348" s="5" t="n"/>
      <c r="C1348" s="15" t="n"/>
      <c r="D1348" s="13" t="n"/>
      <c r="E1348" s="5" t="n"/>
      <c r="F1348" s="5" t="n"/>
      <c r="G1348" s="6">
        <f>IF(B1348&amp;""="","",IFERROR(INDEX('الأعضاء'!$B$6:$B$45,MATCH(B1348&amp;"",'الأعضاء'!$A$6:$A$45,0))&amp;"","كود غير موجود"))</f>
        <v/>
      </c>
    </row>
    <row r="1349">
      <c r="A1349" s="14" t="n"/>
      <c r="B1349" s="5" t="n"/>
      <c r="C1349" s="15" t="n"/>
      <c r="D1349" s="13" t="n"/>
      <c r="E1349" s="5" t="n"/>
      <c r="F1349" s="5" t="n"/>
      <c r="G1349" s="6">
        <f>IF(B1349&amp;""="","",IFERROR(INDEX('الأعضاء'!$B$6:$B$45,MATCH(B1349&amp;"",'الأعضاء'!$A$6:$A$45,0))&amp;"","كود غير موجود"))</f>
        <v/>
      </c>
    </row>
    <row r="1350">
      <c r="A1350" s="14" t="n"/>
      <c r="B1350" s="5" t="n"/>
      <c r="C1350" s="15" t="n"/>
      <c r="D1350" s="13" t="n"/>
      <c r="E1350" s="5" t="n"/>
      <c r="F1350" s="5" t="n"/>
      <c r="G1350" s="6">
        <f>IF(B1350&amp;""="","",IFERROR(INDEX('الأعضاء'!$B$6:$B$45,MATCH(B1350&amp;"",'الأعضاء'!$A$6:$A$45,0))&amp;"","كود غير موجود"))</f>
        <v/>
      </c>
    </row>
    <row r="1351">
      <c r="A1351" s="14" t="n"/>
      <c r="B1351" s="5" t="n"/>
      <c r="C1351" s="15" t="n"/>
      <c r="D1351" s="13" t="n"/>
      <c r="E1351" s="5" t="n"/>
      <c r="F1351" s="5" t="n"/>
      <c r="G1351" s="6">
        <f>IF(B1351&amp;""="","",IFERROR(INDEX('الأعضاء'!$B$6:$B$45,MATCH(B1351&amp;"",'الأعضاء'!$A$6:$A$45,0))&amp;"","كود غير موجود"))</f>
        <v/>
      </c>
    </row>
    <row r="1352">
      <c r="A1352" s="14" t="n"/>
      <c r="B1352" s="5" t="n"/>
      <c r="C1352" s="15" t="n"/>
      <c r="D1352" s="13" t="n"/>
      <c r="E1352" s="5" t="n"/>
      <c r="F1352" s="5" t="n"/>
      <c r="G1352" s="6">
        <f>IF(B1352&amp;""="","",IFERROR(INDEX('الأعضاء'!$B$6:$B$45,MATCH(B1352&amp;"",'الأعضاء'!$A$6:$A$45,0))&amp;"","كود غير موجود"))</f>
        <v/>
      </c>
    </row>
    <row r="1353">
      <c r="A1353" s="14" t="n"/>
      <c r="B1353" s="5" t="n"/>
      <c r="C1353" s="15" t="n"/>
      <c r="D1353" s="13" t="n"/>
      <c r="E1353" s="5" t="n"/>
      <c r="F1353" s="5" t="n"/>
      <c r="G1353" s="6">
        <f>IF(B1353&amp;""="","",IFERROR(INDEX('الأعضاء'!$B$6:$B$45,MATCH(B1353&amp;"",'الأعضاء'!$A$6:$A$45,0))&amp;"","كود غير موجود"))</f>
        <v/>
      </c>
    </row>
    <row r="1354">
      <c r="A1354" s="14" t="n"/>
      <c r="B1354" s="5" t="n"/>
      <c r="C1354" s="15" t="n"/>
      <c r="D1354" s="13" t="n"/>
      <c r="E1354" s="5" t="n"/>
      <c r="F1354" s="5" t="n"/>
      <c r="G1354" s="6">
        <f>IF(B1354&amp;""="","",IFERROR(INDEX('الأعضاء'!$B$6:$B$45,MATCH(B1354&amp;"",'الأعضاء'!$A$6:$A$45,0))&amp;"","كود غير موجود"))</f>
        <v/>
      </c>
    </row>
    <row r="1355">
      <c r="A1355" s="14" t="n"/>
      <c r="B1355" s="5" t="n"/>
      <c r="C1355" s="15" t="n"/>
      <c r="D1355" s="13" t="n"/>
      <c r="E1355" s="5" t="n"/>
      <c r="F1355" s="5" t="n"/>
      <c r="G1355" s="6">
        <f>IF(B1355&amp;""="","",IFERROR(INDEX('الأعضاء'!$B$6:$B$45,MATCH(B1355&amp;"",'الأعضاء'!$A$6:$A$45,0))&amp;"","كود غير موجود"))</f>
        <v/>
      </c>
    </row>
    <row r="1356">
      <c r="A1356" s="14" t="n"/>
      <c r="B1356" s="5" t="n"/>
      <c r="C1356" s="15" t="n"/>
      <c r="D1356" s="13" t="n"/>
      <c r="E1356" s="5" t="n"/>
      <c r="F1356" s="5" t="n"/>
      <c r="G1356" s="6">
        <f>IF(B1356&amp;""="","",IFERROR(INDEX('الأعضاء'!$B$6:$B$45,MATCH(B1356&amp;"",'الأعضاء'!$A$6:$A$45,0))&amp;"","كود غير موجود"))</f>
        <v/>
      </c>
    </row>
    <row r="1357">
      <c r="A1357" s="14" t="n"/>
      <c r="B1357" s="5" t="n"/>
      <c r="C1357" s="15" t="n"/>
      <c r="D1357" s="13" t="n"/>
      <c r="E1357" s="5" t="n"/>
      <c r="F1357" s="5" t="n"/>
      <c r="G1357" s="6">
        <f>IF(B1357&amp;""="","",IFERROR(INDEX('الأعضاء'!$B$6:$B$45,MATCH(B1357&amp;"",'الأعضاء'!$A$6:$A$45,0))&amp;"","كود غير موجود"))</f>
        <v/>
      </c>
    </row>
    <row r="1358">
      <c r="A1358" s="14" t="n"/>
      <c r="B1358" s="5" t="n"/>
      <c r="C1358" s="15" t="n"/>
      <c r="D1358" s="13" t="n"/>
      <c r="E1358" s="5" t="n"/>
      <c r="F1358" s="5" t="n"/>
      <c r="G1358" s="6">
        <f>IF(B1358&amp;""="","",IFERROR(INDEX('الأعضاء'!$B$6:$B$45,MATCH(B1358&amp;"",'الأعضاء'!$A$6:$A$45,0))&amp;"","كود غير موجود"))</f>
        <v/>
      </c>
    </row>
    <row r="1359">
      <c r="A1359" s="14" t="n"/>
      <c r="B1359" s="5" t="n"/>
      <c r="C1359" s="15" t="n"/>
      <c r="D1359" s="13" t="n"/>
      <c r="E1359" s="5" t="n"/>
      <c r="F1359" s="5" t="n"/>
      <c r="G1359" s="6">
        <f>IF(B1359&amp;""="","",IFERROR(INDEX('الأعضاء'!$B$6:$B$45,MATCH(B1359&amp;"",'الأعضاء'!$A$6:$A$45,0))&amp;"","كود غير موجود"))</f>
        <v/>
      </c>
    </row>
    <row r="1360">
      <c r="A1360" s="14" t="n"/>
      <c r="B1360" s="5" t="n"/>
      <c r="C1360" s="15" t="n"/>
      <c r="D1360" s="13" t="n"/>
      <c r="E1360" s="5" t="n"/>
      <c r="F1360" s="5" t="n"/>
      <c r="G1360" s="6">
        <f>IF(B1360&amp;""="","",IFERROR(INDEX('الأعضاء'!$B$6:$B$45,MATCH(B1360&amp;"",'الأعضاء'!$A$6:$A$45,0))&amp;"","كود غير موجود"))</f>
        <v/>
      </c>
    </row>
    <row r="1361">
      <c r="A1361" s="14" t="n"/>
      <c r="B1361" s="5" t="n"/>
      <c r="C1361" s="15" t="n"/>
      <c r="D1361" s="13" t="n"/>
      <c r="E1361" s="5" t="n"/>
      <c r="F1361" s="5" t="n"/>
      <c r="G1361" s="6">
        <f>IF(B1361&amp;""="","",IFERROR(INDEX('الأعضاء'!$B$6:$B$45,MATCH(B1361&amp;"",'الأعضاء'!$A$6:$A$45,0))&amp;"","كود غير موجود"))</f>
        <v/>
      </c>
    </row>
    <row r="1362">
      <c r="A1362" s="14" t="n"/>
      <c r="B1362" s="5" t="n"/>
      <c r="C1362" s="15" t="n"/>
      <c r="D1362" s="13" t="n"/>
      <c r="E1362" s="5" t="n"/>
      <c r="F1362" s="5" t="n"/>
      <c r="G1362" s="6">
        <f>IF(B1362&amp;""="","",IFERROR(INDEX('الأعضاء'!$B$6:$B$45,MATCH(B1362&amp;"",'الأعضاء'!$A$6:$A$45,0))&amp;"","كود غير موجود"))</f>
        <v/>
      </c>
    </row>
    <row r="1363">
      <c r="A1363" s="14" t="n"/>
      <c r="B1363" s="5" t="n"/>
      <c r="C1363" s="15" t="n"/>
      <c r="D1363" s="13" t="n"/>
      <c r="E1363" s="5" t="n"/>
      <c r="F1363" s="5" t="n"/>
      <c r="G1363" s="6">
        <f>IF(B1363&amp;""="","",IFERROR(INDEX('الأعضاء'!$B$6:$B$45,MATCH(B1363&amp;"",'الأعضاء'!$A$6:$A$45,0))&amp;"","كود غير موجود"))</f>
        <v/>
      </c>
    </row>
    <row r="1364">
      <c r="A1364" s="14" t="n"/>
      <c r="B1364" s="5" t="n"/>
      <c r="C1364" s="15" t="n"/>
      <c r="D1364" s="13" t="n"/>
      <c r="E1364" s="5" t="n"/>
      <c r="F1364" s="5" t="n"/>
      <c r="G1364" s="6">
        <f>IF(B1364&amp;""="","",IFERROR(INDEX('الأعضاء'!$B$6:$B$45,MATCH(B1364&amp;"",'الأعضاء'!$A$6:$A$45,0))&amp;"","كود غير موجود"))</f>
        <v/>
      </c>
    </row>
    <row r="1365">
      <c r="A1365" s="14" t="n"/>
      <c r="B1365" s="5" t="n"/>
      <c r="C1365" s="15" t="n"/>
      <c r="D1365" s="13" t="n"/>
      <c r="E1365" s="5" t="n"/>
      <c r="F1365" s="5" t="n"/>
      <c r="G1365" s="6">
        <f>IF(B1365&amp;""="","",IFERROR(INDEX('الأعضاء'!$B$6:$B$45,MATCH(B1365&amp;"",'الأعضاء'!$A$6:$A$45,0))&amp;"","كود غير موجود"))</f>
        <v/>
      </c>
    </row>
    <row r="1366">
      <c r="A1366" s="14" t="n"/>
      <c r="B1366" s="5" t="n"/>
      <c r="C1366" s="15" t="n"/>
      <c r="D1366" s="13" t="n"/>
      <c r="E1366" s="5" t="n"/>
      <c r="F1366" s="5" t="n"/>
      <c r="G1366" s="6">
        <f>IF(B1366&amp;""="","",IFERROR(INDEX('الأعضاء'!$B$6:$B$45,MATCH(B1366&amp;"",'الأعضاء'!$A$6:$A$45,0))&amp;"","كود غير موجود"))</f>
        <v/>
      </c>
    </row>
    <row r="1367">
      <c r="A1367" s="14" t="n"/>
      <c r="B1367" s="5" t="n"/>
      <c r="C1367" s="15" t="n"/>
      <c r="D1367" s="13" t="n"/>
      <c r="E1367" s="5" t="n"/>
      <c r="F1367" s="5" t="n"/>
      <c r="G1367" s="6">
        <f>IF(B1367&amp;""="","",IFERROR(INDEX('الأعضاء'!$B$6:$B$45,MATCH(B1367&amp;"",'الأعضاء'!$A$6:$A$45,0))&amp;"","كود غير موجود"))</f>
        <v/>
      </c>
    </row>
    <row r="1368">
      <c r="A1368" s="14" t="n"/>
      <c r="B1368" s="5" t="n"/>
      <c r="C1368" s="15" t="n"/>
      <c r="D1368" s="13" t="n"/>
      <c r="E1368" s="5" t="n"/>
      <c r="F1368" s="5" t="n"/>
      <c r="G1368" s="6">
        <f>IF(B1368&amp;""="","",IFERROR(INDEX('الأعضاء'!$B$6:$B$45,MATCH(B1368&amp;"",'الأعضاء'!$A$6:$A$45,0))&amp;"","كود غير موجود"))</f>
        <v/>
      </c>
    </row>
    <row r="1369">
      <c r="A1369" s="14" t="n"/>
      <c r="B1369" s="5" t="n"/>
      <c r="C1369" s="15" t="n"/>
      <c r="D1369" s="13" t="n"/>
      <c r="E1369" s="5" t="n"/>
      <c r="F1369" s="5" t="n"/>
      <c r="G1369" s="6">
        <f>IF(B1369&amp;""="","",IFERROR(INDEX('الأعضاء'!$B$6:$B$45,MATCH(B1369&amp;"",'الأعضاء'!$A$6:$A$45,0))&amp;"","كود غير موجود"))</f>
        <v/>
      </c>
    </row>
    <row r="1370">
      <c r="A1370" s="14" t="n"/>
      <c r="B1370" s="5" t="n"/>
      <c r="C1370" s="15" t="n"/>
      <c r="D1370" s="13" t="n"/>
      <c r="E1370" s="5" t="n"/>
      <c r="F1370" s="5" t="n"/>
      <c r="G1370" s="6">
        <f>IF(B1370&amp;""="","",IFERROR(INDEX('الأعضاء'!$B$6:$B$45,MATCH(B1370&amp;"",'الأعضاء'!$A$6:$A$45,0))&amp;"","كود غير موجود"))</f>
        <v/>
      </c>
    </row>
    <row r="1371">
      <c r="A1371" s="14" t="n"/>
      <c r="B1371" s="5" t="n"/>
      <c r="C1371" s="15" t="n"/>
      <c r="D1371" s="13" t="n"/>
      <c r="E1371" s="5" t="n"/>
      <c r="F1371" s="5" t="n"/>
      <c r="G1371" s="6">
        <f>IF(B1371&amp;""="","",IFERROR(INDEX('الأعضاء'!$B$6:$B$45,MATCH(B1371&amp;"",'الأعضاء'!$A$6:$A$45,0))&amp;"","كود غير موجود"))</f>
        <v/>
      </c>
    </row>
    <row r="1372">
      <c r="A1372" s="14" t="n"/>
      <c r="B1372" s="5" t="n"/>
      <c r="C1372" s="15" t="n"/>
      <c r="D1372" s="13" t="n"/>
      <c r="E1372" s="5" t="n"/>
      <c r="F1372" s="5" t="n"/>
      <c r="G1372" s="6">
        <f>IF(B1372&amp;""="","",IFERROR(INDEX('الأعضاء'!$B$6:$B$45,MATCH(B1372&amp;"",'الأعضاء'!$A$6:$A$45,0))&amp;"","كود غير موجود"))</f>
        <v/>
      </c>
    </row>
    <row r="1373">
      <c r="A1373" s="14" t="n"/>
      <c r="B1373" s="5" t="n"/>
      <c r="C1373" s="15" t="n"/>
      <c r="D1373" s="13" t="n"/>
      <c r="E1373" s="5" t="n"/>
      <c r="F1373" s="5" t="n"/>
      <c r="G1373" s="6">
        <f>IF(B1373&amp;""="","",IFERROR(INDEX('الأعضاء'!$B$6:$B$45,MATCH(B1373&amp;"",'الأعضاء'!$A$6:$A$45,0))&amp;"","كود غير موجود"))</f>
        <v/>
      </c>
    </row>
    <row r="1374">
      <c r="A1374" s="14" t="n"/>
      <c r="B1374" s="5" t="n"/>
      <c r="C1374" s="15" t="n"/>
      <c r="D1374" s="13" t="n"/>
      <c r="E1374" s="5" t="n"/>
      <c r="F1374" s="5" t="n"/>
      <c r="G1374" s="6">
        <f>IF(B1374&amp;""="","",IFERROR(INDEX('الأعضاء'!$B$6:$B$45,MATCH(B1374&amp;"",'الأعضاء'!$A$6:$A$45,0))&amp;"","كود غير موجود"))</f>
        <v/>
      </c>
    </row>
    <row r="1375">
      <c r="A1375" s="14" t="n"/>
      <c r="B1375" s="5" t="n"/>
      <c r="C1375" s="15" t="n"/>
      <c r="D1375" s="13" t="n"/>
      <c r="E1375" s="5" t="n"/>
      <c r="F1375" s="5" t="n"/>
      <c r="G1375" s="6">
        <f>IF(B1375&amp;""="","",IFERROR(INDEX('الأعضاء'!$B$6:$B$45,MATCH(B1375&amp;"",'الأعضاء'!$A$6:$A$45,0))&amp;"","كود غير موجود"))</f>
        <v/>
      </c>
    </row>
    <row r="1376">
      <c r="A1376" s="14" t="n"/>
      <c r="B1376" s="5" t="n"/>
      <c r="C1376" s="15" t="n"/>
      <c r="D1376" s="13" t="n"/>
      <c r="E1376" s="5" t="n"/>
      <c r="F1376" s="5" t="n"/>
      <c r="G1376" s="6">
        <f>IF(B1376&amp;""="","",IFERROR(INDEX('الأعضاء'!$B$6:$B$45,MATCH(B1376&amp;"",'الأعضاء'!$A$6:$A$45,0))&amp;"","كود غير موجود"))</f>
        <v/>
      </c>
    </row>
    <row r="1377">
      <c r="A1377" s="14" t="n"/>
      <c r="B1377" s="5" t="n"/>
      <c r="C1377" s="15" t="n"/>
      <c r="D1377" s="13" t="n"/>
      <c r="E1377" s="5" t="n"/>
      <c r="F1377" s="5" t="n"/>
      <c r="G1377" s="6">
        <f>IF(B1377&amp;""="","",IFERROR(INDEX('الأعضاء'!$B$6:$B$45,MATCH(B1377&amp;"",'الأعضاء'!$A$6:$A$45,0))&amp;"","كود غير موجود"))</f>
        <v/>
      </c>
    </row>
    <row r="1378">
      <c r="A1378" s="14" t="n"/>
      <c r="B1378" s="5" t="n"/>
      <c r="C1378" s="15" t="n"/>
      <c r="D1378" s="13" t="n"/>
      <c r="E1378" s="5" t="n"/>
      <c r="F1378" s="5" t="n"/>
      <c r="G1378" s="6">
        <f>IF(B1378&amp;""="","",IFERROR(INDEX('الأعضاء'!$B$6:$B$45,MATCH(B1378&amp;"",'الأعضاء'!$A$6:$A$45,0))&amp;"","كود غير موجود"))</f>
        <v/>
      </c>
    </row>
    <row r="1379">
      <c r="A1379" s="14" t="n"/>
      <c r="B1379" s="5" t="n"/>
      <c r="C1379" s="15" t="n"/>
      <c r="D1379" s="13" t="n"/>
      <c r="E1379" s="5" t="n"/>
      <c r="F1379" s="5" t="n"/>
      <c r="G1379" s="6">
        <f>IF(B1379&amp;""="","",IFERROR(INDEX('الأعضاء'!$B$6:$B$45,MATCH(B1379&amp;"",'الأعضاء'!$A$6:$A$45,0))&amp;"","كود غير موجود"))</f>
        <v/>
      </c>
    </row>
    <row r="1380">
      <c r="A1380" s="14" t="n"/>
      <c r="B1380" s="5" t="n"/>
      <c r="C1380" s="15" t="n"/>
      <c r="D1380" s="13" t="n"/>
      <c r="E1380" s="5" t="n"/>
      <c r="F1380" s="5" t="n"/>
      <c r="G1380" s="6">
        <f>IF(B1380&amp;""="","",IFERROR(INDEX('الأعضاء'!$B$6:$B$45,MATCH(B1380&amp;"",'الأعضاء'!$A$6:$A$45,0))&amp;"","كود غير موجود"))</f>
        <v/>
      </c>
    </row>
    <row r="1381">
      <c r="A1381" s="14" t="n"/>
      <c r="B1381" s="5" t="n"/>
      <c r="C1381" s="15" t="n"/>
      <c r="D1381" s="13" t="n"/>
      <c r="E1381" s="5" t="n"/>
      <c r="F1381" s="5" t="n"/>
      <c r="G1381" s="6">
        <f>IF(B1381&amp;""="","",IFERROR(INDEX('الأعضاء'!$B$6:$B$45,MATCH(B1381&amp;"",'الأعضاء'!$A$6:$A$45,0))&amp;"","كود غير موجود"))</f>
        <v/>
      </c>
    </row>
    <row r="1382">
      <c r="A1382" s="14" t="n"/>
      <c r="B1382" s="5" t="n"/>
      <c r="C1382" s="15" t="n"/>
      <c r="D1382" s="13" t="n"/>
      <c r="E1382" s="5" t="n"/>
      <c r="F1382" s="5" t="n"/>
      <c r="G1382" s="6">
        <f>IF(B1382&amp;""="","",IFERROR(INDEX('الأعضاء'!$B$6:$B$45,MATCH(B1382&amp;"",'الأعضاء'!$A$6:$A$45,0))&amp;"","كود غير موجود"))</f>
        <v/>
      </c>
    </row>
    <row r="1383">
      <c r="A1383" s="14" t="n"/>
      <c r="B1383" s="5" t="n"/>
      <c r="C1383" s="15" t="n"/>
      <c r="D1383" s="13" t="n"/>
      <c r="E1383" s="5" t="n"/>
      <c r="F1383" s="5" t="n"/>
      <c r="G1383" s="6">
        <f>IF(B1383&amp;""="","",IFERROR(INDEX('الأعضاء'!$B$6:$B$45,MATCH(B1383&amp;"",'الأعضاء'!$A$6:$A$45,0))&amp;"","كود غير موجود"))</f>
        <v/>
      </c>
    </row>
    <row r="1384">
      <c r="A1384" s="14" t="n"/>
      <c r="B1384" s="5" t="n"/>
      <c r="C1384" s="15" t="n"/>
      <c r="D1384" s="13" t="n"/>
      <c r="E1384" s="5" t="n"/>
      <c r="F1384" s="5" t="n"/>
      <c r="G1384" s="6">
        <f>IF(B1384&amp;""="","",IFERROR(INDEX('الأعضاء'!$B$6:$B$45,MATCH(B1384&amp;"",'الأعضاء'!$A$6:$A$45,0))&amp;"","كود غير موجود"))</f>
        <v/>
      </c>
    </row>
    <row r="1385">
      <c r="A1385" s="14" t="n"/>
      <c r="B1385" s="5" t="n"/>
      <c r="C1385" s="15" t="n"/>
      <c r="D1385" s="13" t="n"/>
      <c r="E1385" s="5" t="n"/>
      <c r="F1385" s="5" t="n"/>
      <c r="G1385" s="6">
        <f>IF(B1385&amp;""="","",IFERROR(INDEX('الأعضاء'!$B$6:$B$45,MATCH(B1385&amp;"",'الأعضاء'!$A$6:$A$45,0))&amp;"","كود غير موجود"))</f>
        <v/>
      </c>
    </row>
    <row r="1386">
      <c r="A1386" s="14" t="n"/>
      <c r="B1386" s="5" t="n"/>
      <c r="C1386" s="15" t="n"/>
      <c r="D1386" s="13" t="n"/>
      <c r="E1386" s="5" t="n"/>
      <c r="F1386" s="5" t="n"/>
      <c r="G1386" s="6">
        <f>IF(B1386&amp;""="","",IFERROR(INDEX('الأعضاء'!$B$6:$B$45,MATCH(B1386&amp;"",'الأعضاء'!$A$6:$A$45,0))&amp;"","كود غير موجود"))</f>
        <v/>
      </c>
    </row>
    <row r="1387">
      <c r="A1387" s="14" t="n"/>
      <c r="B1387" s="5" t="n"/>
      <c r="C1387" s="15" t="n"/>
      <c r="D1387" s="13" t="n"/>
      <c r="E1387" s="5" t="n"/>
      <c r="F1387" s="5" t="n"/>
      <c r="G1387" s="6">
        <f>IF(B1387&amp;""="","",IFERROR(INDEX('الأعضاء'!$B$6:$B$45,MATCH(B1387&amp;"",'الأعضاء'!$A$6:$A$45,0))&amp;"","كود غير موجود"))</f>
        <v/>
      </c>
    </row>
    <row r="1388">
      <c r="A1388" s="14" t="n"/>
      <c r="B1388" s="5" t="n"/>
      <c r="C1388" s="15" t="n"/>
      <c r="D1388" s="13" t="n"/>
      <c r="E1388" s="5" t="n"/>
      <c r="F1388" s="5" t="n"/>
      <c r="G1388" s="6">
        <f>IF(B1388&amp;""="","",IFERROR(INDEX('الأعضاء'!$B$6:$B$45,MATCH(B1388&amp;"",'الأعضاء'!$A$6:$A$45,0))&amp;"","كود غير موجود"))</f>
        <v/>
      </c>
    </row>
    <row r="1389">
      <c r="A1389" s="14" t="n"/>
      <c r="B1389" s="5" t="n"/>
      <c r="C1389" s="15" t="n"/>
      <c r="D1389" s="13" t="n"/>
      <c r="E1389" s="5" t="n"/>
      <c r="F1389" s="5" t="n"/>
      <c r="G1389" s="6">
        <f>IF(B1389&amp;""="","",IFERROR(INDEX('الأعضاء'!$B$6:$B$45,MATCH(B1389&amp;"",'الأعضاء'!$A$6:$A$45,0))&amp;"","كود غير موجود"))</f>
        <v/>
      </c>
    </row>
    <row r="1390">
      <c r="A1390" s="14" t="n"/>
      <c r="B1390" s="5" t="n"/>
      <c r="C1390" s="15" t="n"/>
      <c r="D1390" s="13" t="n"/>
      <c r="E1390" s="5" t="n"/>
      <c r="F1390" s="5" t="n"/>
      <c r="G1390" s="6">
        <f>IF(B1390&amp;""="","",IFERROR(INDEX('الأعضاء'!$B$6:$B$45,MATCH(B1390&amp;"",'الأعضاء'!$A$6:$A$45,0))&amp;"","كود غير موجود"))</f>
        <v/>
      </c>
    </row>
    <row r="1391">
      <c r="A1391" s="14" t="n"/>
      <c r="B1391" s="5" t="n"/>
      <c r="C1391" s="15" t="n"/>
      <c r="D1391" s="13" t="n"/>
      <c r="E1391" s="5" t="n"/>
      <c r="F1391" s="5" t="n"/>
      <c r="G1391" s="6">
        <f>IF(B1391&amp;""="","",IFERROR(INDEX('الأعضاء'!$B$6:$B$45,MATCH(B1391&amp;"",'الأعضاء'!$A$6:$A$45,0))&amp;"","كود غير موجود"))</f>
        <v/>
      </c>
    </row>
    <row r="1392">
      <c r="A1392" s="14" t="n"/>
      <c r="B1392" s="5" t="n"/>
      <c r="C1392" s="15" t="n"/>
      <c r="D1392" s="13" t="n"/>
      <c r="E1392" s="5" t="n"/>
      <c r="F1392" s="5" t="n"/>
      <c r="G1392" s="6">
        <f>IF(B1392&amp;""="","",IFERROR(INDEX('الأعضاء'!$B$6:$B$45,MATCH(B1392&amp;"",'الأعضاء'!$A$6:$A$45,0))&amp;"","كود غير موجود"))</f>
        <v/>
      </c>
    </row>
    <row r="1393">
      <c r="A1393" s="14" t="n"/>
      <c r="B1393" s="5" t="n"/>
      <c r="C1393" s="15" t="n"/>
      <c r="D1393" s="13" t="n"/>
      <c r="E1393" s="5" t="n"/>
      <c r="F1393" s="5" t="n"/>
      <c r="G1393" s="6">
        <f>IF(B1393&amp;""="","",IFERROR(INDEX('الأعضاء'!$B$6:$B$45,MATCH(B1393&amp;"",'الأعضاء'!$A$6:$A$45,0))&amp;"","كود غير موجود"))</f>
        <v/>
      </c>
    </row>
    <row r="1394">
      <c r="A1394" s="14" t="n"/>
      <c r="B1394" s="5" t="n"/>
      <c r="C1394" s="15" t="n"/>
      <c r="D1394" s="13" t="n"/>
      <c r="E1394" s="5" t="n"/>
      <c r="F1394" s="5" t="n"/>
      <c r="G1394" s="6">
        <f>IF(B1394&amp;""="","",IFERROR(INDEX('الأعضاء'!$B$6:$B$45,MATCH(B1394&amp;"",'الأعضاء'!$A$6:$A$45,0))&amp;"","كود غير موجود"))</f>
        <v/>
      </c>
    </row>
    <row r="1395">
      <c r="A1395" s="14" t="n"/>
      <c r="B1395" s="5" t="n"/>
      <c r="C1395" s="15" t="n"/>
      <c r="D1395" s="13" t="n"/>
      <c r="E1395" s="5" t="n"/>
      <c r="F1395" s="5" t="n"/>
      <c r="G1395" s="6">
        <f>IF(B1395&amp;""="","",IFERROR(INDEX('الأعضاء'!$B$6:$B$45,MATCH(B1395&amp;"",'الأعضاء'!$A$6:$A$45,0))&amp;"","كود غير موجود"))</f>
        <v/>
      </c>
    </row>
    <row r="1396">
      <c r="A1396" s="14" t="n"/>
      <c r="B1396" s="5" t="n"/>
      <c r="C1396" s="15" t="n"/>
      <c r="D1396" s="13" t="n"/>
      <c r="E1396" s="5" t="n"/>
      <c r="F1396" s="5" t="n"/>
      <c r="G1396" s="6">
        <f>IF(B1396&amp;""="","",IFERROR(INDEX('الأعضاء'!$B$6:$B$45,MATCH(B1396&amp;"",'الأعضاء'!$A$6:$A$45,0))&amp;"","كود غير موجود"))</f>
        <v/>
      </c>
    </row>
    <row r="1397">
      <c r="A1397" s="14" t="n"/>
      <c r="B1397" s="5" t="n"/>
      <c r="C1397" s="15" t="n"/>
      <c r="D1397" s="13" t="n"/>
      <c r="E1397" s="5" t="n"/>
      <c r="F1397" s="5" t="n"/>
      <c r="G1397" s="6">
        <f>IF(B1397&amp;""="","",IFERROR(INDEX('الأعضاء'!$B$6:$B$45,MATCH(B1397&amp;"",'الأعضاء'!$A$6:$A$45,0))&amp;"","كود غير موجود"))</f>
        <v/>
      </c>
    </row>
    <row r="1398">
      <c r="A1398" s="14" t="n"/>
      <c r="B1398" s="5" t="n"/>
      <c r="C1398" s="15" t="n"/>
      <c r="D1398" s="13" t="n"/>
      <c r="E1398" s="5" t="n"/>
      <c r="F1398" s="5" t="n"/>
      <c r="G1398" s="6">
        <f>IF(B1398&amp;""="","",IFERROR(INDEX('الأعضاء'!$B$6:$B$45,MATCH(B1398&amp;"",'الأعضاء'!$A$6:$A$45,0))&amp;"","كود غير موجود"))</f>
        <v/>
      </c>
    </row>
    <row r="1399">
      <c r="A1399" s="14" t="n"/>
      <c r="B1399" s="5" t="n"/>
      <c r="C1399" s="15" t="n"/>
      <c r="D1399" s="13" t="n"/>
      <c r="E1399" s="5" t="n"/>
      <c r="F1399" s="5" t="n"/>
      <c r="G1399" s="6">
        <f>IF(B1399&amp;""="","",IFERROR(INDEX('الأعضاء'!$B$6:$B$45,MATCH(B1399&amp;"",'الأعضاء'!$A$6:$A$45,0))&amp;"","كود غير موجود"))</f>
        <v/>
      </c>
    </row>
    <row r="1400">
      <c r="A1400" s="14" t="n"/>
      <c r="B1400" s="5" t="n"/>
      <c r="C1400" s="15" t="n"/>
      <c r="D1400" s="13" t="n"/>
      <c r="E1400" s="5" t="n"/>
      <c r="F1400" s="5" t="n"/>
      <c r="G1400" s="6">
        <f>IF(B1400&amp;""="","",IFERROR(INDEX('الأعضاء'!$B$6:$B$45,MATCH(B1400&amp;"",'الأعضاء'!$A$6:$A$45,0))&amp;"","كود غير موجود"))</f>
        <v/>
      </c>
    </row>
    <row r="1401">
      <c r="A1401" s="14" t="n"/>
      <c r="B1401" s="5" t="n"/>
      <c r="C1401" s="15" t="n"/>
      <c r="D1401" s="13" t="n"/>
      <c r="E1401" s="5" t="n"/>
      <c r="F1401" s="5" t="n"/>
      <c r="G1401" s="6">
        <f>IF(B1401&amp;""="","",IFERROR(INDEX('الأعضاء'!$B$6:$B$45,MATCH(B1401&amp;"",'الأعضاء'!$A$6:$A$45,0))&amp;"","كود غير موجود"))</f>
        <v/>
      </c>
    </row>
    <row r="1402">
      <c r="A1402" s="14" t="n"/>
      <c r="B1402" s="5" t="n"/>
      <c r="C1402" s="15" t="n"/>
      <c r="D1402" s="13" t="n"/>
      <c r="E1402" s="5" t="n"/>
      <c r="F1402" s="5" t="n"/>
      <c r="G1402" s="6">
        <f>IF(B1402&amp;""="","",IFERROR(INDEX('الأعضاء'!$B$6:$B$45,MATCH(B1402&amp;"",'الأعضاء'!$A$6:$A$45,0))&amp;"","كود غير موجود"))</f>
        <v/>
      </c>
    </row>
    <row r="1403">
      <c r="A1403" s="14" t="n"/>
      <c r="B1403" s="5" t="n"/>
      <c r="C1403" s="15" t="n"/>
      <c r="D1403" s="13" t="n"/>
      <c r="E1403" s="5" t="n"/>
      <c r="F1403" s="5" t="n"/>
      <c r="G1403" s="6">
        <f>IF(B1403&amp;""="","",IFERROR(INDEX('الأعضاء'!$B$6:$B$45,MATCH(B1403&amp;"",'الأعضاء'!$A$6:$A$45,0))&amp;"","كود غير موجود"))</f>
        <v/>
      </c>
    </row>
    <row r="1404">
      <c r="A1404" s="14" t="n"/>
      <c r="B1404" s="5" t="n"/>
      <c r="C1404" s="15" t="n"/>
      <c r="D1404" s="13" t="n"/>
      <c r="E1404" s="5" t="n"/>
      <c r="F1404" s="5" t="n"/>
      <c r="G1404" s="6">
        <f>IF(B1404&amp;""="","",IFERROR(INDEX('الأعضاء'!$B$6:$B$45,MATCH(B1404&amp;"",'الأعضاء'!$A$6:$A$45,0))&amp;"","كود غير موجود"))</f>
        <v/>
      </c>
    </row>
    <row r="1405">
      <c r="A1405" s="14" t="n"/>
      <c r="B1405" s="5" t="n"/>
      <c r="C1405" s="15" t="n"/>
      <c r="D1405" s="13" t="n"/>
      <c r="E1405" s="5" t="n"/>
      <c r="F1405" s="5" t="n"/>
      <c r="G1405" s="6">
        <f>IF(B1405&amp;""="","",IFERROR(INDEX('الأعضاء'!$B$6:$B$45,MATCH(B1405&amp;"",'الأعضاء'!$A$6:$A$45,0))&amp;"","كود غير موجود"))</f>
        <v/>
      </c>
    </row>
    <row r="1406">
      <c r="A1406" s="14" t="n"/>
      <c r="B1406" s="5" t="n"/>
      <c r="C1406" s="15" t="n"/>
      <c r="D1406" s="13" t="n"/>
      <c r="E1406" s="5" t="n"/>
      <c r="F1406" s="5" t="n"/>
      <c r="G1406" s="6">
        <f>IF(B1406&amp;""="","",IFERROR(INDEX('الأعضاء'!$B$6:$B$45,MATCH(B1406&amp;"",'الأعضاء'!$A$6:$A$45,0))&amp;"","كود غير موجود"))</f>
        <v/>
      </c>
    </row>
    <row r="1407">
      <c r="A1407" s="14" t="n"/>
      <c r="B1407" s="5" t="n"/>
      <c r="C1407" s="15" t="n"/>
      <c r="D1407" s="13" t="n"/>
      <c r="E1407" s="5" t="n"/>
      <c r="F1407" s="5" t="n"/>
      <c r="G1407" s="6">
        <f>IF(B1407&amp;""="","",IFERROR(INDEX('الأعضاء'!$B$6:$B$45,MATCH(B1407&amp;"",'الأعضاء'!$A$6:$A$45,0))&amp;"","كود غير موجود"))</f>
        <v/>
      </c>
    </row>
    <row r="1408">
      <c r="A1408" s="14" t="n"/>
      <c r="B1408" s="5" t="n"/>
      <c r="C1408" s="15" t="n"/>
      <c r="D1408" s="13" t="n"/>
      <c r="E1408" s="5" t="n"/>
      <c r="F1408" s="5" t="n"/>
      <c r="G1408" s="6">
        <f>IF(B1408&amp;""="","",IFERROR(INDEX('الأعضاء'!$B$6:$B$45,MATCH(B1408&amp;"",'الأعضاء'!$A$6:$A$45,0))&amp;"","كود غير موجود"))</f>
        <v/>
      </c>
    </row>
    <row r="1409">
      <c r="A1409" s="14" t="n"/>
      <c r="B1409" s="5" t="n"/>
      <c r="C1409" s="15" t="n"/>
      <c r="D1409" s="13" t="n"/>
      <c r="E1409" s="5" t="n"/>
      <c r="F1409" s="5" t="n"/>
      <c r="G1409" s="6">
        <f>IF(B1409&amp;""="","",IFERROR(INDEX('الأعضاء'!$B$6:$B$45,MATCH(B1409&amp;"",'الأعضاء'!$A$6:$A$45,0))&amp;"","كود غير موجود"))</f>
        <v/>
      </c>
    </row>
    <row r="1410">
      <c r="A1410" s="14" t="n"/>
      <c r="B1410" s="5" t="n"/>
      <c r="C1410" s="15" t="n"/>
      <c r="D1410" s="13" t="n"/>
      <c r="E1410" s="5" t="n"/>
      <c r="F1410" s="5" t="n"/>
      <c r="G1410" s="6">
        <f>IF(B1410&amp;""="","",IFERROR(INDEX('الأعضاء'!$B$6:$B$45,MATCH(B1410&amp;"",'الأعضاء'!$A$6:$A$45,0))&amp;"","كود غير موجود"))</f>
        <v/>
      </c>
    </row>
    <row r="1411">
      <c r="A1411" s="14" t="n"/>
      <c r="B1411" s="5" t="n"/>
      <c r="C1411" s="15" t="n"/>
      <c r="D1411" s="13" t="n"/>
      <c r="E1411" s="5" t="n"/>
      <c r="F1411" s="5" t="n"/>
      <c r="G1411" s="6">
        <f>IF(B1411&amp;""="","",IFERROR(INDEX('الأعضاء'!$B$6:$B$45,MATCH(B1411&amp;"",'الأعضاء'!$A$6:$A$45,0))&amp;"","كود غير موجود"))</f>
        <v/>
      </c>
    </row>
    <row r="1412">
      <c r="A1412" s="14" t="n"/>
      <c r="B1412" s="5" t="n"/>
      <c r="C1412" s="15" t="n"/>
      <c r="D1412" s="13" t="n"/>
      <c r="E1412" s="5" t="n"/>
      <c r="F1412" s="5" t="n"/>
      <c r="G1412" s="6">
        <f>IF(B1412&amp;""="","",IFERROR(INDEX('الأعضاء'!$B$6:$B$45,MATCH(B1412&amp;"",'الأعضاء'!$A$6:$A$45,0))&amp;"","كود غير موجود"))</f>
        <v/>
      </c>
    </row>
    <row r="1413">
      <c r="A1413" s="14" t="n"/>
      <c r="B1413" s="5" t="n"/>
      <c r="C1413" s="15" t="n"/>
      <c r="D1413" s="13" t="n"/>
      <c r="E1413" s="5" t="n"/>
      <c r="F1413" s="5" t="n"/>
      <c r="G1413" s="6">
        <f>IF(B1413&amp;""="","",IFERROR(INDEX('الأعضاء'!$B$6:$B$45,MATCH(B1413&amp;"",'الأعضاء'!$A$6:$A$45,0))&amp;"","كود غير موجود"))</f>
        <v/>
      </c>
    </row>
    <row r="1414">
      <c r="A1414" s="14" t="n"/>
      <c r="B1414" s="5" t="n"/>
      <c r="C1414" s="15" t="n"/>
      <c r="D1414" s="13" t="n"/>
      <c r="E1414" s="5" t="n"/>
      <c r="F1414" s="5" t="n"/>
      <c r="G1414" s="6">
        <f>IF(B1414&amp;""="","",IFERROR(INDEX('الأعضاء'!$B$6:$B$45,MATCH(B1414&amp;"",'الأعضاء'!$A$6:$A$45,0))&amp;"","كود غير موجود"))</f>
        <v/>
      </c>
    </row>
    <row r="1415">
      <c r="A1415" s="14" t="n"/>
      <c r="B1415" s="5" t="n"/>
      <c r="C1415" s="15" t="n"/>
      <c r="D1415" s="13" t="n"/>
      <c r="E1415" s="5" t="n"/>
      <c r="F1415" s="5" t="n"/>
      <c r="G1415" s="6">
        <f>IF(B1415&amp;""="","",IFERROR(INDEX('الأعضاء'!$B$6:$B$45,MATCH(B1415&amp;"",'الأعضاء'!$A$6:$A$45,0))&amp;"","كود غير موجود"))</f>
        <v/>
      </c>
    </row>
    <row r="1416">
      <c r="A1416" s="14" t="n"/>
      <c r="B1416" s="5" t="n"/>
      <c r="C1416" s="15" t="n"/>
      <c r="D1416" s="13" t="n"/>
      <c r="E1416" s="5" t="n"/>
      <c r="F1416" s="5" t="n"/>
      <c r="G1416" s="6">
        <f>IF(B1416&amp;""="","",IFERROR(INDEX('الأعضاء'!$B$6:$B$45,MATCH(B1416&amp;"",'الأعضاء'!$A$6:$A$45,0))&amp;"","كود غير موجود"))</f>
        <v/>
      </c>
    </row>
    <row r="1417">
      <c r="A1417" s="14" t="n"/>
      <c r="B1417" s="5" t="n"/>
      <c r="C1417" s="15" t="n"/>
      <c r="D1417" s="13" t="n"/>
      <c r="E1417" s="5" t="n"/>
      <c r="F1417" s="5" t="n"/>
      <c r="G1417" s="6">
        <f>IF(B1417&amp;""="","",IFERROR(INDEX('الأعضاء'!$B$6:$B$45,MATCH(B1417&amp;"",'الأعضاء'!$A$6:$A$45,0))&amp;"","كود غير موجود"))</f>
        <v/>
      </c>
    </row>
    <row r="1418">
      <c r="A1418" s="14" t="n"/>
      <c r="B1418" s="5" t="n"/>
      <c r="C1418" s="15" t="n"/>
      <c r="D1418" s="13" t="n"/>
      <c r="E1418" s="5" t="n"/>
      <c r="F1418" s="5" t="n"/>
      <c r="G1418" s="6">
        <f>IF(B1418&amp;""="","",IFERROR(INDEX('الأعضاء'!$B$6:$B$45,MATCH(B1418&amp;"",'الأعضاء'!$A$6:$A$45,0))&amp;"","كود غير موجود"))</f>
        <v/>
      </c>
    </row>
    <row r="1419">
      <c r="A1419" s="14" t="n"/>
      <c r="B1419" s="5" t="n"/>
      <c r="C1419" s="15" t="n"/>
      <c r="D1419" s="13" t="n"/>
      <c r="E1419" s="5" t="n"/>
      <c r="F1419" s="5" t="n"/>
      <c r="G1419" s="6">
        <f>IF(B1419&amp;""="","",IFERROR(INDEX('الأعضاء'!$B$6:$B$45,MATCH(B1419&amp;"",'الأعضاء'!$A$6:$A$45,0))&amp;"","كود غير موجود"))</f>
        <v/>
      </c>
    </row>
    <row r="1420">
      <c r="A1420" s="14" t="n"/>
      <c r="B1420" s="5" t="n"/>
      <c r="C1420" s="15" t="n"/>
      <c r="D1420" s="13" t="n"/>
      <c r="E1420" s="5" t="n"/>
      <c r="F1420" s="5" t="n"/>
      <c r="G1420" s="6">
        <f>IF(B1420&amp;""="","",IFERROR(INDEX('الأعضاء'!$B$6:$B$45,MATCH(B1420&amp;"",'الأعضاء'!$A$6:$A$45,0))&amp;"","كود غير موجود"))</f>
        <v/>
      </c>
    </row>
    <row r="1421">
      <c r="A1421" s="14" t="n"/>
      <c r="B1421" s="5" t="n"/>
      <c r="C1421" s="15" t="n"/>
      <c r="D1421" s="13" t="n"/>
      <c r="E1421" s="5" t="n"/>
      <c r="F1421" s="5" t="n"/>
      <c r="G1421" s="6">
        <f>IF(B1421&amp;""="","",IFERROR(INDEX('الأعضاء'!$B$6:$B$45,MATCH(B1421&amp;"",'الأعضاء'!$A$6:$A$45,0))&amp;"","كود غير موجود"))</f>
        <v/>
      </c>
    </row>
    <row r="1422">
      <c r="A1422" s="14" t="n"/>
      <c r="B1422" s="5" t="n"/>
      <c r="C1422" s="15" t="n"/>
      <c r="D1422" s="13" t="n"/>
      <c r="E1422" s="5" t="n"/>
      <c r="F1422" s="5" t="n"/>
      <c r="G1422" s="6">
        <f>IF(B1422&amp;""="","",IFERROR(INDEX('الأعضاء'!$B$6:$B$45,MATCH(B1422&amp;"",'الأعضاء'!$A$6:$A$45,0))&amp;"","كود غير موجود"))</f>
        <v/>
      </c>
    </row>
    <row r="1423">
      <c r="A1423" s="14" t="n"/>
      <c r="B1423" s="5" t="n"/>
      <c r="C1423" s="15" t="n"/>
      <c r="D1423" s="13" t="n"/>
      <c r="E1423" s="5" t="n"/>
      <c r="F1423" s="5" t="n"/>
      <c r="G1423" s="6">
        <f>IF(B1423&amp;""="","",IFERROR(INDEX('الأعضاء'!$B$6:$B$45,MATCH(B1423&amp;"",'الأعضاء'!$A$6:$A$45,0))&amp;"","كود غير موجود"))</f>
        <v/>
      </c>
    </row>
    <row r="1424">
      <c r="A1424" s="14" t="n"/>
      <c r="B1424" s="5" t="n"/>
      <c r="C1424" s="15" t="n"/>
      <c r="D1424" s="13" t="n"/>
      <c r="E1424" s="5" t="n"/>
      <c r="F1424" s="5" t="n"/>
      <c r="G1424" s="6">
        <f>IF(B1424&amp;""="","",IFERROR(INDEX('الأعضاء'!$B$6:$B$45,MATCH(B1424&amp;"",'الأعضاء'!$A$6:$A$45,0))&amp;"","كود غير موجود"))</f>
        <v/>
      </c>
    </row>
    <row r="1425">
      <c r="A1425" s="14" t="n"/>
      <c r="B1425" s="5" t="n"/>
      <c r="C1425" s="15" t="n"/>
      <c r="D1425" s="13" t="n"/>
      <c r="E1425" s="5" t="n"/>
      <c r="F1425" s="5" t="n"/>
      <c r="G1425" s="6">
        <f>IF(B1425&amp;""="","",IFERROR(INDEX('الأعضاء'!$B$6:$B$45,MATCH(B1425&amp;"",'الأعضاء'!$A$6:$A$45,0))&amp;"","كود غير موجود"))</f>
        <v/>
      </c>
    </row>
    <row r="1426">
      <c r="A1426" s="14" t="n"/>
      <c r="B1426" s="5" t="n"/>
      <c r="C1426" s="15" t="n"/>
      <c r="D1426" s="13" t="n"/>
      <c r="E1426" s="5" t="n"/>
      <c r="F1426" s="5" t="n"/>
      <c r="G1426" s="6">
        <f>IF(B1426&amp;""="","",IFERROR(INDEX('الأعضاء'!$B$6:$B$45,MATCH(B1426&amp;"",'الأعضاء'!$A$6:$A$45,0))&amp;"","كود غير موجود"))</f>
        <v/>
      </c>
    </row>
    <row r="1427">
      <c r="A1427" s="14" t="n"/>
      <c r="B1427" s="5" t="n"/>
      <c r="C1427" s="15" t="n"/>
      <c r="D1427" s="13" t="n"/>
      <c r="E1427" s="5" t="n"/>
      <c r="F1427" s="5" t="n"/>
      <c r="G1427" s="6">
        <f>IF(B1427&amp;""="","",IFERROR(INDEX('الأعضاء'!$B$6:$B$45,MATCH(B1427&amp;"",'الأعضاء'!$A$6:$A$45,0))&amp;"","كود غير موجود"))</f>
        <v/>
      </c>
    </row>
    <row r="1428">
      <c r="A1428" s="14" t="n"/>
      <c r="B1428" s="5" t="n"/>
      <c r="C1428" s="15" t="n"/>
      <c r="D1428" s="13" t="n"/>
      <c r="E1428" s="5" t="n"/>
      <c r="F1428" s="5" t="n"/>
      <c r="G1428" s="6">
        <f>IF(B1428&amp;""="","",IFERROR(INDEX('الأعضاء'!$B$6:$B$45,MATCH(B1428&amp;"",'الأعضاء'!$A$6:$A$45,0))&amp;"","كود غير موجود"))</f>
        <v/>
      </c>
    </row>
    <row r="1429">
      <c r="A1429" s="14" t="n"/>
      <c r="B1429" s="5" t="n"/>
      <c r="C1429" s="15" t="n"/>
      <c r="D1429" s="13" t="n"/>
      <c r="E1429" s="5" t="n"/>
      <c r="F1429" s="5" t="n"/>
      <c r="G1429" s="6">
        <f>IF(B1429&amp;""="","",IFERROR(INDEX('الأعضاء'!$B$6:$B$45,MATCH(B1429&amp;"",'الأعضاء'!$A$6:$A$45,0))&amp;"","كود غير موجود"))</f>
        <v/>
      </c>
    </row>
    <row r="1430">
      <c r="A1430" s="14" t="n"/>
      <c r="B1430" s="5" t="n"/>
      <c r="C1430" s="15" t="n"/>
      <c r="D1430" s="13" t="n"/>
      <c r="E1430" s="5" t="n"/>
      <c r="F1430" s="5" t="n"/>
      <c r="G1430" s="6">
        <f>IF(B1430&amp;""="","",IFERROR(INDEX('الأعضاء'!$B$6:$B$45,MATCH(B1430&amp;"",'الأعضاء'!$A$6:$A$45,0))&amp;"","كود غير موجود"))</f>
        <v/>
      </c>
    </row>
    <row r="1431">
      <c r="A1431" s="14" t="n"/>
      <c r="B1431" s="5" t="n"/>
      <c r="C1431" s="15" t="n"/>
      <c r="D1431" s="13" t="n"/>
      <c r="E1431" s="5" t="n"/>
      <c r="F1431" s="5" t="n"/>
      <c r="G1431" s="6">
        <f>IF(B1431&amp;""="","",IFERROR(INDEX('الأعضاء'!$B$6:$B$45,MATCH(B1431&amp;"",'الأعضاء'!$A$6:$A$45,0))&amp;"","كود غير موجود"))</f>
        <v/>
      </c>
    </row>
    <row r="1432">
      <c r="A1432" s="14" t="n"/>
      <c r="B1432" s="5" t="n"/>
      <c r="C1432" s="15" t="n"/>
      <c r="D1432" s="13" t="n"/>
      <c r="E1432" s="5" t="n"/>
      <c r="F1432" s="5" t="n"/>
      <c r="G1432" s="6">
        <f>IF(B1432&amp;""="","",IFERROR(INDEX('الأعضاء'!$B$6:$B$45,MATCH(B1432&amp;"",'الأعضاء'!$A$6:$A$45,0))&amp;"","كود غير موجود"))</f>
        <v/>
      </c>
    </row>
    <row r="1433">
      <c r="A1433" s="14" t="n"/>
      <c r="B1433" s="5" t="n"/>
      <c r="C1433" s="15" t="n"/>
      <c r="D1433" s="13" t="n"/>
      <c r="E1433" s="5" t="n"/>
      <c r="F1433" s="5" t="n"/>
      <c r="G1433" s="6">
        <f>IF(B1433&amp;""="","",IFERROR(INDEX('الأعضاء'!$B$6:$B$45,MATCH(B1433&amp;"",'الأعضاء'!$A$6:$A$45,0))&amp;"","كود غير موجود"))</f>
        <v/>
      </c>
    </row>
    <row r="1434">
      <c r="A1434" s="14" t="n"/>
      <c r="B1434" s="5" t="n"/>
      <c r="C1434" s="15" t="n"/>
      <c r="D1434" s="13" t="n"/>
      <c r="E1434" s="5" t="n"/>
      <c r="F1434" s="5" t="n"/>
      <c r="G1434" s="6">
        <f>IF(B1434&amp;""="","",IFERROR(INDEX('الأعضاء'!$B$6:$B$45,MATCH(B1434&amp;"",'الأعضاء'!$A$6:$A$45,0))&amp;"","كود غير موجود"))</f>
        <v/>
      </c>
    </row>
    <row r="1435">
      <c r="A1435" s="14" t="n"/>
      <c r="B1435" s="5" t="n"/>
      <c r="C1435" s="15" t="n"/>
      <c r="D1435" s="13" t="n"/>
      <c r="E1435" s="5" t="n"/>
      <c r="F1435" s="5" t="n"/>
      <c r="G1435" s="6">
        <f>IF(B1435&amp;""="","",IFERROR(INDEX('الأعضاء'!$B$6:$B$45,MATCH(B1435&amp;"",'الأعضاء'!$A$6:$A$45,0))&amp;"","كود غير موجود"))</f>
        <v/>
      </c>
    </row>
    <row r="1436">
      <c r="A1436" s="14" t="n"/>
      <c r="B1436" s="5" t="n"/>
      <c r="C1436" s="15" t="n"/>
      <c r="D1436" s="13" t="n"/>
      <c r="E1436" s="5" t="n"/>
      <c r="F1436" s="5" t="n"/>
      <c r="G1436" s="6">
        <f>IF(B1436&amp;""="","",IFERROR(INDEX('الأعضاء'!$B$6:$B$45,MATCH(B1436&amp;"",'الأعضاء'!$A$6:$A$45,0))&amp;"","كود غير موجود"))</f>
        <v/>
      </c>
    </row>
    <row r="1437">
      <c r="A1437" s="14" t="n"/>
      <c r="B1437" s="5" t="n"/>
      <c r="C1437" s="15" t="n"/>
      <c r="D1437" s="13" t="n"/>
      <c r="E1437" s="5" t="n"/>
      <c r="F1437" s="5" t="n"/>
      <c r="G1437" s="6">
        <f>IF(B1437&amp;""="","",IFERROR(INDEX('الأعضاء'!$B$6:$B$45,MATCH(B1437&amp;"",'الأعضاء'!$A$6:$A$45,0))&amp;"","كود غير موجود"))</f>
        <v/>
      </c>
    </row>
    <row r="1438">
      <c r="A1438" s="14" t="n"/>
      <c r="B1438" s="5" t="n"/>
      <c r="C1438" s="15" t="n"/>
      <c r="D1438" s="13" t="n"/>
      <c r="E1438" s="5" t="n"/>
      <c r="F1438" s="5" t="n"/>
      <c r="G1438" s="6">
        <f>IF(B1438&amp;""="","",IFERROR(INDEX('الأعضاء'!$B$6:$B$45,MATCH(B1438&amp;"",'الأعضاء'!$A$6:$A$45,0))&amp;"","كود غير موجود"))</f>
        <v/>
      </c>
    </row>
    <row r="1439">
      <c r="A1439" s="14" t="n"/>
      <c r="B1439" s="5" t="n"/>
      <c r="C1439" s="15" t="n"/>
      <c r="D1439" s="13" t="n"/>
      <c r="E1439" s="5" t="n"/>
      <c r="F1439" s="5" t="n"/>
      <c r="G1439" s="6">
        <f>IF(B1439&amp;""="","",IFERROR(INDEX('الأعضاء'!$B$6:$B$45,MATCH(B1439&amp;"",'الأعضاء'!$A$6:$A$45,0))&amp;"","كود غير موجود"))</f>
        <v/>
      </c>
    </row>
    <row r="1440">
      <c r="A1440" s="14" t="n"/>
      <c r="B1440" s="5" t="n"/>
      <c r="C1440" s="15" t="n"/>
      <c r="D1440" s="13" t="n"/>
      <c r="E1440" s="5" t="n"/>
      <c r="F1440" s="5" t="n"/>
      <c r="G1440" s="6">
        <f>IF(B1440&amp;""="","",IFERROR(INDEX('الأعضاء'!$B$6:$B$45,MATCH(B1440&amp;"",'الأعضاء'!$A$6:$A$45,0))&amp;"","كود غير موجود"))</f>
        <v/>
      </c>
    </row>
    <row r="1441">
      <c r="A1441" s="14" t="n"/>
      <c r="B1441" s="5" t="n"/>
      <c r="C1441" s="15" t="n"/>
      <c r="D1441" s="13" t="n"/>
      <c r="E1441" s="5" t="n"/>
      <c r="F1441" s="5" t="n"/>
      <c r="G1441" s="6">
        <f>IF(B1441&amp;""="","",IFERROR(INDEX('الأعضاء'!$B$6:$B$45,MATCH(B1441&amp;"",'الأعضاء'!$A$6:$A$45,0))&amp;"","كود غير موجود"))</f>
        <v/>
      </c>
    </row>
    <row r="1442">
      <c r="A1442" s="14" t="n"/>
      <c r="B1442" s="5" t="n"/>
      <c r="C1442" s="15" t="n"/>
      <c r="D1442" s="13" t="n"/>
      <c r="E1442" s="5" t="n"/>
      <c r="F1442" s="5" t="n"/>
      <c r="G1442" s="6">
        <f>IF(B1442&amp;""="","",IFERROR(INDEX('الأعضاء'!$B$6:$B$45,MATCH(B1442&amp;"",'الأعضاء'!$A$6:$A$45,0))&amp;"","كود غير موجود"))</f>
        <v/>
      </c>
    </row>
    <row r="1443">
      <c r="A1443" s="14" t="n"/>
      <c r="B1443" s="5" t="n"/>
      <c r="C1443" s="15" t="n"/>
      <c r="D1443" s="13" t="n"/>
      <c r="E1443" s="5" t="n"/>
      <c r="F1443" s="5" t="n"/>
      <c r="G1443" s="6">
        <f>IF(B1443&amp;""="","",IFERROR(INDEX('الأعضاء'!$B$6:$B$45,MATCH(B1443&amp;"",'الأعضاء'!$A$6:$A$45,0))&amp;"","كود غير موجود"))</f>
        <v/>
      </c>
    </row>
    <row r="1444">
      <c r="A1444" s="14" t="n"/>
      <c r="B1444" s="5" t="n"/>
      <c r="C1444" s="15" t="n"/>
      <c r="D1444" s="13" t="n"/>
      <c r="E1444" s="5" t="n"/>
      <c r="F1444" s="5" t="n"/>
      <c r="G1444" s="6">
        <f>IF(B1444&amp;""="","",IFERROR(INDEX('الأعضاء'!$B$6:$B$45,MATCH(B1444&amp;"",'الأعضاء'!$A$6:$A$45,0))&amp;"","كود غير موجود"))</f>
        <v/>
      </c>
    </row>
    <row r="1445">
      <c r="A1445" s="14" t="n"/>
      <c r="B1445" s="5" t="n"/>
      <c r="C1445" s="15" t="n"/>
      <c r="D1445" s="13" t="n"/>
      <c r="E1445" s="5" t="n"/>
      <c r="F1445" s="5" t="n"/>
      <c r="G1445" s="6">
        <f>IF(B1445&amp;""="","",IFERROR(INDEX('الأعضاء'!$B$6:$B$45,MATCH(B1445&amp;"",'الأعضاء'!$A$6:$A$45,0))&amp;"","كود غير موجود"))</f>
        <v/>
      </c>
    </row>
    <row r="1446">
      <c r="A1446" s="14" t="n"/>
      <c r="B1446" s="5" t="n"/>
      <c r="C1446" s="15" t="n"/>
      <c r="D1446" s="13" t="n"/>
      <c r="E1446" s="5" t="n"/>
      <c r="F1446" s="5" t="n"/>
      <c r="G1446" s="6">
        <f>IF(B1446&amp;""="","",IFERROR(INDEX('الأعضاء'!$B$6:$B$45,MATCH(B1446&amp;"",'الأعضاء'!$A$6:$A$45,0))&amp;"","كود غير موجود"))</f>
        <v/>
      </c>
    </row>
    <row r="1447">
      <c r="A1447" s="14" t="n"/>
      <c r="B1447" s="5" t="n"/>
      <c r="C1447" s="15" t="n"/>
      <c r="D1447" s="13" t="n"/>
      <c r="E1447" s="5" t="n"/>
      <c r="F1447" s="5" t="n"/>
      <c r="G1447" s="6">
        <f>IF(B1447&amp;""="","",IFERROR(INDEX('الأعضاء'!$B$6:$B$45,MATCH(B1447&amp;"",'الأعضاء'!$A$6:$A$45,0))&amp;"","كود غير موجود"))</f>
        <v/>
      </c>
    </row>
    <row r="1448">
      <c r="A1448" s="14" t="n"/>
      <c r="B1448" s="5" t="n"/>
      <c r="C1448" s="15" t="n"/>
      <c r="D1448" s="13" t="n"/>
      <c r="E1448" s="5" t="n"/>
      <c r="F1448" s="5" t="n"/>
      <c r="G1448" s="6">
        <f>IF(B1448&amp;""="","",IFERROR(INDEX('الأعضاء'!$B$6:$B$45,MATCH(B1448&amp;"",'الأعضاء'!$A$6:$A$45,0))&amp;"","كود غير موجود"))</f>
        <v/>
      </c>
    </row>
    <row r="1449">
      <c r="A1449" s="14" t="n"/>
      <c r="B1449" s="5" t="n"/>
      <c r="C1449" s="15" t="n"/>
      <c r="D1449" s="13" t="n"/>
      <c r="E1449" s="5" t="n"/>
      <c r="F1449" s="5" t="n"/>
      <c r="G1449" s="6">
        <f>IF(B1449&amp;""="","",IFERROR(INDEX('الأعضاء'!$B$6:$B$45,MATCH(B1449&amp;"",'الأعضاء'!$A$6:$A$45,0))&amp;"","كود غير موجود"))</f>
        <v/>
      </c>
    </row>
    <row r="1450">
      <c r="A1450" s="14" t="n"/>
      <c r="B1450" s="5" t="n"/>
      <c r="C1450" s="15" t="n"/>
      <c r="D1450" s="13" t="n"/>
      <c r="E1450" s="5" t="n"/>
      <c r="F1450" s="5" t="n"/>
      <c r="G1450" s="6">
        <f>IF(B1450&amp;""="","",IFERROR(INDEX('الأعضاء'!$B$6:$B$45,MATCH(B1450&amp;"",'الأعضاء'!$A$6:$A$45,0))&amp;"","كود غير موجود"))</f>
        <v/>
      </c>
    </row>
    <row r="1451">
      <c r="A1451" s="14" t="n"/>
      <c r="B1451" s="5" t="n"/>
      <c r="C1451" s="15" t="n"/>
      <c r="D1451" s="13" t="n"/>
      <c r="E1451" s="5" t="n"/>
      <c r="F1451" s="5" t="n"/>
      <c r="G1451" s="6">
        <f>IF(B1451&amp;""="","",IFERROR(INDEX('الأعضاء'!$B$6:$B$45,MATCH(B1451&amp;"",'الأعضاء'!$A$6:$A$45,0))&amp;"","كود غير موجود"))</f>
        <v/>
      </c>
    </row>
    <row r="1452">
      <c r="A1452" s="14" t="n"/>
      <c r="B1452" s="5" t="n"/>
      <c r="C1452" s="15" t="n"/>
      <c r="D1452" s="13" t="n"/>
      <c r="E1452" s="5" t="n"/>
      <c r="F1452" s="5" t="n"/>
      <c r="G1452" s="6">
        <f>IF(B1452&amp;""="","",IFERROR(INDEX('الأعضاء'!$B$6:$B$45,MATCH(B1452&amp;"",'الأعضاء'!$A$6:$A$45,0))&amp;"","كود غير موجود"))</f>
        <v/>
      </c>
    </row>
    <row r="1453">
      <c r="A1453" s="14" t="n"/>
      <c r="B1453" s="5" t="n"/>
      <c r="C1453" s="15" t="n"/>
      <c r="D1453" s="13" t="n"/>
      <c r="E1453" s="5" t="n"/>
      <c r="F1453" s="5" t="n"/>
      <c r="G1453" s="6">
        <f>IF(B1453&amp;""="","",IFERROR(INDEX('الأعضاء'!$B$6:$B$45,MATCH(B1453&amp;"",'الأعضاء'!$A$6:$A$45,0))&amp;"","كود غير موجود"))</f>
        <v/>
      </c>
    </row>
    <row r="1454">
      <c r="A1454" s="14" t="n"/>
      <c r="B1454" s="5" t="n"/>
      <c r="C1454" s="15" t="n"/>
      <c r="D1454" s="13" t="n"/>
      <c r="E1454" s="5" t="n"/>
      <c r="F1454" s="5" t="n"/>
      <c r="G1454" s="6">
        <f>IF(B1454&amp;""="","",IFERROR(INDEX('الأعضاء'!$B$6:$B$45,MATCH(B1454&amp;"",'الأعضاء'!$A$6:$A$45,0))&amp;"","كود غير موجود"))</f>
        <v/>
      </c>
    </row>
    <row r="1455">
      <c r="A1455" s="14" t="n"/>
      <c r="B1455" s="5" t="n"/>
      <c r="C1455" s="15" t="n"/>
      <c r="D1455" s="13" t="n"/>
      <c r="E1455" s="5" t="n"/>
      <c r="F1455" s="5" t="n"/>
      <c r="G1455" s="6">
        <f>IF(B1455&amp;""="","",IFERROR(INDEX('الأعضاء'!$B$6:$B$45,MATCH(B1455&amp;"",'الأعضاء'!$A$6:$A$45,0))&amp;"","كود غير موجود"))</f>
        <v/>
      </c>
    </row>
    <row r="1456">
      <c r="A1456" s="14" t="n"/>
      <c r="B1456" s="5" t="n"/>
      <c r="C1456" s="15" t="n"/>
      <c r="D1456" s="13" t="n"/>
      <c r="E1456" s="5" t="n"/>
      <c r="F1456" s="5" t="n"/>
      <c r="G1456" s="6">
        <f>IF(B1456&amp;""="","",IFERROR(INDEX('الأعضاء'!$B$6:$B$45,MATCH(B1456&amp;"",'الأعضاء'!$A$6:$A$45,0))&amp;"","كود غير موجود"))</f>
        <v/>
      </c>
    </row>
    <row r="1457">
      <c r="A1457" s="14" t="n"/>
      <c r="B1457" s="5" t="n"/>
      <c r="C1457" s="15" t="n"/>
      <c r="D1457" s="13" t="n"/>
      <c r="E1457" s="5" t="n"/>
      <c r="F1457" s="5" t="n"/>
      <c r="G1457" s="6">
        <f>IF(B1457&amp;""="","",IFERROR(INDEX('الأعضاء'!$B$6:$B$45,MATCH(B1457&amp;"",'الأعضاء'!$A$6:$A$45,0))&amp;"","كود غير موجود"))</f>
        <v/>
      </c>
    </row>
    <row r="1458">
      <c r="A1458" s="14" t="n"/>
      <c r="B1458" s="5" t="n"/>
      <c r="C1458" s="15" t="n"/>
      <c r="D1458" s="13" t="n"/>
      <c r="E1458" s="5" t="n"/>
      <c r="F1458" s="5" t="n"/>
      <c r="G1458" s="6">
        <f>IF(B1458&amp;""="","",IFERROR(INDEX('الأعضاء'!$B$6:$B$45,MATCH(B1458&amp;"",'الأعضاء'!$A$6:$A$45,0))&amp;"","كود غير موجود"))</f>
        <v/>
      </c>
    </row>
    <row r="1459">
      <c r="A1459" s="14" t="n"/>
      <c r="B1459" s="5" t="n"/>
      <c r="C1459" s="15" t="n"/>
      <c r="D1459" s="13" t="n"/>
      <c r="E1459" s="5" t="n"/>
      <c r="F1459" s="5" t="n"/>
      <c r="G1459" s="6">
        <f>IF(B1459&amp;""="","",IFERROR(INDEX('الأعضاء'!$B$6:$B$45,MATCH(B1459&amp;"",'الأعضاء'!$A$6:$A$45,0))&amp;"","كود غير موجود"))</f>
        <v/>
      </c>
    </row>
    <row r="1460">
      <c r="A1460" s="14" t="n"/>
      <c r="B1460" s="5" t="n"/>
      <c r="C1460" s="15" t="n"/>
      <c r="D1460" s="13" t="n"/>
      <c r="E1460" s="5" t="n"/>
      <c r="F1460" s="5" t="n"/>
      <c r="G1460" s="6">
        <f>IF(B1460&amp;""="","",IFERROR(INDEX('الأعضاء'!$B$6:$B$45,MATCH(B1460&amp;"",'الأعضاء'!$A$6:$A$45,0))&amp;"","كود غير موجود"))</f>
        <v/>
      </c>
    </row>
    <row r="1461">
      <c r="A1461" s="14" t="n"/>
      <c r="B1461" s="5" t="n"/>
      <c r="C1461" s="15" t="n"/>
      <c r="D1461" s="13" t="n"/>
      <c r="E1461" s="5" t="n"/>
      <c r="F1461" s="5" t="n"/>
      <c r="G1461" s="6">
        <f>IF(B1461&amp;""="","",IFERROR(INDEX('الأعضاء'!$B$6:$B$45,MATCH(B1461&amp;"",'الأعضاء'!$A$6:$A$45,0))&amp;"","كود غير موجود"))</f>
        <v/>
      </c>
    </row>
    <row r="1462">
      <c r="A1462" s="14" t="n"/>
      <c r="B1462" s="5" t="n"/>
      <c r="C1462" s="15" t="n"/>
      <c r="D1462" s="13" t="n"/>
      <c r="E1462" s="5" t="n"/>
      <c r="F1462" s="5" t="n"/>
      <c r="G1462" s="6">
        <f>IF(B1462&amp;""="","",IFERROR(INDEX('الأعضاء'!$B$6:$B$45,MATCH(B1462&amp;"",'الأعضاء'!$A$6:$A$45,0))&amp;"","كود غير موجود"))</f>
        <v/>
      </c>
    </row>
    <row r="1463">
      <c r="A1463" s="14" t="n"/>
      <c r="B1463" s="5" t="n"/>
      <c r="C1463" s="15" t="n"/>
      <c r="D1463" s="13" t="n"/>
      <c r="E1463" s="5" t="n"/>
      <c r="F1463" s="5" t="n"/>
      <c r="G1463" s="6">
        <f>IF(B1463&amp;""="","",IFERROR(INDEX('الأعضاء'!$B$6:$B$45,MATCH(B1463&amp;"",'الأعضاء'!$A$6:$A$45,0))&amp;"","كود غير موجود"))</f>
        <v/>
      </c>
    </row>
    <row r="1464">
      <c r="A1464" s="14" t="n"/>
      <c r="B1464" s="5" t="n"/>
      <c r="C1464" s="15" t="n"/>
      <c r="D1464" s="13" t="n"/>
      <c r="E1464" s="5" t="n"/>
      <c r="F1464" s="5" t="n"/>
      <c r="G1464" s="6">
        <f>IF(B1464&amp;""="","",IFERROR(INDEX('الأعضاء'!$B$6:$B$45,MATCH(B1464&amp;"",'الأعضاء'!$A$6:$A$45,0))&amp;"","كود غير موجود"))</f>
        <v/>
      </c>
    </row>
    <row r="1465">
      <c r="A1465" s="14" t="n"/>
      <c r="B1465" s="5" t="n"/>
      <c r="C1465" s="15" t="n"/>
      <c r="D1465" s="13" t="n"/>
      <c r="E1465" s="5" t="n"/>
      <c r="F1465" s="5" t="n"/>
      <c r="G1465" s="6">
        <f>IF(B1465&amp;""="","",IFERROR(INDEX('الأعضاء'!$B$6:$B$45,MATCH(B1465&amp;"",'الأعضاء'!$A$6:$A$45,0))&amp;"","كود غير موجود"))</f>
        <v/>
      </c>
    </row>
    <row r="1466">
      <c r="A1466" s="14" t="n"/>
      <c r="B1466" s="5" t="n"/>
      <c r="C1466" s="15" t="n"/>
      <c r="D1466" s="13" t="n"/>
      <c r="E1466" s="5" t="n"/>
      <c r="F1466" s="5" t="n"/>
      <c r="G1466" s="6">
        <f>IF(B1466&amp;""="","",IFERROR(INDEX('الأعضاء'!$B$6:$B$45,MATCH(B1466&amp;"",'الأعضاء'!$A$6:$A$45,0))&amp;"","كود غير موجود"))</f>
        <v/>
      </c>
    </row>
    <row r="1467">
      <c r="A1467" s="14" t="n"/>
      <c r="B1467" s="5" t="n"/>
      <c r="C1467" s="15" t="n"/>
      <c r="D1467" s="13" t="n"/>
      <c r="E1467" s="5" t="n"/>
      <c r="F1467" s="5" t="n"/>
      <c r="G1467" s="6">
        <f>IF(B1467&amp;""="","",IFERROR(INDEX('الأعضاء'!$B$6:$B$45,MATCH(B1467&amp;"",'الأعضاء'!$A$6:$A$45,0))&amp;"","كود غير موجود"))</f>
        <v/>
      </c>
    </row>
    <row r="1468">
      <c r="A1468" s="14" t="n"/>
      <c r="B1468" s="5" t="n"/>
      <c r="C1468" s="15" t="n"/>
      <c r="D1468" s="13" t="n"/>
      <c r="E1468" s="5" t="n"/>
      <c r="F1468" s="5" t="n"/>
      <c r="G1468" s="6">
        <f>IF(B1468&amp;""="","",IFERROR(INDEX('الأعضاء'!$B$6:$B$45,MATCH(B1468&amp;"",'الأعضاء'!$A$6:$A$45,0))&amp;"","كود غير موجود"))</f>
        <v/>
      </c>
    </row>
    <row r="1469">
      <c r="A1469" s="14" t="n"/>
      <c r="B1469" s="5" t="n"/>
      <c r="C1469" s="15" t="n"/>
      <c r="D1469" s="13" t="n"/>
      <c r="E1469" s="5" t="n"/>
      <c r="F1469" s="5" t="n"/>
      <c r="G1469" s="6">
        <f>IF(B1469&amp;""="","",IFERROR(INDEX('الأعضاء'!$B$6:$B$45,MATCH(B1469&amp;"",'الأعضاء'!$A$6:$A$45,0))&amp;"","كود غير موجود"))</f>
        <v/>
      </c>
    </row>
    <row r="1470">
      <c r="A1470" s="14" t="n"/>
      <c r="B1470" s="5" t="n"/>
      <c r="C1470" s="15" t="n"/>
      <c r="D1470" s="13" t="n"/>
      <c r="E1470" s="5" t="n"/>
      <c r="F1470" s="5" t="n"/>
      <c r="G1470" s="6">
        <f>IF(B1470&amp;""="","",IFERROR(INDEX('الأعضاء'!$B$6:$B$45,MATCH(B1470&amp;"",'الأعضاء'!$A$6:$A$45,0))&amp;"","كود غير موجود"))</f>
        <v/>
      </c>
    </row>
    <row r="1471">
      <c r="A1471" s="14" t="n"/>
      <c r="B1471" s="5" t="n"/>
      <c r="C1471" s="15" t="n"/>
      <c r="D1471" s="13" t="n"/>
      <c r="E1471" s="5" t="n"/>
      <c r="F1471" s="5" t="n"/>
      <c r="G1471" s="6">
        <f>IF(B1471&amp;""="","",IFERROR(INDEX('الأعضاء'!$B$6:$B$45,MATCH(B1471&amp;"",'الأعضاء'!$A$6:$A$45,0))&amp;"","كود غير موجود"))</f>
        <v/>
      </c>
    </row>
    <row r="1472">
      <c r="A1472" s="14" t="n"/>
      <c r="B1472" s="5" t="n"/>
      <c r="C1472" s="15" t="n"/>
      <c r="D1472" s="13" t="n"/>
      <c r="E1472" s="5" t="n"/>
      <c r="F1472" s="5" t="n"/>
      <c r="G1472" s="6">
        <f>IF(B1472&amp;""="","",IFERROR(INDEX('الأعضاء'!$B$6:$B$45,MATCH(B1472&amp;"",'الأعضاء'!$A$6:$A$45,0))&amp;"","كود غير موجود"))</f>
        <v/>
      </c>
    </row>
    <row r="1473">
      <c r="A1473" s="14" t="n"/>
      <c r="B1473" s="5" t="n"/>
      <c r="C1473" s="15" t="n"/>
      <c r="D1473" s="13" t="n"/>
      <c r="E1473" s="5" t="n"/>
      <c r="F1473" s="5" t="n"/>
      <c r="G1473" s="6">
        <f>IF(B1473&amp;""="","",IFERROR(INDEX('الأعضاء'!$B$6:$B$45,MATCH(B1473&amp;"",'الأعضاء'!$A$6:$A$45,0))&amp;"","كود غير موجود"))</f>
        <v/>
      </c>
    </row>
    <row r="1474">
      <c r="A1474" s="14" t="n"/>
      <c r="B1474" s="5" t="n"/>
      <c r="C1474" s="15" t="n"/>
      <c r="D1474" s="13" t="n"/>
      <c r="E1474" s="5" t="n"/>
      <c r="F1474" s="5" t="n"/>
      <c r="G1474" s="6">
        <f>IF(B1474&amp;""="","",IFERROR(INDEX('الأعضاء'!$B$6:$B$45,MATCH(B1474&amp;"",'الأعضاء'!$A$6:$A$45,0))&amp;"","كود غير موجود"))</f>
        <v/>
      </c>
    </row>
    <row r="1475">
      <c r="A1475" s="14" t="n"/>
      <c r="B1475" s="5" t="n"/>
      <c r="C1475" s="15" t="n"/>
      <c r="D1475" s="13" t="n"/>
      <c r="E1475" s="5" t="n"/>
      <c r="F1475" s="5" t="n"/>
      <c r="G1475" s="6">
        <f>IF(B1475&amp;""="","",IFERROR(INDEX('الأعضاء'!$B$6:$B$45,MATCH(B1475&amp;"",'الأعضاء'!$A$6:$A$45,0))&amp;"","كود غير موجود"))</f>
        <v/>
      </c>
    </row>
    <row r="1476">
      <c r="A1476" s="14" t="n"/>
      <c r="B1476" s="5" t="n"/>
      <c r="C1476" s="15" t="n"/>
      <c r="D1476" s="13" t="n"/>
      <c r="E1476" s="5" t="n"/>
      <c r="F1476" s="5" t="n"/>
      <c r="G1476" s="6">
        <f>IF(B1476&amp;""="","",IFERROR(INDEX('الأعضاء'!$B$6:$B$45,MATCH(B1476&amp;"",'الأعضاء'!$A$6:$A$45,0))&amp;"","كود غير موجود"))</f>
        <v/>
      </c>
    </row>
    <row r="1477">
      <c r="A1477" s="14" t="n"/>
      <c r="B1477" s="5" t="n"/>
      <c r="C1477" s="15" t="n"/>
      <c r="D1477" s="13" t="n"/>
      <c r="E1477" s="5" t="n"/>
      <c r="F1477" s="5" t="n"/>
      <c r="G1477" s="6">
        <f>IF(B1477&amp;""="","",IFERROR(INDEX('الأعضاء'!$B$6:$B$45,MATCH(B1477&amp;"",'الأعضاء'!$A$6:$A$45,0))&amp;"","كود غير موجود"))</f>
        <v/>
      </c>
    </row>
    <row r="1478">
      <c r="A1478" s="14" t="n"/>
      <c r="B1478" s="5" t="n"/>
      <c r="C1478" s="15" t="n"/>
      <c r="D1478" s="13" t="n"/>
      <c r="E1478" s="5" t="n"/>
      <c r="F1478" s="5" t="n"/>
      <c r="G1478" s="6">
        <f>IF(B1478&amp;""="","",IFERROR(INDEX('الأعضاء'!$B$6:$B$45,MATCH(B1478&amp;"",'الأعضاء'!$A$6:$A$45,0))&amp;"","كود غير موجود"))</f>
        <v/>
      </c>
    </row>
    <row r="1479">
      <c r="A1479" s="14" t="n"/>
      <c r="B1479" s="5" t="n"/>
      <c r="C1479" s="15" t="n"/>
      <c r="D1479" s="13" t="n"/>
      <c r="E1479" s="5" t="n"/>
      <c r="F1479" s="5" t="n"/>
      <c r="G1479" s="6">
        <f>IF(B1479&amp;""="","",IFERROR(INDEX('الأعضاء'!$B$6:$B$45,MATCH(B1479&amp;"",'الأعضاء'!$A$6:$A$45,0))&amp;"","كود غير موجود"))</f>
        <v/>
      </c>
    </row>
    <row r="1480">
      <c r="A1480" s="14" t="n"/>
      <c r="B1480" s="5" t="n"/>
      <c r="C1480" s="15" t="n"/>
      <c r="D1480" s="13" t="n"/>
      <c r="E1480" s="5" t="n"/>
      <c r="F1480" s="5" t="n"/>
      <c r="G1480" s="6">
        <f>IF(B1480&amp;""="","",IFERROR(INDEX('الأعضاء'!$B$6:$B$45,MATCH(B1480&amp;"",'الأعضاء'!$A$6:$A$45,0))&amp;"","كود غير موجود"))</f>
        <v/>
      </c>
    </row>
    <row r="1481">
      <c r="A1481" s="14" t="n"/>
      <c r="B1481" s="5" t="n"/>
      <c r="C1481" s="15" t="n"/>
      <c r="D1481" s="13" t="n"/>
      <c r="E1481" s="5" t="n"/>
      <c r="F1481" s="5" t="n"/>
      <c r="G1481" s="6">
        <f>IF(B1481&amp;""="","",IFERROR(INDEX('الأعضاء'!$B$6:$B$45,MATCH(B1481&amp;"",'الأعضاء'!$A$6:$A$45,0))&amp;"","كود غير موجود"))</f>
        <v/>
      </c>
    </row>
    <row r="1482">
      <c r="A1482" s="14" t="n"/>
      <c r="B1482" s="5" t="n"/>
      <c r="C1482" s="15" t="n"/>
      <c r="D1482" s="13" t="n"/>
      <c r="E1482" s="5" t="n"/>
      <c r="F1482" s="5" t="n"/>
      <c r="G1482" s="6">
        <f>IF(B1482&amp;""="","",IFERROR(INDEX('الأعضاء'!$B$6:$B$45,MATCH(B1482&amp;"",'الأعضاء'!$A$6:$A$45,0))&amp;"","كود غير موجود"))</f>
        <v/>
      </c>
    </row>
    <row r="1483">
      <c r="A1483" s="14" t="n"/>
      <c r="B1483" s="5" t="n"/>
      <c r="C1483" s="15" t="n"/>
      <c r="D1483" s="13" t="n"/>
      <c r="E1483" s="5" t="n"/>
      <c r="F1483" s="5" t="n"/>
      <c r="G1483" s="6">
        <f>IF(B1483&amp;""="","",IFERROR(INDEX('الأعضاء'!$B$6:$B$45,MATCH(B1483&amp;"",'الأعضاء'!$A$6:$A$45,0))&amp;"","كود غير موجود"))</f>
        <v/>
      </c>
    </row>
    <row r="1484">
      <c r="A1484" s="14" t="n"/>
      <c r="B1484" s="5" t="n"/>
      <c r="C1484" s="15" t="n"/>
      <c r="D1484" s="13" t="n"/>
      <c r="E1484" s="5" t="n"/>
      <c r="F1484" s="5" t="n"/>
      <c r="G1484" s="6">
        <f>IF(B1484&amp;""="","",IFERROR(INDEX('الأعضاء'!$B$6:$B$45,MATCH(B1484&amp;"",'الأعضاء'!$A$6:$A$45,0))&amp;"","كود غير موجود"))</f>
        <v/>
      </c>
    </row>
    <row r="1485">
      <c r="A1485" s="14" t="n"/>
      <c r="B1485" s="5" t="n"/>
      <c r="C1485" s="15" t="n"/>
      <c r="D1485" s="13" t="n"/>
      <c r="E1485" s="5" t="n"/>
      <c r="F1485" s="5" t="n"/>
      <c r="G1485" s="6">
        <f>IF(B1485&amp;""="","",IFERROR(INDEX('الأعضاء'!$B$6:$B$45,MATCH(B1485&amp;"",'الأعضاء'!$A$6:$A$45,0))&amp;"","كود غير موجود"))</f>
        <v/>
      </c>
    </row>
    <row r="1486">
      <c r="A1486" s="14" t="n"/>
      <c r="B1486" s="5" t="n"/>
      <c r="C1486" s="15" t="n"/>
      <c r="D1486" s="13" t="n"/>
      <c r="E1486" s="5" t="n"/>
      <c r="F1486" s="5" t="n"/>
      <c r="G1486" s="6">
        <f>IF(B1486&amp;""="","",IFERROR(INDEX('الأعضاء'!$B$6:$B$45,MATCH(B1486&amp;"",'الأعضاء'!$A$6:$A$45,0))&amp;"","كود غير موجود"))</f>
        <v/>
      </c>
    </row>
    <row r="1487">
      <c r="A1487" s="14" t="n"/>
      <c r="B1487" s="5" t="n"/>
      <c r="C1487" s="15" t="n"/>
      <c r="D1487" s="13" t="n"/>
      <c r="E1487" s="5" t="n"/>
      <c r="F1487" s="5" t="n"/>
      <c r="G1487" s="6">
        <f>IF(B1487&amp;""="","",IFERROR(INDEX('الأعضاء'!$B$6:$B$45,MATCH(B1487&amp;"",'الأعضاء'!$A$6:$A$45,0))&amp;"","كود غير موجود"))</f>
        <v/>
      </c>
    </row>
    <row r="1488">
      <c r="A1488" s="14" t="n"/>
      <c r="B1488" s="5" t="n"/>
      <c r="C1488" s="15" t="n"/>
      <c r="D1488" s="13" t="n"/>
      <c r="E1488" s="5" t="n"/>
      <c r="F1488" s="5" t="n"/>
      <c r="G1488" s="6">
        <f>IF(B1488&amp;""="","",IFERROR(INDEX('الأعضاء'!$B$6:$B$45,MATCH(B1488&amp;"",'الأعضاء'!$A$6:$A$45,0))&amp;"","كود غير موجود"))</f>
        <v/>
      </c>
    </row>
    <row r="1489">
      <c r="A1489" s="14" t="n"/>
      <c r="B1489" s="5" t="n"/>
      <c r="C1489" s="15" t="n"/>
      <c r="D1489" s="13" t="n"/>
      <c r="E1489" s="5" t="n"/>
      <c r="F1489" s="5" t="n"/>
      <c r="G1489" s="6">
        <f>IF(B1489&amp;""="","",IFERROR(INDEX('الأعضاء'!$B$6:$B$45,MATCH(B1489&amp;"",'الأعضاء'!$A$6:$A$45,0))&amp;"","كود غير موجود"))</f>
        <v/>
      </c>
    </row>
    <row r="1490">
      <c r="A1490" s="14" t="n"/>
      <c r="B1490" s="5" t="n"/>
      <c r="C1490" s="15" t="n"/>
      <c r="D1490" s="13" t="n"/>
      <c r="E1490" s="5" t="n"/>
      <c r="F1490" s="5" t="n"/>
      <c r="G1490" s="6">
        <f>IF(B1490&amp;""="","",IFERROR(INDEX('الأعضاء'!$B$6:$B$45,MATCH(B1490&amp;"",'الأعضاء'!$A$6:$A$45,0))&amp;"","كود غير موجود"))</f>
        <v/>
      </c>
    </row>
    <row r="1491">
      <c r="A1491" s="14" t="n"/>
      <c r="B1491" s="5" t="n"/>
      <c r="C1491" s="15" t="n"/>
      <c r="D1491" s="13" t="n"/>
      <c r="E1491" s="5" t="n"/>
      <c r="F1491" s="5" t="n"/>
      <c r="G1491" s="6">
        <f>IF(B1491&amp;""="","",IFERROR(INDEX('الأعضاء'!$B$6:$B$45,MATCH(B1491&amp;"",'الأعضاء'!$A$6:$A$45,0))&amp;"","كود غير موجود"))</f>
        <v/>
      </c>
    </row>
    <row r="1492">
      <c r="A1492" s="14" t="n"/>
      <c r="B1492" s="5" t="n"/>
      <c r="C1492" s="15" t="n"/>
      <c r="D1492" s="13" t="n"/>
      <c r="E1492" s="5" t="n"/>
      <c r="F1492" s="5" t="n"/>
      <c r="G1492" s="6">
        <f>IF(B1492&amp;""="","",IFERROR(INDEX('الأعضاء'!$B$6:$B$45,MATCH(B1492&amp;"",'الأعضاء'!$A$6:$A$45,0))&amp;"","كود غير موجود"))</f>
        <v/>
      </c>
    </row>
    <row r="1493">
      <c r="A1493" s="14" t="n"/>
      <c r="B1493" s="5" t="n"/>
      <c r="C1493" s="15" t="n"/>
      <c r="D1493" s="13" t="n"/>
      <c r="E1493" s="5" t="n"/>
      <c r="F1493" s="5" t="n"/>
      <c r="G1493" s="6">
        <f>IF(B1493&amp;""="","",IFERROR(INDEX('الأعضاء'!$B$6:$B$45,MATCH(B1493&amp;"",'الأعضاء'!$A$6:$A$45,0))&amp;"","كود غير موجود"))</f>
        <v/>
      </c>
    </row>
    <row r="1494">
      <c r="A1494" s="14" t="n"/>
      <c r="B1494" s="5" t="n"/>
      <c r="C1494" s="15" t="n"/>
      <c r="D1494" s="13" t="n"/>
      <c r="E1494" s="5" t="n"/>
      <c r="F1494" s="5" t="n"/>
      <c r="G1494" s="6">
        <f>IF(B1494&amp;""="","",IFERROR(INDEX('الأعضاء'!$B$6:$B$45,MATCH(B1494&amp;"",'الأعضاء'!$A$6:$A$45,0))&amp;"","كود غير موجود"))</f>
        <v/>
      </c>
    </row>
    <row r="1495">
      <c r="A1495" s="14" t="n"/>
      <c r="B1495" s="5" t="n"/>
      <c r="C1495" s="15" t="n"/>
      <c r="D1495" s="13" t="n"/>
      <c r="E1495" s="5" t="n"/>
      <c r="F1495" s="5" t="n"/>
      <c r="G1495" s="6">
        <f>IF(B1495&amp;""="","",IFERROR(INDEX('الأعضاء'!$B$6:$B$45,MATCH(B1495&amp;"",'الأعضاء'!$A$6:$A$45,0))&amp;"","كود غير موجود"))</f>
        <v/>
      </c>
    </row>
    <row r="1496">
      <c r="A1496" s="14" t="n"/>
      <c r="B1496" s="5" t="n"/>
      <c r="C1496" s="15" t="n"/>
      <c r="D1496" s="13" t="n"/>
      <c r="E1496" s="5" t="n"/>
      <c r="F1496" s="5" t="n"/>
      <c r="G1496" s="6">
        <f>IF(B1496&amp;""="","",IFERROR(INDEX('الأعضاء'!$B$6:$B$45,MATCH(B1496&amp;"",'الأعضاء'!$A$6:$A$45,0))&amp;"","كود غير موجود"))</f>
        <v/>
      </c>
    </row>
    <row r="1497">
      <c r="A1497" s="14" t="n"/>
      <c r="B1497" s="5" t="n"/>
      <c r="C1497" s="15" t="n"/>
      <c r="D1497" s="13" t="n"/>
      <c r="E1497" s="5" t="n"/>
      <c r="F1497" s="5" t="n"/>
      <c r="G1497" s="6">
        <f>IF(B1497&amp;""="","",IFERROR(INDEX('الأعضاء'!$B$6:$B$45,MATCH(B1497&amp;"",'الأعضاء'!$A$6:$A$45,0))&amp;"","كود غير موجود"))</f>
        <v/>
      </c>
    </row>
    <row r="1498">
      <c r="A1498" s="14" t="n"/>
      <c r="B1498" s="5" t="n"/>
      <c r="C1498" s="15" t="n"/>
      <c r="D1498" s="13" t="n"/>
      <c r="E1498" s="5" t="n"/>
      <c r="F1498" s="5" t="n"/>
      <c r="G1498" s="6">
        <f>IF(B1498&amp;""="","",IFERROR(INDEX('الأعضاء'!$B$6:$B$45,MATCH(B1498&amp;"",'الأعضاء'!$A$6:$A$45,0))&amp;"","كود غير موجود"))</f>
        <v/>
      </c>
    </row>
    <row r="1499">
      <c r="A1499" s="14" t="n"/>
      <c r="B1499" s="5" t="n"/>
      <c r="C1499" s="15" t="n"/>
      <c r="D1499" s="13" t="n"/>
      <c r="E1499" s="5" t="n"/>
      <c r="F1499" s="5" t="n"/>
      <c r="G1499" s="6">
        <f>IF(B1499&amp;""="","",IFERROR(INDEX('الأعضاء'!$B$6:$B$45,MATCH(B1499&amp;"",'الأعضاء'!$A$6:$A$45,0))&amp;"","كود غير موجود"))</f>
        <v/>
      </c>
    </row>
    <row r="1500">
      <c r="A1500" s="14" t="n"/>
      <c r="B1500" s="5" t="n"/>
      <c r="C1500" s="15" t="n"/>
      <c r="D1500" s="13" t="n"/>
      <c r="E1500" s="5" t="n"/>
      <c r="F1500" s="5" t="n"/>
      <c r="G1500" s="6">
        <f>IF(B1500&amp;""="","",IFERROR(INDEX('الأعضاء'!$B$6:$B$45,MATCH(B1500&amp;"",'الأعضاء'!$A$6:$A$45,0))&amp;"","كود غير موجود"))</f>
        <v/>
      </c>
    </row>
    <row r="1501">
      <c r="A1501" s="14" t="n"/>
      <c r="B1501" s="5" t="n"/>
      <c r="C1501" s="15" t="n"/>
      <c r="D1501" s="13" t="n"/>
      <c r="E1501" s="5" t="n"/>
      <c r="F1501" s="5" t="n"/>
      <c r="G1501" s="6">
        <f>IF(B1501&amp;""="","",IFERROR(INDEX('الأعضاء'!$B$6:$B$45,MATCH(B1501&amp;"",'الأعضاء'!$A$6:$A$45,0))&amp;"","كود غير موجود"))</f>
        <v/>
      </c>
    </row>
    <row r="1502">
      <c r="A1502" s="14" t="n"/>
      <c r="B1502" s="5" t="n"/>
      <c r="C1502" s="15" t="n"/>
      <c r="D1502" s="13" t="n"/>
      <c r="E1502" s="5" t="n"/>
      <c r="F1502" s="5" t="n"/>
      <c r="G1502" s="6">
        <f>IF(B1502&amp;""="","",IFERROR(INDEX('الأعضاء'!$B$6:$B$45,MATCH(B1502&amp;"",'الأعضاء'!$A$6:$A$45,0))&amp;"","كود غير موجود"))</f>
        <v/>
      </c>
    </row>
    <row r="1503">
      <c r="A1503" s="14" t="n"/>
      <c r="B1503" s="5" t="n"/>
      <c r="C1503" s="15" t="n"/>
      <c r="D1503" s="13" t="n"/>
      <c r="E1503" s="5" t="n"/>
      <c r="F1503" s="5" t="n"/>
      <c r="G1503" s="6">
        <f>IF(B1503&amp;""="","",IFERROR(INDEX('الأعضاء'!$B$6:$B$45,MATCH(B1503&amp;"",'الأعضاء'!$A$6:$A$45,0))&amp;"","كود غير موجود"))</f>
        <v/>
      </c>
    </row>
    <row r="1504">
      <c r="A1504" s="14" t="n"/>
      <c r="B1504" s="5" t="n"/>
      <c r="C1504" s="15" t="n"/>
      <c r="D1504" s="13" t="n"/>
      <c r="E1504" s="5" t="n"/>
      <c r="F1504" s="5" t="n"/>
      <c r="G1504" s="6">
        <f>IF(B1504&amp;""="","",IFERROR(INDEX('الأعضاء'!$B$6:$B$45,MATCH(B1504&amp;"",'الأعضاء'!$A$6:$A$45,0))&amp;"","كود غير موجود"))</f>
        <v/>
      </c>
    </row>
    <row r="1505">
      <c r="A1505" s="14" t="n"/>
      <c r="B1505" s="5" t="n"/>
      <c r="C1505" s="15" t="n"/>
      <c r="D1505" s="13" t="n"/>
      <c r="E1505" s="5" t="n"/>
      <c r="F1505" s="5" t="n"/>
      <c r="G1505" s="6">
        <f>IF(B1505&amp;""="","",IFERROR(INDEX('الأعضاء'!$B$6:$B$45,MATCH(B1505&amp;"",'الأعضاء'!$A$6:$A$45,0))&amp;"","كود غير موجود"))</f>
        <v/>
      </c>
    </row>
  </sheetData>
  <autoFilter ref="A5:G1505"/>
  <mergeCells count="2">
    <mergeCell ref="A2:G2"/>
    <mergeCell ref="A1:G1"/>
  </mergeCells>
  <conditionalFormatting sqref="G6:G1505">
    <cfRule type="expression" priority="1" dxfId="1">
      <formula>G6="كود غير موجود"</formula>
    </cfRule>
  </conditionalFormatting>
  <dataValidations count="3">
    <dataValidation sqref="B6:B1505" showDropDown="0" showInputMessage="0" showErrorMessage="0" allowBlank="1" type="list">
      <formula1>='الأعضاء'!$A$6:$A$45</formula1>
    </dataValidation>
    <dataValidation sqref="C6:C1505" showDropDown="0" showInputMessage="0" showErrorMessage="0" allowBlank="1" type="list">
      <formula1>='الشهور'!$A$6:$A$29</formula1>
    </dataValidation>
    <dataValidation sqref="E6:E1505" showDropDown="0" showInputMessage="0" showErrorMessage="0" allowBlank="1" type="list">
      <formula1>"نقدًا,تحويل"</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AA45"/>
  <sheetViews>
    <sheetView showGridLines="1" rightToLeft="1" workbookViewId="0">
      <pane xSplit="3" ySplit="5" topLeftCell="D6" activePane="bottomRight" state="frozen"/>
      <selection pane="topRight"/>
      <selection pane="bottomLeft"/>
      <selection pane="bottomRight" activeCell="A1" sqref="A1"/>
    </sheetView>
  </sheetViews>
  <sheetFormatPr baseColWidth="8" defaultRowHeight="15"/>
  <cols>
    <col width="9" customWidth="1" min="1" max="1"/>
    <col width="22" customWidth="1" min="2" max="2"/>
    <col width="12"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 width="9" customWidth="1" min="21" max="21"/>
    <col width="9" customWidth="1" min="22" max="22"/>
    <col width="9" customWidth="1" min="23" max="23"/>
    <col width="9" customWidth="1" min="24" max="24"/>
    <col width="9" customWidth="1" min="25" max="25"/>
    <col width="9" customWidth="1" min="26" max="26"/>
    <col width="9" customWidth="1" min="27" max="27"/>
  </cols>
  <sheetData>
    <row r="1" ht="26" customHeight="1">
      <c r="A1" s="10" t="inlineStr">
        <is>
          <t>شيت جمعية شهرية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20" t="inlineStr">
        <is>
          <t>الكود</t>
        </is>
      </c>
      <c r="B5" s="20" t="inlineStr">
        <is>
          <t>العضو</t>
        </is>
      </c>
      <c r="C5" s="20" t="inlineStr">
        <is>
          <t>القسط الشهري</t>
        </is>
      </c>
      <c r="D5" s="20" t="n">
        <v>1</v>
      </c>
      <c r="E5" s="20" t="n">
        <v>2</v>
      </c>
      <c r="F5" s="20" t="n">
        <v>3</v>
      </c>
      <c r="G5" s="20" t="n">
        <v>4</v>
      </c>
      <c r="H5" s="20" t="n">
        <v>5</v>
      </c>
      <c r="I5" s="20" t="n">
        <v>6</v>
      </c>
      <c r="J5" s="20" t="n">
        <v>7</v>
      </c>
      <c r="K5" s="20" t="n">
        <v>8</v>
      </c>
      <c r="L5" s="20" t="n">
        <v>9</v>
      </c>
      <c r="M5" s="20" t="n">
        <v>10</v>
      </c>
      <c r="N5" s="20" t="n">
        <v>11</v>
      </c>
      <c r="O5" s="20" t="n">
        <v>12</v>
      </c>
      <c r="P5" s="20" t="n">
        <v>13</v>
      </c>
      <c r="Q5" s="20" t="n">
        <v>14</v>
      </c>
      <c r="R5" s="20" t="n">
        <v>15</v>
      </c>
      <c r="S5" s="20" t="n">
        <v>16</v>
      </c>
      <c r="T5" s="20" t="n">
        <v>17</v>
      </c>
      <c r="U5" s="20" t="n">
        <v>18</v>
      </c>
      <c r="V5" s="20" t="n">
        <v>19</v>
      </c>
      <c r="W5" s="20" t="n">
        <v>20</v>
      </c>
      <c r="X5" s="20" t="n">
        <v>21</v>
      </c>
      <c r="Y5" s="20" t="n">
        <v>22</v>
      </c>
      <c r="Z5" s="20" t="n">
        <v>23</v>
      </c>
      <c r="AA5" s="20" t="n">
        <v>24</v>
      </c>
    </row>
    <row r="6">
      <c r="A6" s="6">
        <f>IF('الأعضاء'!A6&amp;""="","",'الأعضاء'!A6)</f>
        <v/>
      </c>
      <c r="B6" s="6">
        <f>IF($A6="","",'الأعضاء'!B6)</f>
        <v/>
      </c>
      <c r="C6" s="22">
        <f>IF($A6="","",'الأعضاء'!E6)</f>
        <v/>
      </c>
      <c r="D6" s="17">
        <f>IF(OR($A6="",D$5&gt;N('الإعدادات'!$B$7)),"",SUMIFS('الدفعات'!$D$6:$D$1505,'الدفعات'!$B$6:$B$1505,$A6,'الدفعات'!$C$6:$C$1505,D$5))</f>
        <v/>
      </c>
      <c r="E6" s="17">
        <f>IF(OR($A6="",E$5&gt;N('الإعدادات'!$B$7)),"",SUMIFS('الدفعات'!$D$6:$D$1505,'الدفعات'!$B$6:$B$1505,$A6,'الدفعات'!$C$6:$C$1505,E$5))</f>
        <v/>
      </c>
      <c r="F6" s="17">
        <f>IF(OR($A6="",F$5&gt;N('الإعدادات'!$B$7)),"",SUMIFS('الدفعات'!$D$6:$D$1505,'الدفعات'!$B$6:$B$1505,$A6,'الدفعات'!$C$6:$C$1505,F$5))</f>
        <v/>
      </c>
      <c r="G6" s="17">
        <f>IF(OR($A6="",G$5&gt;N('الإعدادات'!$B$7)),"",SUMIFS('الدفعات'!$D$6:$D$1505,'الدفعات'!$B$6:$B$1505,$A6,'الدفعات'!$C$6:$C$1505,G$5))</f>
        <v/>
      </c>
      <c r="H6" s="17">
        <f>IF(OR($A6="",H$5&gt;N('الإعدادات'!$B$7)),"",SUMIFS('الدفعات'!$D$6:$D$1505,'الدفعات'!$B$6:$B$1505,$A6,'الدفعات'!$C$6:$C$1505,H$5))</f>
        <v/>
      </c>
      <c r="I6" s="17">
        <f>IF(OR($A6="",I$5&gt;N('الإعدادات'!$B$7)),"",SUMIFS('الدفعات'!$D$6:$D$1505,'الدفعات'!$B$6:$B$1505,$A6,'الدفعات'!$C$6:$C$1505,I$5))</f>
        <v/>
      </c>
      <c r="J6" s="17">
        <f>IF(OR($A6="",J$5&gt;N('الإعدادات'!$B$7)),"",SUMIFS('الدفعات'!$D$6:$D$1505,'الدفعات'!$B$6:$B$1505,$A6,'الدفعات'!$C$6:$C$1505,J$5))</f>
        <v/>
      </c>
      <c r="K6" s="17">
        <f>IF(OR($A6="",K$5&gt;N('الإعدادات'!$B$7)),"",SUMIFS('الدفعات'!$D$6:$D$1505,'الدفعات'!$B$6:$B$1505,$A6,'الدفعات'!$C$6:$C$1505,K$5))</f>
        <v/>
      </c>
      <c r="L6" s="17">
        <f>IF(OR($A6="",L$5&gt;N('الإعدادات'!$B$7)),"",SUMIFS('الدفعات'!$D$6:$D$1505,'الدفعات'!$B$6:$B$1505,$A6,'الدفعات'!$C$6:$C$1505,L$5))</f>
        <v/>
      </c>
      <c r="M6" s="17">
        <f>IF(OR($A6="",M$5&gt;N('الإعدادات'!$B$7)),"",SUMIFS('الدفعات'!$D$6:$D$1505,'الدفعات'!$B$6:$B$1505,$A6,'الدفعات'!$C$6:$C$1505,M$5))</f>
        <v/>
      </c>
      <c r="N6" s="17">
        <f>IF(OR($A6="",N$5&gt;N('الإعدادات'!$B$7)),"",SUMIFS('الدفعات'!$D$6:$D$1505,'الدفعات'!$B$6:$B$1505,$A6,'الدفعات'!$C$6:$C$1505,N$5))</f>
        <v/>
      </c>
      <c r="O6" s="17">
        <f>IF(OR($A6="",O$5&gt;N('الإعدادات'!$B$7)),"",SUMIFS('الدفعات'!$D$6:$D$1505,'الدفعات'!$B$6:$B$1505,$A6,'الدفعات'!$C$6:$C$1505,O$5))</f>
        <v/>
      </c>
      <c r="P6" s="17">
        <f>IF(OR($A6="",P$5&gt;N('الإعدادات'!$B$7)),"",SUMIFS('الدفعات'!$D$6:$D$1505,'الدفعات'!$B$6:$B$1505,$A6,'الدفعات'!$C$6:$C$1505,P$5))</f>
        <v/>
      </c>
      <c r="Q6" s="17">
        <f>IF(OR($A6="",Q$5&gt;N('الإعدادات'!$B$7)),"",SUMIFS('الدفعات'!$D$6:$D$1505,'الدفعات'!$B$6:$B$1505,$A6,'الدفعات'!$C$6:$C$1505,Q$5))</f>
        <v/>
      </c>
      <c r="R6" s="17">
        <f>IF(OR($A6="",R$5&gt;N('الإعدادات'!$B$7)),"",SUMIFS('الدفعات'!$D$6:$D$1505,'الدفعات'!$B$6:$B$1505,$A6,'الدفعات'!$C$6:$C$1505,R$5))</f>
        <v/>
      </c>
      <c r="S6" s="17">
        <f>IF(OR($A6="",S$5&gt;N('الإعدادات'!$B$7)),"",SUMIFS('الدفعات'!$D$6:$D$1505,'الدفعات'!$B$6:$B$1505,$A6,'الدفعات'!$C$6:$C$1505,S$5))</f>
        <v/>
      </c>
      <c r="T6" s="17">
        <f>IF(OR($A6="",T$5&gt;N('الإعدادات'!$B$7)),"",SUMIFS('الدفعات'!$D$6:$D$1505,'الدفعات'!$B$6:$B$1505,$A6,'الدفعات'!$C$6:$C$1505,T$5))</f>
        <v/>
      </c>
      <c r="U6" s="17">
        <f>IF(OR($A6="",U$5&gt;N('الإعدادات'!$B$7)),"",SUMIFS('الدفعات'!$D$6:$D$1505,'الدفعات'!$B$6:$B$1505,$A6,'الدفعات'!$C$6:$C$1505,U$5))</f>
        <v/>
      </c>
      <c r="V6" s="17">
        <f>IF(OR($A6="",V$5&gt;N('الإعدادات'!$B$7)),"",SUMIFS('الدفعات'!$D$6:$D$1505,'الدفعات'!$B$6:$B$1505,$A6,'الدفعات'!$C$6:$C$1505,V$5))</f>
        <v/>
      </c>
      <c r="W6" s="17">
        <f>IF(OR($A6="",W$5&gt;N('الإعدادات'!$B$7)),"",SUMIFS('الدفعات'!$D$6:$D$1505,'الدفعات'!$B$6:$B$1505,$A6,'الدفعات'!$C$6:$C$1505,W$5))</f>
        <v/>
      </c>
      <c r="X6" s="17">
        <f>IF(OR($A6="",X$5&gt;N('الإعدادات'!$B$7)),"",SUMIFS('الدفعات'!$D$6:$D$1505,'الدفعات'!$B$6:$B$1505,$A6,'الدفعات'!$C$6:$C$1505,X$5))</f>
        <v/>
      </c>
      <c r="Y6" s="17">
        <f>IF(OR($A6="",Y$5&gt;N('الإعدادات'!$B$7)),"",SUMIFS('الدفعات'!$D$6:$D$1505,'الدفعات'!$B$6:$B$1505,$A6,'الدفعات'!$C$6:$C$1505,Y$5))</f>
        <v/>
      </c>
      <c r="Z6" s="17">
        <f>IF(OR($A6="",Z$5&gt;N('الإعدادات'!$B$7)),"",SUMIFS('الدفعات'!$D$6:$D$1505,'الدفعات'!$B$6:$B$1505,$A6,'الدفعات'!$C$6:$C$1505,Z$5))</f>
        <v/>
      </c>
      <c r="AA6" s="17">
        <f>IF(OR($A6="",AA$5&gt;N('الإعدادات'!$B$7)),"",SUMIFS('الدفعات'!$D$6:$D$1505,'الدفعات'!$B$6:$B$1505,$A6,'الدفعات'!$C$6:$C$1505,AA$5))</f>
        <v/>
      </c>
    </row>
    <row r="7">
      <c r="A7" s="6">
        <f>IF('الأعضاء'!A7&amp;""="","",'الأعضاء'!A7)</f>
        <v/>
      </c>
      <c r="B7" s="6">
        <f>IF($A7="","",'الأعضاء'!B7)</f>
        <v/>
      </c>
      <c r="C7" s="22">
        <f>IF($A7="","",'الأعضاء'!E7)</f>
        <v/>
      </c>
      <c r="D7" s="17">
        <f>IF(OR($A7="",D$5&gt;N('الإعدادات'!$B$7)),"",SUMIFS('الدفعات'!$D$6:$D$1505,'الدفعات'!$B$6:$B$1505,$A7,'الدفعات'!$C$6:$C$1505,D$5))</f>
        <v/>
      </c>
      <c r="E7" s="17">
        <f>IF(OR($A7="",E$5&gt;N('الإعدادات'!$B$7)),"",SUMIFS('الدفعات'!$D$6:$D$1505,'الدفعات'!$B$6:$B$1505,$A7,'الدفعات'!$C$6:$C$1505,E$5))</f>
        <v/>
      </c>
      <c r="F7" s="17">
        <f>IF(OR($A7="",F$5&gt;N('الإعدادات'!$B$7)),"",SUMIFS('الدفعات'!$D$6:$D$1505,'الدفعات'!$B$6:$B$1505,$A7,'الدفعات'!$C$6:$C$1505,F$5))</f>
        <v/>
      </c>
      <c r="G7" s="17">
        <f>IF(OR($A7="",G$5&gt;N('الإعدادات'!$B$7)),"",SUMIFS('الدفعات'!$D$6:$D$1505,'الدفعات'!$B$6:$B$1505,$A7,'الدفعات'!$C$6:$C$1505,G$5))</f>
        <v/>
      </c>
      <c r="H7" s="17">
        <f>IF(OR($A7="",H$5&gt;N('الإعدادات'!$B$7)),"",SUMIFS('الدفعات'!$D$6:$D$1505,'الدفعات'!$B$6:$B$1505,$A7,'الدفعات'!$C$6:$C$1505,H$5))</f>
        <v/>
      </c>
      <c r="I7" s="17">
        <f>IF(OR($A7="",I$5&gt;N('الإعدادات'!$B$7)),"",SUMIFS('الدفعات'!$D$6:$D$1505,'الدفعات'!$B$6:$B$1505,$A7,'الدفعات'!$C$6:$C$1505,I$5))</f>
        <v/>
      </c>
      <c r="J7" s="17">
        <f>IF(OR($A7="",J$5&gt;N('الإعدادات'!$B$7)),"",SUMIFS('الدفعات'!$D$6:$D$1505,'الدفعات'!$B$6:$B$1505,$A7,'الدفعات'!$C$6:$C$1505,J$5))</f>
        <v/>
      </c>
      <c r="K7" s="17">
        <f>IF(OR($A7="",K$5&gt;N('الإعدادات'!$B$7)),"",SUMIFS('الدفعات'!$D$6:$D$1505,'الدفعات'!$B$6:$B$1505,$A7,'الدفعات'!$C$6:$C$1505,K$5))</f>
        <v/>
      </c>
      <c r="L7" s="17">
        <f>IF(OR($A7="",L$5&gt;N('الإعدادات'!$B$7)),"",SUMIFS('الدفعات'!$D$6:$D$1505,'الدفعات'!$B$6:$B$1505,$A7,'الدفعات'!$C$6:$C$1505,L$5))</f>
        <v/>
      </c>
      <c r="M7" s="17">
        <f>IF(OR($A7="",M$5&gt;N('الإعدادات'!$B$7)),"",SUMIFS('الدفعات'!$D$6:$D$1505,'الدفعات'!$B$6:$B$1505,$A7,'الدفعات'!$C$6:$C$1505,M$5))</f>
        <v/>
      </c>
      <c r="N7" s="17">
        <f>IF(OR($A7="",N$5&gt;N('الإعدادات'!$B$7)),"",SUMIFS('الدفعات'!$D$6:$D$1505,'الدفعات'!$B$6:$B$1505,$A7,'الدفعات'!$C$6:$C$1505,N$5))</f>
        <v/>
      </c>
      <c r="O7" s="17">
        <f>IF(OR($A7="",O$5&gt;N('الإعدادات'!$B$7)),"",SUMIFS('الدفعات'!$D$6:$D$1505,'الدفعات'!$B$6:$B$1505,$A7,'الدفعات'!$C$6:$C$1505,O$5))</f>
        <v/>
      </c>
      <c r="P7" s="17">
        <f>IF(OR($A7="",P$5&gt;N('الإعدادات'!$B$7)),"",SUMIFS('الدفعات'!$D$6:$D$1505,'الدفعات'!$B$6:$B$1505,$A7,'الدفعات'!$C$6:$C$1505,P$5))</f>
        <v/>
      </c>
      <c r="Q7" s="17">
        <f>IF(OR($A7="",Q$5&gt;N('الإعدادات'!$B$7)),"",SUMIFS('الدفعات'!$D$6:$D$1505,'الدفعات'!$B$6:$B$1505,$A7,'الدفعات'!$C$6:$C$1505,Q$5))</f>
        <v/>
      </c>
      <c r="R7" s="17">
        <f>IF(OR($A7="",R$5&gt;N('الإعدادات'!$B$7)),"",SUMIFS('الدفعات'!$D$6:$D$1505,'الدفعات'!$B$6:$B$1505,$A7,'الدفعات'!$C$6:$C$1505,R$5))</f>
        <v/>
      </c>
      <c r="S7" s="17">
        <f>IF(OR($A7="",S$5&gt;N('الإعدادات'!$B$7)),"",SUMIFS('الدفعات'!$D$6:$D$1505,'الدفعات'!$B$6:$B$1505,$A7,'الدفعات'!$C$6:$C$1505,S$5))</f>
        <v/>
      </c>
      <c r="T7" s="17">
        <f>IF(OR($A7="",T$5&gt;N('الإعدادات'!$B$7)),"",SUMIFS('الدفعات'!$D$6:$D$1505,'الدفعات'!$B$6:$B$1505,$A7,'الدفعات'!$C$6:$C$1505,T$5))</f>
        <v/>
      </c>
      <c r="U7" s="17">
        <f>IF(OR($A7="",U$5&gt;N('الإعدادات'!$B$7)),"",SUMIFS('الدفعات'!$D$6:$D$1505,'الدفعات'!$B$6:$B$1505,$A7,'الدفعات'!$C$6:$C$1505,U$5))</f>
        <v/>
      </c>
      <c r="V7" s="17">
        <f>IF(OR($A7="",V$5&gt;N('الإعدادات'!$B$7)),"",SUMIFS('الدفعات'!$D$6:$D$1505,'الدفعات'!$B$6:$B$1505,$A7,'الدفعات'!$C$6:$C$1505,V$5))</f>
        <v/>
      </c>
      <c r="W7" s="17">
        <f>IF(OR($A7="",W$5&gt;N('الإعدادات'!$B$7)),"",SUMIFS('الدفعات'!$D$6:$D$1505,'الدفعات'!$B$6:$B$1505,$A7,'الدفعات'!$C$6:$C$1505,W$5))</f>
        <v/>
      </c>
      <c r="X7" s="17">
        <f>IF(OR($A7="",X$5&gt;N('الإعدادات'!$B$7)),"",SUMIFS('الدفعات'!$D$6:$D$1505,'الدفعات'!$B$6:$B$1505,$A7,'الدفعات'!$C$6:$C$1505,X$5))</f>
        <v/>
      </c>
      <c r="Y7" s="17">
        <f>IF(OR($A7="",Y$5&gt;N('الإعدادات'!$B$7)),"",SUMIFS('الدفعات'!$D$6:$D$1505,'الدفعات'!$B$6:$B$1505,$A7,'الدفعات'!$C$6:$C$1505,Y$5))</f>
        <v/>
      </c>
      <c r="Z7" s="17">
        <f>IF(OR($A7="",Z$5&gt;N('الإعدادات'!$B$7)),"",SUMIFS('الدفعات'!$D$6:$D$1505,'الدفعات'!$B$6:$B$1505,$A7,'الدفعات'!$C$6:$C$1505,Z$5))</f>
        <v/>
      </c>
      <c r="AA7" s="17">
        <f>IF(OR($A7="",AA$5&gt;N('الإعدادات'!$B$7)),"",SUMIFS('الدفعات'!$D$6:$D$1505,'الدفعات'!$B$6:$B$1505,$A7,'الدفعات'!$C$6:$C$1505,AA$5))</f>
        <v/>
      </c>
    </row>
    <row r="8">
      <c r="A8" s="6">
        <f>IF('الأعضاء'!A8&amp;""="","",'الأعضاء'!A8)</f>
        <v/>
      </c>
      <c r="B8" s="6">
        <f>IF($A8="","",'الأعضاء'!B8)</f>
        <v/>
      </c>
      <c r="C8" s="22">
        <f>IF($A8="","",'الأعضاء'!E8)</f>
        <v/>
      </c>
      <c r="D8" s="17">
        <f>IF(OR($A8="",D$5&gt;N('الإعدادات'!$B$7)),"",SUMIFS('الدفعات'!$D$6:$D$1505,'الدفعات'!$B$6:$B$1505,$A8,'الدفعات'!$C$6:$C$1505,D$5))</f>
        <v/>
      </c>
      <c r="E8" s="17">
        <f>IF(OR($A8="",E$5&gt;N('الإعدادات'!$B$7)),"",SUMIFS('الدفعات'!$D$6:$D$1505,'الدفعات'!$B$6:$B$1505,$A8,'الدفعات'!$C$6:$C$1505,E$5))</f>
        <v/>
      </c>
      <c r="F8" s="17">
        <f>IF(OR($A8="",F$5&gt;N('الإعدادات'!$B$7)),"",SUMIFS('الدفعات'!$D$6:$D$1505,'الدفعات'!$B$6:$B$1505,$A8,'الدفعات'!$C$6:$C$1505,F$5))</f>
        <v/>
      </c>
      <c r="G8" s="17">
        <f>IF(OR($A8="",G$5&gt;N('الإعدادات'!$B$7)),"",SUMIFS('الدفعات'!$D$6:$D$1505,'الدفعات'!$B$6:$B$1505,$A8,'الدفعات'!$C$6:$C$1505,G$5))</f>
        <v/>
      </c>
      <c r="H8" s="17">
        <f>IF(OR($A8="",H$5&gt;N('الإعدادات'!$B$7)),"",SUMIFS('الدفعات'!$D$6:$D$1505,'الدفعات'!$B$6:$B$1505,$A8,'الدفعات'!$C$6:$C$1505,H$5))</f>
        <v/>
      </c>
      <c r="I8" s="17">
        <f>IF(OR($A8="",I$5&gt;N('الإعدادات'!$B$7)),"",SUMIFS('الدفعات'!$D$6:$D$1505,'الدفعات'!$B$6:$B$1505,$A8,'الدفعات'!$C$6:$C$1505,I$5))</f>
        <v/>
      </c>
      <c r="J8" s="17">
        <f>IF(OR($A8="",J$5&gt;N('الإعدادات'!$B$7)),"",SUMIFS('الدفعات'!$D$6:$D$1505,'الدفعات'!$B$6:$B$1505,$A8,'الدفعات'!$C$6:$C$1505,J$5))</f>
        <v/>
      </c>
      <c r="K8" s="17">
        <f>IF(OR($A8="",K$5&gt;N('الإعدادات'!$B$7)),"",SUMIFS('الدفعات'!$D$6:$D$1505,'الدفعات'!$B$6:$B$1505,$A8,'الدفعات'!$C$6:$C$1505,K$5))</f>
        <v/>
      </c>
      <c r="L8" s="17">
        <f>IF(OR($A8="",L$5&gt;N('الإعدادات'!$B$7)),"",SUMIFS('الدفعات'!$D$6:$D$1505,'الدفعات'!$B$6:$B$1505,$A8,'الدفعات'!$C$6:$C$1505,L$5))</f>
        <v/>
      </c>
      <c r="M8" s="17">
        <f>IF(OR($A8="",M$5&gt;N('الإعدادات'!$B$7)),"",SUMIFS('الدفعات'!$D$6:$D$1505,'الدفعات'!$B$6:$B$1505,$A8,'الدفعات'!$C$6:$C$1505,M$5))</f>
        <v/>
      </c>
      <c r="N8" s="17">
        <f>IF(OR($A8="",N$5&gt;N('الإعدادات'!$B$7)),"",SUMIFS('الدفعات'!$D$6:$D$1505,'الدفعات'!$B$6:$B$1505,$A8,'الدفعات'!$C$6:$C$1505,N$5))</f>
        <v/>
      </c>
      <c r="O8" s="17">
        <f>IF(OR($A8="",O$5&gt;N('الإعدادات'!$B$7)),"",SUMIFS('الدفعات'!$D$6:$D$1505,'الدفعات'!$B$6:$B$1505,$A8,'الدفعات'!$C$6:$C$1505,O$5))</f>
        <v/>
      </c>
      <c r="P8" s="17">
        <f>IF(OR($A8="",P$5&gt;N('الإعدادات'!$B$7)),"",SUMIFS('الدفعات'!$D$6:$D$1505,'الدفعات'!$B$6:$B$1505,$A8,'الدفعات'!$C$6:$C$1505,P$5))</f>
        <v/>
      </c>
      <c r="Q8" s="17">
        <f>IF(OR($A8="",Q$5&gt;N('الإعدادات'!$B$7)),"",SUMIFS('الدفعات'!$D$6:$D$1505,'الدفعات'!$B$6:$B$1505,$A8,'الدفعات'!$C$6:$C$1505,Q$5))</f>
        <v/>
      </c>
      <c r="R8" s="17">
        <f>IF(OR($A8="",R$5&gt;N('الإعدادات'!$B$7)),"",SUMIFS('الدفعات'!$D$6:$D$1505,'الدفعات'!$B$6:$B$1505,$A8,'الدفعات'!$C$6:$C$1505,R$5))</f>
        <v/>
      </c>
      <c r="S8" s="17">
        <f>IF(OR($A8="",S$5&gt;N('الإعدادات'!$B$7)),"",SUMIFS('الدفعات'!$D$6:$D$1505,'الدفعات'!$B$6:$B$1505,$A8,'الدفعات'!$C$6:$C$1505,S$5))</f>
        <v/>
      </c>
      <c r="T8" s="17">
        <f>IF(OR($A8="",T$5&gt;N('الإعدادات'!$B$7)),"",SUMIFS('الدفعات'!$D$6:$D$1505,'الدفعات'!$B$6:$B$1505,$A8,'الدفعات'!$C$6:$C$1505,T$5))</f>
        <v/>
      </c>
      <c r="U8" s="17">
        <f>IF(OR($A8="",U$5&gt;N('الإعدادات'!$B$7)),"",SUMIFS('الدفعات'!$D$6:$D$1505,'الدفعات'!$B$6:$B$1505,$A8,'الدفعات'!$C$6:$C$1505,U$5))</f>
        <v/>
      </c>
      <c r="V8" s="17">
        <f>IF(OR($A8="",V$5&gt;N('الإعدادات'!$B$7)),"",SUMIFS('الدفعات'!$D$6:$D$1505,'الدفعات'!$B$6:$B$1505,$A8,'الدفعات'!$C$6:$C$1505,V$5))</f>
        <v/>
      </c>
      <c r="W8" s="17">
        <f>IF(OR($A8="",W$5&gt;N('الإعدادات'!$B$7)),"",SUMIFS('الدفعات'!$D$6:$D$1505,'الدفعات'!$B$6:$B$1505,$A8,'الدفعات'!$C$6:$C$1505,W$5))</f>
        <v/>
      </c>
      <c r="X8" s="17">
        <f>IF(OR($A8="",X$5&gt;N('الإعدادات'!$B$7)),"",SUMIFS('الدفعات'!$D$6:$D$1505,'الدفعات'!$B$6:$B$1505,$A8,'الدفعات'!$C$6:$C$1505,X$5))</f>
        <v/>
      </c>
      <c r="Y8" s="17">
        <f>IF(OR($A8="",Y$5&gt;N('الإعدادات'!$B$7)),"",SUMIFS('الدفعات'!$D$6:$D$1505,'الدفعات'!$B$6:$B$1505,$A8,'الدفعات'!$C$6:$C$1505,Y$5))</f>
        <v/>
      </c>
      <c r="Z8" s="17">
        <f>IF(OR($A8="",Z$5&gt;N('الإعدادات'!$B$7)),"",SUMIFS('الدفعات'!$D$6:$D$1505,'الدفعات'!$B$6:$B$1505,$A8,'الدفعات'!$C$6:$C$1505,Z$5))</f>
        <v/>
      </c>
      <c r="AA8" s="17">
        <f>IF(OR($A8="",AA$5&gt;N('الإعدادات'!$B$7)),"",SUMIFS('الدفعات'!$D$6:$D$1505,'الدفعات'!$B$6:$B$1505,$A8,'الدفعات'!$C$6:$C$1505,AA$5))</f>
        <v/>
      </c>
    </row>
    <row r="9">
      <c r="A9" s="6">
        <f>IF('الأعضاء'!A9&amp;""="","",'الأعضاء'!A9)</f>
        <v/>
      </c>
      <c r="B9" s="6">
        <f>IF($A9="","",'الأعضاء'!B9)</f>
        <v/>
      </c>
      <c r="C9" s="22">
        <f>IF($A9="","",'الأعضاء'!E9)</f>
        <v/>
      </c>
      <c r="D9" s="17">
        <f>IF(OR($A9="",D$5&gt;N('الإعدادات'!$B$7)),"",SUMIFS('الدفعات'!$D$6:$D$1505,'الدفعات'!$B$6:$B$1505,$A9,'الدفعات'!$C$6:$C$1505,D$5))</f>
        <v/>
      </c>
      <c r="E9" s="17">
        <f>IF(OR($A9="",E$5&gt;N('الإعدادات'!$B$7)),"",SUMIFS('الدفعات'!$D$6:$D$1505,'الدفعات'!$B$6:$B$1505,$A9,'الدفعات'!$C$6:$C$1505,E$5))</f>
        <v/>
      </c>
      <c r="F9" s="17">
        <f>IF(OR($A9="",F$5&gt;N('الإعدادات'!$B$7)),"",SUMIFS('الدفعات'!$D$6:$D$1505,'الدفعات'!$B$6:$B$1505,$A9,'الدفعات'!$C$6:$C$1505,F$5))</f>
        <v/>
      </c>
      <c r="G9" s="17">
        <f>IF(OR($A9="",G$5&gt;N('الإعدادات'!$B$7)),"",SUMIFS('الدفعات'!$D$6:$D$1505,'الدفعات'!$B$6:$B$1505,$A9,'الدفعات'!$C$6:$C$1505,G$5))</f>
        <v/>
      </c>
      <c r="H9" s="17">
        <f>IF(OR($A9="",H$5&gt;N('الإعدادات'!$B$7)),"",SUMIFS('الدفعات'!$D$6:$D$1505,'الدفعات'!$B$6:$B$1505,$A9,'الدفعات'!$C$6:$C$1505,H$5))</f>
        <v/>
      </c>
      <c r="I9" s="17">
        <f>IF(OR($A9="",I$5&gt;N('الإعدادات'!$B$7)),"",SUMIFS('الدفعات'!$D$6:$D$1505,'الدفعات'!$B$6:$B$1505,$A9,'الدفعات'!$C$6:$C$1505,I$5))</f>
        <v/>
      </c>
      <c r="J9" s="17">
        <f>IF(OR($A9="",J$5&gt;N('الإعدادات'!$B$7)),"",SUMIFS('الدفعات'!$D$6:$D$1505,'الدفعات'!$B$6:$B$1505,$A9,'الدفعات'!$C$6:$C$1505,J$5))</f>
        <v/>
      </c>
      <c r="K9" s="17">
        <f>IF(OR($A9="",K$5&gt;N('الإعدادات'!$B$7)),"",SUMIFS('الدفعات'!$D$6:$D$1505,'الدفعات'!$B$6:$B$1505,$A9,'الدفعات'!$C$6:$C$1505,K$5))</f>
        <v/>
      </c>
      <c r="L9" s="17">
        <f>IF(OR($A9="",L$5&gt;N('الإعدادات'!$B$7)),"",SUMIFS('الدفعات'!$D$6:$D$1505,'الدفعات'!$B$6:$B$1505,$A9,'الدفعات'!$C$6:$C$1505,L$5))</f>
        <v/>
      </c>
      <c r="M9" s="17">
        <f>IF(OR($A9="",M$5&gt;N('الإعدادات'!$B$7)),"",SUMIFS('الدفعات'!$D$6:$D$1505,'الدفعات'!$B$6:$B$1505,$A9,'الدفعات'!$C$6:$C$1505,M$5))</f>
        <v/>
      </c>
      <c r="N9" s="17">
        <f>IF(OR($A9="",N$5&gt;N('الإعدادات'!$B$7)),"",SUMIFS('الدفعات'!$D$6:$D$1505,'الدفعات'!$B$6:$B$1505,$A9,'الدفعات'!$C$6:$C$1505,N$5))</f>
        <v/>
      </c>
      <c r="O9" s="17">
        <f>IF(OR($A9="",O$5&gt;N('الإعدادات'!$B$7)),"",SUMIFS('الدفعات'!$D$6:$D$1505,'الدفعات'!$B$6:$B$1505,$A9,'الدفعات'!$C$6:$C$1505,O$5))</f>
        <v/>
      </c>
      <c r="P9" s="17">
        <f>IF(OR($A9="",P$5&gt;N('الإعدادات'!$B$7)),"",SUMIFS('الدفعات'!$D$6:$D$1505,'الدفعات'!$B$6:$B$1505,$A9,'الدفعات'!$C$6:$C$1505,P$5))</f>
        <v/>
      </c>
      <c r="Q9" s="17">
        <f>IF(OR($A9="",Q$5&gt;N('الإعدادات'!$B$7)),"",SUMIFS('الدفعات'!$D$6:$D$1505,'الدفعات'!$B$6:$B$1505,$A9,'الدفعات'!$C$6:$C$1505,Q$5))</f>
        <v/>
      </c>
      <c r="R9" s="17">
        <f>IF(OR($A9="",R$5&gt;N('الإعدادات'!$B$7)),"",SUMIFS('الدفعات'!$D$6:$D$1505,'الدفعات'!$B$6:$B$1505,$A9,'الدفعات'!$C$6:$C$1505,R$5))</f>
        <v/>
      </c>
      <c r="S9" s="17">
        <f>IF(OR($A9="",S$5&gt;N('الإعدادات'!$B$7)),"",SUMIFS('الدفعات'!$D$6:$D$1505,'الدفعات'!$B$6:$B$1505,$A9,'الدفعات'!$C$6:$C$1505,S$5))</f>
        <v/>
      </c>
      <c r="T9" s="17">
        <f>IF(OR($A9="",T$5&gt;N('الإعدادات'!$B$7)),"",SUMIFS('الدفعات'!$D$6:$D$1505,'الدفعات'!$B$6:$B$1505,$A9,'الدفعات'!$C$6:$C$1505,T$5))</f>
        <v/>
      </c>
      <c r="U9" s="17">
        <f>IF(OR($A9="",U$5&gt;N('الإعدادات'!$B$7)),"",SUMIFS('الدفعات'!$D$6:$D$1505,'الدفعات'!$B$6:$B$1505,$A9,'الدفعات'!$C$6:$C$1505,U$5))</f>
        <v/>
      </c>
      <c r="V9" s="17">
        <f>IF(OR($A9="",V$5&gt;N('الإعدادات'!$B$7)),"",SUMIFS('الدفعات'!$D$6:$D$1505,'الدفعات'!$B$6:$B$1505,$A9,'الدفعات'!$C$6:$C$1505,V$5))</f>
        <v/>
      </c>
      <c r="W9" s="17">
        <f>IF(OR($A9="",W$5&gt;N('الإعدادات'!$B$7)),"",SUMIFS('الدفعات'!$D$6:$D$1505,'الدفعات'!$B$6:$B$1505,$A9,'الدفعات'!$C$6:$C$1505,W$5))</f>
        <v/>
      </c>
      <c r="X9" s="17">
        <f>IF(OR($A9="",X$5&gt;N('الإعدادات'!$B$7)),"",SUMIFS('الدفعات'!$D$6:$D$1505,'الدفعات'!$B$6:$B$1505,$A9,'الدفعات'!$C$6:$C$1505,X$5))</f>
        <v/>
      </c>
      <c r="Y9" s="17">
        <f>IF(OR($A9="",Y$5&gt;N('الإعدادات'!$B$7)),"",SUMIFS('الدفعات'!$D$6:$D$1505,'الدفعات'!$B$6:$B$1505,$A9,'الدفعات'!$C$6:$C$1505,Y$5))</f>
        <v/>
      </c>
      <c r="Z9" s="17">
        <f>IF(OR($A9="",Z$5&gt;N('الإعدادات'!$B$7)),"",SUMIFS('الدفعات'!$D$6:$D$1505,'الدفعات'!$B$6:$B$1505,$A9,'الدفعات'!$C$6:$C$1505,Z$5))</f>
        <v/>
      </c>
      <c r="AA9" s="17">
        <f>IF(OR($A9="",AA$5&gt;N('الإعدادات'!$B$7)),"",SUMIFS('الدفعات'!$D$6:$D$1505,'الدفعات'!$B$6:$B$1505,$A9,'الدفعات'!$C$6:$C$1505,AA$5))</f>
        <v/>
      </c>
    </row>
    <row r="10">
      <c r="A10" s="6">
        <f>IF('الأعضاء'!A10&amp;""="","",'الأعضاء'!A10)</f>
        <v/>
      </c>
      <c r="B10" s="6">
        <f>IF($A10="","",'الأعضاء'!B10)</f>
        <v/>
      </c>
      <c r="C10" s="22">
        <f>IF($A10="","",'الأعضاء'!E10)</f>
        <v/>
      </c>
      <c r="D10" s="17">
        <f>IF(OR($A10="",D$5&gt;N('الإعدادات'!$B$7)),"",SUMIFS('الدفعات'!$D$6:$D$1505,'الدفعات'!$B$6:$B$1505,$A10,'الدفعات'!$C$6:$C$1505,D$5))</f>
        <v/>
      </c>
      <c r="E10" s="17">
        <f>IF(OR($A10="",E$5&gt;N('الإعدادات'!$B$7)),"",SUMIFS('الدفعات'!$D$6:$D$1505,'الدفعات'!$B$6:$B$1505,$A10,'الدفعات'!$C$6:$C$1505,E$5))</f>
        <v/>
      </c>
      <c r="F10" s="17">
        <f>IF(OR($A10="",F$5&gt;N('الإعدادات'!$B$7)),"",SUMIFS('الدفعات'!$D$6:$D$1505,'الدفعات'!$B$6:$B$1505,$A10,'الدفعات'!$C$6:$C$1505,F$5))</f>
        <v/>
      </c>
      <c r="G10" s="17">
        <f>IF(OR($A10="",G$5&gt;N('الإعدادات'!$B$7)),"",SUMIFS('الدفعات'!$D$6:$D$1505,'الدفعات'!$B$6:$B$1505,$A10,'الدفعات'!$C$6:$C$1505,G$5))</f>
        <v/>
      </c>
      <c r="H10" s="17">
        <f>IF(OR($A10="",H$5&gt;N('الإعدادات'!$B$7)),"",SUMIFS('الدفعات'!$D$6:$D$1505,'الدفعات'!$B$6:$B$1505,$A10,'الدفعات'!$C$6:$C$1505,H$5))</f>
        <v/>
      </c>
      <c r="I10" s="17">
        <f>IF(OR($A10="",I$5&gt;N('الإعدادات'!$B$7)),"",SUMIFS('الدفعات'!$D$6:$D$1505,'الدفعات'!$B$6:$B$1505,$A10,'الدفعات'!$C$6:$C$1505,I$5))</f>
        <v/>
      </c>
      <c r="J10" s="17">
        <f>IF(OR($A10="",J$5&gt;N('الإعدادات'!$B$7)),"",SUMIFS('الدفعات'!$D$6:$D$1505,'الدفعات'!$B$6:$B$1505,$A10,'الدفعات'!$C$6:$C$1505,J$5))</f>
        <v/>
      </c>
      <c r="K10" s="17">
        <f>IF(OR($A10="",K$5&gt;N('الإعدادات'!$B$7)),"",SUMIFS('الدفعات'!$D$6:$D$1505,'الدفعات'!$B$6:$B$1505,$A10,'الدفعات'!$C$6:$C$1505,K$5))</f>
        <v/>
      </c>
      <c r="L10" s="17">
        <f>IF(OR($A10="",L$5&gt;N('الإعدادات'!$B$7)),"",SUMIFS('الدفعات'!$D$6:$D$1505,'الدفعات'!$B$6:$B$1505,$A10,'الدفعات'!$C$6:$C$1505,L$5))</f>
        <v/>
      </c>
      <c r="M10" s="17">
        <f>IF(OR($A10="",M$5&gt;N('الإعدادات'!$B$7)),"",SUMIFS('الدفعات'!$D$6:$D$1505,'الدفعات'!$B$6:$B$1505,$A10,'الدفعات'!$C$6:$C$1505,M$5))</f>
        <v/>
      </c>
      <c r="N10" s="17">
        <f>IF(OR($A10="",N$5&gt;N('الإعدادات'!$B$7)),"",SUMIFS('الدفعات'!$D$6:$D$1505,'الدفعات'!$B$6:$B$1505,$A10,'الدفعات'!$C$6:$C$1505,N$5))</f>
        <v/>
      </c>
      <c r="O10" s="17">
        <f>IF(OR($A10="",O$5&gt;N('الإعدادات'!$B$7)),"",SUMIFS('الدفعات'!$D$6:$D$1505,'الدفعات'!$B$6:$B$1505,$A10,'الدفعات'!$C$6:$C$1505,O$5))</f>
        <v/>
      </c>
      <c r="P10" s="17">
        <f>IF(OR($A10="",P$5&gt;N('الإعدادات'!$B$7)),"",SUMIFS('الدفعات'!$D$6:$D$1505,'الدفعات'!$B$6:$B$1505,$A10,'الدفعات'!$C$6:$C$1505,P$5))</f>
        <v/>
      </c>
      <c r="Q10" s="17">
        <f>IF(OR($A10="",Q$5&gt;N('الإعدادات'!$B$7)),"",SUMIFS('الدفعات'!$D$6:$D$1505,'الدفعات'!$B$6:$B$1505,$A10,'الدفعات'!$C$6:$C$1505,Q$5))</f>
        <v/>
      </c>
      <c r="R10" s="17">
        <f>IF(OR($A10="",R$5&gt;N('الإعدادات'!$B$7)),"",SUMIFS('الدفعات'!$D$6:$D$1505,'الدفعات'!$B$6:$B$1505,$A10,'الدفعات'!$C$6:$C$1505,R$5))</f>
        <v/>
      </c>
      <c r="S10" s="17">
        <f>IF(OR($A10="",S$5&gt;N('الإعدادات'!$B$7)),"",SUMIFS('الدفعات'!$D$6:$D$1505,'الدفعات'!$B$6:$B$1505,$A10,'الدفعات'!$C$6:$C$1505,S$5))</f>
        <v/>
      </c>
      <c r="T10" s="17">
        <f>IF(OR($A10="",T$5&gt;N('الإعدادات'!$B$7)),"",SUMIFS('الدفعات'!$D$6:$D$1505,'الدفعات'!$B$6:$B$1505,$A10,'الدفعات'!$C$6:$C$1505,T$5))</f>
        <v/>
      </c>
      <c r="U10" s="17">
        <f>IF(OR($A10="",U$5&gt;N('الإعدادات'!$B$7)),"",SUMIFS('الدفعات'!$D$6:$D$1505,'الدفعات'!$B$6:$B$1505,$A10,'الدفعات'!$C$6:$C$1505,U$5))</f>
        <v/>
      </c>
      <c r="V10" s="17">
        <f>IF(OR($A10="",V$5&gt;N('الإعدادات'!$B$7)),"",SUMIFS('الدفعات'!$D$6:$D$1505,'الدفعات'!$B$6:$B$1505,$A10,'الدفعات'!$C$6:$C$1505,V$5))</f>
        <v/>
      </c>
      <c r="W10" s="17">
        <f>IF(OR($A10="",W$5&gt;N('الإعدادات'!$B$7)),"",SUMIFS('الدفعات'!$D$6:$D$1505,'الدفعات'!$B$6:$B$1505,$A10,'الدفعات'!$C$6:$C$1505,W$5))</f>
        <v/>
      </c>
      <c r="X10" s="17">
        <f>IF(OR($A10="",X$5&gt;N('الإعدادات'!$B$7)),"",SUMIFS('الدفعات'!$D$6:$D$1505,'الدفعات'!$B$6:$B$1505,$A10,'الدفعات'!$C$6:$C$1505,X$5))</f>
        <v/>
      </c>
      <c r="Y10" s="17">
        <f>IF(OR($A10="",Y$5&gt;N('الإعدادات'!$B$7)),"",SUMIFS('الدفعات'!$D$6:$D$1505,'الدفعات'!$B$6:$B$1505,$A10,'الدفعات'!$C$6:$C$1505,Y$5))</f>
        <v/>
      </c>
      <c r="Z10" s="17">
        <f>IF(OR($A10="",Z$5&gt;N('الإعدادات'!$B$7)),"",SUMIFS('الدفعات'!$D$6:$D$1505,'الدفعات'!$B$6:$B$1505,$A10,'الدفعات'!$C$6:$C$1505,Z$5))</f>
        <v/>
      </c>
      <c r="AA10" s="17">
        <f>IF(OR($A10="",AA$5&gt;N('الإعدادات'!$B$7)),"",SUMIFS('الدفعات'!$D$6:$D$1505,'الدفعات'!$B$6:$B$1505,$A10,'الدفعات'!$C$6:$C$1505,AA$5))</f>
        <v/>
      </c>
    </row>
    <row r="11">
      <c r="A11" s="6">
        <f>IF('الأعضاء'!A11&amp;""="","",'الأعضاء'!A11)</f>
        <v/>
      </c>
      <c r="B11" s="6">
        <f>IF($A11="","",'الأعضاء'!B11)</f>
        <v/>
      </c>
      <c r="C11" s="22">
        <f>IF($A11="","",'الأعضاء'!E11)</f>
        <v/>
      </c>
      <c r="D11" s="17">
        <f>IF(OR($A11="",D$5&gt;N('الإعدادات'!$B$7)),"",SUMIFS('الدفعات'!$D$6:$D$1505,'الدفعات'!$B$6:$B$1505,$A11,'الدفعات'!$C$6:$C$1505,D$5))</f>
        <v/>
      </c>
      <c r="E11" s="17">
        <f>IF(OR($A11="",E$5&gt;N('الإعدادات'!$B$7)),"",SUMIFS('الدفعات'!$D$6:$D$1505,'الدفعات'!$B$6:$B$1505,$A11,'الدفعات'!$C$6:$C$1505,E$5))</f>
        <v/>
      </c>
      <c r="F11" s="17">
        <f>IF(OR($A11="",F$5&gt;N('الإعدادات'!$B$7)),"",SUMIFS('الدفعات'!$D$6:$D$1505,'الدفعات'!$B$6:$B$1505,$A11,'الدفعات'!$C$6:$C$1505,F$5))</f>
        <v/>
      </c>
      <c r="G11" s="17">
        <f>IF(OR($A11="",G$5&gt;N('الإعدادات'!$B$7)),"",SUMIFS('الدفعات'!$D$6:$D$1505,'الدفعات'!$B$6:$B$1505,$A11,'الدفعات'!$C$6:$C$1505,G$5))</f>
        <v/>
      </c>
      <c r="H11" s="17">
        <f>IF(OR($A11="",H$5&gt;N('الإعدادات'!$B$7)),"",SUMIFS('الدفعات'!$D$6:$D$1505,'الدفعات'!$B$6:$B$1505,$A11,'الدفعات'!$C$6:$C$1505,H$5))</f>
        <v/>
      </c>
      <c r="I11" s="17">
        <f>IF(OR($A11="",I$5&gt;N('الإعدادات'!$B$7)),"",SUMIFS('الدفعات'!$D$6:$D$1505,'الدفعات'!$B$6:$B$1505,$A11,'الدفعات'!$C$6:$C$1505,I$5))</f>
        <v/>
      </c>
      <c r="J11" s="17">
        <f>IF(OR($A11="",J$5&gt;N('الإعدادات'!$B$7)),"",SUMIFS('الدفعات'!$D$6:$D$1505,'الدفعات'!$B$6:$B$1505,$A11,'الدفعات'!$C$6:$C$1505,J$5))</f>
        <v/>
      </c>
      <c r="K11" s="17">
        <f>IF(OR($A11="",K$5&gt;N('الإعدادات'!$B$7)),"",SUMIFS('الدفعات'!$D$6:$D$1505,'الدفعات'!$B$6:$B$1505,$A11,'الدفعات'!$C$6:$C$1505,K$5))</f>
        <v/>
      </c>
      <c r="L11" s="17">
        <f>IF(OR($A11="",L$5&gt;N('الإعدادات'!$B$7)),"",SUMIFS('الدفعات'!$D$6:$D$1505,'الدفعات'!$B$6:$B$1505,$A11,'الدفعات'!$C$6:$C$1505,L$5))</f>
        <v/>
      </c>
      <c r="M11" s="17">
        <f>IF(OR($A11="",M$5&gt;N('الإعدادات'!$B$7)),"",SUMIFS('الدفعات'!$D$6:$D$1505,'الدفعات'!$B$6:$B$1505,$A11,'الدفعات'!$C$6:$C$1505,M$5))</f>
        <v/>
      </c>
      <c r="N11" s="17">
        <f>IF(OR($A11="",N$5&gt;N('الإعدادات'!$B$7)),"",SUMIFS('الدفعات'!$D$6:$D$1505,'الدفعات'!$B$6:$B$1505,$A11,'الدفعات'!$C$6:$C$1505,N$5))</f>
        <v/>
      </c>
      <c r="O11" s="17">
        <f>IF(OR($A11="",O$5&gt;N('الإعدادات'!$B$7)),"",SUMIFS('الدفعات'!$D$6:$D$1505,'الدفعات'!$B$6:$B$1505,$A11,'الدفعات'!$C$6:$C$1505,O$5))</f>
        <v/>
      </c>
      <c r="P11" s="17">
        <f>IF(OR($A11="",P$5&gt;N('الإعدادات'!$B$7)),"",SUMIFS('الدفعات'!$D$6:$D$1505,'الدفعات'!$B$6:$B$1505,$A11,'الدفعات'!$C$6:$C$1505,P$5))</f>
        <v/>
      </c>
      <c r="Q11" s="17">
        <f>IF(OR($A11="",Q$5&gt;N('الإعدادات'!$B$7)),"",SUMIFS('الدفعات'!$D$6:$D$1505,'الدفعات'!$B$6:$B$1505,$A11,'الدفعات'!$C$6:$C$1505,Q$5))</f>
        <v/>
      </c>
      <c r="R11" s="17">
        <f>IF(OR($A11="",R$5&gt;N('الإعدادات'!$B$7)),"",SUMIFS('الدفعات'!$D$6:$D$1505,'الدفعات'!$B$6:$B$1505,$A11,'الدفعات'!$C$6:$C$1505,R$5))</f>
        <v/>
      </c>
      <c r="S11" s="17">
        <f>IF(OR($A11="",S$5&gt;N('الإعدادات'!$B$7)),"",SUMIFS('الدفعات'!$D$6:$D$1505,'الدفعات'!$B$6:$B$1505,$A11,'الدفعات'!$C$6:$C$1505,S$5))</f>
        <v/>
      </c>
      <c r="T11" s="17">
        <f>IF(OR($A11="",T$5&gt;N('الإعدادات'!$B$7)),"",SUMIFS('الدفعات'!$D$6:$D$1505,'الدفعات'!$B$6:$B$1505,$A11,'الدفعات'!$C$6:$C$1505,T$5))</f>
        <v/>
      </c>
      <c r="U11" s="17">
        <f>IF(OR($A11="",U$5&gt;N('الإعدادات'!$B$7)),"",SUMIFS('الدفعات'!$D$6:$D$1505,'الدفعات'!$B$6:$B$1505,$A11,'الدفعات'!$C$6:$C$1505,U$5))</f>
        <v/>
      </c>
      <c r="V11" s="17">
        <f>IF(OR($A11="",V$5&gt;N('الإعدادات'!$B$7)),"",SUMIFS('الدفعات'!$D$6:$D$1505,'الدفعات'!$B$6:$B$1505,$A11,'الدفعات'!$C$6:$C$1505,V$5))</f>
        <v/>
      </c>
      <c r="W11" s="17">
        <f>IF(OR($A11="",W$5&gt;N('الإعدادات'!$B$7)),"",SUMIFS('الدفعات'!$D$6:$D$1505,'الدفعات'!$B$6:$B$1505,$A11,'الدفعات'!$C$6:$C$1505,W$5))</f>
        <v/>
      </c>
      <c r="X11" s="17">
        <f>IF(OR($A11="",X$5&gt;N('الإعدادات'!$B$7)),"",SUMIFS('الدفعات'!$D$6:$D$1505,'الدفعات'!$B$6:$B$1505,$A11,'الدفعات'!$C$6:$C$1505,X$5))</f>
        <v/>
      </c>
      <c r="Y11" s="17">
        <f>IF(OR($A11="",Y$5&gt;N('الإعدادات'!$B$7)),"",SUMIFS('الدفعات'!$D$6:$D$1505,'الدفعات'!$B$6:$B$1505,$A11,'الدفعات'!$C$6:$C$1505,Y$5))</f>
        <v/>
      </c>
      <c r="Z11" s="17">
        <f>IF(OR($A11="",Z$5&gt;N('الإعدادات'!$B$7)),"",SUMIFS('الدفعات'!$D$6:$D$1505,'الدفعات'!$B$6:$B$1505,$A11,'الدفعات'!$C$6:$C$1505,Z$5))</f>
        <v/>
      </c>
      <c r="AA11" s="17">
        <f>IF(OR($A11="",AA$5&gt;N('الإعدادات'!$B$7)),"",SUMIFS('الدفعات'!$D$6:$D$1505,'الدفعات'!$B$6:$B$1505,$A11,'الدفعات'!$C$6:$C$1505,AA$5))</f>
        <v/>
      </c>
    </row>
    <row r="12">
      <c r="A12" s="6">
        <f>IF('الأعضاء'!A12&amp;""="","",'الأعضاء'!A12)</f>
        <v/>
      </c>
      <c r="B12" s="6">
        <f>IF($A12="","",'الأعضاء'!B12)</f>
        <v/>
      </c>
      <c r="C12" s="22">
        <f>IF($A12="","",'الأعضاء'!E12)</f>
        <v/>
      </c>
      <c r="D12" s="17">
        <f>IF(OR($A12="",D$5&gt;N('الإعدادات'!$B$7)),"",SUMIFS('الدفعات'!$D$6:$D$1505,'الدفعات'!$B$6:$B$1505,$A12,'الدفعات'!$C$6:$C$1505,D$5))</f>
        <v/>
      </c>
      <c r="E12" s="17">
        <f>IF(OR($A12="",E$5&gt;N('الإعدادات'!$B$7)),"",SUMIFS('الدفعات'!$D$6:$D$1505,'الدفعات'!$B$6:$B$1505,$A12,'الدفعات'!$C$6:$C$1505,E$5))</f>
        <v/>
      </c>
      <c r="F12" s="17">
        <f>IF(OR($A12="",F$5&gt;N('الإعدادات'!$B$7)),"",SUMIFS('الدفعات'!$D$6:$D$1505,'الدفعات'!$B$6:$B$1505,$A12,'الدفعات'!$C$6:$C$1505,F$5))</f>
        <v/>
      </c>
      <c r="G12" s="17">
        <f>IF(OR($A12="",G$5&gt;N('الإعدادات'!$B$7)),"",SUMIFS('الدفعات'!$D$6:$D$1505,'الدفعات'!$B$6:$B$1505,$A12,'الدفعات'!$C$6:$C$1505,G$5))</f>
        <v/>
      </c>
      <c r="H12" s="17">
        <f>IF(OR($A12="",H$5&gt;N('الإعدادات'!$B$7)),"",SUMIFS('الدفعات'!$D$6:$D$1505,'الدفعات'!$B$6:$B$1505,$A12,'الدفعات'!$C$6:$C$1505,H$5))</f>
        <v/>
      </c>
      <c r="I12" s="17">
        <f>IF(OR($A12="",I$5&gt;N('الإعدادات'!$B$7)),"",SUMIFS('الدفعات'!$D$6:$D$1505,'الدفعات'!$B$6:$B$1505,$A12,'الدفعات'!$C$6:$C$1505,I$5))</f>
        <v/>
      </c>
      <c r="J12" s="17">
        <f>IF(OR($A12="",J$5&gt;N('الإعدادات'!$B$7)),"",SUMIFS('الدفعات'!$D$6:$D$1505,'الدفعات'!$B$6:$B$1505,$A12,'الدفعات'!$C$6:$C$1505,J$5))</f>
        <v/>
      </c>
      <c r="K12" s="17">
        <f>IF(OR($A12="",K$5&gt;N('الإعدادات'!$B$7)),"",SUMIFS('الدفعات'!$D$6:$D$1505,'الدفعات'!$B$6:$B$1505,$A12,'الدفعات'!$C$6:$C$1505,K$5))</f>
        <v/>
      </c>
      <c r="L12" s="17">
        <f>IF(OR($A12="",L$5&gt;N('الإعدادات'!$B$7)),"",SUMIFS('الدفعات'!$D$6:$D$1505,'الدفعات'!$B$6:$B$1505,$A12,'الدفعات'!$C$6:$C$1505,L$5))</f>
        <v/>
      </c>
      <c r="M12" s="17">
        <f>IF(OR($A12="",M$5&gt;N('الإعدادات'!$B$7)),"",SUMIFS('الدفعات'!$D$6:$D$1505,'الدفعات'!$B$6:$B$1505,$A12,'الدفعات'!$C$6:$C$1505,M$5))</f>
        <v/>
      </c>
      <c r="N12" s="17">
        <f>IF(OR($A12="",N$5&gt;N('الإعدادات'!$B$7)),"",SUMIFS('الدفعات'!$D$6:$D$1505,'الدفعات'!$B$6:$B$1505,$A12,'الدفعات'!$C$6:$C$1505,N$5))</f>
        <v/>
      </c>
      <c r="O12" s="17">
        <f>IF(OR($A12="",O$5&gt;N('الإعدادات'!$B$7)),"",SUMIFS('الدفعات'!$D$6:$D$1505,'الدفعات'!$B$6:$B$1505,$A12,'الدفعات'!$C$6:$C$1505,O$5))</f>
        <v/>
      </c>
      <c r="P12" s="17">
        <f>IF(OR($A12="",P$5&gt;N('الإعدادات'!$B$7)),"",SUMIFS('الدفعات'!$D$6:$D$1505,'الدفعات'!$B$6:$B$1505,$A12,'الدفعات'!$C$6:$C$1505,P$5))</f>
        <v/>
      </c>
      <c r="Q12" s="17">
        <f>IF(OR($A12="",Q$5&gt;N('الإعدادات'!$B$7)),"",SUMIFS('الدفعات'!$D$6:$D$1505,'الدفعات'!$B$6:$B$1505,$A12,'الدفعات'!$C$6:$C$1505,Q$5))</f>
        <v/>
      </c>
      <c r="R12" s="17">
        <f>IF(OR($A12="",R$5&gt;N('الإعدادات'!$B$7)),"",SUMIFS('الدفعات'!$D$6:$D$1505,'الدفعات'!$B$6:$B$1505,$A12,'الدفعات'!$C$6:$C$1505,R$5))</f>
        <v/>
      </c>
      <c r="S12" s="17">
        <f>IF(OR($A12="",S$5&gt;N('الإعدادات'!$B$7)),"",SUMIFS('الدفعات'!$D$6:$D$1505,'الدفعات'!$B$6:$B$1505,$A12,'الدفعات'!$C$6:$C$1505,S$5))</f>
        <v/>
      </c>
      <c r="T12" s="17">
        <f>IF(OR($A12="",T$5&gt;N('الإعدادات'!$B$7)),"",SUMIFS('الدفعات'!$D$6:$D$1505,'الدفعات'!$B$6:$B$1505,$A12,'الدفعات'!$C$6:$C$1505,T$5))</f>
        <v/>
      </c>
      <c r="U12" s="17">
        <f>IF(OR($A12="",U$5&gt;N('الإعدادات'!$B$7)),"",SUMIFS('الدفعات'!$D$6:$D$1505,'الدفعات'!$B$6:$B$1505,$A12,'الدفعات'!$C$6:$C$1505,U$5))</f>
        <v/>
      </c>
      <c r="V12" s="17">
        <f>IF(OR($A12="",V$5&gt;N('الإعدادات'!$B$7)),"",SUMIFS('الدفعات'!$D$6:$D$1505,'الدفعات'!$B$6:$B$1505,$A12,'الدفعات'!$C$6:$C$1505,V$5))</f>
        <v/>
      </c>
      <c r="W12" s="17">
        <f>IF(OR($A12="",W$5&gt;N('الإعدادات'!$B$7)),"",SUMIFS('الدفعات'!$D$6:$D$1505,'الدفعات'!$B$6:$B$1505,$A12,'الدفعات'!$C$6:$C$1505,W$5))</f>
        <v/>
      </c>
      <c r="X12" s="17">
        <f>IF(OR($A12="",X$5&gt;N('الإعدادات'!$B$7)),"",SUMIFS('الدفعات'!$D$6:$D$1505,'الدفعات'!$B$6:$B$1505,$A12,'الدفعات'!$C$6:$C$1505,X$5))</f>
        <v/>
      </c>
      <c r="Y12" s="17">
        <f>IF(OR($A12="",Y$5&gt;N('الإعدادات'!$B$7)),"",SUMIFS('الدفعات'!$D$6:$D$1505,'الدفعات'!$B$6:$B$1505,$A12,'الدفعات'!$C$6:$C$1505,Y$5))</f>
        <v/>
      </c>
      <c r="Z12" s="17">
        <f>IF(OR($A12="",Z$5&gt;N('الإعدادات'!$B$7)),"",SUMIFS('الدفعات'!$D$6:$D$1505,'الدفعات'!$B$6:$B$1505,$A12,'الدفعات'!$C$6:$C$1505,Z$5))</f>
        <v/>
      </c>
      <c r="AA12" s="17">
        <f>IF(OR($A12="",AA$5&gt;N('الإعدادات'!$B$7)),"",SUMIFS('الدفعات'!$D$6:$D$1505,'الدفعات'!$B$6:$B$1505,$A12,'الدفعات'!$C$6:$C$1505,AA$5))</f>
        <v/>
      </c>
    </row>
    <row r="13">
      <c r="A13" s="6">
        <f>IF('الأعضاء'!A13&amp;""="","",'الأعضاء'!A13)</f>
        <v/>
      </c>
      <c r="B13" s="6">
        <f>IF($A13="","",'الأعضاء'!B13)</f>
        <v/>
      </c>
      <c r="C13" s="22">
        <f>IF($A13="","",'الأعضاء'!E13)</f>
        <v/>
      </c>
      <c r="D13" s="17">
        <f>IF(OR($A13="",D$5&gt;N('الإعدادات'!$B$7)),"",SUMIFS('الدفعات'!$D$6:$D$1505,'الدفعات'!$B$6:$B$1505,$A13,'الدفعات'!$C$6:$C$1505,D$5))</f>
        <v/>
      </c>
      <c r="E13" s="17">
        <f>IF(OR($A13="",E$5&gt;N('الإعدادات'!$B$7)),"",SUMIFS('الدفعات'!$D$6:$D$1505,'الدفعات'!$B$6:$B$1505,$A13,'الدفعات'!$C$6:$C$1505,E$5))</f>
        <v/>
      </c>
      <c r="F13" s="17">
        <f>IF(OR($A13="",F$5&gt;N('الإعدادات'!$B$7)),"",SUMIFS('الدفعات'!$D$6:$D$1505,'الدفعات'!$B$6:$B$1505,$A13,'الدفعات'!$C$6:$C$1505,F$5))</f>
        <v/>
      </c>
      <c r="G13" s="17">
        <f>IF(OR($A13="",G$5&gt;N('الإعدادات'!$B$7)),"",SUMIFS('الدفعات'!$D$6:$D$1505,'الدفعات'!$B$6:$B$1505,$A13,'الدفعات'!$C$6:$C$1505,G$5))</f>
        <v/>
      </c>
      <c r="H13" s="17">
        <f>IF(OR($A13="",H$5&gt;N('الإعدادات'!$B$7)),"",SUMIFS('الدفعات'!$D$6:$D$1505,'الدفعات'!$B$6:$B$1505,$A13,'الدفعات'!$C$6:$C$1505,H$5))</f>
        <v/>
      </c>
      <c r="I13" s="17">
        <f>IF(OR($A13="",I$5&gt;N('الإعدادات'!$B$7)),"",SUMIFS('الدفعات'!$D$6:$D$1505,'الدفعات'!$B$6:$B$1505,$A13,'الدفعات'!$C$6:$C$1505,I$5))</f>
        <v/>
      </c>
      <c r="J13" s="17">
        <f>IF(OR($A13="",J$5&gt;N('الإعدادات'!$B$7)),"",SUMIFS('الدفعات'!$D$6:$D$1505,'الدفعات'!$B$6:$B$1505,$A13,'الدفعات'!$C$6:$C$1505,J$5))</f>
        <v/>
      </c>
      <c r="K13" s="17">
        <f>IF(OR($A13="",K$5&gt;N('الإعدادات'!$B$7)),"",SUMIFS('الدفعات'!$D$6:$D$1505,'الدفعات'!$B$6:$B$1505,$A13,'الدفعات'!$C$6:$C$1505,K$5))</f>
        <v/>
      </c>
      <c r="L13" s="17">
        <f>IF(OR($A13="",L$5&gt;N('الإعدادات'!$B$7)),"",SUMIFS('الدفعات'!$D$6:$D$1505,'الدفعات'!$B$6:$B$1505,$A13,'الدفعات'!$C$6:$C$1505,L$5))</f>
        <v/>
      </c>
      <c r="M13" s="17">
        <f>IF(OR($A13="",M$5&gt;N('الإعدادات'!$B$7)),"",SUMIFS('الدفعات'!$D$6:$D$1505,'الدفعات'!$B$6:$B$1505,$A13,'الدفعات'!$C$6:$C$1505,M$5))</f>
        <v/>
      </c>
      <c r="N13" s="17">
        <f>IF(OR($A13="",N$5&gt;N('الإعدادات'!$B$7)),"",SUMIFS('الدفعات'!$D$6:$D$1505,'الدفعات'!$B$6:$B$1505,$A13,'الدفعات'!$C$6:$C$1505,N$5))</f>
        <v/>
      </c>
      <c r="O13" s="17">
        <f>IF(OR($A13="",O$5&gt;N('الإعدادات'!$B$7)),"",SUMIFS('الدفعات'!$D$6:$D$1505,'الدفعات'!$B$6:$B$1505,$A13,'الدفعات'!$C$6:$C$1505,O$5))</f>
        <v/>
      </c>
      <c r="P13" s="17">
        <f>IF(OR($A13="",P$5&gt;N('الإعدادات'!$B$7)),"",SUMIFS('الدفعات'!$D$6:$D$1505,'الدفعات'!$B$6:$B$1505,$A13,'الدفعات'!$C$6:$C$1505,P$5))</f>
        <v/>
      </c>
      <c r="Q13" s="17">
        <f>IF(OR($A13="",Q$5&gt;N('الإعدادات'!$B$7)),"",SUMIFS('الدفعات'!$D$6:$D$1505,'الدفعات'!$B$6:$B$1505,$A13,'الدفعات'!$C$6:$C$1505,Q$5))</f>
        <v/>
      </c>
      <c r="R13" s="17">
        <f>IF(OR($A13="",R$5&gt;N('الإعدادات'!$B$7)),"",SUMIFS('الدفعات'!$D$6:$D$1505,'الدفعات'!$B$6:$B$1505,$A13,'الدفعات'!$C$6:$C$1505,R$5))</f>
        <v/>
      </c>
      <c r="S13" s="17">
        <f>IF(OR($A13="",S$5&gt;N('الإعدادات'!$B$7)),"",SUMIFS('الدفعات'!$D$6:$D$1505,'الدفعات'!$B$6:$B$1505,$A13,'الدفعات'!$C$6:$C$1505,S$5))</f>
        <v/>
      </c>
      <c r="T13" s="17">
        <f>IF(OR($A13="",T$5&gt;N('الإعدادات'!$B$7)),"",SUMIFS('الدفعات'!$D$6:$D$1505,'الدفعات'!$B$6:$B$1505,$A13,'الدفعات'!$C$6:$C$1505,T$5))</f>
        <v/>
      </c>
      <c r="U13" s="17">
        <f>IF(OR($A13="",U$5&gt;N('الإعدادات'!$B$7)),"",SUMIFS('الدفعات'!$D$6:$D$1505,'الدفعات'!$B$6:$B$1505,$A13,'الدفعات'!$C$6:$C$1505,U$5))</f>
        <v/>
      </c>
      <c r="V13" s="17">
        <f>IF(OR($A13="",V$5&gt;N('الإعدادات'!$B$7)),"",SUMIFS('الدفعات'!$D$6:$D$1505,'الدفعات'!$B$6:$B$1505,$A13,'الدفعات'!$C$6:$C$1505,V$5))</f>
        <v/>
      </c>
      <c r="W13" s="17">
        <f>IF(OR($A13="",W$5&gt;N('الإعدادات'!$B$7)),"",SUMIFS('الدفعات'!$D$6:$D$1505,'الدفعات'!$B$6:$B$1505,$A13,'الدفعات'!$C$6:$C$1505,W$5))</f>
        <v/>
      </c>
      <c r="X13" s="17">
        <f>IF(OR($A13="",X$5&gt;N('الإعدادات'!$B$7)),"",SUMIFS('الدفعات'!$D$6:$D$1505,'الدفعات'!$B$6:$B$1505,$A13,'الدفعات'!$C$6:$C$1505,X$5))</f>
        <v/>
      </c>
      <c r="Y13" s="17">
        <f>IF(OR($A13="",Y$5&gt;N('الإعدادات'!$B$7)),"",SUMIFS('الدفعات'!$D$6:$D$1505,'الدفعات'!$B$6:$B$1505,$A13,'الدفعات'!$C$6:$C$1505,Y$5))</f>
        <v/>
      </c>
      <c r="Z13" s="17">
        <f>IF(OR($A13="",Z$5&gt;N('الإعدادات'!$B$7)),"",SUMIFS('الدفعات'!$D$6:$D$1505,'الدفعات'!$B$6:$B$1505,$A13,'الدفعات'!$C$6:$C$1505,Z$5))</f>
        <v/>
      </c>
      <c r="AA13" s="17">
        <f>IF(OR($A13="",AA$5&gt;N('الإعدادات'!$B$7)),"",SUMIFS('الدفعات'!$D$6:$D$1505,'الدفعات'!$B$6:$B$1505,$A13,'الدفعات'!$C$6:$C$1505,AA$5))</f>
        <v/>
      </c>
    </row>
    <row r="14">
      <c r="A14" s="6">
        <f>IF('الأعضاء'!A14&amp;""="","",'الأعضاء'!A14)</f>
        <v/>
      </c>
      <c r="B14" s="6">
        <f>IF($A14="","",'الأعضاء'!B14)</f>
        <v/>
      </c>
      <c r="C14" s="22">
        <f>IF($A14="","",'الأعضاء'!E14)</f>
        <v/>
      </c>
      <c r="D14" s="17">
        <f>IF(OR($A14="",D$5&gt;N('الإعدادات'!$B$7)),"",SUMIFS('الدفعات'!$D$6:$D$1505,'الدفعات'!$B$6:$B$1505,$A14,'الدفعات'!$C$6:$C$1505,D$5))</f>
        <v/>
      </c>
      <c r="E14" s="17">
        <f>IF(OR($A14="",E$5&gt;N('الإعدادات'!$B$7)),"",SUMIFS('الدفعات'!$D$6:$D$1505,'الدفعات'!$B$6:$B$1505,$A14,'الدفعات'!$C$6:$C$1505,E$5))</f>
        <v/>
      </c>
      <c r="F14" s="17">
        <f>IF(OR($A14="",F$5&gt;N('الإعدادات'!$B$7)),"",SUMIFS('الدفعات'!$D$6:$D$1505,'الدفعات'!$B$6:$B$1505,$A14,'الدفعات'!$C$6:$C$1505,F$5))</f>
        <v/>
      </c>
      <c r="G14" s="17">
        <f>IF(OR($A14="",G$5&gt;N('الإعدادات'!$B$7)),"",SUMIFS('الدفعات'!$D$6:$D$1505,'الدفعات'!$B$6:$B$1505,$A14,'الدفعات'!$C$6:$C$1505,G$5))</f>
        <v/>
      </c>
      <c r="H14" s="17">
        <f>IF(OR($A14="",H$5&gt;N('الإعدادات'!$B$7)),"",SUMIFS('الدفعات'!$D$6:$D$1505,'الدفعات'!$B$6:$B$1505,$A14,'الدفعات'!$C$6:$C$1505,H$5))</f>
        <v/>
      </c>
      <c r="I14" s="17">
        <f>IF(OR($A14="",I$5&gt;N('الإعدادات'!$B$7)),"",SUMIFS('الدفعات'!$D$6:$D$1505,'الدفعات'!$B$6:$B$1505,$A14,'الدفعات'!$C$6:$C$1505,I$5))</f>
        <v/>
      </c>
      <c r="J14" s="17">
        <f>IF(OR($A14="",J$5&gt;N('الإعدادات'!$B$7)),"",SUMIFS('الدفعات'!$D$6:$D$1505,'الدفعات'!$B$6:$B$1505,$A14,'الدفعات'!$C$6:$C$1505,J$5))</f>
        <v/>
      </c>
      <c r="K14" s="17">
        <f>IF(OR($A14="",K$5&gt;N('الإعدادات'!$B$7)),"",SUMIFS('الدفعات'!$D$6:$D$1505,'الدفعات'!$B$6:$B$1505,$A14,'الدفعات'!$C$6:$C$1505,K$5))</f>
        <v/>
      </c>
      <c r="L14" s="17">
        <f>IF(OR($A14="",L$5&gt;N('الإعدادات'!$B$7)),"",SUMIFS('الدفعات'!$D$6:$D$1505,'الدفعات'!$B$6:$B$1505,$A14,'الدفعات'!$C$6:$C$1505,L$5))</f>
        <v/>
      </c>
      <c r="M14" s="17">
        <f>IF(OR($A14="",M$5&gt;N('الإعدادات'!$B$7)),"",SUMIFS('الدفعات'!$D$6:$D$1505,'الدفعات'!$B$6:$B$1505,$A14,'الدفعات'!$C$6:$C$1505,M$5))</f>
        <v/>
      </c>
      <c r="N14" s="17">
        <f>IF(OR($A14="",N$5&gt;N('الإعدادات'!$B$7)),"",SUMIFS('الدفعات'!$D$6:$D$1505,'الدفعات'!$B$6:$B$1505,$A14,'الدفعات'!$C$6:$C$1505,N$5))</f>
        <v/>
      </c>
      <c r="O14" s="17">
        <f>IF(OR($A14="",O$5&gt;N('الإعدادات'!$B$7)),"",SUMIFS('الدفعات'!$D$6:$D$1505,'الدفعات'!$B$6:$B$1505,$A14,'الدفعات'!$C$6:$C$1505,O$5))</f>
        <v/>
      </c>
      <c r="P14" s="17">
        <f>IF(OR($A14="",P$5&gt;N('الإعدادات'!$B$7)),"",SUMIFS('الدفعات'!$D$6:$D$1505,'الدفعات'!$B$6:$B$1505,$A14,'الدفعات'!$C$6:$C$1505,P$5))</f>
        <v/>
      </c>
      <c r="Q14" s="17">
        <f>IF(OR($A14="",Q$5&gt;N('الإعدادات'!$B$7)),"",SUMIFS('الدفعات'!$D$6:$D$1505,'الدفعات'!$B$6:$B$1505,$A14,'الدفعات'!$C$6:$C$1505,Q$5))</f>
        <v/>
      </c>
      <c r="R14" s="17">
        <f>IF(OR($A14="",R$5&gt;N('الإعدادات'!$B$7)),"",SUMIFS('الدفعات'!$D$6:$D$1505,'الدفعات'!$B$6:$B$1505,$A14,'الدفعات'!$C$6:$C$1505,R$5))</f>
        <v/>
      </c>
      <c r="S14" s="17">
        <f>IF(OR($A14="",S$5&gt;N('الإعدادات'!$B$7)),"",SUMIFS('الدفعات'!$D$6:$D$1505,'الدفعات'!$B$6:$B$1505,$A14,'الدفعات'!$C$6:$C$1505,S$5))</f>
        <v/>
      </c>
      <c r="T14" s="17">
        <f>IF(OR($A14="",T$5&gt;N('الإعدادات'!$B$7)),"",SUMIFS('الدفعات'!$D$6:$D$1505,'الدفعات'!$B$6:$B$1505,$A14,'الدفعات'!$C$6:$C$1505,T$5))</f>
        <v/>
      </c>
      <c r="U14" s="17">
        <f>IF(OR($A14="",U$5&gt;N('الإعدادات'!$B$7)),"",SUMIFS('الدفعات'!$D$6:$D$1505,'الدفعات'!$B$6:$B$1505,$A14,'الدفعات'!$C$6:$C$1505,U$5))</f>
        <v/>
      </c>
      <c r="V14" s="17">
        <f>IF(OR($A14="",V$5&gt;N('الإعدادات'!$B$7)),"",SUMIFS('الدفعات'!$D$6:$D$1505,'الدفعات'!$B$6:$B$1505,$A14,'الدفعات'!$C$6:$C$1505,V$5))</f>
        <v/>
      </c>
      <c r="W14" s="17">
        <f>IF(OR($A14="",W$5&gt;N('الإعدادات'!$B$7)),"",SUMIFS('الدفعات'!$D$6:$D$1505,'الدفعات'!$B$6:$B$1505,$A14,'الدفعات'!$C$6:$C$1505,W$5))</f>
        <v/>
      </c>
      <c r="X14" s="17">
        <f>IF(OR($A14="",X$5&gt;N('الإعدادات'!$B$7)),"",SUMIFS('الدفعات'!$D$6:$D$1505,'الدفعات'!$B$6:$B$1505,$A14,'الدفعات'!$C$6:$C$1505,X$5))</f>
        <v/>
      </c>
      <c r="Y14" s="17">
        <f>IF(OR($A14="",Y$5&gt;N('الإعدادات'!$B$7)),"",SUMIFS('الدفعات'!$D$6:$D$1505,'الدفعات'!$B$6:$B$1505,$A14,'الدفعات'!$C$6:$C$1505,Y$5))</f>
        <v/>
      </c>
      <c r="Z14" s="17">
        <f>IF(OR($A14="",Z$5&gt;N('الإعدادات'!$B$7)),"",SUMIFS('الدفعات'!$D$6:$D$1505,'الدفعات'!$B$6:$B$1505,$A14,'الدفعات'!$C$6:$C$1505,Z$5))</f>
        <v/>
      </c>
      <c r="AA14" s="17">
        <f>IF(OR($A14="",AA$5&gt;N('الإعدادات'!$B$7)),"",SUMIFS('الدفعات'!$D$6:$D$1505,'الدفعات'!$B$6:$B$1505,$A14,'الدفعات'!$C$6:$C$1505,AA$5))</f>
        <v/>
      </c>
    </row>
    <row r="15">
      <c r="A15" s="6">
        <f>IF('الأعضاء'!A15&amp;""="","",'الأعضاء'!A15)</f>
        <v/>
      </c>
      <c r="B15" s="6">
        <f>IF($A15="","",'الأعضاء'!B15)</f>
        <v/>
      </c>
      <c r="C15" s="22">
        <f>IF($A15="","",'الأعضاء'!E15)</f>
        <v/>
      </c>
      <c r="D15" s="17">
        <f>IF(OR($A15="",D$5&gt;N('الإعدادات'!$B$7)),"",SUMIFS('الدفعات'!$D$6:$D$1505,'الدفعات'!$B$6:$B$1505,$A15,'الدفعات'!$C$6:$C$1505,D$5))</f>
        <v/>
      </c>
      <c r="E15" s="17">
        <f>IF(OR($A15="",E$5&gt;N('الإعدادات'!$B$7)),"",SUMIFS('الدفعات'!$D$6:$D$1505,'الدفعات'!$B$6:$B$1505,$A15,'الدفعات'!$C$6:$C$1505,E$5))</f>
        <v/>
      </c>
      <c r="F15" s="17">
        <f>IF(OR($A15="",F$5&gt;N('الإعدادات'!$B$7)),"",SUMIFS('الدفعات'!$D$6:$D$1505,'الدفعات'!$B$6:$B$1505,$A15,'الدفعات'!$C$6:$C$1505,F$5))</f>
        <v/>
      </c>
      <c r="G15" s="17">
        <f>IF(OR($A15="",G$5&gt;N('الإعدادات'!$B$7)),"",SUMIFS('الدفعات'!$D$6:$D$1505,'الدفعات'!$B$6:$B$1505,$A15,'الدفعات'!$C$6:$C$1505,G$5))</f>
        <v/>
      </c>
      <c r="H15" s="17">
        <f>IF(OR($A15="",H$5&gt;N('الإعدادات'!$B$7)),"",SUMIFS('الدفعات'!$D$6:$D$1505,'الدفعات'!$B$6:$B$1505,$A15,'الدفعات'!$C$6:$C$1505,H$5))</f>
        <v/>
      </c>
      <c r="I15" s="17">
        <f>IF(OR($A15="",I$5&gt;N('الإعدادات'!$B$7)),"",SUMIFS('الدفعات'!$D$6:$D$1505,'الدفعات'!$B$6:$B$1505,$A15,'الدفعات'!$C$6:$C$1505,I$5))</f>
        <v/>
      </c>
      <c r="J15" s="17">
        <f>IF(OR($A15="",J$5&gt;N('الإعدادات'!$B$7)),"",SUMIFS('الدفعات'!$D$6:$D$1505,'الدفعات'!$B$6:$B$1505,$A15,'الدفعات'!$C$6:$C$1505,J$5))</f>
        <v/>
      </c>
      <c r="K15" s="17">
        <f>IF(OR($A15="",K$5&gt;N('الإعدادات'!$B$7)),"",SUMIFS('الدفعات'!$D$6:$D$1505,'الدفعات'!$B$6:$B$1505,$A15,'الدفعات'!$C$6:$C$1505,K$5))</f>
        <v/>
      </c>
      <c r="L15" s="17">
        <f>IF(OR($A15="",L$5&gt;N('الإعدادات'!$B$7)),"",SUMIFS('الدفعات'!$D$6:$D$1505,'الدفعات'!$B$6:$B$1505,$A15,'الدفعات'!$C$6:$C$1505,L$5))</f>
        <v/>
      </c>
      <c r="M15" s="17">
        <f>IF(OR($A15="",M$5&gt;N('الإعدادات'!$B$7)),"",SUMIFS('الدفعات'!$D$6:$D$1505,'الدفعات'!$B$6:$B$1505,$A15,'الدفعات'!$C$6:$C$1505,M$5))</f>
        <v/>
      </c>
      <c r="N15" s="17">
        <f>IF(OR($A15="",N$5&gt;N('الإعدادات'!$B$7)),"",SUMIFS('الدفعات'!$D$6:$D$1505,'الدفعات'!$B$6:$B$1505,$A15,'الدفعات'!$C$6:$C$1505,N$5))</f>
        <v/>
      </c>
      <c r="O15" s="17">
        <f>IF(OR($A15="",O$5&gt;N('الإعدادات'!$B$7)),"",SUMIFS('الدفعات'!$D$6:$D$1505,'الدفعات'!$B$6:$B$1505,$A15,'الدفعات'!$C$6:$C$1505,O$5))</f>
        <v/>
      </c>
      <c r="P15" s="17">
        <f>IF(OR($A15="",P$5&gt;N('الإعدادات'!$B$7)),"",SUMIFS('الدفعات'!$D$6:$D$1505,'الدفعات'!$B$6:$B$1505,$A15,'الدفعات'!$C$6:$C$1505,P$5))</f>
        <v/>
      </c>
      <c r="Q15" s="17">
        <f>IF(OR($A15="",Q$5&gt;N('الإعدادات'!$B$7)),"",SUMIFS('الدفعات'!$D$6:$D$1505,'الدفعات'!$B$6:$B$1505,$A15,'الدفعات'!$C$6:$C$1505,Q$5))</f>
        <v/>
      </c>
      <c r="R15" s="17">
        <f>IF(OR($A15="",R$5&gt;N('الإعدادات'!$B$7)),"",SUMIFS('الدفعات'!$D$6:$D$1505,'الدفعات'!$B$6:$B$1505,$A15,'الدفعات'!$C$6:$C$1505,R$5))</f>
        <v/>
      </c>
      <c r="S15" s="17">
        <f>IF(OR($A15="",S$5&gt;N('الإعدادات'!$B$7)),"",SUMIFS('الدفعات'!$D$6:$D$1505,'الدفعات'!$B$6:$B$1505,$A15,'الدفعات'!$C$6:$C$1505,S$5))</f>
        <v/>
      </c>
      <c r="T15" s="17">
        <f>IF(OR($A15="",T$5&gt;N('الإعدادات'!$B$7)),"",SUMIFS('الدفعات'!$D$6:$D$1505,'الدفعات'!$B$6:$B$1505,$A15,'الدفعات'!$C$6:$C$1505,T$5))</f>
        <v/>
      </c>
      <c r="U15" s="17">
        <f>IF(OR($A15="",U$5&gt;N('الإعدادات'!$B$7)),"",SUMIFS('الدفعات'!$D$6:$D$1505,'الدفعات'!$B$6:$B$1505,$A15,'الدفعات'!$C$6:$C$1505,U$5))</f>
        <v/>
      </c>
      <c r="V15" s="17">
        <f>IF(OR($A15="",V$5&gt;N('الإعدادات'!$B$7)),"",SUMIFS('الدفعات'!$D$6:$D$1505,'الدفعات'!$B$6:$B$1505,$A15,'الدفعات'!$C$6:$C$1505,V$5))</f>
        <v/>
      </c>
      <c r="W15" s="17">
        <f>IF(OR($A15="",W$5&gt;N('الإعدادات'!$B$7)),"",SUMIFS('الدفعات'!$D$6:$D$1505,'الدفعات'!$B$6:$B$1505,$A15,'الدفعات'!$C$6:$C$1505,W$5))</f>
        <v/>
      </c>
      <c r="X15" s="17">
        <f>IF(OR($A15="",X$5&gt;N('الإعدادات'!$B$7)),"",SUMIFS('الدفعات'!$D$6:$D$1505,'الدفعات'!$B$6:$B$1505,$A15,'الدفعات'!$C$6:$C$1505,X$5))</f>
        <v/>
      </c>
      <c r="Y15" s="17">
        <f>IF(OR($A15="",Y$5&gt;N('الإعدادات'!$B$7)),"",SUMIFS('الدفعات'!$D$6:$D$1505,'الدفعات'!$B$6:$B$1505,$A15,'الدفعات'!$C$6:$C$1505,Y$5))</f>
        <v/>
      </c>
      <c r="Z15" s="17">
        <f>IF(OR($A15="",Z$5&gt;N('الإعدادات'!$B$7)),"",SUMIFS('الدفعات'!$D$6:$D$1505,'الدفعات'!$B$6:$B$1505,$A15,'الدفعات'!$C$6:$C$1505,Z$5))</f>
        <v/>
      </c>
      <c r="AA15" s="17">
        <f>IF(OR($A15="",AA$5&gt;N('الإعدادات'!$B$7)),"",SUMIFS('الدفعات'!$D$6:$D$1505,'الدفعات'!$B$6:$B$1505,$A15,'الدفعات'!$C$6:$C$1505,AA$5))</f>
        <v/>
      </c>
    </row>
    <row r="16">
      <c r="A16" s="6">
        <f>IF('الأعضاء'!A16&amp;""="","",'الأعضاء'!A16)</f>
        <v/>
      </c>
      <c r="B16" s="6">
        <f>IF($A16="","",'الأعضاء'!B16)</f>
        <v/>
      </c>
      <c r="C16" s="22">
        <f>IF($A16="","",'الأعضاء'!E16)</f>
        <v/>
      </c>
      <c r="D16" s="17">
        <f>IF(OR($A16="",D$5&gt;N('الإعدادات'!$B$7)),"",SUMIFS('الدفعات'!$D$6:$D$1505,'الدفعات'!$B$6:$B$1505,$A16,'الدفعات'!$C$6:$C$1505,D$5))</f>
        <v/>
      </c>
      <c r="E16" s="17">
        <f>IF(OR($A16="",E$5&gt;N('الإعدادات'!$B$7)),"",SUMIFS('الدفعات'!$D$6:$D$1505,'الدفعات'!$B$6:$B$1505,$A16,'الدفعات'!$C$6:$C$1505,E$5))</f>
        <v/>
      </c>
      <c r="F16" s="17">
        <f>IF(OR($A16="",F$5&gt;N('الإعدادات'!$B$7)),"",SUMIFS('الدفعات'!$D$6:$D$1505,'الدفعات'!$B$6:$B$1505,$A16,'الدفعات'!$C$6:$C$1505,F$5))</f>
        <v/>
      </c>
      <c r="G16" s="17">
        <f>IF(OR($A16="",G$5&gt;N('الإعدادات'!$B$7)),"",SUMIFS('الدفعات'!$D$6:$D$1505,'الدفعات'!$B$6:$B$1505,$A16,'الدفعات'!$C$6:$C$1505,G$5))</f>
        <v/>
      </c>
      <c r="H16" s="17">
        <f>IF(OR($A16="",H$5&gt;N('الإعدادات'!$B$7)),"",SUMIFS('الدفعات'!$D$6:$D$1505,'الدفعات'!$B$6:$B$1505,$A16,'الدفعات'!$C$6:$C$1505,H$5))</f>
        <v/>
      </c>
      <c r="I16" s="17">
        <f>IF(OR($A16="",I$5&gt;N('الإعدادات'!$B$7)),"",SUMIFS('الدفعات'!$D$6:$D$1505,'الدفعات'!$B$6:$B$1505,$A16,'الدفعات'!$C$6:$C$1505,I$5))</f>
        <v/>
      </c>
      <c r="J16" s="17">
        <f>IF(OR($A16="",J$5&gt;N('الإعدادات'!$B$7)),"",SUMIFS('الدفعات'!$D$6:$D$1505,'الدفعات'!$B$6:$B$1505,$A16,'الدفعات'!$C$6:$C$1505,J$5))</f>
        <v/>
      </c>
      <c r="K16" s="17">
        <f>IF(OR($A16="",K$5&gt;N('الإعدادات'!$B$7)),"",SUMIFS('الدفعات'!$D$6:$D$1505,'الدفعات'!$B$6:$B$1505,$A16,'الدفعات'!$C$6:$C$1505,K$5))</f>
        <v/>
      </c>
      <c r="L16" s="17">
        <f>IF(OR($A16="",L$5&gt;N('الإعدادات'!$B$7)),"",SUMIFS('الدفعات'!$D$6:$D$1505,'الدفعات'!$B$6:$B$1505,$A16,'الدفعات'!$C$6:$C$1505,L$5))</f>
        <v/>
      </c>
      <c r="M16" s="17">
        <f>IF(OR($A16="",M$5&gt;N('الإعدادات'!$B$7)),"",SUMIFS('الدفعات'!$D$6:$D$1505,'الدفعات'!$B$6:$B$1505,$A16,'الدفعات'!$C$6:$C$1505,M$5))</f>
        <v/>
      </c>
      <c r="N16" s="17">
        <f>IF(OR($A16="",N$5&gt;N('الإعدادات'!$B$7)),"",SUMIFS('الدفعات'!$D$6:$D$1505,'الدفعات'!$B$6:$B$1505,$A16,'الدفعات'!$C$6:$C$1505,N$5))</f>
        <v/>
      </c>
      <c r="O16" s="17">
        <f>IF(OR($A16="",O$5&gt;N('الإعدادات'!$B$7)),"",SUMIFS('الدفعات'!$D$6:$D$1505,'الدفعات'!$B$6:$B$1505,$A16,'الدفعات'!$C$6:$C$1505,O$5))</f>
        <v/>
      </c>
      <c r="P16" s="17">
        <f>IF(OR($A16="",P$5&gt;N('الإعدادات'!$B$7)),"",SUMIFS('الدفعات'!$D$6:$D$1505,'الدفعات'!$B$6:$B$1505,$A16,'الدفعات'!$C$6:$C$1505,P$5))</f>
        <v/>
      </c>
      <c r="Q16" s="17">
        <f>IF(OR($A16="",Q$5&gt;N('الإعدادات'!$B$7)),"",SUMIFS('الدفعات'!$D$6:$D$1505,'الدفعات'!$B$6:$B$1505,$A16,'الدفعات'!$C$6:$C$1505,Q$5))</f>
        <v/>
      </c>
      <c r="R16" s="17">
        <f>IF(OR($A16="",R$5&gt;N('الإعدادات'!$B$7)),"",SUMIFS('الدفعات'!$D$6:$D$1505,'الدفعات'!$B$6:$B$1505,$A16,'الدفعات'!$C$6:$C$1505,R$5))</f>
        <v/>
      </c>
      <c r="S16" s="17">
        <f>IF(OR($A16="",S$5&gt;N('الإعدادات'!$B$7)),"",SUMIFS('الدفعات'!$D$6:$D$1505,'الدفعات'!$B$6:$B$1505,$A16,'الدفعات'!$C$6:$C$1505,S$5))</f>
        <v/>
      </c>
      <c r="T16" s="17">
        <f>IF(OR($A16="",T$5&gt;N('الإعدادات'!$B$7)),"",SUMIFS('الدفعات'!$D$6:$D$1505,'الدفعات'!$B$6:$B$1505,$A16,'الدفعات'!$C$6:$C$1505,T$5))</f>
        <v/>
      </c>
      <c r="U16" s="17">
        <f>IF(OR($A16="",U$5&gt;N('الإعدادات'!$B$7)),"",SUMIFS('الدفعات'!$D$6:$D$1505,'الدفعات'!$B$6:$B$1505,$A16,'الدفعات'!$C$6:$C$1505,U$5))</f>
        <v/>
      </c>
      <c r="V16" s="17">
        <f>IF(OR($A16="",V$5&gt;N('الإعدادات'!$B$7)),"",SUMIFS('الدفعات'!$D$6:$D$1505,'الدفعات'!$B$6:$B$1505,$A16,'الدفعات'!$C$6:$C$1505,V$5))</f>
        <v/>
      </c>
      <c r="W16" s="17">
        <f>IF(OR($A16="",W$5&gt;N('الإعدادات'!$B$7)),"",SUMIFS('الدفعات'!$D$6:$D$1505,'الدفعات'!$B$6:$B$1505,$A16,'الدفعات'!$C$6:$C$1505,W$5))</f>
        <v/>
      </c>
      <c r="X16" s="17">
        <f>IF(OR($A16="",X$5&gt;N('الإعدادات'!$B$7)),"",SUMIFS('الدفعات'!$D$6:$D$1505,'الدفعات'!$B$6:$B$1505,$A16,'الدفعات'!$C$6:$C$1505,X$5))</f>
        <v/>
      </c>
      <c r="Y16" s="17">
        <f>IF(OR($A16="",Y$5&gt;N('الإعدادات'!$B$7)),"",SUMIFS('الدفعات'!$D$6:$D$1505,'الدفعات'!$B$6:$B$1505,$A16,'الدفعات'!$C$6:$C$1505,Y$5))</f>
        <v/>
      </c>
      <c r="Z16" s="17">
        <f>IF(OR($A16="",Z$5&gt;N('الإعدادات'!$B$7)),"",SUMIFS('الدفعات'!$D$6:$D$1505,'الدفعات'!$B$6:$B$1505,$A16,'الدفعات'!$C$6:$C$1505,Z$5))</f>
        <v/>
      </c>
      <c r="AA16" s="17">
        <f>IF(OR($A16="",AA$5&gt;N('الإعدادات'!$B$7)),"",SUMIFS('الدفعات'!$D$6:$D$1505,'الدفعات'!$B$6:$B$1505,$A16,'الدفعات'!$C$6:$C$1505,AA$5))</f>
        <v/>
      </c>
    </row>
    <row r="17">
      <c r="A17" s="6">
        <f>IF('الأعضاء'!A17&amp;""="","",'الأعضاء'!A17)</f>
        <v/>
      </c>
      <c r="B17" s="6">
        <f>IF($A17="","",'الأعضاء'!B17)</f>
        <v/>
      </c>
      <c r="C17" s="22">
        <f>IF($A17="","",'الأعضاء'!E17)</f>
        <v/>
      </c>
      <c r="D17" s="17">
        <f>IF(OR($A17="",D$5&gt;N('الإعدادات'!$B$7)),"",SUMIFS('الدفعات'!$D$6:$D$1505,'الدفعات'!$B$6:$B$1505,$A17,'الدفعات'!$C$6:$C$1505,D$5))</f>
        <v/>
      </c>
      <c r="E17" s="17">
        <f>IF(OR($A17="",E$5&gt;N('الإعدادات'!$B$7)),"",SUMIFS('الدفعات'!$D$6:$D$1505,'الدفعات'!$B$6:$B$1505,$A17,'الدفعات'!$C$6:$C$1505,E$5))</f>
        <v/>
      </c>
      <c r="F17" s="17">
        <f>IF(OR($A17="",F$5&gt;N('الإعدادات'!$B$7)),"",SUMIFS('الدفعات'!$D$6:$D$1505,'الدفعات'!$B$6:$B$1505,$A17,'الدفعات'!$C$6:$C$1505,F$5))</f>
        <v/>
      </c>
      <c r="G17" s="17">
        <f>IF(OR($A17="",G$5&gt;N('الإعدادات'!$B$7)),"",SUMIFS('الدفعات'!$D$6:$D$1505,'الدفعات'!$B$6:$B$1505,$A17,'الدفعات'!$C$6:$C$1505,G$5))</f>
        <v/>
      </c>
      <c r="H17" s="17">
        <f>IF(OR($A17="",H$5&gt;N('الإعدادات'!$B$7)),"",SUMIFS('الدفعات'!$D$6:$D$1505,'الدفعات'!$B$6:$B$1505,$A17,'الدفعات'!$C$6:$C$1505,H$5))</f>
        <v/>
      </c>
      <c r="I17" s="17">
        <f>IF(OR($A17="",I$5&gt;N('الإعدادات'!$B$7)),"",SUMIFS('الدفعات'!$D$6:$D$1505,'الدفعات'!$B$6:$B$1505,$A17,'الدفعات'!$C$6:$C$1505,I$5))</f>
        <v/>
      </c>
      <c r="J17" s="17">
        <f>IF(OR($A17="",J$5&gt;N('الإعدادات'!$B$7)),"",SUMIFS('الدفعات'!$D$6:$D$1505,'الدفعات'!$B$6:$B$1505,$A17,'الدفعات'!$C$6:$C$1505,J$5))</f>
        <v/>
      </c>
      <c r="K17" s="17">
        <f>IF(OR($A17="",K$5&gt;N('الإعدادات'!$B$7)),"",SUMIFS('الدفعات'!$D$6:$D$1505,'الدفعات'!$B$6:$B$1505,$A17,'الدفعات'!$C$6:$C$1505,K$5))</f>
        <v/>
      </c>
      <c r="L17" s="17">
        <f>IF(OR($A17="",L$5&gt;N('الإعدادات'!$B$7)),"",SUMIFS('الدفعات'!$D$6:$D$1505,'الدفعات'!$B$6:$B$1505,$A17,'الدفعات'!$C$6:$C$1505,L$5))</f>
        <v/>
      </c>
      <c r="M17" s="17">
        <f>IF(OR($A17="",M$5&gt;N('الإعدادات'!$B$7)),"",SUMIFS('الدفعات'!$D$6:$D$1505,'الدفعات'!$B$6:$B$1505,$A17,'الدفعات'!$C$6:$C$1505,M$5))</f>
        <v/>
      </c>
      <c r="N17" s="17">
        <f>IF(OR($A17="",N$5&gt;N('الإعدادات'!$B$7)),"",SUMIFS('الدفعات'!$D$6:$D$1505,'الدفعات'!$B$6:$B$1505,$A17,'الدفعات'!$C$6:$C$1505,N$5))</f>
        <v/>
      </c>
      <c r="O17" s="17">
        <f>IF(OR($A17="",O$5&gt;N('الإعدادات'!$B$7)),"",SUMIFS('الدفعات'!$D$6:$D$1505,'الدفعات'!$B$6:$B$1505,$A17,'الدفعات'!$C$6:$C$1505,O$5))</f>
        <v/>
      </c>
      <c r="P17" s="17">
        <f>IF(OR($A17="",P$5&gt;N('الإعدادات'!$B$7)),"",SUMIFS('الدفعات'!$D$6:$D$1505,'الدفعات'!$B$6:$B$1505,$A17,'الدفعات'!$C$6:$C$1505,P$5))</f>
        <v/>
      </c>
      <c r="Q17" s="17">
        <f>IF(OR($A17="",Q$5&gt;N('الإعدادات'!$B$7)),"",SUMIFS('الدفعات'!$D$6:$D$1505,'الدفعات'!$B$6:$B$1505,$A17,'الدفعات'!$C$6:$C$1505,Q$5))</f>
        <v/>
      </c>
      <c r="R17" s="17">
        <f>IF(OR($A17="",R$5&gt;N('الإعدادات'!$B$7)),"",SUMIFS('الدفعات'!$D$6:$D$1505,'الدفعات'!$B$6:$B$1505,$A17,'الدفعات'!$C$6:$C$1505,R$5))</f>
        <v/>
      </c>
      <c r="S17" s="17">
        <f>IF(OR($A17="",S$5&gt;N('الإعدادات'!$B$7)),"",SUMIFS('الدفعات'!$D$6:$D$1505,'الدفعات'!$B$6:$B$1505,$A17,'الدفعات'!$C$6:$C$1505,S$5))</f>
        <v/>
      </c>
      <c r="T17" s="17">
        <f>IF(OR($A17="",T$5&gt;N('الإعدادات'!$B$7)),"",SUMIFS('الدفعات'!$D$6:$D$1505,'الدفعات'!$B$6:$B$1505,$A17,'الدفعات'!$C$6:$C$1505,T$5))</f>
        <v/>
      </c>
      <c r="U17" s="17">
        <f>IF(OR($A17="",U$5&gt;N('الإعدادات'!$B$7)),"",SUMIFS('الدفعات'!$D$6:$D$1505,'الدفعات'!$B$6:$B$1505,$A17,'الدفعات'!$C$6:$C$1505,U$5))</f>
        <v/>
      </c>
      <c r="V17" s="17">
        <f>IF(OR($A17="",V$5&gt;N('الإعدادات'!$B$7)),"",SUMIFS('الدفعات'!$D$6:$D$1505,'الدفعات'!$B$6:$B$1505,$A17,'الدفعات'!$C$6:$C$1505,V$5))</f>
        <v/>
      </c>
      <c r="W17" s="17">
        <f>IF(OR($A17="",W$5&gt;N('الإعدادات'!$B$7)),"",SUMIFS('الدفعات'!$D$6:$D$1505,'الدفعات'!$B$6:$B$1505,$A17,'الدفعات'!$C$6:$C$1505,W$5))</f>
        <v/>
      </c>
      <c r="X17" s="17">
        <f>IF(OR($A17="",X$5&gt;N('الإعدادات'!$B$7)),"",SUMIFS('الدفعات'!$D$6:$D$1505,'الدفعات'!$B$6:$B$1505,$A17,'الدفعات'!$C$6:$C$1505,X$5))</f>
        <v/>
      </c>
      <c r="Y17" s="17">
        <f>IF(OR($A17="",Y$5&gt;N('الإعدادات'!$B$7)),"",SUMIFS('الدفعات'!$D$6:$D$1505,'الدفعات'!$B$6:$B$1505,$A17,'الدفعات'!$C$6:$C$1505,Y$5))</f>
        <v/>
      </c>
      <c r="Z17" s="17">
        <f>IF(OR($A17="",Z$5&gt;N('الإعدادات'!$B$7)),"",SUMIFS('الدفعات'!$D$6:$D$1505,'الدفعات'!$B$6:$B$1505,$A17,'الدفعات'!$C$6:$C$1505,Z$5))</f>
        <v/>
      </c>
      <c r="AA17" s="17">
        <f>IF(OR($A17="",AA$5&gt;N('الإعدادات'!$B$7)),"",SUMIFS('الدفعات'!$D$6:$D$1505,'الدفعات'!$B$6:$B$1505,$A17,'الدفعات'!$C$6:$C$1505,AA$5))</f>
        <v/>
      </c>
    </row>
    <row r="18">
      <c r="A18" s="6">
        <f>IF('الأعضاء'!A18&amp;""="","",'الأعضاء'!A18)</f>
        <v/>
      </c>
      <c r="B18" s="6">
        <f>IF($A18="","",'الأعضاء'!B18)</f>
        <v/>
      </c>
      <c r="C18" s="22">
        <f>IF($A18="","",'الأعضاء'!E18)</f>
        <v/>
      </c>
      <c r="D18" s="17">
        <f>IF(OR($A18="",D$5&gt;N('الإعدادات'!$B$7)),"",SUMIFS('الدفعات'!$D$6:$D$1505,'الدفعات'!$B$6:$B$1505,$A18,'الدفعات'!$C$6:$C$1505,D$5))</f>
        <v/>
      </c>
      <c r="E18" s="17">
        <f>IF(OR($A18="",E$5&gt;N('الإعدادات'!$B$7)),"",SUMIFS('الدفعات'!$D$6:$D$1505,'الدفعات'!$B$6:$B$1505,$A18,'الدفعات'!$C$6:$C$1505,E$5))</f>
        <v/>
      </c>
      <c r="F18" s="17">
        <f>IF(OR($A18="",F$5&gt;N('الإعدادات'!$B$7)),"",SUMIFS('الدفعات'!$D$6:$D$1505,'الدفعات'!$B$6:$B$1505,$A18,'الدفعات'!$C$6:$C$1505,F$5))</f>
        <v/>
      </c>
      <c r="G18" s="17">
        <f>IF(OR($A18="",G$5&gt;N('الإعدادات'!$B$7)),"",SUMIFS('الدفعات'!$D$6:$D$1505,'الدفعات'!$B$6:$B$1505,$A18,'الدفعات'!$C$6:$C$1505,G$5))</f>
        <v/>
      </c>
      <c r="H18" s="17">
        <f>IF(OR($A18="",H$5&gt;N('الإعدادات'!$B$7)),"",SUMIFS('الدفعات'!$D$6:$D$1505,'الدفعات'!$B$6:$B$1505,$A18,'الدفعات'!$C$6:$C$1505,H$5))</f>
        <v/>
      </c>
      <c r="I18" s="17">
        <f>IF(OR($A18="",I$5&gt;N('الإعدادات'!$B$7)),"",SUMIFS('الدفعات'!$D$6:$D$1505,'الدفعات'!$B$6:$B$1505,$A18,'الدفعات'!$C$6:$C$1505,I$5))</f>
        <v/>
      </c>
      <c r="J18" s="17">
        <f>IF(OR($A18="",J$5&gt;N('الإعدادات'!$B$7)),"",SUMIFS('الدفعات'!$D$6:$D$1505,'الدفعات'!$B$6:$B$1505,$A18,'الدفعات'!$C$6:$C$1505,J$5))</f>
        <v/>
      </c>
      <c r="K18" s="17">
        <f>IF(OR($A18="",K$5&gt;N('الإعدادات'!$B$7)),"",SUMIFS('الدفعات'!$D$6:$D$1505,'الدفعات'!$B$6:$B$1505,$A18,'الدفعات'!$C$6:$C$1505,K$5))</f>
        <v/>
      </c>
      <c r="L18" s="17">
        <f>IF(OR($A18="",L$5&gt;N('الإعدادات'!$B$7)),"",SUMIFS('الدفعات'!$D$6:$D$1505,'الدفعات'!$B$6:$B$1505,$A18,'الدفعات'!$C$6:$C$1505,L$5))</f>
        <v/>
      </c>
      <c r="M18" s="17">
        <f>IF(OR($A18="",M$5&gt;N('الإعدادات'!$B$7)),"",SUMIFS('الدفعات'!$D$6:$D$1505,'الدفعات'!$B$6:$B$1505,$A18,'الدفعات'!$C$6:$C$1505,M$5))</f>
        <v/>
      </c>
      <c r="N18" s="17">
        <f>IF(OR($A18="",N$5&gt;N('الإعدادات'!$B$7)),"",SUMIFS('الدفعات'!$D$6:$D$1505,'الدفعات'!$B$6:$B$1505,$A18,'الدفعات'!$C$6:$C$1505,N$5))</f>
        <v/>
      </c>
      <c r="O18" s="17">
        <f>IF(OR($A18="",O$5&gt;N('الإعدادات'!$B$7)),"",SUMIFS('الدفعات'!$D$6:$D$1505,'الدفعات'!$B$6:$B$1505,$A18,'الدفعات'!$C$6:$C$1505,O$5))</f>
        <v/>
      </c>
      <c r="P18" s="17">
        <f>IF(OR($A18="",P$5&gt;N('الإعدادات'!$B$7)),"",SUMIFS('الدفعات'!$D$6:$D$1505,'الدفعات'!$B$6:$B$1505,$A18,'الدفعات'!$C$6:$C$1505,P$5))</f>
        <v/>
      </c>
      <c r="Q18" s="17">
        <f>IF(OR($A18="",Q$5&gt;N('الإعدادات'!$B$7)),"",SUMIFS('الدفعات'!$D$6:$D$1505,'الدفعات'!$B$6:$B$1505,$A18,'الدفعات'!$C$6:$C$1505,Q$5))</f>
        <v/>
      </c>
      <c r="R18" s="17">
        <f>IF(OR($A18="",R$5&gt;N('الإعدادات'!$B$7)),"",SUMIFS('الدفعات'!$D$6:$D$1505,'الدفعات'!$B$6:$B$1505,$A18,'الدفعات'!$C$6:$C$1505,R$5))</f>
        <v/>
      </c>
      <c r="S18" s="17">
        <f>IF(OR($A18="",S$5&gt;N('الإعدادات'!$B$7)),"",SUMIFS('الدفعات'!$D$6:$D$1505,'الدفعات'!$B$6:$B$1505,$A18,'الدفعات'!$C$6:$C$1505,S$5))</f>
        <v/>
      </c>
      <c r="T18" s="17">
        <f>IF(OR($A18="",T$5&gt;N('الإعدادات'!$B$7)),"",SUMIFS('الدفعات'!$D$6:$D$1505,'الدفعات'!$B$6:$B$1505,$A18,'الدفعات'!$C$6:$C$1505,T$5))</f>
        <v/>
      </c>
      <c r="U18" s="17">
        <f>IF(OR($A18="",U$5&gt;N('الإعدادات'!$B$7)),"",SUMIFS('الدفعات'!$D$6:$D$1505,'الدفعات'!$B$6:$B$1505,$A18,'الدفعات'!$C$6:$C$1505,U$5))</f>
        <v/>
      </c>
      <c r="V18" s="17">
        <f>IF(OR($A18="",V$5&gt;N('الإعدادات'!$B$7)),"",SUMIFS('الدفعات'!$D$6:$D$1505,'الدفعات'!$B$6:$B$1505,$A18,'الدفعات'!$C$6:$C$1505,V$5))</f>
        <v/>
      </c>
      <c r="W18" s="17">
        <f>IF(OR($A18="",W$5&gt;N('الإعدادات'!$B$7)),"",SUMIFS('الدفعات'!$D$6:$D$1505,'الدفعات'!$B$6:$B$1505,$A18,'الدفعات'!$C$6:$C$1505,W$5))</f>
        <v/>
      </c>
      <c r="X18" s="17">
        <f>IF(OR($A18="",X$5&gt;N('الإعدادات'!$B$7)),"",SUMIFS('الدفعات'!$D$6:$D$1505,'الدفعات'!$B$6:$B$1505,$A18,'الدفعات'!$C$6:$C$1505,X$5))</f>
        <v/>
      </c>
      <c r="Y18" s="17">
        <f>IF(OR($A18="",Y$5&gt;N('الإعدادات'!$B$7)),"",SUMIFS('الدفعات'!$D$6:$D$1505,'الدفعات'!$B$6:$B$1505,$A18,'الدفعات'!$C$6:$C$1505,Y$5))</f>
        <v/>
      </c>
      <c r="Z18" s="17">
        <f>IF(OR($A18="",Z$5&gt;N('الإعدادات'!$B$7)),"",SUMIFS('الدفعات'!$D$6:$D$1505,'الدفعات'!$B$6:$B$1505,$A18,'الدفعات'!$C$6:$C$1505,Z$5))</f>
        <v/>
      </c>
      <c r="AA18" s="17">
        <f>IF(OR($A18="",AA$5&gt;N('الإعدادات'!$B$7)),"",SUMIFS('الدفعات'!$D$6:$D$1505,'الدفعات'!$B$6:$B$1505,$A18,'الدفعات'!$C$6:$C$1505,AA$5))</f>
        <v/>
      </c>
    </row>
    <row r="19">
      <c r="A19" s="6">
        <f>IF('الأعضاء'!A19&amp;""="","",'الأعضاء'!A19)</f>
        <v/>
      </c>
      <c r="B19" s="6">
        <f>IF($A19="","",'الأعضاء'!B19)</f>
        <v/>
      </c>
      <c r="C19" s="22">
        <f>IF($A19="","",'الأعضاء'!E19)</f>
        <v/>
      </c>
      <c r="D19" s="17">
        <f>IF(OR($A19="",D$5&gt;N('الإعدادات'!$B$7)),"",SUMIFS('الدفعات'!$D$6:$D$1505,'الدفعات'!$B$6:$B$1505,$A19,'الدفعات'!$C$6:$C$1505,D$5))</f>
        <v/>
      </c>
      <c r="E19" s="17">
        <f>IF(OR($A19="",E$5&gt;N('الإعدادات'!$B$7)),"",SUMIFS('الدفعات'!$D$6:$D$1505,'الدفعات'!$B$6:$B$1505,$A19,'الدفعات'!$C$6:$C$1505,E$5))</f>
        <v/>
      </c>
      <c r="F19" s="17">
        <f>IF(OR($A19="",F$5&gt;N('الإعدادات'!$B$7)),"",SUMIFS('الدفعات'!$D$6:$D$1505,'الدفعات'!$B$6:$B$1505,$A19,'الدفعات'!$C$6:$C$1505,F$5))</f>
        <v/>
      </c>
      <c r="G19" s="17">
        <f>IF(OR($A19="",G$5&gt;N('الإعدادات'!$B$7)),"",SUMIFS('الدفعات'!$D$6:$D$1505,'الدفعات'!$B$6:$B$1505,$A19,'الدفعات'!$C$6:$C$1505,G$5))</f>
        <v/>
      </c>
      <c r="H19" s="17">
        <f>IF(OR($A19="",H$5&gt;N('الإعدادات'!$B$7)),"",SUMIFS('الدفعات'!$D$6:$D$1505,'الدفعات'!$B$6:$B$1505,$A19,'الدفعات'!$C$6:$C$1505,H$5))</f>
        <v/>
      </c>
      <c r="I19" s="17">
        <f>IF(OR($A19="",I$5&gt;N('الإعدادات'!$B$7)),"",SUMIFS('الدفعات'!$D$6:$D$1505,'الدفعات'!$B$6:$B$1505,$A19,'الدفعات'!$C$6:$C$1505,I$5))</f>
        <v/>
      </c>
      <c r="J19" s="17">
        <f>IF(OR($A19="",J$5&gt;N('الإعدادات'!$B$7)),"",SUMIFS('الدفعات'!$D$6:$D$1505,'الدفعات'!$B$6:$B$1505,$A19,'الدفعات'!$C$6:$C$1505,J$5))</f>
        <v/>
      </c>
      <c r="K19" s="17">
        <f>IF(OR($A19="",K$5&gt;N('الإعدادات'!$B$7)),"",SUMIFS('الدفعات'!$D$6:$D$1505,'الدفعات'!$B$6:$B$1505,$A19,'الدفعات'!$C$6:$C$1505,K$5))</f>
        <v/>
      </c>
      <c r="L19" s="17">
        <f>IF(OR($A19="",L$5&gt;N('الإعدادات'!$B$7)),"",SUMIFS('الدفعات'!$D$6:$D$1505,'الدفعات'!$B$6:$B$1505,$A19,'الدفعات'!$C$6:$C$1505,L$5))</f>
        <v/>
      </c>
      <c r="M19" s="17">
        <f>IF(OR($A19="",M$5&gt;N('الإعدادات'!$B$7)),"",SUMIFS('الدفعات'!$D$6:$D$1505,'الدفعات'!$B$6:$B$1505,$A19,'الدفعات'!$C$6:$C$1505,M$5))</f>
        <v/>
      </c>
      <c r="N19" s="17">
        <f>IF(OR($A19="",N$5&gt;N('الإعدادات'!$B$7)),"",SUMIFS('الدفعات'!$D$6:$D$1505,'الدفعات'!$B$6:$B$1505,$A19,'الدفعات'!$C$6:$C$1505,N$5))</f>
        <v/>
      </c>
      <c r="O19" s="17">
        <f>IF(OR($A19="",O$5&gt;N('الإعدادات'!$B$7)),"",SUMIFS('الدفعات'!$D$6:$D$1505,'الدفعات'!$B$6:$B$1505,$A19,'الدفعات'!$C$6:$C$1505,O$5))</f>
        <v/>
      </c>
      <c r="P19" s="17">
        <f>IF(OR($A19="",P$5&gt;N('الإعدادات'!$B$7)),"",SUMIFS('الدفعات'!$D$6:$D$1505,'الدفعات'!$B$6:$B$1505,$A19,'الدفعات'!$C$6:$C$1505,P$5))</f>
        <v/>
      </c>
      <c r="Q19" s="17">
        <f>IF(OR($A19="",Q$5&gt;N('الإعدادات'!$B$7)),"",SUMIFS('الدفعات'!$D$6:$D$1505,'الدفعات'!$B$6:$B$1505,$A19,'الدفعات'!$C$6:$C$1505,Q$5))</f>
        <v/>
      </c>
      <c r="R19" s="17">
        <f>IF(OR($A19="",R$5&gt;N('الإعدادات'!$B$7)),"",SUMIFS('الدفعات'!$D$6:$D$1505,'الدفعات'!$B$6:$B$1505,$A19,'الدفعات'!$C$6:$C$1505,R$5))</f>
        <v/>
      </c>
      <c r="S19" s="17">
        <f>IF(OR($A19="",S$5&gt;N('الإعدادات'!$B$7)),"",SUMIFS('الدفعات'!$D$6:$D$1505,'الدفعات'!$B$6:$B$1505,$A19,'الدفعات'!$C$6:$C$1505,S$5))</f>
        <v/>
      </c>
      <c r="T19" s="17">
        <f>IF(OR($A19="",T$5&gt;N('الإعدادات'!$B$7)),"",SUMIFS('الدفعات'!$D$6:$D$1505,'الدفعات'!$B$6:$B$1505,$A19,'الدفعات'!$C$6:$C$1505,T$5))</f>
        <v/>
      </c>
      <c r="U19" s="17">
        <f>IF(OR($A19="",U$5&gt;N('الإعدادات'!$B$7)),"",SUMIFS('الدفعات'!$D$6:$D$1505,'الدفعات'!$B$6:$B$1505,$A19,'الدفعات'!$C$6:$C$1505,U$5))</f>
        <v/>
      </c>
      <c r="V19" s="17">
        <f>IF(OR($A19="",V$5&gt;N('الإعدادات'!$B$7)),"",SUMIFS('الدفعات'!$D$6:$D$1505,'الدفعات'!$B$6:$B$1505,$A19,'الدفعات'!$C$6:$C$1505,V$5))</f>
        <v/>
      </c>
      <c r="W19" s="17">
        <f>IF(OR($A19="",W$5&gt;N('الإعدادات'!$B$7)),"",SUMIFS('الدفعات'!$D$6:$D$1505,'الدفعات'!$B$6:$B$1505,$A19,'الدفعات'!$C$6:$C$1505,W$5))</f>
        <v/>
      </c>
      <c r="X19" s="17">
        <f>IF(OR($A19="",X$5&gt;N('الإعدادات'!$B$7)),"",SUMIFS('الدفعات'!$D$6:$D$1505,'الدفعات'!$B$6:$B$1505,$A19,'الدفعات'!$C$6:$C$1505,X$5))</f>
        <v/>
      </c>
      <c r="Y19" s="17">
        <f>IF(OR($A19="",Y$5&gt;N('الإعدادات'!$B$7)),"",SUMIFS('الدفعات'!$D$6:$D$1505,'الدفعات'!$B$6:$B$1505,$A19,'الدفعات'!$C$6:$C$1505,Y$5))</f>
        <v/>
      </c>
      <c r="Z19" s="17">
        <f>IF(OR($A19="",Z$5&gt;N('الإعدادات'!$B$7)),"",SUMIFS('الدفعات'!$D$6:$D$1505,'الدفعات'!$B$6:$B$1505,$A19,'الدفعات'!$C$6:$C$1505,Z$5))</f>
        <v/>
      </c>
      <c r="AA19" s="17">
        <f>IF(OR($A19="",AA$5&gt;N('الإعدادات'!$B$7)),"",SUMIFS('الدفعات'!$D$6:$D$1505,'الدفعات'!$B$6:$B$1505,$A19,'الدفعات'!$C$6:$C$1505,AA$5))</f>
        <v/>
      </c>
    </row>
    <row r="20">
      <c r="A20" s="6">
        <f>IF('الأعضاء'!A20&amp;""="","",'الأعضاء'!A20)</f>
        <v/>
      </c>
      <c r="B20" s="6">
        <f>IF($A20="","",'الأعضاء'!B20)</f>
        <v/>
      </c>
      <c r="C20" s="22">
        <f>IF($A20="","",'الأعضاء'!E20)</f>
        <v/>
      </c>
      <c r="D20" s="17">
        <f>IF(OR($A20="",D$5&gt;N('الإعدادات'!$B$7)),"",SUMIFS('الدفعات'!$D$6:$D$1505,'الدفعات'!$B$6:$B$1505,$A20,'الدفعات'!$C$6:$C$1505,D$5))</f>
        <v/>
      </c>
      <c r="E20" s="17">
        <f>IF(OR($A20="",E$5&gt;N('الإعدادات'!$B$7)),"",SUMIFS('الدفعات'!$D$6:$D$1505,'الدفعات'!$B$6:$B$1505,$A20,'الدفعات'!$C$6:$C$1505,E$5))</f>
        <v/>
      </c>
      <c r="F20" s="17">
        <f>IF(OR($A20="",F$5&gt;N('الإعدادات'!$B$7)),"",SUMIFS('الدفعات'!$D$6:$D$1505,'الدفعات'!$B$6:$B$1505,$A20,'الدفعات'!$C$6:$C$1505,F$5))</f>
        <v/>
      </c>
      <c r="G20" s="17">
        <f>IF(OR($A20="",G$5&gt;N('الإعدادات'!$B$7)),"",SUMIFS('الدفعات'!$D$6:$D$1505,'الدفعات'!$B$6:$B$1505,$A20,'الدفعات'!$C$6:$C$1505,G$5))</f>
        <v/>
      </c>
      <c r="H20" s="17">
        <f>IF(OR($A20="",H$5&gt;N('الإعدادات'!$B$7)),"",SUMIFS('الدفعات'!$D$6:$D$1505,'الدفعات'!$B$6:$B$1505,$A20,'الدفعات'!$C$6:$C$1505,H$5))</f>
        <v/>
      </c>
      <c r="I20" s="17">
        <f>IF(OR($A20="",I$5&gt;N('الإعدادات'!$B$7)),"",SUMIFS('الدفعات'!$D$6:$D$1505,'الدفعات'!$B$6:$B$1505,$A20,'الدفعات'!$C$6:$C$1505,I$5))</f>
        <v/>
      </c>
      <c r="J20" s="17">
        <f>IF(OR($A20="",J$5&gt;N('الإعدادات'!$B$7)),"",SUMIFS('الدفعات'!$D$6:$D$1505,'الدفعات'!$B$6:$B$1505,$A20,'الدفعات'!$C$6:$C$1505,J$5))</f>
        <v/>
      </c>
      <c r="K20" s="17">
        <f>IF(OR($A20="",K$5&gt;N('الإعدادات'!$B$7)),"",SUMIFS('الدفعات'!$D$6:$D$1505,'الدفعات'!$B$6:$B$1505,$A20,'الدفعات'!$C$6:$C$1505,K$5))</f>
        <v/>
      </c>
      <c r="L20" s="17">
        <f>IF(OR($A20="",L$5&gt;N('الإعدادات'!$B$7)),"",SUMIFS('الدفعات'!$D$6:$D$1505,'الدفعات'!$B$6:$B$1505,$A20,'الدفعات'!$C$6:$C$1505,L$5))</f>
        <v/>
      </c>
      <c r="M20" s="17">
        <f>IF(OR($A20="",M$5&gt;N('الإعدادات'!$B$7)),"",SUMIFS('الدفعات'!$D$6:$D$1505,'الدفعات'!$B$6:$B$1505,$A20,'الدفعات'!$C$6:$C$1505,M$5))</f>
        <v/>
      </c>
      <c r="N20" s="17">
        <f>IF(OR($A20="",N$5&gt;N('الإعدادات'!$B$7)),"",SUMIFS('الدفعات'!$D$6:$D$1505,'الدفعات'!$B$6:$B$1505,$A20,'الدفعات'!$C$6:$C$1505,N$5))</f>
        <v/>
      </c>
      <c r="O20" s="17">
        <f>IF(OR($A20="",O$5&gt;N('الإعدادات'!$B$7)),"",SUMIFS('الدفعات'!$D$6:$D$1505,'الدفعات'!$B$6:$B$1505,$A20,'الدفعات'!$C$6:$C$1505,O$5))</f>
        <v/>
      </c>
      <c r="P20" s="17">
        <f>IF(OR($A20="",P$5&gt;N('الإعدادات'!$B$7)),"",SUMIFS('الدفعات'!$D$6:$D$1505,'الدفعات'!$B$6:$B$1505,$A20,'الدفعات'!$C$6:$C$1505,P$5))</f>
        <v/>
      </c>
      <c r="Q20" s="17">
        <f>IF(OR($A20="",Q$5&gt;N('الإعدادات'!$B$7)),"",SUMIFS('الدفعات'!$D$6:$D$1505,'الدفعات'!$B$6:$B$1505,$A20,'الدفعات'!$C$6:$C$1505,Q$5))</f>
        <v/>
      </c>
      <c r="R20" s="17">
        <f>IF(OR($A20="",R$5&gt;N('الإعدادات'!$B$7)),"",SUMIFS('الدفعات'!$D$6:$D$1505,'الدفعات'!$B$6:$B$1505,$A20,'الدفعات'!$C$6:$C$1505,R$5))</f>
        <v/>
      </c>
      <c r="S20" s="17">
        <f>IF(OR($A20="",S$5&gt;N('الإعدادات'!$B$7)),"",SUMIFS('الدفعات'!$D$6:$D$1505,'الدفعات'!$B$6:$B$1505,$A20,'الدفعات'!$C$6:$C$1505,S$5))</f>
        <v/>
      </c>
      <c r="T20" s="17">
        <f>IF(OR($A20="",T$5&gt;N('الإعدادات'!$B$7)),"",SUMIFS('الدفعات'!$D$6:$D$1505,'الدفعات'!$B$6:$B$1505,$A20,'الدفعات'!$C$6:$C$1505,T$5))</f>
        <v/>
      </c>
      <c r="U20" s="17">
        <f>IF(OR($A20="",U$5&gt;N('الإعدادات'!$B$7)),"",SUMIFS('الدفعات'!$D$6:$D$1505,'الدفعات'!$B$6:$B$1505,$A20,'الدفعات'!$C$6:$C$1505,U$5))</f>
        <v/>
      </c>
      <c r="V20" s="17">
        <f>IF(OR($A20="",V$5&gt;N('الإعدادات'!$B$7)),"",SUMIFS('الدفعات'!$D$6:$D$1505,'الدفعات'!$B$6:$B$1505,$A20,'الدفعات'!$C$6:$C$1505,V$5))</f>
        <v/>
      </c>
      <c r="W20" s="17">
        <f>IF(OR($A20="",W$5&gt;N('الإعدادات'!$B$7)),"",SUMIFS('الدفعات'!$D$6:$D$1505,'الدفعات'!$B$6:$B$1505,$A20,'الدفعات'!$C$6:$C$1505,W$5))</f>
        <v/>
      </c>
      <c r="X20" s="17">
        <f>IF(OR($A20="",X$5&gt;N('الإعدادات'!$B$7)),"",SUMIFS('الدفعات'!$D$6:$D$1505,'الدفعات'!$B$6:$B$1505,$A20,'الدفعات'!$C$6:$C$1505,X$5))</f>
        <v/>
      </c>
      <c r="Y20" s="17">
        <f>IF(OR($A20="",Y$5&gt;N('الإعدادات'!$B$7)),"",SUMIFS('الدفعات'!$D$6:$D$1505,'الدفعات'!$B$6:$B$1505,$A20,'الدفعات'!$C$6:$C$1505,Y$5))</f>
        <v/>
      </c>
      <c r="Z20" s="17">
        <f>IF(OR($A20="",Z$5&gt;N('الإعدادات'!$B$7)),"",SUMIFS('الدفعات'!$D$6:$D$1505,'الدفعات'!$B$6:$B$1505,$A20,'الدفعات'!$C$6:$C$1505,Z$5))</f>
        <v/>
      </c>
      <c r="AA20" s="17">
        <f>IF(OR($A20="",AA$5&gt;N('الإعدادات'!$B$7)),"",SUMIFS('الدفعات'!$D$6:$D$1505,'الدفعات'!$B$6:$B$1505,$A20,'الدفعات'!$C$6:$C$1505,AA$5))</f>
        <v/>
      </c>
    </row>
    <row r="21">
      <c r="A21" s="6">
        <f>IF('الأعضاء'!A21&amp;""="","",'الأعضاء'!A21)</f>
        <v/>
      </c>
      <c r="B21" s="6">
        <f>IF($A21="","",'الأعضاء'!B21)</f>
        <v/>
      </c>
      <c r="C21" s="22">
        <f>IF($A21="","",'الأعضاء'!E21)</f>
        <v/>
      </c>
      <c r="D21" s="17">
        <f>IF(OR($A21="",D$5&gt;N('الإعدادات'!$B$7)),"",SUMIFS('الدفعات'!$D$6:$D$1505,'الدفعات'!$B$6:$B$1505,$A21,'الدفعات'!$C$6:$C$1505,D$5))</f>
        <v/>
      </c>
      <c r="E21" s="17">
        <f>IF(OR($A21="",E$5&gt;N('الإعدادات'!$B$7)),"",SUMIFS('الدفعات'!$D$6:$D$1505,'الدفعات'!$B$6:$B$1505,$A21,'الدفعات'!$C$6:$C$1505,E$5))</f>
        <v/>
      </c>
      <c r="F21" s="17">
        <f>IF(OR($A21="",F$5&gt;N('الإعدادات'!$B$7)),"",SUMIFS('الدفعات'!$D$6:$D$1505,'الدفعات'!$B$6:$B$1505,$A21,'الدفعات'!$C$6:$C$1505,F$5))</f>
        <v/>
      </c>
      <c r="G21" s="17">
        <f>IF(OR($A21="",G$5&gt;N('الإعدادات'!$B$7)),"",SUMIFS('الدفعات'!$D$6:$D$1505,'الدفعات'!$B$6:$B$1505,$A21,'الدفعات'!$C$6:$C$1505,G$5))</f>
        <v/>
      </c>
      <c r="H21" s="17">
        <f>IF(OR($A21="",H$5&gt;N('الإعدادات'!$B$7)),"",SUMIFS('الدفعات'!$D$6:$D$1505,'الدفعات'!$B$6:$B$1505,$A21,'الدفعات'!$C$6:$C$1505,H$5))</f>
        <v/>
      </c>
      <c r="I21" s="17">
        <f>IF(OR($A21="",I$5&gt;N('الإعدادات'!$B$7)),"",SUMIFS('الدفعات'!$D$6:$D$1505,'الدفعات'!$B$6:$B$1505,$A21,'الدفعات'!$C$6:$C$1505,I$5))</f>
        <v/>
      </c>
      <c r="J21" s="17">
        <f>IF(OR($A21="",J$5&gt;N('الإعدادات'!$B$7)),"",SUMIFS('الدفعات'!$D$6:$D$1505,'الدفعات'!$B$6:$B$1505,$A21,'الدفعات'!$C$6:$C$1505,J$5))</f>
        <v/>
      </c>
      <c r="K21" s="17">
        <f>IF(OR($A21="",K$5&gt;N('الإعدادات'!$B$7)),"",SUMIFS('الدفعات'!$D$6:$D$1505,'الدفعات'!$B$6:$B$1505,$A21,'الدفعات'!$C$6:$C$1505,K$5))</f>
        <v/>
      </c>
      <c r="L21" s="17">
        <f>IF(OR($A21="",L$5&gt;N('الإعدادات'!$B$7)),"",SUMIFS('الدفعات'!$D$6:$D$1505,'الدفعات'!$B$6:$B$1505,$A21,'الدفعات'!$C$6:$C$1505,L$5))</f>
        <v/>
      </c>
      <c r="M21" s="17">
        <f>IF(OR($A21="",M$5&gt;N('الإعدادات'!$B$7)),"",SUMIFS('الدفعات'!$D$6:$D$1505,'الدفعات'!$B$6:$B$1505,$A21,'الدفعات'!$C$6:$C$1505,M$5))</f>
        <v/>
      </c>
      <c r="N21" s="17">
        <f>IF(OR($A21="",N$5&gt;N('الإعدادات'!$B$7)),"",SUMIFS('الدفعات'!$D$6:$D$1505,'الدفعات'!$B$6:$B$1505,$A21,'الدفعات'!$C$6:$C$1505,N$5))</f>
        <v/>
      </c>
      <c r="O21" s="17">
        <f>IF(OR($A21="",O$5&gt;N('الإعدادات'!$B$7)),"",SUMIFS('الدفعات'!$D$6:$D$1505,'الدفعات'!$B$6:$B$1505,$A21,'الدفعات'!$C$6:$C$1505,O$5))</f>
        <v/>
      </c>
      <c r="P21" s="17">
        <f>IF(OR($A21="",P$5&gt;N('الإعدادات'!$B$7)),"",SUMIFS('الدفعات'!$D$6:$D$1505,'الدفعات'!$B$6:$B$1505,$A21,'الدفعات'!$C$6:$C$1505,P$5))</f>
        <v/>
      </c>
      <c r="Q21" s="17">
        <f>IF(OR($A21="",Q$5&gt;N('الإعدادات'!$B$7)),"",SUMIFS('الدفعات'!$D$6:$D$1505,'الدفعات'!$B$6:$B$1505,$A21,'الدفعات'!$C$6:$C$1505,Q$5))</f>
        <v/>
      </c>
      <c r="R21" s="17">
        <f>IF(OR($A21="",R$5&gt;N('الإعدادات'!$B$7)),"",SUMIFS('الدفعات'!$D$6:$D$1505,'الدفعات'!$B$6:$B$1505,$A21,'الدفعات'!$C$6:$C$1505,R$5))</f>
        <v/>
      </c>
      <c r="S21" s="17">
        <f>IF(OR($A21="",S$5&gt;N('الإعدادات'!$B$7)),"",SUMIFS('الدفعات'!$D$6:$D$1505,'الدفعات'!$B$6:$B$1505,$A21,'الدفعات'!$C$6:$C$1505,S$5))</f>
        <v/>
      </c>
      <c r="T21" s="17">
        <f>IF(OR($A21="",T$5&gt;N('الإعدادات'!$B$7)),"",SUMIFS('الدفعات'!$D$6:$D$1505,'الدفعات'!$B$6:$B$1505,$A21,'الدفعات'!$C$6:$C$1505,T$5))</f>
        <v/>
      </c>
      <c r="U21" s="17">
        <f>IF(OR($A21="",U$5&gt;N('الإعدادات'!$B$7)),"",SUMIFS('الدفعات'!$D$6:$D$1505,'الدفعات'!$B$6:$B$1505,$A21,'الدفعات'!$C$6:$C$1505,U$5))</f>
        <v/>
      </c>
      <c r="V21" s="17">
        <f>IF(OR($A21="",V$5&gt;N('الإعدادات'!$B$7)),"",SUMIFS('الدفعات'!$D$6:$D$1505,'الدفعات'!$B$6:$B$1505,$A21,'الدفعات'!$C$6:$C$1505,V$5))</f>
        <v/>
      </c>
      <c r="W21" s="17">
        <f>IF(OR($A21="",W$5&gt;N('الإعدادات'!$B$7)),"",SUMIFS('الدفعات'!$D$6:$D$1505,'الدفعات'!$B$6:$B$1505,$A21,'الدفعات'!$C$6:$C$1505,W$5))</f>
        <v/>
      </c>
      <c r="X21" s="17">
        <f>IF(OR($A21="",X$5&gt;N('الإعدادات'!$B$7)),"",SUMIFS('الدفعات'!$D$6:$D$1505,'الدفعات'!$B$6:$B$1505,$A21,'الدفعات'!$C$6:$C$1505,X$5))</f>
        <v/>
      </c>
      <c r="Y21" s="17">
        <f>IF(OR($A21="",Y$5&gt;N('الإعدادات'!$B$7)),"",SUMIFS('الدفعات'!$D$6:$D$1505,'الدفعات'!$B$6:$B$1505,$A21,'الدفعات'!$C$6:$C$1505,Y$5))</f>
        <v/>
      </c>
      <c r="Z21" s="17">
        <f>IF(OR($A21="",Z$5&gt;N('الإعدادات'!$B$7)),"",SUMIFS('الدفعات'!$D$6:$D$1505,'الدفعات'!$B$6:$B$1505,$A21,'الدفعات'!$C$6:$C$1505,Z$5))</f>
        <v/>
      </c>
      <c r="AA21" s="17">
        <f>IF(OR($A21="",AA$5&gt;N('الإعدادات'!$B$7)),"",SUMIFS('الدفعات'!$D$6:$D$1505,'الدفعات'!$B$6:$B$1505,$A21,'الدفعات'!$C$6:$C$1505,AA$5))</f>
        <v/>
      </c>
    </row>
    <row r="22">
      <c r="A22" s="6">
        <f>IF('الأعضاء'!A22&amp;""="","",'الأعضاء'!A22)</f>
        <v/>
      </c>
      <c r="B22" s="6">
        <f>IF($A22="","",'الأعضاء'!B22)</f>
        <v/>
      </c>
      <c r="C22" s="22">
        <f>IF($A22="","",'الأعضاء'!E22)</f>
        <v/>
      </c>
      <c r="D22" s="17">
        <f>IF(OR($A22="",D$5&gt;N('الإعدادات'!$B$7)),"",SUMIFS('الدفعات'!$D$6:$D$1505,'الدفعات'!$B$6:$B$1505,$A22,'الدفعات'!$C$6:$C$1505,D$5))</f>
        <v/>
      </c>
      <c r="E22" s="17">
        <f>IF(OR($A22="",E$5&gt;N('الإعدادات'!$B$7)),"",SUMIFS('الدفعات'!$D$6:$D$1505,'الدفعات'!$B$6:$B$1505,$A22,'الدفعات'!$C$6:$C$1505,E$5))</f>
        <v/>
      </c>
      <c r="F22" s="17">
        <f>IF(OR($A22="",F$5&gt;N('الإعدادات'!$B$7)),"",SUMIFS('الدفعات'!$D$6:$D$1505,'الدفعات'!$B$6:$B$1505,$A22,'الدفعات'!$C$6:$C$1505,F$5))</f>
        <v/>
      </c>
      <c r="G22" s="17">
        <f>IF(OR($A22="",G$5&gt;N('الإعدادات'!$B$7)),"",SUMIFS('الدفعات'!$D$6:$D$1505,'الدفعات'!$B$6:$B$1505,$A22,'الدفعات'!$C$6:$C$1505,G$5))</f>
        <v/>
      </c>
      <c r="H22" s="17">
        <f>IF(OR($A22="",H$5&gt;N('الإعدادات'!$B$7)),"",SUMIFS('الدفعات'!$D$6:$D$1505,'الدفعات'!$B$6:$B$1505,$A22,'الدفعات'!$C$6:$C$1505,H$5))</f>
        <v/>
      </c>
      <c r="I22" s="17">
        <f>IF(OR($A22="",I$5&gt;N('الإعدادات'!$B$7)),"",SUMIFS('الدفعات'!$D$6:$D$1505,'الدفعات'!$B$6:$B$1505,$A22,'الدفعات'!$C$6:$C$1505,I$5))</f>
        <v/>
      </c>
      <c r="J22" s="17">
        <f>IF(OR($A22="",J$5&gt;N('الإعدادات'!$B$7)),"",SUMIFS('الدفعات'!$D$6:$D$1505,'الدفعات'!$B$6:$B$1505,$A22,'الدفعات'!$C$6:$C$1505,J$5))</f>
        <v/>
      </c>
      <c r="K22" s="17">
        <f>IF(OR($A22="",K$5&gt;N('الإعدادات'!$B$7)),"",SUMIFS('الدفعات'!$D$6:$D$1505,'الدفعات'!$B$6:$B$1505,$A22,'الدفعات'!$C$6:$C$1505,K$5))</f>
        <v/>
      </c>
      <c r="L22" s="17">
        <f>IF(OR($A22="",L$5&gt;N('الإعدادات'!$B$7)),"",SUMIFS('الدفعات'!$D$6:$D$1505,'الدفعات'!$B$6:$B$1505,$A22,'الدفعات'!$C$6:$C$1505,L$5))</f>
        <v/>
      </c>
      <c r="M22" s="17">
        <f>IF(OR($A22="",M$5&gt;N('الإعدادات'!$B$7)),"",SUMIFS('الدفعات'!$D$6:$D$1505,'الدفعات'!$B$6:$B$1505,$A22,'الدفعات'!$C$6:$C$1505,M$5))</f>
        <v/>
      </c>
      <c r="N22" s="17">
        <f>IF(OR($A22="",N$5&gt;N('الإعدادات'!$B$7)),"",SUMIFS('الدفعات'!$D$6:$D$1505,'الدفعات'!$B$6:$B$1505,$A22,'الدفعات'!$C$6:$C$1505,N$5))</f>
        <v/>
      </c>
      <c r="O22" s="17">
        <f>IF(OR($A22="",O$5&gt;N('الإعدادات'!$B$7)),"",SUMIFS('الدفعات'!$D$6:$D$1505,'الدفعات'!$B$6:$B$1505,$A22,'الدفعات'!$C$6:$C$1505,O$5))</f>
        <v/>
      </c>
      <c r="P22" s="17">
        <f>IF(OR($A22="",P$5&gt;N('الإعدادات'!$B$7)),"",SUMIFS('الدفعات'!$D$6:$D$1505,'الدفعات'!$B$6:$B$1505,$A22,'الدفعات'!$C$6:$C$1505,P$5))</f>
        <v/>
      </c>
      <c r="Q22" s="17">
        <f>IF(OR($A22="",Q$5&gt;N('الإعدادات'!$B$7)),"",SUMIFS('الدفعات'!$D$6:$D$1505,'الدفعات'!$B$6:$B$1505,$A22,'الدفعات'!$C$6:$C$1505,Q$5))</f>
        <v/>
      </c>
      <c r="R22" s="17">
        <f>IF(OR($A22="",R$5&gt;N('الإعدادات'!$B$7)),"",SUMIFS('الدفعات'!$D$6:$D$1505,'الدفعات'!$B$6:$B$1505,$A22,'الدفعات'!$C$6:$C$1505,R$5))</f>
        <v/>
      </c>
      <c r="S22" s="17">
        <f>IF(OR($A22="",S$5&gt;N('الإعدادات'!$B$7)),"",SUMIFS('الدفعات'!$D$6:$D$1505,'الدفعات'!$B$6:$B$1505,$A22,'الدفعات'!$C$6:$C$1505,S$5))</f>
        <v/>
      </c>
      <c r="T22" s="17">
        <f>IF(OR($A22="",T$5&gt;N('الإعدادات'!$B$7)),"",SUMIFS('الدفعات'!$D$6:$D$1505,'الدفعات'!$B$6:$B$1505,$A22,'الدفعات'!$C$6:$C$1505,T$5))</f>
        <v/>
      </c>
      <c r="U22" s="17">
        <f>IF(OR($A22="",U$5&gt;N('الإعدادات'!$B$7)),"",SUMIFS('الدفعات'!$D$6:$D$1505,'الدفعات'!$B$6:$B$1505,$A22,'الدفعات'!$C$6:$C$1505,U$5))</f>
        <v/>
      </c>
      <c r="V22" s="17">
        <f>IF(OR($A22="",V$5&gt;N('الإعدادات'!$B$7)),"",SUMIFS('الدفعات'!$D$6:$D$1505,'الدفعات'!$B$6:$B$1505,$A22,'الدفعات'!$C$6:$C$1505,V$5))</f>
        <v/>
      </c>
      <c r="W22" s="17">
        <f>IF(OR($A22="",W$5&gt;N('الإعدادات'!$B$7)),"",SUMIFS('الدفعات'!$D$6:$D$1505,'الدفعات'!$B$6:$B$1505,$A22,'الدفعات'!$C$6:$C$1505,W$5))</f>
        <v/>
      </c>
      <c r="X22" s="17">
        <f>IF(OR($A22="",X$5&gt;N('الإعدادات'!$B$7)),"",SUMIFS('الدفعات'!$D$6:$D$1505,'الدفعات'!$B$6:$B$1505,$A22,'الدفعات'!$C$6:$C$1505,X$5))</f>
        <v/>
      </c>
      <c r="Y22" s="17">
        <f>IF(OR($A22="",Y$5&gt;N('الإعدادات'!$B$7)),"",SUMIFS('الدفعات'!$D$6:$D$1505,'الدفعات'!$B$6:$B$1505,$A22,'الدفعات'!$C$6:$C$1505,Y$5))</f>
        <v/>
      </c>
      <c r="Z22" s="17">
        <f>IF(OR($A22="",Z$5&gt;N('الإعدادات'!$B$7)),"",SUMIFS('الدفعات'!$D$6:$D$1505,'الدفعات'!$B$6:$B$1505,$A22,'الدفعات'!$C$6:$C$1505,Z$5))</f>
        <v/>
      </c>
      <c r="AA22" s="17">
        <f>IF(OR($A22="",AA$5&gt;N('الإعدادات'!$B$7)),"",SUMIFS('الدفعات'!$D$6:$D$1505,'الدفعات'!$B$6:$B$1505,$A22,'الدفعات'!$C$6:$C$1505,AA$5))</f>
        <v/>
      </c>
    </row>
    <row r="23">
      <c r="A23" s="6">
        <f>IF('الأعضاء'!A23&amp;""="","",'الأعضاء'!A23)</f>
        <v/>
      </c>
      <c r="B23" s="6">
        <f>IF($A23="","",'الأعضاء'!B23)</f>
        <v/>
      </c>
      <c r="C23" s="22">
        <f>IF($A23="","",'الأعضاء'!E23)</f>
        <v/>
      </c>
      <c r="D23" s="17">
        <f>IF(OR($A23="",D$5&gt;N('الإعدادات'!$B$7)),"",SUMIFS('الدفعات'!$D$6:$D$1505,'الدفعات'!$B$6:$B$1505,$A23,'الدفعات'!$C$6:$C$1505,D$5))</f>
        <v/>
      </c>
      <c r="E23" s="17">
        <f>IF(OR($A23="",E$5&gt;N('الإعدادات'!$B$7)),"",SUMIFS('الدفعات'!$D$6:$D$1505,'الدفعات'!$B$6:$B$1505,$A23,'الدفعات'!$C$6:$C$1505,E$5))</f>
        <v/>
      </c>
      <c r="F23" s="17">
        <f>IF(OR($A23="",F$5&gt;N('الإعدادات'!$B$7)),"",SUMIFS('الدفعات'!$D$6:$D$1505,'الدفعات'!$B$6:$B$1505,$A23,'الدفعات'!$C$6:$C$1505,F$5))</f>
        <v/>
      </c>
      <c r="G23" s="17">
        <f>IF(OR($A23="",G$5&gt;N('الإعدادات'!$B$7)),"",SUMIFS('الدفعات'!$D$6:$D$1505,'الدفعات'!$B$6:$B$1505,$A23,'الدفعات'!$C$6:$C$1505,G$5))</f>
        <v/>
      </c>
      <c r="H23" s="17">
        <f>IF(OR($A23="",H$5&gt;N('الإعدادات'!$B$7)),"",SUMIFS('الدفعات'!$D$6:$D$1505,'الدفعات'!$B$6:$B$1505,$A23,'الدفعات'!$C$6:$C$1505,H$5))</f>
        <v/>
      </c>
      <c r="I23" s="17">
        <f>IF(OR($A23="",I$5&gt;N('الإعدادات'!$B$7)),"",SUMIFS('الدفعات'!$D$6:$D$1505,'الدفعات'!$B$6:$B$1505,$A23,'الدفعات'!$C$6:$C$1505,I$5))</f>
        <v/>
      </c>
      <c r="J23" s="17">
        <f>IF(OR($A23="",J$5&gt;N('الإعدادات'!$B$7)),"",SUMIFS('الدفعات'!$D$6:$D$1505,'الدفعات'!$B$6:$B$1505,$A23,'الدفعات'!$C$6:$C$1505,J$5))</f>
        <v/>
      </c>
      <c r="K23" s="17">
        <f>IF(OR($A23="",K$5&gt;N('الإعدادات'!$B$7)),"",SUMIFS('الدفعات'!$D$6:$D$1505,'الدفعات'!$B$6:$B$1505,$A23,'الدفعات'!$C$6:$C$1505,K$5))</f>
        <v/>
      </c>
      <c r="L23" s="17">
        <f>IF(OR($A23="",L$5&gt;N('الإعدادات'!$B$7)),"",SUMIFS('الدفعات'!$D$6:$D$1505,'الدفعات'!$B$6:$B$1505,$A23,'الدفعات'!$C$6:$C$1505,L$5))</f>
        <v/>
      </c>
      <c r="M23" s="17">
        <f>IF(OR($A23="",M$5&gt;N('الإعدادات'!$B$7)),"",SUMIFS('الدفعات'!$D$6:$D$1505,'الدفعات'!$B$6:$B$1505,$A23,'الدفعات'!$C$6:$C$1505,M$5))</f>
        <v/>
      </c>
      <c r="N23" s="17">
        <f>IF(OR($A23="",N$5&gt;N('الإعدادات'!$B$7)),"",SUMIFS('الدفعات'!$D$6:$D$1505,'الدفعات'!$B$6:$B$1505,$A23,'الدفعات'!$C$6:$C$1505,N$5))</f>
        <v/>
      </c>
      <c r="O23" s="17">
        <f>IF(OR($A23="",O$5&gt;N('الإعدادات'!$B$7)),"",SUMIFS('الدفعات'!$D$6:$D$1505,'الدفعات'!$B$6:$B$1505,$A23,'الدفعات'!$C$6:$C$1505,O$5))</f>
        <v/>
      </c>
      <c r="P23" s="17">
        <f>IF(OR($A23="",P$5&gt;N('الإعدادات'!$B$7)),"",SUMIFS('الدفعات'!$D$6:$D$1505,'الدفعات'!$B$6:$B$1505,$A23,'الدفعات'!$C$6:$C$1505,P$5))</f>
        <v/>
      </c>
      <c r="Q23" s="17">
        <f>IF(OR($A23="",Q$5&gt;N('الإعدادات'!$B$7)),"",SUMIFS('الدفعات'!$D$6:$D$1505,'الدفعات'!$B$6:$B$1505,$A23,'الدفعات'!$C$6:$C$1505,Q$5))</f>
        <v/>
      </c>
      <c r="R23" s="17">
        <f>IF(OR($A23="",R$5&gt;N('الإعدادات'!$B$7)),"",SUMIFS('الدفعات'!$D$6:$D$1505,'الدفعات'!$B$6:$B$1505,$A23,'الدفعات'!$C$6:$C$1505,R$5))</f>
        <v/>
      </c>
      <c r="S23" s="17">
        <f>IF(OR($A23="",S$5&gt;N('الإعدادات'!$B$7)),"",SUMIFS('الدفعات'!$D$6:$D$1505,'الدفعات'!$B$6:$B$1505,$A23,'الدفعات'!$C$6:$C$1505,S$5))</f>
        <v/>
      </c>
      <c r="T23" s="17">
        <f>IF(OR($A23="",T$5&gt;N('الإعدادات'!$B$7)),"",SUMIFS('الدفعات'!$D$6:$D$1505,'الدفعات'!$B$6:$B$1505,$A23,'الدفعات'!$C$6:$C$1505,T$5))</f>
        <v/>
      </c>
      <c r="U23" s="17">
        <f>IF(OR($A23="",U$5&gt;N('الإعدادات'!$B$7)),"",SUMIFS('الدفعات'!$D$6:$D$1505,'الدفعات'!$B$6:$B$1505,$A23,'الدفعات'!$C$6:$C$1505,U$5))</f>
        <v/>
      </c>
      <c r="V23" s="17">
        <f>IF(OR($A23="",V$5&gt;N('الإعدادات'!$B$7)),"",SUMIFS('الدفعات'!$D$6:$D$1505,'الدفعات'!$B$6:$B$1505,$A23,'الدفعات'!$C$6:$C$1505,V$5))</f>
        <v/>
      </c>
      <c r="W23" s="17">
        <f>IF(OR($A23="",W$5&gt;N('الإعدادات'!$B$7)),"",SUMIFS('الدفعات'!$D$6:$D$1505,'الدفعات'!$B$6:$B$1505,$A23,'الدفعات'!$C$6:$C$1505,W$5))</f>
        <v/>
      </c>
      <c r="X23" s="17">
        <f>IF(OR($A23="",X$5&gt;N('الإعدادات'!$B$7)),"",SUMIFS('الدفعات'!$D$6:$D$1505,'الدفعات'!$B$6:$B$1505,$A23,'الدفعات'!$C$6:$C$1505,X$5))</f>
        <v/>
      </c>
      <c r="Y23" s="17">
        <f>IF(OR($A23="",Y$5&gt;N('الإعدادات'!$B$7)),"",SUMIFS('الدفعات'!$D$6:$D$1505,'الدفعات'!$B$6:$B$1505,$A23,'الدفعات'!$C$6:$C$1505,Y$5))</f>
        <v/>
      </c>
      <c r="Z23" s="17">
        <f>IF(OR($A23="",Z$5&gt;N('الإعدادات'!$B$7)),"",SUMIFS('الدفعات'!$D$6:$D$1505,'الدفعات'!$B$6:$B$1505,$A23,'الدفعات'!$C$6:$C$1505,Z$5))</f>
        <v/>
      </c>
      <c r="AA23" s="17">
        <f>IF(OR($A23="",AA$5&gt;N('الإعدادات'!$B$7)),"",SUMIFS('الدفعات'!$D$6:$D$1505,'الدفعات'!$B$6:$B$1505,$A23,'الدفعات'!$C$6:$C$1505,AA$5))</f>
        <v/>
      </c>
    </row>
    <row r="24">
      <c r="A24" s="6">
        <f>IF('الأعضاء'!A24&amp;""="","",'الأعضاء'!A24)</f>
        <v/>
      </c>
      <c r="B24" s="6">
        <f>IF($A24="","",'الأعضاء'!B24)</f>
        <v/>
      </c>
      <c r="C24" s="22">
        <f>IF($A24="","",'الأعضاء'!E24)</f>
        <v/>
      </c>
      <c r="D24" s="17">
        <f>IF(OR($A24="",D$5&gt;N('الإعدادات'!$B$7)),"",SUMIFS('الدفعات'!$D$6:$D$1505,'الدفعات'!$B$6:$B$1505,$A24,'الدفعات'!$C$6:$C$1505,D$5))</f>
        <v/>
      </c>
      <c r="E24" s="17">
        <f>IF(OR($A24="",E$5&gt;N('الإعدادات'!$B$7)),"",SUMIFS('الدفعات'!$D$6:$D$1505,'الدفعات'!$B$6:$B$1505,$A24,'الدفعات'!$C$6:$C$1505,E$5))</f>
        <v/>
      </c>
      <c r="F24" s="17">
        <f>IF(OR($A24="",F$5&gt;N('الإعدادات'!$B$7)),"",SUMIFS('الدفعات'!$D$6:$D$1505,'الدفعات'!$B$6:$B$1505,$A24,'الدفعات'!$C$6:$C$1505,F$5))</f>
        <v/>
      </c>
      <c r="G24" s="17">
        <f>IF(OR($A24="",G$5&gt;N('الإعدادات'!$B$7)),"",SUMIFS('الدفعات'!$D$6:$D$1505,'الدفعات'!$B$6:$B$1505,$A24,'الدفعات'!$C$6:$C$1505,G$5))</f>
        <v/>
      </c>
      <c r="H24" s="17">
        <f>IF(OR($A24="",H$5&gt;N('الإعدادات'!$B$7)),"",SUMIFS('الدفعات'!$D$6:$D$1505,'الدفعات'!$B$6:$B$1505,$A24,'الدفعات'!$C$6:$C$1505,H$5))</f>
        <v/>
      </c>
      <c r="I24" s="17">
        <f>IF(OR($A24="",I$5&gt;N('الإعدادات'!$B$7)),"",SUMIFS('الدفعات'!$D$6:$D$1505,'الدفعات'!$B$6:$B$1505,$A24,'الدفعات'!$C$6:$C$1505,I$5))</f>
        <v/>
      </c>
      <c r="J24" s="17">
        <f>IF(OR($A24="",J$5&gt;N('الإعدادات'!$B$7)),"",SUMIFS('الدفعات'!$D$6:$D$1505,'الدفعات'!$B$6:$B$1505,$A24,'الدفعات'!$C$6:$C$1505,J$5))</f>
        <v/>
      </c>
      <c r="K24" s="17">
        <f>IF(OR($A24="",K$5&gt;N('الإعدادات'!$B$7)),"",SUMIFS('الدفعات'!$D$6:$D$1505,'الدفعات'!$B$6:$B$1505,$A24,'الدفعات'!$C$6:$C$1505,K$5))</f>
        <v/>
      </c>
      <c r="L24" s="17">
        <f>IF(OR($A24="",L$5&gt;N('الإعدادات'!$B$7)),"",SUMIFS('الدفعات'!$D$6:$D$1505,'الدفعات'!$B$6:$B$1505,$A24,'الدفعات'!$C$6:$C$1505,L$5))</f>
        <v/>
      </c>
      <c r="M24" s="17">
        <f>IF(OR($A24="",M$5&gt;N('الإعدادات'!$B$7)),"",SUMIFS('الدفعات'!$D$6:$D$1505,'الدفعات'!$B$6:$B$1505,$A24,'الدفعات'!$C$6:$C$1505,M$5))</f>
        <v/>
      </c>
      <c r="N24" s="17">
        <f>IF(OR($A24="",N$5&gt;N('الإعدادات'!$B$7)),"",SUMIFS('الدفعات'!$D$6:$D$1505,'الدفعات'!$B$6:$B$1505,$A24,'الدفعات'!$C$6:$C$1505,N$5))</f>
        <v/>
      </c>
      <c r="O24" s="17">
        <f>IF(OR($A24="",O$5&gt;N('الإعدادات'!$B$7)),"",SUMIFS('الدفعات'!$D$6:$D$1505,'الدفعات'!$B$6:$B$1505,$A24,'الدفعات'!$C$6:$C$1505,O$5))</f>
        <v/>
      </c>
      <c r="P24" s="17">
        <f>IF(OR($A24="",P$5&gt;N('الإعدادات'!$B$7)),"",SUMIFS('الدفعات'!$D$6:$D$1505,'الدفعات'!$B$6:$B$1505,$A24,'الدفعات'!$C$6:$C$1505,P$5))</f>
        <v/>
      </c>
      <c r="Q24" s="17">
        <f>IF(OR($A24="",Q$5&gt;N('الإعدادات'!$B$7)),"",SUMIFS('الدفعات'!$D$6:$D$1505,'الدفعات'!$B$6:$B$1505,$A24,'الدفعات'!$C$6:$C$1505,Q$5))</f>
        <v/>
      </c>
      <c r="R24" s="17">
        <f>IF(OR($A24="",R$5&gt;N('الإعدادات'!$B$7)),"",SUMIFS('الدفعات'!$D$6:$D$1505,'الدفعات'!$B$6:$B$1505,$A24,'الدفعات'!$C$6:$C$1505,R$5))</f>
        <v/>
      </c>
      <c r="S24" s="17">
        <f>IF(OR($A24="",S$5&gt;N('الإعدادات'!$B$7)),"",SUMIFS('الدفعات'!$D$6:$D$1505,'الدفعات'!$B$6:$B$1505,$A24,'الدفعات'!$C$6:$C$1505,S$5))</f>
        <v/>
      </c>
      <c r="T24" s="17">
        <f>IF(OR($A24="",T$5&gt;N('الإعدادات'!$B$7)),"",SUMIFS('الدفعات'!$D$6:$D$1505,'الدفعات'!$B$6:$B$1505,$A24,'الدفعات'!$C$6:$C$1505,T$5))</f>
        <v/>
      </c>
      <c r="U24" s="17">
        <f>IF(OR($A24="",U$5&gt;N('الإعدادات'!$B$7)),"",SUMIFS('الدفعات'!$D$6:$D$1505,'الدفعات'!$B$6:$B$1505,$A24,'الدفعات'!$C$6:$C$1505,U$5))</f>
        <v/>
      </c>
      <c r="V24" s="17">
        <f>IF(OR($A24="",V$5&gt;N('الإعدادات'!$B$7)),"",SUMIFS('الدفعات'!$D$6:$D$1505,'الدفعات'!$B$6:$B$1505,$A24,'الدفعات'!$C$6:$C$1505,V$5))</f>
        <v/>
      </c>
      <c r="W24" s="17">
        <f>IF(OR($A24="",W$5&gt;N('الإعدادات'!$B$7)),"",SUMIFS('الدفعات'!$D$6:$D$1505,'الدفعات'!$B$6:$B$1505,$A24,'الدفعات'!$C$6:$C$1505,W$5))</f>
        <v/>
      </c>
      <c r="X24" s="17">
        <f>IF(OR($A24="",X$5&gt;N('الإعدادات'!$B$7)),"",SUMIFS('الدفعات'!$D$6:$D$1505,'الدفعات'!$B$6:$B$1505,$A24,'الدفعات'!$C$6:$C$1505,X$5))</f>
        <v/>
      </c>
      <c r="Y24" s="17">
        <f>IF(OR($A24="",Y$5&gt;N('الإعدادات'!$B$7)),"",SUMIFS('الدفعات'!$D$6:$D$1505,'الدفعات'!$B$6:$B$1505,$A24,'الدفعات'!$C$6:$C$1505,Y$5))</f>
        <v/>
      </c>
      <c r="Z24" s="17">
        <f>IF(OR($A24="",Z$5&gt;N('الإعدادات'!$B$7)),"",SUMIFS('الدفعات'!$D$6:$D$1505,'الدفعات'!$B$6:$B$1505,$A24,'الدفعات'!$C$6:$C$1505,Z$5))</f>
        <v/>
      </c>
      <c r="AA24" s="17">
        <f>IF(OR($A24="",AA$5&gt;N('الإعدادات'!$B$7)),"",SUMIFS('الدفعات'!$D$6:$D$1505,'الدفعات'!$B$6:$B$1505,$A24,'الدفعات'!$C$6:$C$1505,AA$5))</f>
        <v/>
      </c>
    </row>
    <row r="25">
      <c r="A25" s="6">
        <f>IF('الأعضاء'!A25&amp;""="","",'الأعضاء'!A25)</f>
        <v/>
      </c>
      <c r="B25" s="6">
        <f>IF($A25="","",'الأعضاء'!B25)</f>
        <v/>
      </c>
      <c r="C25" s="22">
        <f>IF($A25="","",'الأعضاء'!E25)</f>
        <v/>
      </c>
      <c r="D25" s="17">
        <f>IF(OR($A25="",D$5&gt;N('الإعدادات'!$B$7)),"",SUMIFS('الدفعات'!$D$6:$D$1505,'الدفعات'!$B$6:$B$1505,$A25,'الدفعات'!$C$6:$C$1505,D$5))</f>
        <v/>
      </c>
      <c r="E25" s="17">
        <f>IF(OR($A25="",E$5&gt;N('الإعدادات'!$B$7)),"",SUMIFS('الدفعات'!$D$6:$D$1505,'الدفعات'!$B$6:$B$1505,$A25,'الدفعات'!$C$6:$C$1505,E$5))</f>
        <v/>
      </c>
      <c r="F25" s="17">
        <f>IF(OR($A25="",F$5&gt;N('الإعدادات'!$B$7)),"",SUMIFS('الدفعات'!$D$6:$D$1505,'الدفعات'!$B$6:$B$1505,$A25,'الدفعات'!$C$6:$C$1505,F$5))</f>
        <v/>
      </c>
      <c r="G25" s="17">
        <f>IF(OR($A25="",G$5&gt;N('الإعدادات'!$B$7)),"",SUMIFS('الدفعات'!$D$6:$D$1505,'الدفعات'!$B$6:$B$1505,$A25,'الدفعات'!$C$6:$C$1505,G$5))</f>
        <v/>
      </c>
      <c r="H25" s="17">
        <f>IF(OR($A25="",H$5&gt;N('الإعدادات'!$B$7)),"",SUMIFS('الدفعات'!$D$6:$D$1505,'الدفعات'!$B$6:$B$1505,$A25,'الدفعات'!$C$6:$C$1505,H$5))</f>
        <v/>
      </c>
      <c r="I25" s="17">
        <f>IF(OR($A25="",I$5&gt;N('الإعدادات'!$B$7)),"",SUMIFS('الدفعات'!$D$6:$D$1505,'الدفعات'!$B$6:$B$1505,$A25,'الدفعات'!$C$6:$C$1505,I$5))</f>
        <v/>
      </c>
      <c r="J25" s="17">
        <f>IF(OR($A25="",J$5&gt;N('الإعدادات'!$B$7)),"",SUMIFS('الدفعات'!$D$6:$D$1505,'الدفعات'!$B$6:$B$1505,$A25,'الدفعات'!$C$6:$C$1505,J$5))</f>
        <v/>
      </c>
      <c r="K25" s="17">
        <f>IF(OR($A25="",K$5&gt;N('الإعدادات'!$B$7)),"",SUMIFS('الدفعات'!$D$6:$D$1505,'الدفعات'!$B$6:$B$1505,$A25,'الدفعات'!$C$6:$C$1505,K$5))</f>
        <v/>
      </c>
      <c r="L25" s="17">
        <f>IF(OR($A25="",L$5&gt;N('الإعدادات'!$B$7)),"",SUMIFS('الدفعات'!$D$6:$D$1505,'الدفعات'!$B$6:$B$1505,$A25,'الدفعات'!$C$6:$C$1505,L$5))</f>
        <v/>
      </c>
      <c r="M25" s="17">
        <f>IF(OR($A25="",M$5&gt;N('الإعدادات'!$B$7)),"",SUMIFS('الدفعات'!$D$6:$D$1505,'الدفعات'!$B$6:$B$1505,$A25,'الدفعات'!$C$6:$C$1505,M$5))</f>
        <v/>
      </c>
      <c r="N25" s="17">
        <f>IF(OR($A25="",N$5&gt;N('الإعدادات'!$B$7)),"",SUMIFS('الدفعات'!$D$6:$D$1505,'الدفعات'!$B$6:$B$1505,$A25,'الدفعات'!$C$6:$C$1505,N$5))</f>
        <v/>
      </c>
      <c r="O25" s="17">
        <f>IF(OR($A25="",O$5&gt;N('الإعدادات'!$B$7)),"",SUMIFS('الدفعات'!$D$6:$D$1505,'الدفعات'!$B$6:$B$1505,$A25,'الدفعات'!$C$6:$C$1505,O$5))</f>
        <v/>
      </c>
      <c r="P25" s="17">
        <f>IF(OR($A25="",P$5&gt;N('الإعدادات'!$B$7)),"",SUMIFS('الدفعات'!$D$6:$D$1505,'الدفعات'!$B$6:$B$1505,$A25,'الدفعات'!$C$6:$C$1505,P$5))</f>
        <v/>
      </c>
      <c r="Q25" s="17">
        <f>IF(OR($A25="",Q$5&gt;N('الإعدادات'!$B$7)),"",SUMIFS('الدفعات'!$D$6:$D$1505,'الدفعات'!$B$6:$B$1505,$A25,'الدفعات'!$C$6:$C$1505,Q$5))</f>
        <v/>
      </c>
      <c r="R25" s="17">
        <f>IF(OR($A25="",R$5&gt;N('الإعدادات'!$B$7)),"",SUMIFS('الدفعات'!$D$6:$D$1505,'الدفعات'!$B$6:$B$1505,$A25,'الدفعات'!$C$6:$C$1505,R$5))</f>
        <v/>
      </c>
      <c r="S25" s="17">
        <f>IF(OR($A25="",S$5&gt;N('الإعدادات'!$B$7)),"",SUMIFS('الدفعات'!$D$6:$D$1505,'الدفعات'!$B$6:$B$1505,$A25,'الدفعات'!$C$6:$C$1505,S$5))</f>
        <v/>
      </c>
      <c r="T25" s="17">
        <f>IF(OR($A25="",T$5&gt;N('الإعدادات'!$B$7)),"",SUMIFS('الدفعات'!$D$6:$D$1505,'الدفعات'!$B$6:$B$1505,$A25,'الدفعات'!$C$6:$C$1505,T$5))</f>
        <v/>
      </c>
      <c r="U25" s="17">
        <f>IF(OR($A25="",U$5&gt;N('الإعدادات'!$B$7)),"",SUMIFS('الدفعات'!$D$6:$D$1505,'الدفعات'!$B$6:$B$1505,$A25,'الدفعات'!$C$6:$C$1505,U$5))</f>
        <v/>
      </c>
      <c r="V25" s="17">
        <f>IF(OR($A25="",V$5&gt;N('الإعدادات'!$B$7)),"",SUMIFS('الدفعات'!$D$6:$D$1505,'الدفعات'!$B$6:$B$1505,$A25,'الدفعات'!$C$6:$C$1505,V$5))</f>
        <v/>
      </c>
      <c r="W25" s="17">
        <f>IF(OR($A25="",W$5&gt;N('الإعدادات'!$B$7)),"",SUMIFS('الدفعات'!$D$6:$D$1505,'الدفعات'!$B$6:$B$1505,$A25,'الدفعات'!$C$6:$C$1505,W$5))</f>
        <v/>
      </c>
      <c r="X25" s="17">
        <f>IF(OR($A25="",X$5&gt;N('الإعدادات'!$B$7)),"",SUMIFS('الدفعات'!$D$6:$D$1505,'الدفعات'!$B$6:$B$1505,$A25,'الدفعات'!$C$6:$C$1505,X$5))</f>
        <v/>
      </c>
      <c r="Y25" s="17">
        <f>IF(OR($A25="",Y$5&gt;N('الإعدادات'!$B$7)),"",SUMIFS('الدفعات'!$D$6:$D$1505,'الدفعات'!$B$6:$B$1505,$A25,'الدفعات'!$C$6:$C$1505,Y$5))</f>
        <v/>
      </c>
      <c r="Z25" s="17">
        <f>IF(OR($A25="",Z$5&gt;N('الإعدادات'!$B$7)),"",SUMIFS('الدفعات'!$D$6:$D$1505,'الدفعات'!$B$6:$B$1505,$A25,'الدفعات'!$C$6:$C$1505,Z$5))</f>
        <v/>
      </c>
      <c r="AA25" s="17">
        <f>IF(OR($A25="",AA$5&gt;N('الإعدادات'!$B$7)),"",SUMIFS('الدفعات'!$D$6:$D$1505,'الدفعات'!$B$6:$B$1505,$A25,'الدفعات'!$C$6:$C$1505,AA$5))</f>
        <v/>
      </c>
    </row>
    <row r="26">
      <c r="A26" s="6">
        <f>IF('الأعضاء'!A26&amp;""="","",'الأعضاء'!A26)</f>
        <v/>
      </c>
      <c r="B26" s="6">
        <f>IF($A26="","",'الأعضاء'!B26)</f>
        <v/>
      </c>
      <c r="C26" s="22">
        <f>IF($A26="","",'الأعضاء'!E26)</f>
        <v/>
      </c>
      <c r="D26" s="17">
        <f>IF(OR($A26="",D$5&gt;N('الإعدادات'!$B$7)),"",SUMIFS('الدفعات'!$D$6:$D$1505,'الدفعات'!$B$6:$B$1505,$A26,'الدفعات'!$C$6:$C$1505,D$5))</f>
        <v/>
      </c>
      <c r="E26" s="17">
        <f>IF(OR($A26="",E$5&gt;N('الإعدادات'!$B$7)),"",SUMIFS('الدفعات'!$D$6:$D$1505,'الدفعات'!$B$6:$B$1505,$A26,'الدفعات'!$C$6:$C$1505,E$5))</f>
        <v/>
      </c>
      <c r="F26" s="17">
        <f>IF(OR($A26="",F$5&gt;N('الإعدادات'!$B$7)),"",SUMIFS('الدفعات'!$D$6:$D$1505,'الدفعات'!$B$6:$B$1505,$A26,'الدفعات'!$C$6:$C$1505,F$5))</f>
        <v/>
      </c>
      <c r="G26" s="17">
        <f>IF(OR($A26="",G$5&gt;N('الإعدادات'!$B$7)),"",SUMIFS('الدفعات'!$D$6:$D$1505,'الدفعات'!$B$6:$B$1505,$A26,'الدفعات'!$C$6:$C$1505,G$5))</f>
        <v/>
      </c>
      <c r="H26" s="17">
        <f>IF(OR($A26="",H$5&gt;N('الإعدادات'!$B$7)),"",SUMIFS('الدفعات'!$D$6:$D$1505,'الدفعات'!$B$6:$B$1505,$A26,'الدفعات'!$C$6:$C$1505,H$5))</f>
        <v/>
      </c>
      <c r="I26" s="17">
        <f>IF(OR($A26="",I$5&gt;N('الإعدادات'!$B$7)),"",SUMIFS('الدفعات'!$D$6:$D$1505,'الدفعات'!$B$6:$B$1505,$A26,'الدفعات'!$C$6:$C$1505,I$5))</f>
        <v/>
      </c>
      <c r="J26" s="17">
        <f>IF(OR($A26="",J$5&gt;N('الإعدادات'!$B$7)),"",SUMIFS('الدفعات'!$D$6:$D$1505,'الدفعات'!$B$6:$B$1505,$A26,'الدفعات'!$C$6:$C$1505,J$5))</f>
        <v/>
      </c>
      <c r="K26" s="17">
        <f>IF(OR($A26="",K$5&gt;N('الإعدادات'!$B$7)),"",SUMIFS('الدفعات'!$D$6:$D$1505,'الدفعات'!$B$6:$B$1505,$A26,'الدفعات'!$C$6:$C$1505,K$5))</f>
        <v/>
      </c>
      <c r="L26" s="17">
        <f>IF(OR($A26="",L$5&gt;N('الإعدادات'!$B$7)),"",SUMIFS('الدفعات'!$D$6:$D$1505,'الدفعات'!$B$6:$B$1505,$A26,'الدفعات'!$C$6:$C$1505,L$5))</f>
        <v/>
      </c>
      <c r="M26" s="17">
        <f>IF(OR($A26="",M$5&gt;N('الإعدادات'!$B$7)),"",SUMIFS('الدفعات'!$D$6:$D$1505,'الدفعات'!$B$6:$B$1505,$A26,'الدفعات'!$C$6:$C$1505,M$5))</f>
        <v/>
      </c>
      <c r="N26" s="17">
        <f>IF(OR($A26="",N$5&gt;N('الإعدادات'!$B$7)),"",SUMIFS('الدفعات'!$D$6:$D$1505,'الدفعات'!$B$6:$B$1505,$A26,'الدفعات'!$C$6:$C$1505,N$5))</f>
        <v/>
      </c>
      <c r="O26" s="17">
        <f>IF(OR($A26="",O$5&gt;N('الإعدادات'!$B$7)),"",SUMIFS('الدفعات'!$D$6:$D$1505,'الدفعات'!$B$6:$B$1505,$A26,'الدفعات'!$C$6:$C$1505,O$5))</f>
        <v/>
      </c>
      <c r="P26" s="17">
        <f>IF(OR($A26="",P$5&gt;N('الإعدادات'!$B$7)),"",SUMIFS('الدفعات'!$D$6:$D$1505,'الدفعات'!$B$6:$B$1505,$A26,'الدفعات'!$C$6:$C$1505,P$5))</f>
        <v/>
      </c>
      <c r="Q26" s="17">
        <f>IF(OR($A26="",Q$5&gt;N('الإعدادات'!$B$7)),"",SUMIFS('الدفعات'!$D$6:$D$1505,'الدفعات'!$B$6:$B$1505,$A26,'الدفعات'!$C$6:$C$1505,Q$5))</f>
        <v/>
      </c>
      <c r="R26" s="17">
        <f>IF(OR($A26="",R$5&gt;N('الإعدادات'!$B$7)),"",SUMIFS('الدفعات'!$D$6:$D$1505,'الدفعات'!$B$6:$B$1505,$A26,'الدفعات'!$C$6:$C$1505,R$5))</f>
        <v/>
      </c>
      <c r="S26" s="17">
        <f>IF(OR($A26="",S$5&gt;N('الإعدادات'!$B$7)),"",SUMIFS('الدفعات'!$D$6:$D$1505,'الدفعات'!$B$6:$B$1505,$A26,'الدفعات'!$C$6:$C$1505,S$5))</f>
        <v/>
      </c>
      <c r="T26" s="17">
        <f>IF(OR($A26="",T$5&gt;N('الإعدادات'!$B$7)),"",SUMIFS('الدفعات'!$D$6:$D$1505,'الدفعات'!$B$6:$B$1505,$A26,'الدفعات'!$C$6:$C$1505,T$5))</f>
        <v/>
      </c>
      <c r="U26" s="17">
        <f>IF(OR($A26="",U$5&gt;N('الإعدادات'!$B$7)),"",SUMIFS('الدفعات'!$D$6:$D$1505,'الدفعات'!$B$6:$B$1505,$A26,'الدفعات'!$C$6:$C$1505,U$5))</f>
        <v/>
      </c>
      <c r="V26" s="17">
        <f>IF(OR($A26="",V$5&gt;N('الإعدادات'!$B$7)),"",SUMIFS('الدفعات'!$D$6:$D$1505,'الدفعات'!$B$6:$B$1505,$A26,'الدفعات'!$C$6:$C$1505,V$5))</f>
        <v/>
      </c>
      <c r="W26" s="17">
        <f>IF(OR($A26="",W$5&gt;N('الإعدادات'!$B$7)),"",SUMIFS('الدفعات'!$D$6:$D$1505,'الدفعات'!$B$6:$B$1505,$A26,'الدفعات'!$C$6:$C$1505,W$5))</f>
        <v/>
      </c>
      <c r="X26" s="17">
        <f>IF(OR($A26="",X$5&gt;N('الإعدادات'!$B$7)),"",SUMIFS('الدفعات'!$D$6:$D$1505,'الدفعات'!$B$6:$B$1505,$A26,'الدفعات'!$C$6:$C$1505,X$5))</f>
        <v/>
      </c>
      <c r="Y26" s="17">
        <f>IF(OR($A26="",Y$5&gt;N('الإعدادات'!$B$7)),"",SUMIFS('الدفعات'!$D$6:$D$1505,'الدفعات'!$B$6:$B$1505,$A26,'الدفعات'!$C$6:$C$1505,Y$5))</f>
        <v/>
      </c>
      <c r="Z26" s="17">
        <f>IF(OR($A26="",Z$5&gt;N('الإعدادات'!$B$7)),"",SUMIFS('الدفعات'!$D$6:$D$1505,'الدفعات'!$B$6:$B$1505,$A26,'الدفعات'!$C$6:$C$1505,Z$5))</f>
        <v/>
      </c>
      <c r="AA26" s="17">
        <f>IF(OR($A26="",AA$5&gt;N('الإعدادات'!$B$7)),"",SUMIFS('الدفعات'!$D$6:$D$1505,'الدفعات'!$B$6:$B$1505,$A26,'الدفعات'!$C$6:$C$1505,AA$5))</f>
        <v/>
      </c>
    </row>
    <row r="27">
      <c r="A27" s="6">
        <f>IF('الأعضاء'!A27&amp;""="","",'الأعضاء'!A27)</f>
        <v/>
      </c>
      <c r="B27" s="6">
        <f>IF($A27="","",'الأعضاء'!B27)</f>
        <v/>
      </c>
      <c r="C27" s="22">
        <f>IF($A27="","",'الأعضاء'!E27)</f>
        <v/>
      </c>
      <c r="D27" s="17">
        <f>IF(OR($A27="",D$5&gt;N('الإعدادات'!$B$7)),"",SUMIFS('الدفعات'!$D$6:$D$1505,'الدفعات'!$B$6:$B$1505,$A27,'الدفعات'!$C$6:$C$1505,D$5))</f>
        <v/>
      </c>
      <c r="E27" s="17">
        <f>IF(OR($A27="",E$5&gt;N('الإعدادات'!$B$7)),"",SUMIFS('الدفعات'!$D$6:$D$1505,'الدفعات'!$B$6:$B$1505,$A27,'الدفعات'!$C$6:$C$1505,E$5))</f>
        <v/>
      </c>
      <c r="F27" s="17">
        <f>IF(OR($A27="",F$5&gt;N('الإعدادات'!$B$7)),"",SUMIFS('الدفعات'!$D$6:$D$1505,'الدفعات'!$B$6:$B$1505,$A27,'الدفعات'!$C$6:$C$1505,F$5))</f>
        <v/>
      </c>
      <c r="G27" s="17">
        <f>IF(OR($A27="",G$5&gt;N('الإعدادات'!$B$7)),"",SUMIFS('الدفعات'!$D$6:$D$1505,'الدفعات'!$B$6:$B$1505,$A27,'الدفعات'!$C$6:$C$1505,G$5))</f>
        <v/>
      </c>
      <c r="H27" s="17">
        <f>IF(OR($A27="",H$5&gt;N('الإعدادات'!$B$7)),"",SUMIFS('الدفعات'!$D$6:$D$1505,'الدفعات'!$B$6:$B$1505,$A27,'الدفعات'!$C$6:$C$1505,H$5))</f>
        <v/>
      </c>
      <c r="I27" s="17">
        <f>IF(OR($A27="",I$5&gt;N('الإعدادات'!$B$7)),"",SUMIFS('الدفعات'!$D$6:$D$1505,'الدفعات'!$B$6:$B$1505,$A27,'الدفعات'!$C$6:$C$1505,I$5))</f>
        <v/>
      </c>
      <c r="J27" s="17">
        <f>IF(OR($A27="",J$5&gt;N('الإعدادات'!$B$7)),"",SUMIFS('الدفعات'!$D$6:$D$1505,'الدفعات'!$B$6:$B$1505,$A27,'الدفعات'!$C$6:$C$1505,J$5))</f>
        <v/>
      </c>
      <c r="K27" s="17">
        <f>IF(OR($A27="",K$5&gt;N('الإعدادات'!$B$7)),"",SUMIFS('الدفعات'!$D$6:$D$1505,'الدفعات'!$B$6:$B$1505,$A27,'الدفعات'!$C$6:$C$1505,K$5))</f>
        <v/>
      </c>
      <c r="L27" s="17">
        <f>IF(OR($A27="",L$5&gt;N('الإعدادات'!$B$7)),"",SUMIFS('الدفعات'!$D$6:$D$1505,'الدفعات'!$B$6:$B$1505,$A27,'الدفعات'!$C$6:$C$1505,L$5))</f>
        <v/>
      </c>
      <c r="M27" s="17">
        <f>IF(OR($A27="",M$5&gt;N('الإعدادات'!$B$7)),"",SUMIFS('الدفعات'!$D$6:$D$1505,'الدفعات'!$B$6:$B$1505,$A27,'الدفعات'!$C$6:$C$1505,M$5))</f>
        <v/>
      </c>
      <c r="N27" s="17">
        <f>IF(OR($A27="",N$5&gt;N('الإعدادات'!$B$7)),"",SUMIFS('الدفعات'!$D$6:$D$1505,'الدفعات'!$B$6:$B$1505,$A27,'الدفعات'!$C$6:$C$1505,N$5))</f>
        <v/>
      </c>
      <c r="O27" s="17">
        <f>IF(OR($A27="",O$5&gt;N('الإعدادات'!$B$7)),"",SUMIFS('الدفعات'!$D$6:$D$1505,'الدفعات'!$B$6:$B$1505,$A27,'الدفعات'!$C$6:$C$1505,O$5))</f>
        <v/>
      </c>
      <c r="P27" s="17">
        <f>IF(OR($A27="",P$5&gt;N('الإعدادات'!$B$7)),"",SUMIFS('الدفعات'!$D$6:$D$1505,'الدفعات'!$B$6:$B$1505,$A27,'الدفعات'!$C$6:$C$1505,P$5))</f>
        <v/>
      </c>
      <c r="Q27" s="17">
        <f>IF(OR($A27="",Q$5&gt;N('الإعدادات'!$B$7)),"",SUMIFS('الدفعات'!$D$6:$D$1505,'الدفعات'!$B$6:$B$1505,$A27,'الدفعات'!$C$6:$C$1505,Q$5))</f>
        <v/>
      </c>
      <c r="R27" s="17">
        <f>IF(OR($A27="",R$5&gt;N('الإعدادات'!$B$7)),"",SUMIFS('الدفعات'!$D$6:$D$1505,'الدفعات'!$B$6:$B$1505,$A27,'الدفعات'!$C$6:$C$1505,R$5))</f>
        <v/>
      </c>
      <c r="S27" s="17">
        <f>IF(OR($A27="",S$5&gt;N('الإعدادات'!$B$7)),"",SUMIFS('الدفعات'!$D$6:$D$1505,'الدفعات'!$B$6:$B$1505,$A27,'الدفعات'!$C$6:$C$1505,S$5))</f>
        <v/>
      </c>
      <c r="T27" s="17">
        <f>IF(OR($A27="",T$5&gt;N('الإعدادات'!$B$7)),"",SUMIFS('الدفعات'!$D$6:$D$1505,'الدفعات'!$B$6:$B$1505,$A27,'الدفعات'!$C$6:$C$1505,T$5))</f>
        <v/>
      </c>
      <c r="U27" s="17">
        <f>IF(OR($A27="",U$5&gt;N('الإعدادات'!$B$7)),"",SUMIFS('الدفعات'!$D$6:$D$1505,'الدفعات'!$B$6:$B$1505,$A27,'الدفعات'!$C$6:$C$1505,U$5))</f>
        <v/>
      </c>
      <c r="V27" s="17">
        <f>IF(OR($A27="",V$5&gt;N('الإعدادات'!$B$7)),"",SUMIFS('الدفعات'!$D$6:$D$1505,'الدفعات'!$B$6:$B$1505,$A27,'الدفعات'!$C$6:$C$1505,V$5))</f>
        <v/>
      </c>
      <c r="W27" s="17">
        <f>IF(OR($A27="",W$5&gt;N('الإعدادات'!$B$7)),"",SUMIFS('الدفعات'!$D$6:$D$1505,'الدفعات'!$B$6:$B$1505,$A27,'الدفعات'!$C$6:$C$1505,W$5))</f>
        <v/>
      </c>
      <c r="X27" s="17">
        <f>IF(OR($A27="",X$5&gt;N('الإعدادات'!$B$7)),"",SUMIFS('الدفعات'!$D$6:$D$1505,'الدفعات'!$B$6:$B$1505,$A27,'الدفعات'!$C$6:$C$1505,X$5))</f>
        <v/>
      </c>
      <c r="Y27" s="17">
        <f>IF(OR($A27="",Y$5&gt;N('الإعدادات'!$B$7)),"",SUMIFS('الدفعات'!$D$6:$D$1505,'الدفعات'!$B$6:$B$1505,$A27,'الدفعات'!$C$6:$C$1505,Y$5))</f>
        <v/>
      </c>
      <c r="Z27" s="17">
        <f>IF(OR($A27="",Z$5&gt;N('الإعدادات'!$B$7)),"",SUMIFS('الدفعات'!$D$6:$D$1505,'الدفعات'!$B$6:$B$1505,$A27,'الدفعات'!$C$6:$C$1505,Z$5))</f>
        <v/>
      </c>
      <c r="AA27" s="17">
        <f>IF(OR($A27="",AA$5&gt;N('الإعدادات'!$B$7)),"",SUMIFS('الدفعات'!$D$6:$D$1505,'الدفعات'!$B$6:$B$1505,$A27,'الدفعات'!$C$6:$C$1505,AA$5))</f>
        <v/>
      </c>
    </row>
    <row r="28">
      <c r="A28" s="6">
        <f>IF('الأعضاء'!A28&amp;""="","",'الأعضاء'!A28)</f>
        <v/>
      </c>
      <c r="B28" s="6">
        <f>IF($A28="","",'الأعضاء'!B28)</f>
        <v/>
      </c>
      <c r="C28" s="22">
        <f>IF($A28="","",'الأعضاء'!E28)</f>
        <v/>
      </c>
      <c r="D28" s="17">
        <f>IF(OR($A28="",D$5&gt;N('الإعدادات'!$B$7)),"",SUMIFS('الدفعات'!$D$6:$D$1505,'الدفعات'!$B$6:$B$1505,$A28,'الدفعات'!$C$6:$C$1505,D$5))</f>
        <v/>
      </c>
      <c r="E28" s="17">
        <f>IF(OR($A28="",E$5&gt;N('الإعدادات'!$B$7)),"",SUMIFS('الدفعات'!$D$6:$D$1505,'الدفعات'!$B$6:$B$1505,$A28,'الدفعات'!$C$6:$C$1505,E$5))</f>
        <v/>
      </c>
      <c r="F28" s="17">
        <f>IF(OR($A28="",F$5&gt;N('الإعدادات'!$B$7)),"",SUMIFS('الدفعات'!$D$6:$D$1505,'الدفعات'!$B$6:$B$1505,$A28,'الدفعات'!$C$6:$C$1505,F$5))</f>
        <v/>
      </c>
      <c r="G28" s="17">
        <f>IF(OR($A28="",G$5&gt;N('الإعدادات'!$B$7)),"",SUMIFS('الدفعات'!$D$6:$D$1505,'الدفعات'!$B$6:$B$1505,$A28,'الدفعات'!$C$6:$C$1505,G$5))</f>
        <v/>
      </c>
      <c r="H28" s="17">
        <f>IF(OR($A28="",H$5&gt;N('الإعدادات'!$B$7)),"",SUMIFS('الدفعات'!$D$6:$D$1505,'الدفعات'!$B$6:$B$1505,$A28,'الدفعات'!$C$6:$C$1505,H$5))</f>
        <v/>
      </c>
      <c r="I28" s="17">
        <f>IF(OR($A28="",I$5&gt;N('الإعدادات'!$B$7)),"",SUMIFS('الدفعات'!$D$6:$D$1505,'الدفعات'!$B$6:$B$1505,$A28,'الدفعات'!$C$6:$C$1505,I$5))</f>
        <v/>
      </c>
      <c r="J28" s="17">
        <f>IF(OR($A28="",J$5&gt;N('الإعدادات'!$B$7)),"",SUMIFS('الدفعات'!$D$6:$D$1505,'الدفعات'!$B$6:$B$1505,$A28,'الدفعات'!$C$6:$C$1505,J$5))</f>
        <v/>
      </c>
      <c r="K28" s="17">
        <f>IF(OR($A28="",K$5&gt;N('الإعدادات'!$B$7)),"",SUMIFS('الدفعات'!$D$6:$D$1505,'الدفعات'!$B$6:$B$1505,$A28,'الدفعات'!$C$6:$C$1505,K$5))</f>
        <v/>
      </c>
      <c r="L28" s="17">
        <f>IF(OR($A28="",L$5&gt;N('الإعدادات'!$B$7)),"",SUMIFS('الدفعات'!$D$6:$D$1505,'الدفعات'!$B$6:$B$1505,$A28,'الدفعات'!$C$6:$C$1505,L$5))</f>
        <v/>
      </c>
      <c r="M28" s="17">
        <f>IF(OR($A28="",M$5&gt;N('الإعدادات'!$B$7)),"",SUMIFS('الدفعات'!$D$6:$D$1505,'الدفعات'!$B$6:$B$1505,$A28,'الدفعات'!$C$6:$C$1505,M$5))</f>
        <v/>
      </c>
      <c r="N28" s="17">
        <f>IF(OR($A28="",N$5&gt;N('الإعدادات'!$B$7)),"",SUMIFS('الدفعات'!$D$6:$D$1505,'الدفعات'!$B$6:$B$1505,$A28,'الدفعات'!$C$6:$C$1505,N$5))</f>
        <v/>
      </c>
      <c r="O28" s="17">
        <f>IF(OR($A28="",O$5&gt;N('الإعدادات'!$B$7)),"",SUMIFS('الدفعات'!$D$6:$D$1505,'الدفعات'!$B$6:$B$1505,$A28,'الدفعات'!$C$6:$C$1505,O$5))</f>
        <v/>
      </c>
      <c r="P28" s="17">
        <f>IF(OR($A28="",P$5&gt;N('الإعدادات'!$B$7)),"",SUMIFS('الدفعات'!$D$6:$D$1505,'الدفعات'!$B$6:$B$1505,$A28,'الدفعات'!$C$6:$C$1505,P$5))</f>
        <v/>
      </c>
      <c r="Q28" s="17">
        <f>IF(OR($A28="",Q$5&gt;N('الإعدادات'!$B$7)),"",SUMIFS('الدفعات'!$D$6:$D$1505,'الدفعات'!$B$6:$B$1505,$A28,'الدفعات'!$C$6:$C$1505,Q$5))</f>
        <v/>
      </c>
      <c r="R28" s="17">
        <f>IF(OR($A28="",R$5&gt;N('الإعدادات'!$B$7)),"",SUMIFS('الدفعات'!$D$6:$D$1505,'الدفعات'!$B$6:$B$1505,$A28,'الدفعات'!$C$6:$C$1505,R$5))</f>
        <v/>
      </c>
      <c r="S28" s="17">
        <f>IF(OR($A28="",S$5&gt;N('الإعدادات'!$B$7)),"",SUMIFS('الدفعات'!$D$6:$D$1505,'الدفعات'!$B$6:$B$1505,$A28,'الدفعات'!$C$6:$C$1505,S$5))</f>
        <v/>
      </c>
      <c r="T28" s="17">
        <f>IF(OR($A28="",T$5&gt;N('الإعدادات'!$B$7)),"",SUMIFS('الدفعات'!$D$6:$D$1505,'الدفعات'!$B$6:$B$1505,$A28,'الدفعات'!$C$6:$C$1505,T$5))</f>
        <v/>
      </c>
      <c r="U28" s="17">
        <f>IF(OR($A28="",U$5&gt;N('الإعدادات'!$B$7)),"",SUMIFS('الدفعات'!$D$6:$D$1505,'الدفعات'!$B$6:$B$1505,$A28,'الدفعات'!$C$6:$C$1505,U$5))</f>
        <v/>
      </c>
      <c r="V28" s="17">
        <f>IF(OR($A28="",V$5&gt;N('الإعدادات'!$B$7)),"",SUMIFS('الدفعات'!$D$6:$D$1505,'الدفعات'!$B$6:$B$1505,$A28,'الدفعات'!$C$6:$C$1505,V$5))</f>
        <v/>
      </c>
      <c r="W28" s="17">
        <f>IF(OR($A28="",W$5&gt;N('الإعدادات'!$B$7)),"",SUMIFS('الدفعات'!$D$6:$D$1505,'الدفعات'!$B$6:$B$1505,$A28,'الدفعات'!$C$6:$C$1505,W$5))</f>
        <v/>
      </c>
      <c r="X28" s="17">
        <f>IF(OR($A28="",X$5&gt;N('الإعدادات'!$B$7)),"",SUMIFS('الدفعات'!$D$6:$D$1505,'الدفعات'!$B$6:$B$1505,$A28,'الدفعات'!$C$6:$C$1505,X$5))</f>
        <v/>
      </c>
      <c r="Y28" s="17">
        <f>IF(OR($A28="",Y$5&gt;N('الإعدادات'!$B$7)),"",SUMIFS('الدفعات'!$D$6:$D$1505,'الدفعات'!$B$6:$B$1505,$A28,'الدفعات'!$C$6:$C$1505,Y$5))</f>
        <v/>
      </c>
      <c r="Z28" s="17">
        <f>IF(OR($A28="",Z$5&gt;N('الإعدادات'!$B$7)),"",SUMIFS('الدفعات'!$D$6:$D$1505,'الدفعات'!$B$6:$B$1505,$A28,'الدفعات'!$C$6:$C$1505,Z$5))</f>
        <v/>
      </c>
      <c r="AA28" s="17">
        <f>IF(OR($A28="",AA$5&gt;N('الإعدادات'!$B$7)),"",SUMIFS('الدفعات'!$D$6:$D$1505,'الدفعات'!$B$6:$B$1505,$A28,'الدفعات'!$C$6:$C$1505,AA$5))</f>
        <v/>
      </c>
    </row>
    <row r="29">
      <c r="A29" s="6">
        <f>IF('الأعضاء'!A29&amp;""="","",'الأعضاء'!A29)</f>
        <v/>
      </c>
      <c r="B29" s="6">
        <f>IF($A29="","",'الأعضاء'!B29)</f>
        <v/>
      </c>
      <c r="C29" s="22">
        <f>IF($A29="","",'الأعضاء'!E29)</f>
        <v/>
      </c>
      <c r="D29" s="17">
        <f>IF(OR($A29="",D$5&gt;N('الإعدادات'!$B$7)),"",SUMIFS('الدفعات'!$D$6:$D$1505,'الدفعات'!$B$6:$B$1505,$A29,'الدفعات'!$C$6:$C$1505,D$5))</f>
        <v/>
      </c>
      <c r="E29" s="17">
        <f>IF(OR($A29="",E$5&gt;N('الإعدادات'!$B$7)),"",SUMIFS('الدفعات'!$D$6:$D$1505,'الدفعات'!$B$6:$B$1505,$A29,'الدفعات'!$C$6:$C$1505,E$5))</f>
        <v/>
      </c>
      <c r="F29" s="17">
        <f>IF(OR($A29="",F$5&gt;N('الإعدادات'!$B$7)),"",SUMIFS('الدفعات'!$D$6:$D$1505,'الدفعات'!$B$6:$B$1505,$A29,'الدفعات'!$C$6:$C$1505,F$5))</f>
        <v/>
      </c>
      <c r="G29" s="17">
        <f>IF(OR($A29="",G$5&gt;N('الإعدادات'!$B$7)),"",SUMIFS('الدفعات'!$D$6:$D$1505,'الدفعات'!$B$6:$B$1505,$A29,'الدفعات'!$C$6:$C$1505,G$5))</f>
        <v/>
      </c>
      <c r="H29" s="17">
        <f>IF(OR($A29="",H$5&gt;N('الإعدادات'!$B$7)),"",SUMIFS('الدفعات'!$D$6:$D$1505,'الدفعات'!$B$6:$B$1505,$A29,'الدفعات'!$C$6:$C$1505,H$5))</f>
        <v/>
      </c>
      <c r="I29" s="17">
        <f>IF(OR($A29="",I$5&gt;N('الإعدادات'!$B$7)),"",SUMIFS('الدفعات'!$D$6:$D$1505,'الدفعات'!$B$6:$B$1505,$A29,'الدفعات'!$C$6:$C$1505,I$5))</f>
        <v/>
      </c>
      <c r="J29" s="17">
        <f>IF(OR($A29="",J$5&gt;N('الإعدادات'!$B$7)),"",SUMIFS('الدفعات'!$D$6:$D$1505,'الدفعات'!$B$6:$B$1505,$A29,'الدفعات'!$C$6:$C$1505,J$5))</f>
        <v/>
      </c>
      <c r="K29" s="17">
        <f>IF(OR($A29="",K$5&gt;N('الإعدادات'!$B$7)),"",SUMIFS('الدفعات'!$D$6:$D$1505,'الدفعات'!$B$6:$B$1505,$A29,'الدفعات'!$C$6:$C$1505,K$5))</f>
        <v/>
      </c>
      <c r="L29" s="17">
        <f>IF(OR($A29="",L$5&gt;N('الإعدادات'!$B$7)),"",SUMIFS('الدفعات'!$D$6:$D$1505,'الدفعات'!$B$6:$B$1505,$A29,'الدفعات'!$C$6:$C$1505,L$5))</f>
        <v/>
      </c>
      <c r="M29" s="17">
        <f>IF(OR($A29="",M$5&gt;N('الإعدادات'!$B$7)),"",SUMIFS('الدفعات'!$D$6:$D$1505,'الدفعات'!$B$6:$B$1505,$A29,'الدفعات'!$C$6:$C$1505,M$5))</f>
        <v/>
      </c>
      <c r="N29" s="17">
        <f>IF(OR($A29="",N$5&gt;N('الإعدادات'!$B$7)),"",SUMIFS('الدفعات'!$D$6:$D$1505,'الدفعات'!$B$6:$B$1505,$A29,'الدفعات'!$C$6:$C$1505,N$5))</f>
        <v/>
      </c>
      <c r="O29" s="17">
        <f>IF(OR($A29="",O$5&gt;N('الإعدادات'!$B$7)),"",SUMIFS('الدفعات'!$D$6:$D$1505,'الدفعات'!$B$6:$B$1505,$A29,'الدفعات'!$C$6:$C$1505,O$5))</f>
        <v/>
      </c>
      <c r="P29" s="17">
        <f>IF(OR($A29="",P$5&gt;N('الإعدادات'!$B$7)),"",SUMIFS('الدفعات'!$D$6:$D$1505,'الدفعات'!$B$6:$B$1505,$A29,'الدفعات'!$C$6:$C$1505,P$5))</f>
        <v/>
      </c>
      <c r="Q29" s="17">
        <f>IF(OR($A29="",Q$5&gt;N('الإعدادات'!$B$7)),"",SUMIFS('الدفعات'!$D$6:$D$1505,'الدفعات'!$B$6:$B$1505,$A29,'الدفعات'!$C$6:$C$1505,Q$5))</f>
        <v/>
      </c>
      <c r="R29" s="17">
        <f>IF(OR($A29="",R$5&gt;N('الإعدادات'!$B$7)),"",SUMIFS('الدفعات'!$D$6:$D$1505,'الدفعات'!$B$6:$B$1505,$A29,'الدفعات'!$C$6:$C$1505,R$5))</f>
        <v/>
      </c>
      <c r="S29" s="17">
        <f>IF(OR($A29="",S$5&gt;N('الإعدادات'!$B$7)),"",SUMIFS('الدفعات'!$D$6:$D$1505,'الدفعات'!$B$6:$B$1505,$A29,'الدفعات'!$C$6:$C$1505,S$5))</f>
        <v/>
      </c>
      <c r="T29" s="17">
        <f>IF(OR($A29="",T$5&gt;N('الإعدادات'!$B$7)),"",SUMIFS('الدفعات'!$D$6:$D$1505,'الدفعات'!$B$6:$B$1505,$A29,'الدفعات'!$C$6:$C$1505,T$5))</f>
        <v/>
      </c>
      <c r="U29" s="17">
        <f>IF(OR($A29="",U$5&gt;N('الإعدادات'!$B$7)),"",SUMIFS('الدفعات'!$D$6:$D$1505,'الدفعات'!$B$6:$B$1505,$A29,'الدفعات'!$C$6:$C$1505,U$5))</f>
        <v/>
      </c>
      <c r="V29" s="17">
        <f>IF(OR($A29="",V$5&gt;N('الإعدادات'!$B$7)),"",SUMIFS('الدفعات'!$D$6:$D$1505,'الدفعات'!$B$6:$B$1505,$A29,'الدفعات'!$C$6:$C$1505,V$5))</f>
        <v/>
      </c>
      <c r="W29" s="17">
        <f>IF(OR($A29="",W$5&gt;N('الإعدادات'!$B$7)),"",SUMIFS('الدفعات'!$D$6:$D$1505,'الدفعات'!$B$6:$B$1505,$A29,'الدفعات'!$C$6:$C$1505,W$5))</f>
        <v/>
      </c>
      <c r="X29" s="17">
        <f>IF(OR($A29="",X$5&gt;N('الإعدادات'!$B$7)),"",SUMIFS('الدفعات'!$D$6:$D$1505,'الدفعات'!$B$6:$B$1505,$A29,'الدفعات'!$C$6:$C$1505,X$5))</f>
        <v/>
      </c>
      <c r="Y29" s="17">
        <f>IF(OR($A29="",Y$5&gt;N('الإعدادات'!$B$7)),"",SUMIFS('الدفعات'!$D$6:$D$1505,'الدفعات'!$B$6:$B$1505,$A29,'الدفعات'!$C$6:$C$1505,Y$5))</f>
        <v/>
      </c>
      <c r="Z29" s="17">
        <f>IF(OR($A29="",Z$5&gt;N('الإعدادات'!$B$7)),"",SUMIFS('الدفعات'!$D$6:$D$1505,'الدفعات'!$B$6:$B$1505,$A29,'الدفعات'!$C$6:$C$1505,Z$5))</f>
        <v/>
      </c>
      <c r="AA29" s="17">
        <f>IF(OR($A29="",AA$5&gt;N('الإعدادات'!$B$7)),"",SUMIFS('الدفعات'!$D$6:$D$1505,'الدفعات'!$B$6:$B$1505,$A29,'الدفعات'!$C$6:$C$1505,AA$5))</f>
        <v/>
      </c>
    </row>
    <row r="30">
      <c r="A30" s="6">
        <f>IF('الأعضاء'!A30&amp;""="","",'الأعضاء'!A30)</f>
        <v/>
      </c>
      <c r="B30" s="6">
        <f>IF($A30="","",'الأعضاء'!B30)</f>
        <v/>
      </c>
      <c r="C30" s="22">
        <f>IF($A30="","",'الأعضاء'!E30)</f>
        <v/>
      </c>
      <c r="D30" s="17">
        <f>IF(OR($A30="",D$5&gt;N('الإعدادات'!$B$7)),"",SUMIFS('الدفعات'!$D$6:$D$1505,'الدفعات'!$B$6:$B$1505,$A30,'الدفعات'!$C$6:$C$1505,D$5))</f>
        <v/>
      </c>
      <c r="E30" s="17">
        <f>IF(OR($A30="",E$5&gt;N('الإعدادات'!$B$7)),"",SUMIFS('الدفعات'!$D$6:$D$1505,'الدفعات'!$B$6:$B$1505,$A30,'الدفعات'!$C$6:$C$1505,E$5))</f>
        <v/>
      </c>
      <c r="F30" s="17">
        <f>IF(OR($A30="",F$5&gt;N('الإعدادات'!$B$7)),"",SUMIFS('الدفعات'!$D$6:$D$1505,'الدفعات'!$B$6:$B$1505,$A30,'الدفعات'!$C$6:$C$1505,F$5))</f>
        <v/>
      </c>
      <c r="G30" s="17">
        <f>IF(OR($A30="",G$5&gt;N('الإعدادات'!$B$7)),"",SUMIFS('الدفعات'!$D$6:$D$1505,'الدفعات'!$B$6:$B$1505,$A30,'الدفعات'!$C$6:$C$1505,G$5))</f>
        <v/>
      </c>
      <c r="H30" s="17">
        <f>IF(OR($A30="",H$5&gt;N('الإعدادات'!$B$7)),"",SUMIFS('الدفعات'!$D$6:$D$1505,'الدفعات'!$B$6:$B$1505,$A30,'الدفعات'!$C$6:$C$1505,H$5))</f>
        <v/>
      </c>
      <c r="I30" s="17">
        <f>IF(OR($A30="",I$5&gt;N('الإعدادات'!$B$7)),"",SUMIFS('الدفعات'!$D$6:$D$1505,'الدفعات'!$B$6:$B$1505,$A30,'الدفعات'!$C$6:$C$1505,I$5))</f>
        <v/>
      </c>
      <c r="J30" s="17">
        <f>IF(OR($A30="",J$5&gt;N('الإعدادات'!$B$7)),"",SUMIFS('الدفعات'!$D$6:$D$1505,'الدفعات'!$B$6:$B$1505,$A30,'الدفعات'!$C$6:$C$1505,J$5))</f>
        <v/>
      </c>
      <c r="K30" s="17">
        <f>IF(OR($A30="",K$5&gt;N('الإعدادات'!$B$7)),"",SUMIFS('الدفعات'!$D$6:$D$1505,'الدفعات'!$B$6:$B$1505,$A30,'الدفعات'!$C$6:$C$1505,K$5))</f>
        <v/>
      </c>
      <c r="L30" s="17">
        <f>IF(OR($A30="",L$5&gt;N('الإعدادات'!$B$7)),"",SUMIFS('الدفعات'!$D$6:$D$1505,'الدفعات'!$B$6:$B$1505,$A30,'الدفعات'!$C$6:$C$1505,L$5))</f>
        <v/>
      </c>
      <c r="M30" s="17">
        <f>IF(OR($A30="",M$5&gt;N('الإعدادات'!$B$7)),"",SUMIFS('الدفعات'!$D$6:$D$1505,'الدفعات'!$B$6:$B$1505,$A30,'الدفعات'!$C$6:$C$1505,M$5))</f>
        <v/>
      </c>
      <c r="N30" s="17">
        <f>IF(OR($A30="",N$5&gt;N('الإعدادات'!$B$7)),"",SUMIFS('الدفعات'!$D$6:$D$1505,'الدفعات'!$B$6:$B$1505,$A30,'الدفعات'!$C$6:$C$1505,N$5))</f>
        <v/>
      </c>
      <c r="O30" s="17">
        <f>IF(OR($A30="",O$5&gt;N('الإعدادات'!$B$7)),"",SUMIFS('الدفعات'!$D$6:$D$1505,'الدفعات'!$B$6:$B$1505,$A30,'الدفعات'!$C$6:$C$1505,O$5))</f>
        <v/>
      </c>
      <c r="P30" s="17">
        <f>IF(OR($A30="",P$5&gt;N('الإعدادات'!$B$7)),"",SUMIFS('الدفعات'!$D$6:$D$1505,'الدفعات'!$B$6:$B$1505,$A30,'الدفعات'!$C$6:$C$1505,P$5))</f>
        <v/>
      </c>
      <c r="Q30" s="17">
        <f>IF(OR($A30="",Q$5&gt;N('الإعدادات'!$B$7)),"",SUMIFS('الدفعات'!$D$6:$D$1505,'الدفعات'!$B$6:$B$1505,$A30,'الدفعات'!$C$6:$C$1505,Q$5))</f>
        <v/>
      </c>
      <c r="R30" s="17">
        <f>IF(OR($A30="",R$5&gt;N('الإعدادات'!$B$7)),"",SUMIFS('الدفعات'!$D$6:$D$1505,'الدفعات'!$B$6:$B$1505,$A30,'الدفعات'!$C$6:$C$1505,R$5))</f>
        <v/>
      </c>
      <c r="S30" s="17">
        <f>IF(OR($A30="",S$5&gt;N('الإعدادات'!$B$7)),"",SUMIFS('الدفعات'!$D$6:$D$1505,'الدفعات'!$B$6:$B$1505,$A30,'الدفعات'!$C$6:$C$1505,S$5))</f>
        <v/>
      </c>
      <c r="T30" s="17">
        <f>IF(OR($A30="",T$5&gt;N('الإعدادات'!$B$7)),"",SUMIFS('الدفعات'!$D$6:$D$1505,'الدفعات'!$B$6:$B$1505,$A30,'الدفعات'!$C$6:$C$1505,T$5))</f>
        <v/>
      </c>
      <c r="U30" s="17">
        <f>IF(OR($A30="",U$5&gt;N('الإعدادات'!$B$7)),"",SUMIFS('الدفعات'!$D$6:$D$1505,'الدفعات'!$B$6:$B$1505,$A30,'الدفعات'!$C$6:$C$1505,U$5))</f>
        <v/>
      </c>
      <c r="V30" s="17">
        <f>IF(OR($A30="",V$5&gt;N('الإعدادات'!$B$7)),"",SUMIFS('الدفعات'!$D$6:$D$1505,'الدفعات'!$B$6:$B$1505,$A30,'الدفعات'!$C$6:$C$1505,V$5))</f>
        <v/>
      </c>
      <c r="W30" s="17">
        <f>IF(OR($A30="",W$5&gt;N('الإعدادات'!$B$7)),"",SUMIFS('الدفعات'!$D$6:$D$1505,'الدفعات'!$B$6:$B$1505,$A30,'الدفعات'!$C$6:$C$1505,W$5))</f>
        <v/>
      </c>
      <c r="X30" s="17">
        <f>IF(OR($A30="",X$5&gt;N('الإعدادات'!$B$7)),"",SUMIFS('الدفعات'!$D$6:$D$1505,'الدفعات'!$B$6:$B$1505,$A30,'الدفعات'!$C$6:$C$1505,X$5))</f>
        <v/>
      </c>
      <c r="Y30" s="17">
        <f>IF(OR($A30="",Y$5&gt;N('الإعدادات'!$B$7)),"",SUMIFS('الدفعات'!$D$6:$D$1505,'الدفعات'!$B$6:$B$1505,$A30,'الدفعات'!$C$6:$C$1505,Y$5))</f>
        <v/>
      </c>
      <c r="Z30" s="17">
        <f>IF(OR($A30="",Z$5&gt;N('الإعدادات'!$B$7)),"",SUMIFS('الدفعات'!$D$6:$D$1505,'الدفعات'!$B$6:$B$1505,$A30,'الدفعات'!$C$6:$C$1505,Z$5))</f>
        <v/>
      </c>
      <c r="AA30" s="17">
        <f>IF(OR($A30="",AA$5&gt;N('الإعدادات'!$B$7)),"",SUMIFS('الدفعات'!$D$6:$D$1505,'الدفعات'!$B$6:$B$1505,$A30,'الدفعات'!$C$6:$C$1505,AA$5))</f>
        <v/>
      </c>
    </row>
    <row r="31">
      <c r="A31" s="6">
        <f>IF('الأعضاء'!A31&amp;""="","",'الأعضاء'!A31)</f>
        <v/>
      </c>
      <c r="B31" s="6">
        <f>IF($A31="","",'الأعضاء'!B31)</f>
        <v/>
      </c>
      <c r="C31" s="22">
        <f>IF($A31="","",'الأعضاء'!E31)</f>
        <v/>
      </c>
      <c r="D31" s="17">
        <f>IF(OR($A31="",D$5&gt;N('الإعدادات'!$B$7)),"",SUMIFS('الدفعات'!$D$6:$D$1505,'الدفعات'!$B$6:$B$1505,$A31,'الدفعات'!$C$6:$C$1505,D$5))</f>
        <v/>
      </c>
      <c r="E31" s="17">
        <f>IF(OR($A31="",E$5&gt;N('الإعدادات'!$B$7)),"",SUMIFS('الدفعات'!$D$6:$D$1505,'الدفعات'!$B$6:$B$1505,$A31,'الدفعات'!$C$6:$C$1505,E$5))</f>
        <v/>
      </c>
      <c r="F31" s="17">
        <f>IF(OR($A31="",F$5&gt;N('الإعدادات'!$B$7)),"",SUMIFS('الدفعات'!$D$6:$D$1505,'الدفعات'!$B$6:$B$1505,$A31,'الدفعات'!$C$6:$C$1505,F$5))</f>
        <v/>
      </c>
      <c r="G31" s="17">
        <f>IF(OR($A31="",G$5&gt;N('الإعدادات'!$B$7)),"",SUMIFS('الدفعات'!$D$6:$D$1505,'الدفعات'!$B$6:$B$1505,$A31,'الدفعات'!$C$6:$C$1505,G$5))</f>
        <v/>
      </c>
      <c r="H31" s="17">
        <f>IF(OR($A31="",H$5&gt;N('الإعدادات'!$B$7)),"",SUMIFS('الدفعات'!$D$6:$D$1505,'الدفعات'!$B$6:$B$1505,$A31,'الدفعات'!$C$6:$C$1505,H$5))</f>
        <v/>
      </c>
      <c r="I31" s="17">
        <f>IF(OR($A31="",I$5&gt;N('الإعدادات'!$B$7)),"",SUMIFS('الدفعات'!$D$6:$D$1505,'الدفعات'!$B$6:$B$1505,$A31,'الدفعات'!$C$6:$C$1505,I$5))</f>
        <v/>
      </c>
      <c r="J31" s="17">
        <f>IF(OR($A31="",J$5&gt;N('الإعدادات'!$B$7)),"",SUMIFS('الدفعات'!$D$6:$D$1505,'الدفعات'!$B$6:$B$1505,$A31,'الدفعات'!$C$6:$C$1505,J$5))</f>
        <v/>
      </c>
      <c r="K31" s="17">
        <f>IF(OR($A31="",K$5&gt;N('الإعدادات'!$B$7)),"",SUMIFS('الدفعات'!$D$6:$D$1505,'الدفعات'!$B$6:$B$1505,$A31,'الدفعات'!$C$6:$C$1505,K$5))</f>
        <v/>
      </c>
      <c r="L31" s="17">
        <f>IF(OR($A31="",L$5&gt;N('الإعدادات'!$B$7)),"",SUMIFS('الدفعات'!$D$6:$D$1505,'الدفعات'!$B$6:$B$1505,$A31,'الدفعات'!$C$6:$C$1505,L$5))</f>
        <v/>
      </c>
      <c r="M31" s="17">
        <f>IF(OR($A31="",M$5&gt;N('الإعدادات'!$B$7)),"",SUMIFS('الدفعات'!$D$6:$D$1505,'الدفعات'!$B$6:$B$1505,$A31,'الدفعات'!$C$6:$C$1505,M$5))</f>
        <v/>
      </c>
      <c r="N31" s="17">
        <f>IF(OR($A31="",N$5&gt;N('الإعدادات'!$B$7)),"",SUMIFS('الدفعات'!$D$6:$D$1505,'الدفعات'!$B$6:$B$1505,$A31,'الدفعات'!$C$6:$C$1505,N$5))</f>
        <v/>
      </c>
      <c r="O31" s="17">
        <f>IF(OR($A31="",O$5&gt;N('الإعدادات'!$B$7)),"",SUMIFS('الدفعات'!$D$6:$D$1505,'الدفعات'!$B$6:$B$1505,$A31,'الدفعات'!$C$6:$C$1505,O$5))</f>
        <v/>
      </c>
      <c r="P31" s="17">
        <f>IF(OR($A31="",P$5&gt;N('الإعدادات'!$B$7)),"",SUMIFS('الدفعات'!$D$6:$D$1505,'الدفعات'!$B$6:$B$1505,$A31,'الدفعات'!$C$6:$C$1505,P$5))</f>
        <v/>
      </c>
      <c r="Q31" s="17">
        <f>IF(OR($A31="",Q$5&gt;N('الإعدادات'!$B$7)),"",SUMIFS('الدفعات'!$D$6:$D$1505,'الدفعات'!$B$6:$B$1505,$A31,'الدفعات'!$C$6:$C$1505,Q$5))</f>
        <v/>
      </c>
      <c r="R31" s="17">
        <f>IF(OR($A31="",R$5&gt;N('الإعدادات'!$B$7)),"",SUMIFS('الدفعات'!$D$6:$D$1505,'الدفعات'!$B$6:$B$1505,$A31,'الدفعات'!$C$6:$C$1505,R$5))</f>
        <v/>
      </c>
      <c r="S31" s="17">
        <f>IF(OR($A31="",S$5&gt;N('الإعدادات'!$B$7)),"",SUMIFS('الدفعات'!$D$6:$D$1505,'الدفعات'!$B$6:$B$1505,$A31,'الدفعات'!$C$6:$C$1505,S$5))</f>
        <v/>
      </c>
      <c r="T31" s="17">
        <f>IF(OR($A31="",T$5&gt;N('الإعدادات'!$B$7)),"",SUMIFS('الدفعات'!$D$6:$D$1505,'الدفعات'!$B$6:$B$1505,$A31,'الدفعات'!$C$6:$C$1505,T$5))</f>
        <v/>
      </c>
      <c r="U31" s="17">
        <f>IF(OR($A31="",U$5&gt;N('الإعدادات'!$B$7)),"",SUMIFS('الدفعات'!$D$6:$D$1505,'الدفعات'!$B$6:$B$1505,$A31,'الدفعات'!$C$6:$C$1505,U$5))</f>
        <v/>
      </c>
      <c r="V31" s="17">
        <f>IF(OR($A31="",V$5&gt;N('الإعدادات'!$B$7)),"",SUMIFS('الدفعات'!$D$6:$D$1505,'الدفعات'!$B$6:$B$1505,$A31,'الدفعات'!$C$6:$C$1505,V$5))</f>
        <v/>
      </c>
      <c r="W31" s="17">
        <f>IF(OR($A31="",W$5&gt;N('الإعدادات'!$B$7)),"",SUMIFS('الدفعات'!$D$6:$D$1505,'الدفعات'!$B$6:$B$1505,$A31,'الدفعات'!$C$6:$C$1505,W$5))</f>
        <v/>
      </c>
      <c r="X31" s="17">
        <f>IF(OR($A31="",X$5&gt;N('الإعدادات'!$B$7)),"",SUMIFS('الدفعات'!$D$6:$D$1505,'الدفعات'!$B$6:$B$1505,$A31,'الدفعات'!$C$6:$C$1505,X$5))</f>
        <v/>
      </c>
      <c r="Y31" s="17">
        <f>IF(OR($A31="",Y$5&gt;N('الإعدادات'!$B$7)),"",SUMIFS('الدفعات'!$D$6:$D$1505,'الدفعات'!$B$6:$B$1505,$A31,'الدفعات'!$C$6:$C$1505,Y$5))</f>
        <v/>
      </c>
      <c r="Z31" s="17">
        <f>IF(OR($A31="",Z$5&gt;N('الإعدادات'!$B$7)),"",SUMIFS('الدفعات'!$D$6:$D$1505,'الدفعات'!$B$6:$B$1505,$A31,'الدفعات'!$C$6:$C$1505,Z$5))</f>
        <v/>
      </c>
      <c r="AA31" s="17">
        <f>IF(OR($A31="",AA$5&gt;N('الإعدادات'!$B$7)),"",SUMIFS('الدفعات'!$D$6:$D$1505,'الدفعات'!$B$6:$B$1505,$A31,'الدفعات'!$C$6:$C$1505,AA$5))</f>
        <v/>
      </c>
    </row>
    <row r="32">
      <c r="A32" s="6">
        <f>IF('الأعضاء'!A32&amp;""="","",'الأعضاء'!A32)</f>
        <v/>
      </c>
      <c r="B32" s="6">
        <f>IF($A32="","",'الأعضاء'!B32)</f>
        <v/>
      </c>
      <c r="C32" s="22">
        <f>IF($A32="","",'الأعضاء'!E32)</f>
        <v/>
      </c>
      <c r="D32" s="17">
        <f>IF(OR($A32="",D$5&gt;N('الإعدادات'!$B$7)),"",SUMIFS('الدفعات'!$D$6:$D$1505,'الدفعات'!$B$6:$B$1505,$A32,'الدفعات'!$C$6:$C$1505,D$5))</f>
        <v/>
      </c>
      <c r="E32" s="17">
        <f>IF(OR($A32="",E$5&gt;N('الإعدادات'!$B$7)),"",SUMIFS('الدفعات'!$D$6:$D$1505,'الدفعات'!$B$6:$B$1505,$A32,'الدفعات'!$C$6:$C$1505,E$5))</f>
        <v/>
      </c>
      <c r="F32" s="17">
        <f>IF(OR($A32="",F$5&gt;N('الإعدادات'!$B$7)),"",SUMIFS('الدفعات'!$D$6:$D$1505,'الدفعات'!$B$6:$B$1505,$A32,'الدفعات'!$C$6:$C$1505,F$5))</f>
        <v/>
      </c>
      <c r="G32" s="17">
        <f>IF(OR($A32="",G$5&gt;N('الإعدادات'!$B$7)),"",SUMIFS('الدفعات'!$D$6:$D$1505,'الدفعات'!$B$6:$B$1505,$A32,'الدفعات'!$C$6:$C$1505,G$5))</f>
        <v/>
      </c>
      <c r="H32" s="17">
        <f>IF(OR($A32="",H$5&gt;N('الإعدادات'!$B$7)),"",SUMIFS('الدفعات'!$D$6:$D$1505,'الدفعات'!$B$6:$B$1505,$A32,'الدفعات'!$C$6:$C$1505,H$5))</f>
        <v/>
      </c>
      <c r="I32" s="17">
        <f>IF(OR($A32="",I$5&gt;N('الإعدادات'!$B$7)),"",SUMIFS('الدفعات'!$D$6:$D$1505,'الدفعات'!$B$6:$B$1505,$A32,'الدفعات'!$C$6:$C$1505,I$5))</f>
        <v/>
      </c>
      <c r="J32" s="17">
        <f>IF(OR($A32="",J$5&gt;N('الإعدادات'!$B$7)),"",SUMIFS('الدفعات'!$D$6:$D$1505,'الدفعات'!$B$6:$B$1505,$A32,'الدفعات'!$C$6:$C$1505,J$5))</f>
        <v/>
      </c>
      <c r="K32" s="17">
        <f>IF(OR($A32="",K$5&gt;N('الإعدادات'!$B$7)),"",SUMIFS('الدفعات'!$D$6:$D$1505,'الدفعات'!$B$6:$B$1505,$A32,'الدفعات'!$C$6:$C$1505,K$5))</f>
        <v/>
      </c>
      <c r="L32" s="17">
        <f>IF(OR($A32="",L$5&gt;N('الإعدادات'!$B$7)),"",SUMIFS('الدفعات'!$D$6:$D$1505,'الدفعات'!$B$6:$B$1505,$A32,'الدفعات'!$C$6:$C$1505,L$5))</f>
        <v/>
      </c>
      <c r="M32" s="17">
        <f>IF(OR($A32="",M$5&gt;N('الإعدادات'!$B$7)),"",SUMIFS('الدفعات'!$D$6:$D$1505,'الدفعات'!$B$6:$B$1505,$A32,'الدفعات'!$C$6:$C$1505,M$5))</f>
        <v/>
      </c>
      <c r="N32" s="17">
        <f>IF(OR($A32="",N$5&gt;N('الإعدادات'!$B$7)),"",SUMIFS('الدفعات'!$D$6:$D$1505,'الدفعات'!$B$6:$B$1505,$A32,'الدفعات'!$C$6:$C$1505,N$5))</f>
        <v/>
      </c>
      <c r="O32" s="17">
        <f>IF(OR($A32="",O$5&gt;N('الإعدادات'!$B$7)),"",SUMIFS('الدفعات'!$D$6:$D$1505,'الدفعات'!$B$6:$B$1505,$A32,'الدفعات'!$C$6:$C$1505,O$5))</f>
        <v/>
      </c>
      <c r="P32" s="17">
        <f>IF(OR($A32="",P$5&gt;N('الإعدادات'!$B$7)),"",SUMIFS('الدفعات'!$D$6:$D$1505,'الدفعات'!$B$6:$B$1505,$A32,'الدفعات'!$C$6:$C$1505,P$5))</f>
        <v/>
      </c>
      <c r="Q32" s="17">
        <f>IF(OR($A32="",Q$5&gt;N('الإعدادات'!$B$7)),"",SUMIFS('الدفعات'!$D$6:$D$1505,'الدفعات'!$B$6:$B$1505,$A32,'الدفعات'!$C$6:$C$1505,Q$5))</f>
        <v/>
      </c>
      <c r="R32" s="17">
        <f>IF(OR($A32="",R$5&gt;N('الإعدادات'!$B$7)),"",SUMIFS('الدفعات'!$D$6:$D$1505,'الدفعات'!$B$6:$B$1505,$A32,'الدفعات'!$C$6:$C$1505,R$5))</f>
        <v/>
      </c>
      <c r="S32" s="17">
        <f>IF(OR($A32="",S$5&gt;N('الإعدادات'!$B$7)),"",SUMIFS('الدفعات'!$D$6:$D$1505,'الدفعات'!$B$6:$B$1505,$A32,'الدفعات'!$C$6:$C$1505,S$5))</f>
        <v/>
      </c>
      <c r="T32" s="17">
        <f>IF(OR($A32="",T$5&gt;N('الإعدادات'!$B$7)),"",SUMIFS('الدفعات'!$D$6:$D$1505,'الدفعات'!$B$6:$B$1505,$A32,'الدفعات'!$C$6:$C$1505,T$5))</f>
        <v/>
      </c>
      <c r="U32" s="17">
        <f>IF(OR($A32="",U$5&gt;N('الإعدادات'!$B$7)),"",SUMIFS('الدفعات'!$D$6:$D$1505,'الدفعات'!$B$6:$B$1505,$A32,'الدفعات'!$C$6:$C$1505,U$5))</f>
        <v/>
      </c>
      <c r="V32" s="17">
        <f>IF(OR($A32="",V$5&gt;N('الإعدادات'!$B$7)),"",SUMIFS('الدفعات'!$D$6:$D$1505,'الدفعات'!$B$6:$B$1505,$A32,'الدفعات'!$C$6:$C$1505,V$5))</f>
        <v/>
      </c>
      <c r="W32" s="17">
        <f>IF(OR($A32="",W$5&gt;N('الإعدادات'!$B$7)),"",SUMIFS('الدفعات'!$D$6:$D$1505,'الدفعات'!$B$6:$B$1505,$A32,'الدفعات'!$C$6:$C$1505,W$5))</f>
        <v/>
      </c>
      <c r="X32" s="17">
        <f>IF(OR($A32="",X$5&gt;N('الإعدادات'!$B$7)),"",SUMIFS('الدفعات'!$D$6:$D$1505,'الدفعات'!$B$6:$B$1505,$A32,'الدفعات'!$C$6:$C$1505,X$5))</f>
        <v/>
      </c>
      <c r="Y32" s="17">
        <f>IF(OR($A32="",Y$5&gt;N('الإعدادات'!$B$7)),"",SUMIFS('الدفعات'!$D$6:$D$1505,'الدفعات'!$B$6:$B$1505,$A32,'الدفعات'!$C$6:$C$1505,Y$5))</f>
        <v/>
      </c>
      <c r="Z32" s="17">
        <f>IF(OR($A32="",Z$5&gt;N('الإعدادات'!$B$7)),"",SUMIFS('الدفعات'!$D$6:$D$1505,'الدفعات'!$B$6:$B$1505,$A32,'الدفعات'!$C$6:$C$1505,Z$5))</f>
        <v/>
      </c>
      <c r="AA32" s="17">
        <f>IF(OR($A32="",AA$5&gt;N('الإعدادات'!$B$7)),"",SUMIFS('الدفعات'!$D$6:$D$1505,'الدفعات'!$B$6:$B$1505,$A32,'الدفعات'!$C$6:$C$1505,AA$5))</f>
        <v/>
      </c>
    </row>
    <row r="33">
      <c r="A33" s="6">
        <f>IF('الأعضاء'!A33&amp;""="","",'الأعضاء'!A33)</f>
        <v/>
      </c>
      <c r="B33" s="6">
        <f>IF($A33="","",'الأعضاء'!B33)</f>
        <v/>
      </c>
      <c r="C33" s="22">
        <f>IF($A33="","",'الأعضاء'!E33)</f>
        <v/>
      </c>
      <c r="D33" s="17">
        <f>IF(OR($A33="",D$5&gt;N('الإعدادات'!$B$7)),"",SUMIFS('الدفعات'!$D$6:$D$1505,'الدفعات'!$B$6:$B$1505,$A33,'الدفعات'!$C$6:$C$1505,D$5))</f>
        <v/>
      </c>
      <c r="E33" s="17">
        <f>IF(OR($A33="",E$5&gt;N('الإعدادات'!$B$7)),"",SUMIFS('الدفعات'!$D$6:$D$1505,'الدفعات'!$B$6:$B$1505,$A33,'الدفعات'!$C$6:$C$1505,E$5))</f>
        <v/>
      </c>
      <c r="F33" s="17">
        <f>IF(OR($A33="",F$5&gt;N('الإعدادات'!$B$7)),"",SUMIFS('الدفعات'!$D$6:$D$1505,'الدفعات'!$B$6:$B$1505,$A33,'الدفعات'!$C$6:$C$1505,F$5))</f>
        <v/>
      </c>
      <c r="G33" s="17">
        <f>IF(OR($A33="",G$5&gt;N('الإعدادات'!$B$7)),"",SUMIFS('الدفعات'!$D$6:$D$1505,'الدفعات'!$B$6:$B$1505,$A33,'الدفعات'!$C$6:$C$1505,G$5))</f>
        <v/>
      </c>
      <c r="H33" s="17">
        <f>IF(OR($A33="",H$5&gt;N('الإعدادات'!$B$7)),"",SUMIFS('الدفعات'!$D$6:$D$1505,'الدفعات'!$B$6:$B$1505,$A33,'الدفعات'!$C$6:$C$1505,H$5))</f>
        <v/>
      </c>
      <c r="I33" s="17">
        <f>IF(OR($A33="",I$5&gt;N('الإعدادات'!$B$7)),"",SUMIFS('الدفعات'!$D$6:$D$1505,'الدفعات'!$B$6:$B$1505,$A33,'الدفعات'!$C$6:$C$1505,I$5))</f>
        <v/>
      </c>
      <c r="J33" s="17">
        <f>IF(OR($A33="",J$5&gt;N('الإعدادات'!$B$7)),"",SUMIFS('الدفعات'!$D$6:$D$1505,'الدفعات'!$B$6:$B$1505,$A33,'الدفعات'!$C$6:$C$1505,J$5))</f>
        <v/>
      </c>
      <c r="K33" s="17">
        <f>IF(OR($A33="",K$5&gt;N('الإعدادات'!$B$7)),"",SUMIFS('الدفعات'!$D$6:$D$1505,'الدفعات'!$B$6:$B$1505,$A33,'الدفعات'!$C$6:$C$1505,K$5))</f>
        <v/>
      </c>
      <c r="L33" s="17">
        <f>IF(OR($A33="",L$5&gt;N('الإعدادات'!$B$7)),"",SUMIFS('الدفعات'!$D$6:$D$1505,'الدفعات'!$B$6:$B$1505,$A33,'الدفعات'!$C$6:$C$1505,L$5))</f>
        <v/>
      </c>
      <c r="M33" s="17">
        <f>IF(OR($A33="",M$5&gt;N('الإعدادات'!$B$7)),"",SUMIFS('الدفعات'!$D$6:$D$1505,'الدفعات'!$B$6:$B$1505,$A33,'الدفعات'!$C$6:$C$1505,M$5))</f>
        <v/>
      </c>
      <c r="N33" s="17">
        <f>IF(OR($A33="",N$5&gt;N('الإعدادات'!$B$7)),"",SUMIFS('الدفعات'!$D$6:$D$1505,'الدفعات'!$B$6:$B$1505,$A33,'الدفعات'!$C$6:$C$1505,N$5))</f>
        <v/>
      </c>
      <c r="O33" s="17">
        <f>IF(OR($A33="",O$5&gt;N('الإعدادات'!$B$7)),"",SUMIFS('الدفعات'!$D$6:$D$1505,'الدفعات'!$B$6:$B$1505,$A33,'الدفعات'!$C$6:$C$1505,O$5))</f>
        <v/>
      </c>
      <c r="P33" s="17">
        <f>IF(OR($A33="",P$5&gt;N('الإعدادات'!$B$7)),"",SUMIFS('الدفعات'!$D$6:$D$1505,'الدفعات'!$B$6:$B$1505,$A33,'الدفعات'!$C$6:$C$1505,P$5))</f>
        <v/>
      </c>
      <c r="Q33" s="17">
        <f>IF(OR($A33="",Q$5&gt;N('الإعدادات'!$B$7)),"",SUMIFS('الدفعات'!$D$6:$D$1505,'الدفعات'!$B$6:$B$1505,$A33,'الدفعات'!$C$6:$C$1505,Q$5))</f>
        <v/>
      </c>
      <c r="R33" s="17">
        <f>IF(OR($A33="",R$5&gt;N('الإعدادات'!$B$7)),"",SUMIFS('الدفعات'!$D$6:$D$1505,'الدفعات'!$B$6:$B$1505,$A33,'الدفعات'!$C$6:$C$1505,R$5))</f>
        <v/>
      </c>
      <c r="S33" s="17">
        <f>IF(OR($A33="",S$5&gt;N('الإعدادات'!$B$7)),"",SUMIFS('الدفعات'!$D$6:$D$1505,'الدفعات'!$B$6:$B$1505,$A33,'الدفعات'!$C$6:$C$1505,S$5))</f>
        <v/>
      </c>
      <c r="T33" s="17">
        <f>IF(OR($A33="",T$5&gt;N('الإعدادات'!$B$7)),"",SUMIFS('الدفعات'!$D$6:$D$1505,'الدفعات'!$B$6:$B$1505,$A33,'الدفعات'!$C$6:$C$1505,T$5))</f>
        <v/>
      </c>
      <c r="U33" s="17">
        <f>IF(OR($A33="",U$5&gt;N('الإعدادات'!$B$7)),"",SUMIFS('الدفعات'!$D$6:$D$1505,'الدفعات'!$B$6:$B$1505,$A33,'الدفعات'!$C$6:$C$1505,U$5))</f>
        <v/>
      </c>
      <c r="V33" s="17">
        <f>IF(OR($A33="",V$5&gt;N('الإعدادات'!$B$7)),"",SUMIFS('الدفعات'!$D$6:$D$1505,'الدفعات'!$B$6:$B$1505,$A33,'الدفعات'!$C$6:$C$1505,V$5))</f>
        <v/>
      </c>
      <c r="W33" s="17">
        <f>IF(OR($A33="",W$5&gt;N('الإعدادات'!$B$7)),"",SUMIFS('الدفعات'!$D$6:$D$1505,'الدفعات'!$B$6:$B$1505,$A33,'الدفعات'!$C$6:$C$1505,W$5))</f>
        <v/>
      </c>
      <c r="X33" s="17">
        <f>IF(OR($A33="",X$5&gt;N('الإعدادات'!$B$7)),"",SUMIFS('الدفعات'!$D$6:$D$1505,'الدفعات'!$B$6:$B$1505,$A33,'الدفعات'!$C$6:$C$1505,X$5))</f>
        <v/>
      </c>
      <c r="Y33" s="17">
        <f>IF(OR($A33="",Y$5&gt;N('الإعدادات'!$B$7)),"",SUMIFS('الدفعات'!$D$6:$D$1505,'الدفعات'!$B$6:$B$1505,$A33,'الدفعات'!$C$6:$C$1505,Y$5))</f>
        <v/>
      </c>
      <c r="Z33" s="17">
        <f>IF(OR($A33="",Z$5&gt;N('الإعدادات'!$B$7)),"",SUMIFS('الدفعات'!$D$6:$D$1505,'الدفعات'!$B$6:$B$1505,$A33,'الدفعات'!$C$6:$C$1505,Z$5))</f>
        <v/>
      </c>
      <c r="AA33" s="17">
        <f>IF(OR($A33="",AA$5&gt;N('الإعدادات'!$B$7)),"",SUMIFS('الدفعات'!$D$6:$D$1505,'الدفعات'!$B$6:$B$1505,$A33,'الدفعات'!$C$6:$C$1505,AA$5))</f>
        <v/>
      </c>
    </row>
    <row r="34">
      <c r="A34" s="6">
        <f>IF('الأعضاء'!A34&amp;""="","",'الأعضاء'!A34)</f>
        <v/>
      </c>
      <c r="B34" s="6">
        <f>IF($A34="","",'الأعضاء'!B34)</f>
        <v/>
      </c>
      <c r="C34" s="22">
        <f>IF($A34="","",'الأعضاء'!E34)</f>
        <v/>
      </c>
      <c r="D34" s="17">
        <f>IF(OR($A34="",D$5&gt;N('الإعدادات'!$B$7)),"",SUMIFS('الدفعات'!$D$6:$D$1505,'الدفعات'!$B$6:$B$1505,$A34,'الدفعات'!$C$6:$C$1505,D$5))</f>
        <v/>
      </c>
      <c r="E34" s="17">
        <f>IF(OR($A34="",E$5&gt;N('الإعدادات'!$B$7)),"",SUMIFS('الدفعات'!$D$6:$D$1505,'الدفعات'!$B$6:$B$1505,$A34,'الدفعات'!$C$6:$C$1505,E$5))</f>
        <v/>
      </c>
      <c r="F34" s="17">
        <f>IF(OR($A34="",F$5&gt;N('الإعدادات'!$B$7)),"",SUMIFS('الدفعات'!$D$6:$D$1505,'الدفعات'!$B$6:$B$1505,$A34,'الدفعات'!$C$6:$C$1505,F$5))</f>
        <v/>
      </c>
      <c r="G34" s="17">
        <f>IF(OR($A34="",G$5&gt;N('الإعدادات'!$B$7)),"",SUMIFS('الدفعات'!$D$6:$D$1505,'الدفعات'!$B$6:$B$1505,$A34,'الدفعات'!$C$6:$C$1505,G$5))</f>
        <v/>
      </c>
      <c r="H34" s="17">
        <f>IF(OR($A34="",H$5&gt;N('الإعدادات'!$B$7)),"",SUMIFS('الدفعات'!$D$6:$D$1505,'الدفعات'!$B$6:$B$1505,$A34,'الدفعات'!$C$6:$C$1505,H$5))</f>
        <v/>
      </c>
      <c r="I34" s="17">
        <f>IF(OR($A34="",I$5&gt;N('الإعدادات'!$B$7)),"",SUMIFS('الدفعات'!$D$6:$D$1505,'الدفعات'!$B$6:$B$1505,$A34,'الدفعات'!$C$6:$C$1505,I$5))</f>
        <v/>
      </c>
      <c r="J34" s="17">
        <f>IF(OR($A34="",J$5&gt;N('الإعدادات'!$B$7)),"",SUMIFS('الدفعات'!$D$6:$D$1505,'الدفعات'!$B$6:$B$1505,$A34,'الدفعات'!$C$6:$C$1505,J$5))</f>
        <v/>
      </c>
      <c r="K34" s="17">
        <f>IF(OR($A34="",K$5&gt;N('الإعدادات'!$B$7)),"",SUMIFS('الدفعات'!$D$6:$D$1505,'الدفعات'!$B$6:$B$1505,$A34,'الدفعات'!$C$6:$C$1505,K$5))</f>
        <v/>
      </c>
      <c r="L34" s="17">
        <f>IF(OR($A34="",L$5&gt;N('الإعدادات'!$B$7)),"",SUMIFS('الدفعات'!$D$6:$D$1505,'الدفعات'!$B$6:$B$1505,$A34,'الدفعات'!$C$6:$C$1505,L$5))</f>
        <v/>
      </c>
      <c r="M34" s="17">
        <f>IF(OR($A34="",M$5&gt;N('الإعدادات'!$B$7)),"",SUMIFS('الدفعات'!$D$6:$D$1505,'الدفعات'!$B$6:$B$1505,$A34,'الدفعات'!$C$6:$C$1505,M$5))</f>
        <v/>
      </c>
      <c r="N34" s="17">
        <f>IF(OR($A34="",N$5&gt;N('الإعدادات'!$B$7)),"",SUMIFS('الدفعات'!$D$6:$D$1505,'الدفعات'!$B$6:$B$1505,$A34,'الدفعات'!$C$6:$C$1505,N$5))</f>
        <v/>
      </c>
      <c r="O34" s="17">
        <f>IF(OR($A34="",O$5&gt;N('الإعدادات'!$B$7)),"",SUMIFS('الدفعات'!$D$6:$D$1505,'الدفعات'!$B$6:$B$1505,$A34,'الدفعات'!$C$6:$C$1505,O$5))</f>
        <v/>
      </c>
      <c r="P34" s="17">
        <f>IF(OR($A34="",P$5&gt;N('الإعدادات'!$B$7)),"",SUMIFS('الدفعات'!$D$6:$D$1505,'الدفعات'!$B$6:$B$1505,$A34,'الدفعات'!$C$6:$C$1505,P$5))</f>
        <v/>
      </c>
      <c r="Q34" s="17">
        <f>IF(OR($A34="",Q$5&gt;N('الإعدادات'!$B$7)),"",SUMIFS('الدفعات'!$D$6:$D$1505,'الدفعات'!$B$6:$B$1505,$A34,'الدفعات'!$C$6:$C$1505,Q$5))</f>
        <v/>
      </c>
      <c r="R34" s="17">
        <f>IF(OR($A34="",R$5&gt;N('الإعدادات'!$B$7)),"",SUMIFS('الدفعات'!$D$6:$D$1505,'الدفعات'!$B$6:$B$1505,$A34,'الدفعات'!$C$6:$C$1505,R$5))</f>
        <v/>
      </c>
      <c r="S34" s="17">
        <f>IF(OR($A34="",S$5&gt;N('الإعدادات'!$B$7)),"",SUMIFS('الدفعات'!$D$6:$D$1505,'الدفعات'!$B$6:$B$1505,$A34,'الدفعات'!$C$6:$C$1505,S$5))</f>
        <v/>
      </c>
      <c r="T34" s="17">
        <f>IF(OR($A34="",T$5&gt;N('الإعدادات'!$B$7)),"",SUMIFS('الدفعات'!$D$6:$D$1505,'الدفعات'!$B$6:$B$1505,$A34,'الدفعات'!$C$6:$C$1505,T$5))</f>
        <v/>
      </c>
      <c r="U34" s="17">
        <f>IF(OR($A34="",U$5&gt;N('الإعدادات'!$B$7)),"",SUMIFS('الدفعات'!$D$6:$D$1505,'الدفعات'!$B$6:$B$1505,$A34,'الدفعات'!$C$6:$C$1505,U$5))</f>
        <v/>
      </c>
      <c r="V34" s="17">
        <f>IF(OR($A34="",V$5&gt;N('الإعدادات'!$B$7)),"",SUMIFS('الدفعات'!$D$6:$D$1505,'الدفعات'!$B$6:$B$1505,$A34,'الدفعات'!$C$6:$C$1505,V$5))</f>
        <v/>
      </c>
      <c r="W34" s="17">
        <f>IF(OR($A34="",W$5&gt;N('الإعدادات'!$B$7)),"",SUMIFS('الدفعات'!$D$6:$D$1505,'الدفعات'!$B$6:$B$1505,$A34,'الدفعات'!$C$6:$C$1505,W$5))</f>
        <v/>
      </c>
      <c r="X34" s="17">
        <f>IF(OR($A34="",X$5&gt;N('الإعدادات'!$B$7)),"",SUMIFS('الدفعات'!$D$6:$D$1505,'الدفعات'!$B$6:$B$1505,$A34,'الدفعات'!$C$6:$C$1505,X$5))</f>
        <v/>
      </c>
      <c r="Y34" s="17">
        <f>IF(OR($A34="",Y$5&gt;N('الإعدادات'!$B$7)),"",SUMIFS('الدفعات'!$D$6:$D$1505,'الدفعات'!$B$6:$B$1505,$A34,'الدفعات'!$C$6:$C$1505,Y$5))</f>
        <v/>
      </c>
      <c r="Z34" s="17">
        <f>IF(OR($A34="",Z$5&gt;N('الإعدادات'!$B$7)),"",SUMIFS('الدفعات'!$D$6:$D$1505,'الدفعات'!$B$6:$B$1505,$A34,'الدفعات'!$C$6:$C$1505,Z$5))</f>
        <v/>
      </c>
      <c r="AA34" s="17">
        <f>IF(OR($A34="",AA$5&gt;N('الإعدادات'!$B$7)),"",SUMIFS('الدفعات'!$D$6:$D$1505,'الدفعات'!$B$6:$B$1505,$A34,'الدفعات'!$C$6:$C$1505,AA$5))</f>
        <v/>
      </c>
    </row>
    <row r="35">
      <c r="A35" s="6">
        <f>IF('الأعضاء'!A35&amp;""="","",'الأعضاء'!A35)</f>
        <v/>
      </c>
      <c r="B35" s="6">
        <f>IF($A35="","",'الأعضاء'!B35)</f>
        <v/>
      </c>
      <c r="C35" s="22">
        <f>IF($A35="","",'الأعضاء'!E35)</f>
        <v/>
      </c>
      <c r="D35" s="17">
        <f>IF(OR($A35="",D$5&gt;N('الإعدادات'!$B$7)),"",SUMIFS('الدفعات'!$D$6:$D$1505,'الدفعات'!$B$6:$B$1505,$A35,'الدفعات'!$C$6:$C$1505,D$5))</f>
        <v/>
      </c>
      <c r="E35" s="17">
        <f>IF(OR($A35="",E$5&gt;N('الإعدادات'!$B$7)),"",SUMIFS('الدفعات'!$D$6:$D$1505,'الدفعات'!$B$6:$B$1505,$A35,'الدفعات'!$C$6:$C$1505,E$5))</f>
        <v/>
      </c>
      <c r="F35" s="17">
        <f>IF(OR($A35="",F$5&gt;N('الإعدادات'!$B$7)),"",SUMIFS('الدفعات'!$D$6:$D$1505,'الدفعات'!$B$6:$B$1505,$A35,'الدفعات'!$C$6:$C$1505,F$5))</f>
        <v/>
      </c>
      <c r="G35" s="17">
        <f>IF(OR($A35="",G$5&gt;N('الإعدادات'!$B$7)),"",SUMIFS('الدفعات'!$D$6:$D$1505,'الدفعات'!$B$6:$B$1505,$A35,'الدفعات'!$C$6:$C$1505,G$5))</f>
        <v/>
      </c>
      <c r="H35" s="17">
        <f>IF(OR($A35="",H$5&gt;N('الإعدادات'!$B$7)),"",SUMIFS('الدفعات'!$D$6:$D$1505,'الدفعات'!$B$6:$B$1505,$A35,'الدفعات'!$C$6:$C$1505,H$5))</f>
        <v/>
      </c>
      <c r="I35" s="17">
        <f>IF(OR($A35="",I$5&gt;N('الإعدادات'!$B$7)),"",SUMIFS('الدفعات'!$D$6:$D$1505,'الدفعات'!$B$6:$B$1505,$A35,'الدفعات'!$C$6:$C$1505,I$5))</f>
        <v/>
      </c>
      <c r="J35" s="17">
        <f>IF(OR($A35="",J$5&gt;N('الإعدادات'!$B$7)),"",SUMIFS('الدفعات'!$D$6:$D$1505,'الدفعات'!$B$6:$B$1505,$A35,'الدفعات'!$C$6:$C$1505,J$5))</f>
        <v/>
      </c>
      <c r="K35" s="17">
        <f>IF(OR($A35="",K$5&gt;N('الإعدادات'!$B$7)),"",SUMIFS('الدفعات'!$D$6:$D$1505,'الدفعات'!$B$6:$B$1505,$A35,'الدفعات'!$C$6:$C$1505,K$5))</f>
        <v/>
      </c>
      <c r="L35" s="17">
        <f>IF(OR($A35="",L$5&gt;N('الإعدادات'!$B$7)),"",SUMIFS('الدفعات'!$D$6:$D$1505,'الدفعات'!$B$6:$B$1505,$A35,'الدفعات'!$C$6:$C$1505,L$5))</f>
        <v/>
      </c>
      <c r="M35" s="17">
        <f>IF(OR($A35="",M$5&gt;N('الإعدادات'!$B$7)),"",SUMIFS('الدفعات'!$D$6:$D$1505,'الدفعات'!$B$6:$B$1505,$A35,'الدفعات'!$C$6:$C$1505,M$5))</f>
        <v/>
      </c>
      <c r="N35" s="17">
        <f>IF(OR($A35="",N$5&gt;N('الإعدادات'!$B$7)),"",SUMIFS('الدفعات'!$D$6:$D$1505,'الدفعات'!$B$6:$B$1505,$A35,'الدفعات'!$C$6:$C$1505,N$5))</f>
        <v/>
      </c>
      <c r="O35" s="17">
        <f>IF(OR($A35="",O$5&gt;N('الإعدادات'!$B$7)),"",SUMIFS('الدفعات'!$D$6:$D$1505,'الدفعات'!$B$6:$B$1505,$A35,'الدفعات'!$C$6:$C$1505,O$5))</f>
        <v/>
      </c>
      <c r="P35" s="17">
        <f>IF(OR($A35="",P$5&gt;N('الإعدادات'!$B$7)),"",SUMIFS('الدفعات'!$D$6:$D$1505,'الدفعات'!$B$6:$B$1505,$A35,'الدفعات'!$C$6:$C$1505,P$5))</f>
        <v/>
      </c>
      <c r="Q35" s="17">
        <f>IF(OR($A35="",Q$5&gt;N('الإعدادات'!$B$7)),"",SUMIFS('الدفعات'!$D$6:$D$1505,'الدفعات'!$B$6:$B$1505,$A35,'الدفعات'!$C$6:$C$1505,Q$5))</f>
        <v/>
      </c>
      <c r="R35" s="17">
        <f>IF(OR($A35="",R$5&gt;N('الإعدادات'!$B$7)),"",SUMIFS('الدفعات'!$D$6:$D$1505,'الدفعات'!$B$6:$B$1505,$A35,'الدفعات'!$C$6:$C$1505,R$5))</f>
        <v/>
      </c>
      <c r="S35" s="17">
        <f>IF(OR($A35="",S$5&gt;N('الإعدادات'!$B$7)),"",SUMIFS('الدفعات'!$D$6:$D$1505,'الدفعات'!$B$6:$B$1505,$A35,'الدفعات'!$C$6:$C$1505,S$5))</f>
        <v/>
      </c>
      <c r="T35" s="17">
        <f>IF(OR($A35="",T$5&gt;N('الإعدادات'!$B$7)),"",SUMIFS('الدفعات'!$D$6:$D$1505,'الدفعات'!$B$6:$B$1505,$A35,'الدفعات'!$C$6:$C$1505,T$5))</f>
        <v/>
      </c>
      <c r="U35" s="17">
        <f>IF(OR($A35="",U$5&gt;N('الإعدادات'!$B$7)),"",SUMIFS('الدفعات'!$D$6:$D$1505,'الدفعات'!$B$6:$B$1505,$A35,'الدفعات'!$C$6:$C$1505,U$5))</f>
        <v/>
      </c>
      <c r="V35" s="17">
        <f>IF(OR($A35="",V$5&gt;N('الإعدادات'!$B$7)),"",SUMIFS('الدفعات'!$D$6:$D$1505,'الدفعات'!$B$6:$B$1505,$A35,'الدفعات'!$C$6:$C$1505,V$5))</f>
        <v/>
      </c>
      <c r="W35" s="17">
        <f>IF(OR($A35="",W$5&gt;N('الإعدادات'!$B$7)),"",SUMIFS('الدفعات'!$D$6:$D$1505,'الدفعات'!$B$6:$B$1505,$A35,'الدفعات'!$C$6:$C$1505,W$5))</f>
        <v/>
      </c>
      <c r="X35" s="17">
        <f>IF(OR($A35="",X$5&gt;N('الإعدادات'!$B$7)),"",SUMIFS('الدفعات'!$D$6:$D$1505,'الدفعات'!$B$6:$B$1505,$A35,'الدفعات'!$C$6:$C$1505,X$5))</f>
        <v/>
      </c>
      <c r="Y35" s="17">
        <f>IF(OR($A35="",Y$5&gt;N('الإعدادات'!$B$7)),"",SUMIFS('الدفعات'!$D$6:$D$1505,'الدفعات'!$B$6:$B$1505,$A35,'الدفعات'!$C$6:$C$1505,Y$5))</f>
        <v/>
      </c>
      <c r="Z35" s="17">
        <f>IF(OR($A35="",Z$5&gt;N('الإعدادات'!$B$7)),"",SUMIFS('الدفعات'!$D$6:$D$1505,'الدفعات'!$B$6:$B$1505,$A35,'الدفعات'!$C$6:$C$1505,Z$5))</f>
        <v/>
      </c>
      <c r="AA35" s="17">
        <f>IF(OR($A35="",AA$5&gt;N('الإعدادات'!$B$7)),"",SUMIFS('الدفعات'!$D$6:$D$1505,'الدفعات'!$B$6:$B$1505,$A35,'الدفعات'!$C$6:$C$1505,AA$5))</f>
        <v/>
      </c>
    </row>
    <row r="36">
      <c r="A36" s="6">
        <f>IF('الأعضاء'!A36&amp;""="","",'الأعضاء'!A36)</f>
        <v/>
      </c>
      <c r="B36" s="6">
        <f>IF($A36="","",'الأعضاء'!B36)</f>
        <v/>
      </c>
      <c r="C36" s="22">
        <f>IF($A36="","",'الأعضاء'!E36)</f>
        <v/>
      </c>
      <c r="D36" s="17">
        <f>IF(OR($A36="",D$5&gt;N('الإعدادات'!$B$7)),"",SUMIFS('الدفعات'!$D$6:$D$1505,'الدفعات'!$B$6:$B$1505,$A36,'الدفعات'!$C$6:$C$1505,D$5))</f>
        <v/>
      </c>
      <c r="E36" s="17">
        <f>IF(OR($A36="",E$5&gt;N('الإعدادات'!$B$7)),"",SUMIFS('الدفعات'!$D$6:$D$1505,'الدفعات'!$B$6:$B$1505,$A36,'الدفعات'!$C$6:$C$1505,E$5))</f>
        <v/>
      </c>
      <c r="F36" s="17">
        <f>IF(OR($A36="",F$5&gt;N('الإعدادات'!$B$7)),"",SUMIFS('الدفعات'!$D$6:$D$1505,'الدفعات'!$B$6:$B$1505,$A36,'الدفعات'!$C$6:$C$1505,F$5))</f>
        <v/>
      </c>
      <c r="G36" s="17">
        <f>IF(OR($A36="",G$5&gt;N('الإعدادات'!$B$7)),"",SUMIFS('الدفعات'!$D$6:$D$1505,'الدفعات'!$B$6:$B$1505,$A36,'الدفعات'!$C$6:$C$1505,G$5))</f>
        <v/>
      </c>
      <c r="H36" s="17">
        <f>IF(OR($A36="",H$5&gt;N('الإعدادات'!$B$7)),"",SUMIFS('الدفعات'!$D$6:$D$1505,'الدفعات'!$B$6:$B$1505,$A36,'الدفعات'!$C$6:$C$1505,H$5))</f>
        <v/>
      </c>
      <c r="I36" s="17">
        <f>IF(OR($A36="",I$5&gt;N('الإعدادات'!$B$7)),"",SUMIFS('الدفعات'!$D$6:$D$1505,'الدفعات'!$B$6:$B$1505,$A36,'الدفعات'!$C$6:$C$1505,I$5))</f>
        <v/>
      </c>
      <c r="J36" s="17">
        <f>IF(OR($A36="",J$5&gt;N('الإعدادات'!$B$7)),"",SUMIFS('الدفعات'!$D$6:$D$1505,'الدفعات'!$B$6:$B$1505,$A36,'الدفعات'!$C$6:$C$1505,J$5))</f>
        <v/>
      </c>
      <c r="K36" s="17">
        <f>IF(OR($A36="",K$5&gt;N('الإعدادات'!$B$7)),"",SUMIFS('الدفعات'!$D$6:$D$1505,'الدفعات'!$B$6:$B$1505,$A36,'الدفعات'!$C$6:$C$1505,K$5))</f>
        <v/>
      </c>
      <c r="L36" s="17">
        <f>IF(OR($A36="",L$5&gt;N('الإعدادات'!$B$7)),"",SUMIFS('الدفعات'!$D$6:$D$1505,'الدفعات'!$B$6:$B$1505,$A36,'الدفعات'!$C$6:$C$1505,L$5))</f>
        <v/>
      </c>
      <c r="M36" s="17">
        <f>IF(OR($A36="",M$5&gt;N('الإعدادات'!$B$7)),"",SUMIFS('الدفعات'!$D$6:$D$1505,'الدفعات'!$B$6:$B$1505,$A36,'الدفعات'!$C$6:$C$1505,M$5))</f>
        <v/>
      </c>
      <c r="N36" s="17">
        <f>IF(OR($A36="",N$5&gt;N('الإعدادات'!$B$7)),"",SUMIFS('الدفعات'!$D$6:$D$1505,'الدفعات'!$B$6:$B$1505,$A36,'الدفعات'!$C$6:$C$1505,N$5))</f>
        <v/>
      </c>
      <c r="O36" s="17">
        <f>IF(OR($A36="",O$5&gt;N('الإعدادات'!$B$7)),"",SUMIFS('الدفعات'!$D$6:$D$1505,'الدفعات'!$B$6:$B$1505,$A36,'الدفعات'!$C$6:$C$1505,O$5))</f>
        <v/>
      </c>
      <c r="P36" s="17">
        <f>IF(OR($A36="",P$5&gt;N('الإعدادات'!$B$7)),"",SUMIFS('الدفعات'!$D$6:$D$1505,'الدفعات'!$B$6:$B$1505,$A36,'الدفعات'!$C$6:$C$1505,P$5))</f>
        <v/>
      </c>
      <c r="Q36" s="17">
        <f>IF(OR($A36="",Q$5&gt;N('الإعدادات'!$B$7)),"",SUMIFS('الدفعات'!$D$6:$D$1505,'الدفعات'!$B$6:$B$1505,$A36,'الدفعات'!$C$6:$C$1505,Q$5))</f>
        <v/>
      </c>
      <c r="R36" s="17">
        <f>IF(OR($A36="",R$5&gt;N('الإعدادات'!$B$7)),"",SUMIFS('الدفعات'!$D$6:$D$1505,'الدفعات'!$B$6:$B$1505,$A36,'الدفعات'!$C$6:$C$1505,R$5))</f>
        <v/>
      </c>
      <c r="S36" s="17">
        <f>IF(OR($A36="",S$5&gt;N('الإعدادات'!$B$7)),"",SUMIFS('الدفعات'!$D$6:$D$1505,'الدفعات'!$B$6:$B$1505,$A36,'الدفعات'!$C$6:$C$1505,S$5))</f>
        <v/>
      </c>
      <c r="T36" s="17">
        <f>IF(OR($A36="",T$5&gt;N('الإعدادات'!$B$7)),"",SUMIFS('الدفعات'!$D$6:$D$1505,'الدفعات'!$B$6:$B$1505,$A36,'الدفعات'!$C$6:$C$1505,T$5))</f>
        <v/>
      </c>
      <c r="U36" s="17">
        <f>IF(OR($A36="",U$5&gt;N('الإعدادات'!$B$7)),"",SUMIFS('الدفعات'!$D$6:$D$1505,'الدفعات'!$B$6:$B$1505,$A36,'الدفعات'!$C$6:$C$1505,U$5))</f>
        <v/>
      </c>
      <c r="V36" s="17">
        <f>IF(OR($A36="",V$5&gt;N('الإعدادات'!$B$7)),"",SUMIFS('الدفعات'!$D$6:$D$1505,'الدفعات'!$B$6:$B$1505,$A36,'الدفعات'!$C$6:$C$1505,V$5))</f>
        <v/>
      </c>
      <c r="W36" s="17">
        <f>IF(OR($A36="",W$5&gt;N('الإعدادات'!$B$7)),"",SUMIFS('الدفعات'!$D$6:$D$1505,'الدفعات'!$B$6:$B$1505,$A36,'الدفعات'!$C$6:$C$1505,W$5))</f>
        <v/>
      </c>
      <c r="X36" s="17">
        <f>IF(OR($A36="",X$5&gt;N('الإعدادات'!$B$7)),"",SUMIFS('الدفعات'!$D$6:$D$1505,'الدفعات'!$B$6:$B$1505,$A36,'الدفعات'!$C$6:$C$1505,X$5))</f>
        <v/>
      </c>
      <c r="Y36" s="17">
        <f>IF(OR($A36="",Y$5&gt;N('الإعدادات'!$B$7)),"",SUMIFS('الدفعات'!$D$6:$D$1505,'الدفعات'!$B$6:$B$1505,$A36,'الدفعات'!$C$6:$C$1505,Y$5))</f>
        <v/>
      </c>
      <c r="Z36" s="17">
        <f>IF(OR($A36="",Z$5&gt;N('الإعدادات'!$B$7)),"",SUMIFS('الدفعات'!$D$6:$D$1505,'الدفعات'!$B$6:$B$1505,$A36,'الدفعات'!$C$6:$C$1505,Z$5))</f>
        <v/>
      </c>
      <c r="AA36" s="17">
        <f>IF(OR($A36="",AA$5&gt;N('الإعدادات'!$B$7)),"",SUMIFS('الدفعات'!$D$6:$D$1505,'الدفعات'!$B$6:$B$1505,$A36,'الدفعات'!$C$6:$C$1505,AA$5))</f>
        <v/>
      </c>
    </row>
    <row r="37">
      <c r="A37" s="6">
        <f>IF('الأعضاء'!A37&amp;""="","",'الأعضاء'!A37)</f>
        <v/>
      </c>
      <c r="B37" s="6">
        <f>IF($A37="","",'الأعضاء'!B37)</f>
        <v/>
      </c>
      <c r="C37" s="22">
        <f>IF($A37="","",'الأعضاء'!E37)</f>
        <v/>
      </c>
      <c r="D37" s="17">
        <f>IF(OR($A37="",D$5&gt;N('الإعدادات'!$B$7)),"",SUMIFS('الدفعات'!$D$6:$D$1505,'الدفعات'!$B$6:$B$1505,$A37,'الدفعات'!$C$6:$C$1505,D$5))</f>
        <v/>
      </c>
      <c r="E37" s="17">
        <f>IF(OR($A37="",E$5&gt;N('الإعدادات'!$B$7)),"",SUMIFS('الدفعات'!$D$6:$D$1505,'الدفعات'!$B$6:$B$1505,$A37,'الدفعات'!$C$6:$C$1505,E$5))</f>
        <v/>
      </c>
      <c r="F37" s="17">
        <f>IF(OR($A37="",F$5&gt;N('الإعدادات'!$B$7)),"",SUMIFS('الدفعات'!$D$6:$D$1505,'الدفعات'!$B$6:$B$1505,$A37,'الدفعات'!$C$6:$C$1505,F$5))</f>
        <v/>
      </c>
      <c r="G37" s="17">
        <f>IF(OR($A37="",G$5&gt;N('الإعدادات'!$B$7)),"",SUMIFS('الدفعات'!$D$6:$D$1505,'الدفعات'!$B$6:$B$1505,$A37,'الدفعات'!$C$6:$C$1505,G$5))</f>
        <v/>
      </c>
      <c r="H37" s="17">
        <f>IF(OR($A37="",H$5&gt;N('الإعدادات'!$B$7)),"",SUMIFS('الدفعات'!$D$6:$D$1505,'الدفعات'!$B$6:$B$1505,$A37,'الدفعات'!$C$6:$C$1505,H$5))</f>
        <v/>
      </c>
      <c r="I37" s="17">
        <f>IF(OR($A37="",I$5&gt;N('الإعدادات'!$B$7)),"",SUMIFS('الدفعات'!$D$6:$D$1505,'الدفعات'!$B$6:$B$1505,$A37,'الدفعات'!$C$6:$C$1505,I$5))</f>
        <v/>
      </c>
      <c r="J37" s="17">
        <f>IF(OR($A37="",J$5&gt;N('الإعدادات'!$B$7)),"",SUMIFS('الدفعات'!$D$6:$D$1505,'الدفعات'!$B$6:$B$1505,$A37,'الدفعات'!$C$6:$C$1505,J$5))</f>
        <v/>
      </c>
      <c r="K37" s="17">
        <f>IF(OR($A37="",K$5&gt;N('الإعدادات'!$B$7)),"",SUMIFS('الدفعات'!$D$6:$D$1505,'الدفعات'!$B$6:$B$1505,$A37,'الدفعات'!$C$6:$C$1505,K$5))</f>
        <v/>
      </c>
      <c r="L37" s="17">
        <f>IF(OR($A37="",L$5&gt;N('الإعدادات'!$B$7)),"",SUMIFS('الدفعات'!$D$6:$D$1505,'الدفعات'!$B$6:$B$1505,$A37,'الدفعات'!$C$6:$C$1505,L$5))</f>
        <v/>
      </c>
      <c r="M37" s="17">
        <f>IF(OR($A37="",M$5&gt;N('الإعدادات'!$B$7)),"",SUMIFS('الدفعات'!$D$6:$D$1505,'الدفعات'!$B$6:$B$1505,$A37,'الدفعات'!$C$6:$C$1505,M$5))</f>
        <v/>
      </c>
      <c r="N37" s="17">
        <f>IF(OR($A37="",N$5&gt;N('الإعدادات'!$B$7)),"",SUMIFS('الدفعات'!$D$6:$D$1505,'الدفعات'!$B$6:$B$1505,$A37,'الدفعات'!$C$6:$C$1505,N$5))</f>
        <v/>
      </c>
      <c r="O37" s="17">
        <f>IF(OR($A37="",O$5&gt;N('الإعدادات'!$B$7)),"",SUMIFS('الدفعات'!$D$6:$D$1505,'الدفعات'!$B$6:$B$1505,$A37,'الدفعات'!$C$6:$C$1505,O$5))</f>
        <v/>
      </c>
      <c r="P37" s="17">
        <f>IF(OR($A37="",P$5&gt;N('الإعدادات'!$B$7)),"",SUMIFS('الدفعات'!$D$6:$D$1505,'الدفعات'!$B$6:$B$1505,$A37,'الدفعات'!$C$6:$C$1505,P$5))</f>
        <v/>
      </c>
      <c r="Q37" s="17">
        <f>IF(OR($A37="",Q$5&gt;N('الإعدادات'!$B$7)),"",SUMIFS('الدفعات'!$D$6:$D$1505,'الدفعات'!$B$6:$B$1505,$A37,'الدفعات'!$C$6:$C$1505,Q$5))</f>
        <v/>
      </c>
      <c r="R37" s="17">
        <f>IF(OR($A37="",R$5&gt;N('الإعدادات'!$B$7)),"",SUMIFS('الدفعات'!$D$6:$D$1505,'الدفعات'!$B$6:$B$1505,$A37,'الدفعات'!$C$6:$C$1505,R$5))</f>
        <v/>
      </c>
      <c r="S37" s="17">
        <f>IF(OR($A37="",S$5&gt;N('الإعدادات'!$B$7)),"",SUMIFS('الدفعات'!$D$6:$D$1505,'الدفعات'!$B$6:$B$1505,$A37,'الدفعات'!$C$6:$C$1505,S$5))</f>
        <v/>
      </c>
      <c r="T37" s="17">
        <f>IF(OR($A37="",T$5&gt;N('الإعدادات'!$B$7)),"",SUMIFS('الدفعات'!$D$6:$D$1505,'الدفعات'!$B$6:$B$1505,$A37,'الدفعات'!$C$6:$C$1505,T$5))</f>
        <v/>
      </c>
      <c r="U37" s="17">
        <f>IF(OR($A37="",U$5&gt;N('الإعدادات'!$B$7)),"",SUMIFS('الدفعات'!$D$6:$D$1505,'الدفعات'!$B$6:$B$1505,$A37,'الدفعات'!$C$6:$C$1505,U$5))</f>
        <v/>
      </c>
      <c r="V37" s="17">
        <f>IF(OR($A37="",V$5&gt;N('الإعدادات'!$B$7)),"",SUMIFS('الدفعات'!$D$6:$D$1505,'الدفعات'!$B$6:$B$1505,$A37,'الدفعات'!$C$6:$C$1505,V$5))</f>
        <v/>
      </c>
      <c r="W37" s="17">
        <f>IF(OR($A37="",W$5&gt;N('الإعدادات'!$B$7)),"",SUMIFS('الدفعات'!$D$6:$D$1505,'الدفعات'!$B$6:$B$1505,$A37,'الدفعات'!$C$6:$C$1505,W$5))</f>
        <v/>
      </c>
      <c r="X37" s="17">
        <f>IF(OR($A37="",X$5&gt;N('الإعدادات'!$B$7)),"",SUMIFS('الدفعات'!$D$6:$D$1505,'الدفعات'!$B$6:$B$1505,$A37,'الدفعات'!$C$6:$C$1505,X$5))</f>
        <v/>
      </c>
      <c r="Y37" s="17">
        <f>IF(OR($A37="",Y$5&gt;N('الإعدادات'!$B$7)),"",SUMIFS('الدفعات'!$D$6:$D$1505,'الدفعات'!$B$6:$B$1505,$A37,'الدفعات'!$C$6:$C$1505,Y$5))</f>
        <v/>
      </c>
      <c r="Z37" s="17">
        <f>IF(OR($A37="",Z$5&gt;N('الإعدادات'!$B$7)),"",SUMIFS('الدفعات'!$D$6:$D$1505,'الدفعات'!$B$6:$B$1505,$A37,'الدفعات'!$C$6:$C$1505,Z$5))</f>
        <v/>
      </c>
      <c r="AA37" s="17">
        <f>IF(OR($A37="",AA$5&gt;N('الإعدادات'!$B$7)),"",SUMIFS('الدفعات'!$D$6:$D$1505,'الدفعات'!$B$6:$B$1505,$A37,'الدفعات'!$C$6:$C$1505,AA$5))</f>
        <v/>
      </c>
    </row>
    <row r="38">
      <c r="A38" s="6">
        <f>IF('الأعضاء'!A38&amp;""="","",'الأعضاء'!A38)</f>
        <v/>
      </c>
      <c r="B38" s="6">
        <f>IF($A38="","",'الأعضاء'!B38)</f>
        <v/>
      </c>
      <c r="C38" s="22">
        <f>IF($A38="","",'الأعضاء'!E38)</f>
        <v/>
      </c>
      <c r="D38" s="17">
        <f>IF(OR($A38="",D$5&gt;N('الإعدادات'!$B$7)),"",SUMIFS('الدفعات'!$D$6:$D$1505,'الدفعات'!$B$6:$B$1505,$A38,'الدفعات'!$C$6:$C$1505,D$5))</f>
        <v/>
      </c>
      <c r="E38" s="17">
        <f>IF(OR($A38="",E$5&gt;N('الإعدادات'!$B$7)),"",SUMIFS('الدفعات'!$D$6:$D$1505,'الدفعات'!$B$6:$B$1505,$A38,'الدفعات'!$C$6:$C$1505,E$5))</f>
        <v/>
      </c>
      <c r="F38" s="17">
        <f>IF(OR($A38="",F$5&gt;N('الإعدادات'!$B$7)),"",SUMIFS('الدفعات'!$D$6:$D$1505,'الدفعات'!$B$6:$B$1505,$A38,'الدفعات'!$C$6:$C$1505,F$5))</f>
        <v/>
      </c>
      <c r="G38" s="17">
        <f>IF(OR($A38="",G$5&gt;N('الإعدادات'!$B$7)),"",SUMIFS('الدفعات'!$D$6:$D$1505,'الدفعات'!$B$6:$B$1505,$A38,'الدفعات'!$C$6:$C$1505,G$5))</f>
        <v/>
      </c>
      <c r="H38" s="17">
        <f>IF(OR($A38="",H$5&gt;N('الإعدادات'!$B$7)),"",SUMIFS('الدفعات'!$D$6:$D$1505,'الدفعات'!$B$6:$B$1505,$A38,'الدفعات'!$C$6:$C$1505,H$5))</f>
        <v/>
      </c>
      <c r="I38" s="17">
        <f>IF(OR($A38="",I$5&gt;N('الإعدادات'!$B$7)),"",SUMIFS('الدفعات'!$D$6:$D$1505,'الدفعات'!$B$6:$B$1505,$A38,'الدفعات'!$C$6:$C$1505,I$5))</f>
        <v/>
      </c>
      <c r="J38" s="17">
        <f>IF(OR($A38="",J$5&gt;N('الإعدادات'!$B$7)),"",SUMIFS('الدفعات'!$D$6:$D$1505,'الدفعات'!$B$6:$B$1505,$A38,'الدفعات'!$C$6:$C$1505,J$5))</f>
        <v/>
      </c>
      <c r="K38" s="17">
        <f>IF(OR($A38="",K$5&gt;N('الإعدادات'!$B$7)),"",SUMIFS('الدفعات'!$D$6:$D$1505,'الدفعات'!$B$6:$B$1505,$A38,'الدفعات'!$C$6:$C$1505,K$5))</f>
        <v/>
      </c>
      <c r="L38" s="17">
        <f>IF(OR($A38="",L$5&gt;N('الإعدادات'!$B$7)),"",SUMIFS('الدفعات'!$D$6:$D$1505,'الدفعات'!$B$6:$B$1505,$A38,'الدفعات'!$C$6:$C$1505,L$5))</f>
        <v/>
      </c>
      <c r="M38" s="17">
        <f>IF(OR($A38="",M$5&gt;N('الإعدادات'!$B$7)),"",SUMIFS('الدفعات'!$D$6:$D$1505,'الدفعات'!$B$6:$B$1505,$A38,'الدفعات'!$C$6:$C$1505,M$5))</f>
        <v/>
      </c>
      <c r="N38" s="17">
        <f>IF(OR($A38="",N$5&gt;N('الإعدادات'!$B$7)),"",SUMIFS('الدفعات'!$D$6:$D$1505,'الدفعات'!$B$6:$B$1505,$A38,'الدفعات'!$C$6:$C$1505,N$5))</f>
        <v/>
      </c>
      <c r="O38" s="17">
        <f>IF(OR($A38="",O$5&gt;N('الإعدادات'!$B$7)),"",SUMIFS('الدفعات'!$D$6:$D$1505,'الدفعات'!$B$6:$B$1505,$A38,'الدفعات'!$C$6:$C$1505,O$5))</f>
        <v/>
      </c>
      <c r="P38" s="17">
        <f>IF(OR($A38="",P$5&gt;N('الإعدادات'!$B$7)),"",SUMIFS('الدفعات'!$D$6:$D$1505,'الدفعات'!$B$6:$B$1505,$A38,'الدفعات'!$C$6:$C$1505,P$5))</f>
        <v/>
      </c>
      <c r="Q38" s="17">
        <f>IF(OR($A38="",Q$5&gt;N('الإعدادات'!$B$7)),"",SUMIFS('الدفعات'!$D$6:$D$1505,'الدفعات'!$B$6:$B$1505,$A38,'الدفعات'!$C$6:$C$1505,Q$5))</f>
        <v/>
      </c>
      <c r="R38" s="17">
        <f>IF(OR($A38="",R$5&gt;N('الإعدادات'!$B$7)),"",SUMIFS('الدفعات'!$D$6:$D$1505,'الدفعات'!$B$6:$B$1505,$A38,'الدفعات'!$C$6:$C$1505,R$5))</f>
        <v/>
      </c>
      <c r="S38" s="17">
        <f>IF(OR($A38="",S$5&gt;N('الإعدادات'!$B$7)),"",SUMIFS('الدفعات'!$D$6:$D$1505,'الدفعات'!$B$6:$B$1505,$A38,'الدفعات'!$C$6:$C$1505,S$5))</f>
        <v/>
      </c>
      <c r="T38" s="17">
        <f>IF(OR($A38="",T$5&gt;N('الإعدادات'!$B$7)),"",SUMIFS('الدفعات'!$D$6:$D$1505,'الدفعات'!$B$6:$B$1505,$A38,'الدفعات'!$C$6:$C$1505,T$5))</f>
        <v/>
      </c>
      <c r="U38" s="17">
        <f>IF(OR($A38="",U$5&gt;N('الإعدادات'!$B$7)),"",SUMIFS('الدفعات'!$D$6:$D$1505,'الدفعات'!$B$6:$B$1505,$A38,'الدفعات'!$C$6:$C$1505,U$5))</f>
        <v/>
      </c>
      <c r="V38" s="17">
        <f>IF(OR($A38="",V$5&gt;N('الإعدادات'!$B$7)),"",SUMIFS('الدفعات'!$D$6:$D$1505,'الدفعات'!$B$6:$B$1505,$A38,'الدفعات'!$C$6:$C$1505,V$5))</f>
        <v/>
      </c>
      <c r="W38" s="17">
        <f>IF(OR($A38="",W$5&gt;N('الإعدادات'!$B$7)),"",SUMIFS('الدفعات'!$D$6:$D$1505,'الدفعات'!$B$6:$B$1505,$A38,'الدفعات'!$C$6:$C$1505,W$5))</f>
        <v/>
      </c>
      <c r="X38" s="17">
        <f>IF(OR($A38="",X$5&gt;N('الإعدادات'!$B$7)),"",SUMIFS('الدفعات'!$D$6:$D$1505,'الدفعات'!$B$6:$B$1505,$A38,'الدفعات'!$C$6:$C$1505,X$5))</f>
        <v/>
      </c>
      <c r="Y38" s="17">
        <f>IF(OR($A38="",Y$5&gt;N('الإعدادات'!$B$7)),"",SUMIFS('الدفعات'!$D$6:$D$1505,'الدفعات'!$B$6:$B$1505,$A38,'الدفعات'!$C$6:$C$1505,Y$5))</f>
        <v/>
      </c>
      <c r="Z38" s="17">
        <f>IF(OR($A38="",Z$5&gt;N('الإعدادات'!$B$7)),"",SUMIFS('الدفعات'!$D$6:$D$1505,'الدفعات'!$B$6:$B$1505,$A38,'الدفعات'!$C$6:$C$1505,Z$5))</f>
        <v/>
      </c>
      <c r="AA38" s="17">
        <f>IF(OR($A38="",AA$5&gt;N('الإعدادات'!$B$7)),"",SUMIFS('الدفعات'!$D$6:$D$1505,'الدفعات'!$B$6:$B$1505,$A38,'الدفعات'!$C$6:$C$1505,AA$5))</f>
        <v/>
      </c>
    </row>
    <row r="39">
      <c r="A39" s="6">
        <f>IF('الأعضاء'!A39&amp;""="","",'الأعضاء'!A39)</f>
        <v/>
      </c>
      <c r="B39" s="6">
        <f>IF($A39="","",'الأعضاء'!B39)</f>
        <v/>
      </c>
      <c r="C39" s="22">
        <f>IF($A39="","",'الأعضاء'!E39)</f>
        <v/>
      </c>
      <c r="D39" s="17">
        <f>IF(OR($A39="",D$5&gt;N('الإعدادات'!$B$7)),"",SUMIFS('الدفعات'!$D$6:$D$1505,'الدفعات'!$B$6:$B$1505,$A39,'الدفعات'!$C$6:$C$1505,D$5))</f>
        <v/>
      </c>
      <c r="E39" s="17">
        <f>IF(OR($A39="",E$5&gt;N('الإعدادات'!$B$7)),"",SUMIFS('الدفعات'!$D$6:$D$1505,'الدفعات'!$B$6:$B$1505,$A39,'الدفعات'!$C$6:$C$1505,E$5))</f>
        <v/>
      </c>
      <c r="F39" s="17">
        <f>IF(OR($A39="",F$5&gt;N('الإعدادات'!$B$7)),"",SUMIFS('الدفعات'!$D$6:$D$1505,'الدفعات'!$B$6:$B$1505,$A39,'الدفعات'!$C$6:$C$1505,F$5))</f>
        <v/>
      </c>
      <c r="G39" s="17">
        <f>IF(OR($A39="",G$5&gt;N('الإعدادات'!$B$7)),"",SUMIFS('الدفعات'!$D$6:$D$1505,'الدفعات'!$B$6:$B$1505,$A39,'الدفعات'!$C$6:$C$1505,G$5))</f>
        <v/>
      </c>
      <c r="H39" s="17">
        <f>IF(OR($A39="",H$5&gt;N('الإعدادات'!$B$7)),"",SUMIFS('الدفعات'!$D$6:$D$1505,'الدفعات'!$B$6:$B$1505,$A39,'الدفعات'!$C$6:$C$1505,H$5))</f>
        <v/>
      </c>
      <c r="I39" s="17">
        <f>IF(OR($A39="",I$5&gt;N('الإعدادات'!$B$7)),"",SUMIFS('الدفعات'!$D$6:$D$1505,'الدفعات'!$B$6:$B$1505,$A39,'الدفعات'!$C$6:$C$1505,I$5))</f>
        <v/>
      </c>
      <c r="J39" s="17">
        <f>IF(OR($A39="",J$5&gt;N('الإعدادات'!$B$7)),"",SUMIFS('الدفعات'!$D$6:$D$1505,'الدفعات'!$B$6:$B$1505,$A39,'الدفعات'!$C$6:$C$1505,J$5))</f>
        <v/>
      </c>
      <c r="K39" s="17">
        <f>IF(OR($A39="",K$5&gt;N('الإعدادات'!$B$7)),"",SUMIFS('الدفعات'!$D$6:$D$1505,'الدفعات'!$B$6:$B$1505,$A39,'الدفعات'!$C$6:$C$1505,K$5))</f>
        <v/>
      </c>
      <c r="L39" s="17">
        <f>IF(OR($A39="",L$5&gt;N('الإعدادات'!$B$7)),"",SUMIFS('الدفعات'!$D$6:$D$1505,'الدفعات'!$B$6:$B$1505,$A39,'الدفعات'!$C$6:$C$1505,L$5))</f>
        <v/>
      </c>
      <c r="M39" s="17">
        <f>IF(OR($A39="",M$5&gt;N('الإعدادات'!$B$7)),"",SUMIFS('الدفعات'!$D$6:$D$1505,'الدفعات'!$B$6:$B$1505,$A39,'الدفعات'!$C$6:$C$1505,M$5))</f>
        <v/>
      </c>
      <c r="N39" s="17">
        <f>IF(OR($A39="",N$5&gt;N('الإعدادات'!$B$7)),"",SUMIFS('الدفعات'!$D$6:$D$1505,'الدفعات'!$B$6:$B$1505,$A39,'الدفعات'!$C$6:$C$1505,N$5))</f>
        <v/>
      </c>
      <c r="O39" s="17">
        <f>IF(OR($A39="",O$5&gt;N('الإعدادات'!$B$7)),"",SUMIFS('الدفعات'!$D$6:$D$1505,'الدفعات'!$B$6:$B$1505,$A39,'الدفعات'!$C$6:$C$1505,O$5))</f>
        <v/>
      </c>
      <c r="P39" s="17">
        <f>IF(OR($A39="",P$5&gt;N('الإعدادات'!$B$7)),"",SUMIFS('الدفعات'!$D$6:$D$1505,'الدفعات'!$B$6:$B$1505,$A39,'الدفعات'!$C$6:$C$1505,P$5))</f>
        <v/>
      </c>
      <c r="Q39" s="17">
        <f>IF(OR($A39="",Q$5&gt;N('الإعدادات'!$B$7)),"",SUMIFS('الدفعات'!$D$6:$D$1505,'الدفعات'!$B$6:$B$1505,$A39,'الدفعات'!$C$6:$C$1505,Q$5))</f>
        <v/>
      </c>
      <c r="R39" s="17">
        <f>IF(OR($A39="",R$5&gt;N('الإعدادات'!$B$7)),"",SUMIFS('الدفعات'!$D$6:$D$1505,'الدفعات'!$B$6:$B$1505,$A39,'الدفعات'!$C$6:$C$1505,R$5))</f>
        <v/>
      </c>
      <c r="S39" s="17">
        <f>IF(OR($A39="",S$5&gt;N('الإعدادات'!$B$7)),"",SUMIFS('الدفعات'!$D$6:$D$1505,'الدفعات'!$B$6:$B$1505,$A39,'الدفعات'!$C$6:$C$1505,S$5))</f>
        <v/>
      </c>
      <c r="T39" s="17">
        <f>IF(OR($A39="",T$5&gt;N('الإعدادات'!$B$7)),"",SUMIFS('الدفعات'!$D$6:$D$1505,'الدفعات'!$B$6:$B$1505,$A39,'الدفعات'!$C$6:$C$1505,T$5))</f>
        <v/>
      </c>
      <c r="U39" s="17">
        <f>IF(OR($A39="",U$5&gt;N('الإعدادات'!$B$7)),"",SUMIFS('الدفعات'!$D$6:$D$1505,'الدفعات'!$B$6:$B$1505,$A39,'الدفعات'!$C$6:$C$1505,U$5))</f>
        <v/>
      </c>
      <c r="V39" s="17">
        <f>IF(OR($A39="",V$5&gt;N('الإعدادات'!$B$7)),"",SUMIFS('الدفعات'!$D$6:$D$1505,'الدفعات'!$B$6:$B$1505,$A39,'الدفعات'!$C$6:$C$1505,V$5))</f>
        <v/>
      </c>
      <c r="W39" s="17">
        <f>IF(OR($A39="",W$5&gt;N('الإعدادات'!$B$7)),"",SUMIFS('الدفعات'!$D$6:$D$1505,'الدفعات'!$B$6:$B$1505,$A39,'الدفعات'!$C$6:$C$1505,W$5))</f>
        <v/>
      </c>
      <c r="X39" s="17">
        <f>IF(OR($A39="",X$5&gt;N('الإعدادات'!$B$7)),"",SUMIFS('الدفعات'!$D$6:$D$1505,'الدفعات'!$B$6:$B$1505,$A39,'الدفعات'!$C$6:$C$1505,X$5))</f>
        <v/>
      </c>
      <c r="Y39" s="17">
        <f>IF(OR($A39="",Y$5&gt;N('الإعدادات'!$B$7)),"",SUMIFS('الدفعات'!$D$6:$D$1505,'الدفعات'!$B$6:$B$1505,$A39,'الدفعات'!$C$6:$C$1505,Y$5))</f>
        <v/>
      </c>
      <c r="Z39" s="17">
        <f>IF(OR($A39="",Z$5&gt;N('الإعدادات'!$B$7)),"",SUMIFS('الدفعات'!$D$6:$D$1505,'الدفعات'!$B$6:$B$1505,$A39,'الدفعات'!$C$6:$C$1505,Z$5))</f>
        <v/>
      </c>
      <c r="AA39" s="17">
        <f>IF(OR($A39="",AA$5&gt;N('الإعدادات'!$B$7)),"",SUMIFS('الدفعات'!$D$6:$D$1505,'الدفعات'!$B$6:$B$1505,$A39,'الدفعات'!$C$6:$C$1505,AA$5))</f>
        <v/>
      </c>
    </row>
    <row r="40">
      <c r="A40" s="6">
        <f>IF('الأعضاء'!A40&amp;""="","",'الأعضاء'!A40)</f>
        <v/>
      </c>
      <c r="B40" s="6">
        <f>IF($A40="","",'الأعضاء'!B40)</f>
        <v/>
      </c>
      <c r="C40" s="22">
        <f>IF($A40="","",'الأعضاء'!E40)</f>
        <v/>
      </c>
      <c r="D40" s="17">
        <f>IF(OR($A40="",D$5&gt;N('الإعدادات'!$B$7)),"",SUMIFS('الدفعات'!$D$6:$D$1505,'الدفعات'!$B$6:$B$1505,$A40,'الدفعات'!$C$6:$C$1505,D$5))</f>
        <v/>
      </c>
      <c r="E40" s="17">
        <f>IF(OR($A40="",E$5&gt;N('الإعدادات'!$B$7)),"",SUMIFS('الدفعات'!$D$6:$D$1505,'الدفعات'!$B$6:$B$1505,$A40,'الدفعات'!$C$6:$C$1505,E$5))</f>
        <v/>
      </c>
      <c r="F40" s="17">
        <f>IF(OR($A40="",F$5&gt;N('الإعدادات'!$B$7)),"",SUMIFS('الدفعات'!$D$6:$D$1505,'الدفعات'!$B$6:$B$1505,$A40,'الدفعات'!$C$6:$C$1505,F$5))</f>
        <v/>
      </c>
      <c r="G40" s="17">
        <f>IF(OR($A40="",G$5&gt;N('الإعدادات'!$B$7)),"",SUMIFS('الدفعات'!$D$6:$D$1505,'الدفعات'!$B$6:$B$1505,$A40,'الدفعات'!$C$6:$C$1505,G$5))</f>
        <v/>
      </c>
      <c r="H40" s="17">
        <f>IF(OR($A40="",H$5&gt;N('الإعدادات'!$B$7)),"",SUMIFS('الدفعات'!$D$6:$D$1505,'الدفعات'!$B$6:$B$1505,$A40,'الدفعات'!$C$6:$C$1505,H$5))</f>
        <v/>
      </c>
      <c r="I40" s="17">
        <f>IF(OR($A40="",I$5&gt;N('الإعدادات'!$B$7)),"",SUMIFS('الدفعات'!$D$6:$D$1505,'الدفعات'!$B$6:$B$1505,$A40,'الدفعات'!$C$6:$C$1505,I$5))</f>
        <v/>
      </c>
      <c r="J40" s="17">
        <f>IF(OR($A40="",J$5&gt;N('الإعدادات'!$B$7)),"",SUMIFS('الدفعات'!$D$6:$D$1505,'الدفعات'!$B$6:$B$1505,$A40,'الدفعات'!$C$6:$C$1505,J$5))</f>
        <v/>
      </c>
      <c r="K40" s="17">
        <f>IF(OR($A40="",K$5&gt;N('الإعدادات'!$B$7)),"",SUMIFS('الدفعات'!$D$6:$D$1505,'الدفعات'!$B$6:$B$1505,$A40,'الدفعات'!$C$6:$C$1505,K$5))</f>
        <v/>
      </c>
      <c r="L40" s="17">
        <f>IF(OR($A40="",L$5&gt;N('الإعدادات'!$B$7)),"",SUMIFS('الدفعات'!$D$6:$D$1505,'الدفعات'!$B$6:$B$1505,$A40,'الدفعات'!$C$6:$C$1505,L$5))</f>
        <v/>
      </c>
      <c r="M40" s="17">
        <f>IF(OR($A40="",M$5&gt;N('الإعدادات'!$B$7)),"",SUMIFS('الدفعات'!$D$6:$D$1505,'الدفعات'!$B$6:$B$1505,$A40,'الدفعات'!$C$6:$C$1505,M$5))</f>
        <v/>
      </c>
      <c r="N40" s="17">
        <f>IF(OR($A40="",N$5&gt;N('الإعدادات'!$B$7)),"",SUMIFS('الدفعات'!$D$6:$D$1505,'الدفعات'!$B$6:$B$1505,$A40,'الدفعات'!$C$6:$C$1505,N$5))</f>
        <v/>
      </c>
      <c r="O40" s="17">
        <f>IF(OR($A40="",O$5&gt;N('الإعدادات'!$B$7)),"",SUMIFS('الدفعات'!$D$6:$D$1505,'الدفعات'!$B$6:$B$1505,$A40,'الدفعات'!$C$6:$C$1505,O$5))</f>
        <v/>
      </c>
      <c r="P40" s="17">
        <f>IF(OR($A40="",P$5&gt;N('الإعدادات'!$B$7)),"",SUMIFS('الدفعات'!$D$6:$D$1505,'الدفعات'!$B$6:$B$1505,$A40,'الدفعات'!$C$6:$C$1505,P$5))</f>
        <v/>
      </c>
      <c r="Q40" s="17">
        <f>IF(OR($A40="",Q$5&gt;N('الإعدادات'!$B$7)),"",SUMIFS('الدفعات'!$D$6:$D$1505,'الدفعات'!$B$6:$B$1505,$A40,'الدفعات'!$C$6:$C$1505,Q$5))</f>
        <v/>
      </c>
      <c r="R40" s="17">
        <f>IF(OR($A40="",R$5&gt;N('الإعدادات'!$B$7)),"",SUMIFS('الدفعات'!$D$6:$D$1505,'الدفعات'!$B$6:$B$1505,$A40,'الدفعات'!$C$6:$C$1505,R$5))</f>
        <v/>
      </c>
      <c r="S40" s="17">
        <f>IF(OR($A40="",S$5&gt;N('الإعدادات'!$B$7)),"",SUMIFS('الدفعات'!$D$6:$D$1505,'الدفعات'!$B$6:$B$1505,$A40,'الدفعات'!$C$6:$C$1505,S$5))</f>
        <v/>
      </c>
      <c r="T40" s="17">
        <f>IF(OR($A40="",T$5&gt;N('الإعدادات'!$B$7)),"",SUMIFS('الدفعات'!$D$6:$D$1505,'الدفعات'!$B$6:$B$1505,$A40,'الدفعات'!$C$6:$C$1505,T$5))</f>
        <v/>
      </c>
      <c r="U40" s="17">
        <f>IF(OR($A40="",U$5&gt;N('الإعدادات'!$B$7)),"",SUMIFS('الدفعات'!$D$6:$D$1505,'الدفعات'!$B$6:$B$1505,$A40,'الدفعات'!$C$6:$C$1505,U$5))</f>
        <v/>
      </c>
      <c r="V40" s="17">
        <f>IF(OR($A40="",V$5&gt;N('الإعدادات'!$B$7)),"",SUMIFS('الدفعات'!$D$6:$D$1505,'الدفعات'!$B$6:$B$1505,$A40,'الدفعات'!$C$6:$C$1505,V$5))</f>
        <v/>
      </c>
      <c r="W40" s="17">
        <f>IF(OR($A40="",W$5&gt;N('الإعدادات'!$B$7)),"",SUMIFS('الدفعات'!$D$6:$D$1505,'الدفعات'!$B$6:$B$1505,$A40,'الدفعات'!$C$6:$C$1505,W$5))</f>
        <v/>
      </c>
      <c r="X40" s="17">
        <f>IF(OR($A40="",X$5&gt;N('الإعدادات'!$B$7)),"",SUMIFS('الدفعات'!$D$6:$D$1505,'الدفعات'!$B$6:$B$1505,$A40,'الدفعات'!$C$6:$C$1505,X$5))</f>
        <v/>
      </c>
      <c r="Y40" s="17">
        <f>IF(OR($A40="",Y$5&gt;N('الإعدادات'!$B$7)),"",SUMIFS('الدفعات'!$D$6:$D$1505,'الدفعات'!$B$6:$B$1505,$A40,'الدفعات'!$C$6:$C$1505,Y$5))</f>
        <v/>
      </c>
      <c r="Z40" s="17">
        <f>IF(OR($A40="",Z$5&gt;N('الإعدادات'!$B$7)),"",SUMIFS('الدفعات'!$D$6:$D$1505,'الدفعات'!$B$6:$B$1505,$A40,'الدفعات'!$C$6:$C$1505,Z$5))</f>
        <v/>
      </c>
      <c r="AA40" s="17">
        <f>IF(OR($A40="",AA$5&gt;N('الإعدادات'!$B$7)),"",SUMIFS('الدفعات'!$D$6:$D$1505,'الدفعات'!$B$6:$B$1505,$A40,'الدفعات'!$C$6:$C$1505,AA$5))</f>
        <v/>
      </c>
    </row>
    <row r="41">
      <c r="A41" s="6">
        <f>IF('الأعضاء'!A41&amp;""="","",'الأعضاء'!A41)</f>
        <v/>
      </c>
      <c r="B41" s="6">
        <f>IF($A41="","",'الأعضاء'!B41)</f>
        <v/>
      </c>
      <c r="C41" s="22">
        <f>IF($A41="","",'الأعضاء'!E41)</f>
        <v/>
      </c>
      <c r="D41" s="17">
        <f>IF(OR($A41="",D$5&gt;N('الإعدادات'!$B$7)),"",SUMIFS('الدفعات'!$D$6:$D$1505,'الدفعات'!$B$6:$B$1505,$A41,'الدفعات'!$C$6:$C$1505,D$5))</f>
        <v/>
      </c>
      <c r="E41" s="17">
        <f>IF(OR($A41="",E$5&gt;N('الإعدادات'!$B$7)),"",SUMIFS('الدفعات'!$D$6:$D$1505,'الدفعات'!$B$6:$B$1505,$A41,'الدفعات'!$C$6:$C$1505,E$5))</f>
        <v/>
      </c>
      <c r="F41" s="17">
        <f>IF(OR($A41="",F$5&gt;N('الإعدادات'!$B$7)),"",SUMIFS('الدفعات'!$D$6:$D$1505,'الدفعات'!$B$6:$B$1505,$A41,'الدفعات'!$C$6:$C$1505,F$5))</f>
        <v/>
      </c>
      <c r="G41" s="17">
        <f>IF(OR($A41="",G$5&gt;N('الإعدادات'!$B$7)),"",SUMIFS('الدفعات'!$D$6:$D$1505,'الدفعات'!$B$6:$B$1505,$A41,'الدفعات'!$C$6:$C$1505,G$5))</f>
        <v/>
      </c>
      <c r="H41" s="17">
        <f>IF(OR($A41="",H$5&gt;N('الإعدادات'!$B$7)),"",SUMIFS('الدفعات'!$D$6:$D$1505,'الدفعات'!$B$6:$B$1505,$A41,'الدفعات'!$C$6:$C$1505,H$5))</f>
        <v/>
      </c>
      <c r="I41" s="17">
        <f>IF(OR($A41="",I$5&gt;N('الإعدادات'!$B$7)),"",SUMIFS('الدفعات'!$D$6:$D$1505,'الدفعات'!$B$6:$B$1505,$A41,'الدفعات'!$C$6:$C$1505,I$5))</f>
        <v/>
      </c>
      <c r="J41" s="17">
        <f>IF(OR($A41="",J$5&gt;N('الإعدادات'!$B$7)),"",SUMIFS('الدفعات'!$D$6:$D$1505,'الدفعات'!$B$6:$B$1505,$A41,'الدفعات'!$C$6:$C$1505,J$5))</f>
        <v/>
      </c>
      <c r="K41" s="17">
        <f>IF(OR($A41="",K$5&gt;N('الإعدادات'!$B$7)),"",SUMIFS('الدفعات'!$D$6:$D$1505,'الدفعات'!$B$6:$B$1505,$A41,'الدفعات'!$C$6:$C$1505,K$5))</f>
        <v/>
      </c>
      <c r="L41" s="17">
        <f>IF(OR($A41="",L$5&gt;N('الإعدادات'!$B$7)),"",SUMIFS('الدفعات'!$D$6:$D$1505,'الدفعات'!$B$6:$B$1505,$A41,'الدفعات'!$C$6:$C$1505,L$5))</f>
        <v/>
      </c>
      <c r="M41" s="17">
        <f>IF(OR($A41="",M$5&gt;N('الإعدادات'!$B$7)),"",SUMIFS('الدفعات'!$D$6:$D$1505,'الدفعات'!$B$6:$B$1505,$A41,'الدفعات'!$C$6:$C$1505,M$5))</f>
        <v/>
      </c>
      <c r="N41" s="17">
        <f>IF(OR($A41="",N$5&gt;N('الإعدادات'!$B$7)),"",SUMIFS('الدفعات'!$D$6:$D$1505,'الدفعات'!$B$6:$B$1505,$A41,'الدفعات'!$C$6:$C$1505,N$5))</f>
        <v/>
      </c>
      <c r="O41" s="17">
        <f>IF(OR($A41="",O$5&gt;N('الإعدادات'!$B$7)),"",SUMIFS('الدفعات'!$D$6:$D$1505,'الدفعات'!$B$6:$B$1505,$A41,'الدفعات'!$C$6:$C$1505,O$5))</f>
        <v/>
      </c>
      <c r="P41" s="17">
        <f>IF(OR($A41="",P$5&gt;N('الإعدادات'!$B$7)),"",SUMIFS('الدفعات'!$D$6:$D$1505,'الدفعات'!$B$6:$B$1505,$A41,'الدفعات'!$C$6:$C$1505,P$5))</f>
        <v/>
      </c>
      <c r="Q41" s="17">
        <f>IF(OR($A41="",Q$5&gt;N('الإعدادات'!$B$7)),"",SUMIFS('الدفعات'!$D$6:$D$1505,'الدفعات'!$B$6:$B$1505,$A41,'الدفعات'!$C$6:$C$1505,Q$5))</f>
        <v/>
      </c>
      <c r="R41" s="17">
        <f>IF(OR($A41="",R$5&gt;N('الإعدادات'!$B$7)),"",SUMIFS('الدفعات'!$D$6:$D$1505,'الدفعات'!$B$6:$B$1505,$A41,'الدفعات'!$C$6:$C$1505,R$5))</f>
        <v/>
      </c>
      <c r="S41" s="17">
        <f>IF(OR($A41="",S$5&gt;N('الإعدادات'!$B$7)),"",SUMIFS('الدفعات'!$D$6:$D$1505,'الدفعات'!$B$6:$B$1505,$A41,'الدفعات'!$C$6:$C$1505,S$5))</f>
        <v/>
      </c>
      <c r="T41" s="17">
        <f>IF(OR($A41="",T$5&gt;N('الإعدادات'!$B$7)),"",SUMIFS('الدفعات'!$D$6:$D$1505,'الدفعات'!$B$6:$B$1505,$A41,'الدفعات'!$C$6:$C$1505,T$5))</f>
        <v/>
      </c>
      <c r="U41" s="17">
        <f>IF(OR($A41="",U$5&gt;N('الإعدادات'!$B$7)),"",SUMIFS('الدفعات'!$D$6:$D$1505,'الدفعات'!$B$6:$B$1505,$A41,'الدفعات'!$C$6:$C$1505,U$5))</f>
        <v/>
      </c>
      <c r="V41" s="17">
        <f>IF(OR($A41="",V$5&gt;N('الإعدادات'!$B$7)),"",SUMIFS('الدفعات'!$D$6:$D$1505,'الدفعات'!$B$6:$B$1505,$A41,'الدفعات'!$C$6:$C$1505,V$5))</f>
        <v/>
      </c>
      <c r="W41" s="17">
        <f>IF(OR($A41="",W$5&gt;N('الإعدادات'!$B$7)),"",SUMIFS('الدفعات'!$D$6:$D$1505,'الدفعات'!$B$6:$B$1505,$A41,'الدفعات'!$C$6:$C$1505,W$5))</f>
        <v/>
      </c>
      <c r="X41" s="17">
        <f>IF(OR($A41="",X$5&gt;N('الإعدادات'!$B$7)),"",SUMIFS('الدفعات'!$D$6:$D$1505,'الدفعات'!$B$6:$B$1505,$A41,'الدفعات'!$C$6:$C$1505,X$5))</f>
        <v/>
      </c>
      <c r="Y41" s="17">
        <f>IF(OR($A41="",Y$5&gt;N('الإعدادات'!$B$7)),"",SUMIFS('الدفعات'!$D$6:$D$1505,'الدفعات'!$B$6:$B$1505,$A41,'الدفعات'!$C$6:$C$1505,Y$5))</f>
        <v/>
      </c>
      <c r="Z41" s="17">
        <f>IF(OR($A41="",Z$5&gt;N('الإعدادات'!$B$7)),"",SUMIFS('الدفعات'!$D$6:$D$1505,'الدفعات'!$B$6:$B$1505,$A41,'الدفعات'!$C$6:$C$1505,Z$5))</f>
        <v/>
      </c>
      <c r="AA41" s="17">
        <f>IF(OR($A41="",AA$5&gt;N('الإعدادات'!$B$7)),"",SUMIFS('الدفعات'!$D$6:$D$1505,'الدفعات'!$B$6:$B$1505,$A41,'الدفعات'!$C$6:$C$1505,AA$5))</f>
        <v/>
      </c>
    </row>
    <row r="42">
      <c r="A42" s="6">
        <f>IF('الأعضاء'!A42&amp;""="","",'الأعضاء'!A42)</f>
        <v/>
      </c>
      <c r="B42" s="6">
        <f>IF($A42="","",'الأعضاء'!B42)</f>
        <v/>
      </c>
      <c r="C42" s="22">
        <f>IF($A42="","",'الأعضاء'!E42)</f>
        <v/>
      </c>
      <c r="D42" s="17">
        <f>IF(OR($A42="",D$5&gt;N('الإعدادات'!$B$7)),"",SUMIFS('الدفعات'!$D$6:$D$1505,'الدفعات'!$B$6:$B$1505,$A42,'الدفعات'!$C$6:$C$1505,D$5))</f>
        <v/>
      </c>
      <c r="E42" s="17">
        <f>IF(OR($A42="",E$5&gt;N('الإعدادات'!$B$7)),"",SUMIFS('الدفعات'!$D$6:$D$1505,'الدفعات'!$B$6:$B$1505,$A42,'الدفعات'!$C$6:$C$1505,E$5))</f>
        <v/>
      </c>
      <c r="F42" s="17">
        <f>IF(OR($A42="",F$5&gt;N('الإعدادات'!$B$7)),"",SUMIFS('الدفعات'!$D$6:$D$1505,'الدفعات'!$B$6:$B$1505,$A42,'الدفعات'!$C$6:$C$1505,F$5))</f>
        <v/>
      </c>
      <c r="G42" s="17">
        <f>IF(OR($A42="",G$5&gt;N('الإعدادات'!$B$7)),"",SUMIFS('الدفعات'!$D$6:$D$1505,'الدفعات'!$B$6:$B$1505,$A42,'الدفعات'!$C$6:$C$1505,G$5))</f>
        <v/>
      </c>
      <c r="H42" s="17">
        <f>IF(OR($A42="",H$5&gt;N('الإعدادات'!$B$7)),"",SUMIFS('الدفعات'!$D$6:$D$1505,'الدفعات'!$B$6:$B$1505,$A42,'الدفعات'!$C$6:$C$1505,H$5))</f>
        <v/>
      </c>
      <c r="I42" s="17">
        <f>IF(OR($A42="",I$5&gt;N('الإعدادات'!$B$7)),"",SUMIFS('الدفعات'!$D$6:$D$1505,'الدفعات'!$B$6:$B$1505,$A42,'الدفعات'!$C$6:$C$1505,I$5))</f>
        <v/>
      </c>
      <c r="J42" s="17">
        <f>IF(OR($A42="",J$5&gt;N('الإعدادات'!$B$7)),"",SUMIFS('الدفعات'!$D$6:$D$1505,'الدفعات'!$B$6:$B$1505,$A42,'الدفعات'!$C$6:$C$1505,J$5))</f>
        <v/>
      </c>
      <c r="K42" s="17">
        <f>IF(OR($A42="",K$5&gt;N('الإعدادات'!$B$7)),"",SUMIFS('الدفعات'!$D$6:$D$1505,'الدفعات'!$B$6:$B$1505,$A42,'الدفعات'!$C$6:$C$1505,K$5))</f>
        <v/>
      </c>
      <c r="L42" s="17">
        <f>IF(OR($A42="",L$5&gt;N('الإعدادات'!$B$7)),"",SUMIFS('الدفعات'!$D$6:$D$1505,'الدفعات'!$B$6:$B$1505,$A42,'الدفعات'!$C$6:$C$1505,L$5))</f>
        <v/>
      </c>
      <c r="M42" s="17">
        <f>IF(OR($A42="",M$5&gt;N('الإعدادات'!$B$7)),"",SUMIFS('الدفعات'!$D$6:$D$1505,'الدفعات'!$B$6:$B$1505,$A42,'الدفعات'!$C$6:$C$1505,M$5))</f>
        <v/>
      </c>
      <c r="N42" s="17">
        <f>IF(OR($A42="",N$5&gt;N('الإعدادات'!$B$7)),"",SUMIFS('الدفعات'!$D$6:$D$1505,'الدفعات'!$B$6:$B$1505,$A42,'الدفعات'!$C$6:$C$1505,N$5))</f>
        <v/>
      </c>
      <c r="O42" s="17">
        <f>IF(OR($A42="",O$5&gt;N('الإعدادات'!$B$7)),"",SUMIFS('الدفعات'!$D$6:$D$1505,'الدفعات'!$B$6:$B$1505,$A42,'الدفعات'!$C$6:$C$1505,O$5))</f>
        <v/>
      </c>
      <c r="P42" s="17">
        <f>IF(OR($A42="",P$5&gt;N('الإعدادات'!$B$7)),"",SUMIFS('الدفعات'!$D$6:$D$1505,'الدفعات'!$B$6:$B$1505,$A42,'الدفعات'!$C$6:$C$1505,P$5))</f>
        <v/>
      </c>
      <c r="Q42" s="17">
        <f>IF(OR($A42="",Q$5&gt;N('الإعدادات'!$B$7)),"",SUMIFS('الدفعات'!$D$6:$D$1505,'الدفعات'!$B$6:$B$1505,$A42,'الدفعات'!$C$6:$C$1505,Q$5))</f>
        <v/>
      </c>
      <c r="R42" s="17">
        <f>IF(OR($A42="",R$5&gt;N('الإعدادات'!$B$7)),"",SUMIFS('الدفعات'!$D$6:$D$1505,'الدفعات'!$B$6:$B$1505,$A42,'الدفعات'!$C$6:$C$1505,R$5))</f>
        <v/>
      </c>
      <c r="S42" s="17">
        <f>IF(OR($A42="",S$5&gt;N('الإعدادات'!$B$7)),"",SUMIFS('الدفعات'!$D$6:$D$1505,'الدفعات'!$B$6:$B$1505,$A42,'الدفعات'!$C$6:$C$1505,S$5))</f>
        <v/>
      </c>
      <c r="T42" s="17">
        <f>IF(OR($A42="",T$5&gt;N('الإعدادات'!$B$7)),"",SUMIFS('الدفعات'!$D$6:$D$1505,'الدفعات'!$B$6:$B$1505,$A42,'الدفعات'!$C$6:$C$1505,T$5))</f>
        <v/>
      </c>
      <c r="U42" s="17">
        <f>IF(OR($A42="",U$5&gt;N('الإعدادات'!$B$7)),"",SUMIFS('الدفعات'!$D$6:$D$1505,'الدفعات'!$B$6:$B$1505,$A42,'الدفعات'!$C$6:$C$1505,U$5))</f>
        <v/>
      </c>
      <c r="V42" s="17">
        <f>IF(OR($A42="",V$5&gt;N('الإعدادات'!$B$7)),"",SUMIFS('الدفعات'!$D$6:$D$1505,'الدفعات'!$B$6:$B$1505,$A42,'الدفعات'!$C$6:$C$1505,V$5))</f>
        <v/>
      </c>
      <c r="W42" s="17">
        <f>IF(OR($A42="",W$5&gt;N('الإعدادات'!$B$7)),"",SUMIFS('الدفعات'!$D$6:$D$1505,'الدفعات'!$B$6:$B$1505,$A42,'الدفعات'!$C$6:$C$1505,W$5))</f>
        <v/>
      </c>
      <c r="X42" s="17">
        <f>IF(OR($A42="",X$5&gt;N('الإعدادات'!$B$7)),"",SUMIFS('الدفعات'!$D$6:$D$1505,'الدفعات'!$B$6:$B$1505,$A42,'الدفعات'!$C$6:$C$1505,X$5))</f>
        <v/>
      </c>
      <c r="Y42" s="17">
        <f>IF(OR($A42="",Y$5&gt;N('الإعدادات'!$B$7)),"",SUMIFS('الدفعات'!$D$6:$D$1505,'الدفعات'!$B$6:$B$1505,$A42,'الدفعات'!$C$6:$C$1505,Y$5))</f>
        <v/>
      </c>
      <c r="Z42" s="17">
        <f>IF(OR($A42="",Z$5&gt;N('الإعدادات'!$B$7)),"",SUMIFS('الدفعات'!$D$6:$D$1505,'الدفعات'!$B$6:$B$1505,$A42,'الدفعات'!$C$6:$C$1505,Z$5))</f>
        <v/>
      </c>
      <c r="AA42" s="17">
        <f>IF(OR($A42="",AA$5&gt;N('الإعدادات'!$B$7)),"",SUMIFS('الدفعات'!$D$6:$D$1505,'الدفعات'!$B$6:$B$1505,$A42,'الدفعات'!$C$6:$C$1505,AA$5))</f>
        <v/>
      </c>
    </row>
    <row r="43">
      <c r="A43" s="6">
        <f>IF('الأعضاء'!A43&amp;""="","",'الأعضاء'!A43)</f>
        <v/>
      </c>
      <c r="B43" s="6">
        <f>IF($A43="","",'الأعضاء'!B43)</f>
        <v/>
      </c>
      <c r="C43" s="22">
        <f>IF($A43="","",'الأعضاء'!E43)</f>
        <v/>
      </c>
      <c r="D43" s="17">
        <f>IF(OR($A43="",D$5&gt;N('الإعدادات'!$B$7)),"",SUMIFS('الدفعات'!$D$6:$D$1505,'الدفعات'!$B$6:$B$1505,$A43,'الدفعات'!$C$6:$C$1505,D$5))</f>
        <v/>
      </c>
      <c r="E43" s="17">
        <f>IF(OR($A43="",E$5&gt;N('الإعدادات'!$B$7)),"",SUMIFS('الدفعات'!$D$6:$D$1505,'الدفعات'!$B$6:$B$1505,$A43,'الدفعات'!$C$6:$C$1505,E$5))</f>
        <v/>
      </c>
      <c r="F43" s="17">
        <f>IF(OR($A43="",F$5&gt;N('الإعدادات'!$B$7)),"",SUMIFS('الدفعات'!$D$6:$D$1505,'الدفعات'!$B$6:$B$1505,$A43,'الدفعات'!$C$6:$C$1505,F$5))</f>
        <v/>
      </c>
      <c r="G43" s="17">
        <f>IF(OR($A43="",G$5&gt;N('الإعدادات'!$B$7)),"",SUMIFS('الدفعات'!$D$6:$D$1505,'الدفعات'!$B$6:$B$1505,$A43,'الدفعات'!$C$6:$C$1505,G$5))</f>
        <v/>
      </c>
      <c r="H43" s="17">
        <f>IF(OR($A43="",H$5&gt;N('الإعدادات'!$B$7)),"",SUMIFS('الدفعات'!$D$6:$D$1505,'الدفعات'!$B$6:$B$1505,$A43,'الدفعات'!$C$6:$C$1505,H$5))</f>
        <v/>
      </c>
      <c r="I43" s="17">
        <f>IF(OR($A43="",I$5&gt;N('الإعدادات'!$B$7)),"",SUMIFS('الدفعات'!$D$6:$D$1505,'الدفعات'!$B$6:$B$1505,$A43,'الدفعات'!$C$6:$C$1505,I$5))</f>
        <v/>
      </c>
      <c r="J43" s="17">
        <f>IF(OR($A43="",J$5&gt;N('الإعدادات'!$B$7)),"",SUMIFS('الدفعات'!$D$6:$D$1505,'الدفعات'!$B$6:$B$1505,$A43,'الدفعات'!$C$6:$C$1505,J$5))</f>
        <v/>
      </c>
      <c r="K43" s="17">
        <f>IF(OR($A43="",K$5&gt;N('الإعدادات'!$B$7)),"",SUMIFS('الدفعات'!$D$6:$D$1505,'الدفعات'!$B$6:$B$1505,$A43,'الدفعات'!$C$6:$C$1505,K$5))</f>
        <v/>
      </c>
      <c r="L43" s="17">
        <f>IF(OR($A43="",L$5&gt;N('الإعدادات'!$B$7)),"",SUMIFS('الدفعات'!$D$6:$D$1505,'الدفعات'!$B$6:$B$1505,$A43,'الدفعات'!$C$6:$C$1505,L$5))</f>
        <v/>
      </c>
      <c r="M43" s="17">
        <f>IF(OR($A43="",M$5&gt;N('الإعدادات'!$B$7)),"",SUMIFS('الدفعات'!$D$6:$D$1505,'الدفعات'!$B$6:$B$1505,$A43,'الدفعات'!$C$6:$C$1505,M$5))</f>
        <v/>
      </c>
      <c r="N43" s="17">
        <f>IF(OR($A43="",N$5&gt;N('الإعدادات'!$B$7)),"",SUMIFS('الدفعات'!$D$6:$D$1505,'الدفعات'!$B$6:$B$1505,$A43,'الدفعات'!$C$6:$C$1505,N$5))</f>
        <v/>
      </c>
      <c r="O43" s="17">
        <f>IF(OR($A43="",O$5&gt;N('الإعدادات'!$B$7)),"",SUMIFS('الدفعات'!$D$6:$D$1505,'الدفعات'!$B$6:$B$1505,$A43,'الدفعات'!$C$6:$C$1505,O$5))</f>
        <v/>
      </c>
      <c r="P43" s="17">
        <f>IF(OR($A43="",P$5&gt;N('الإعدادات'!$B$7)),"",SUMIFS('الدفعات'!$D$6:$D$1505,'الدفعات'!$B$6:$B$1505,$A43,'الدفعات'!$C$6:$C$1505,P$5))</f>
        <v/>
      </c>
      <c r="Q43" s="17">
        <f>IF(OR($A43="",Q$5&gt;N('الإعدادات'!$B$7)),"",SUMIFS('الدفعات'!$D$6:$D$1505,'الدفعات'!$B$6:$B$1505,$A43,'الدفعات'!$C$6:$C$1505,Q$5))</f>
        <v/>
      </c>
      <c r="R43" s="17">
        <f>IF(OR($A43="",R$5&gt;N('الإعدادات'!$B$7)),"",SUMIFS('الدفعات'!$D$6:$D$1505,'الدفعات'!$B$6:$B$1505,$A43,'الدفعات'!$C$6:$C$1505,R$5))</f>
        <v/>
      </c>
      <c r="S43" s="17">
        <f>IF(OR($A43="",S$5&gt;N('الإعدادات'!$B$7)),"",SUMIFS('الدفعات'!$D$6:$D$1505,'الدفعات'!$B$6:$B$1505,$A43,'الدفعات'!$C$6:$C$1505,S$5))</f>
        <v/>
      </c>
      <c r="T43" s="17">
        <f>IF(OR($A43="",T$5&gt;N('الإعدادات'!$B$7)),"",SUMIFS('الدفعات'!$D$6:$D$1505,'الدفعات'!$B$6:$B$1505,$A43,'الدفعات'!$C$6:$C$1505,T$5))</f>
        <v/>
      </c>
      <c r="U43" s="17">
        <f>IF(OR($A43="",U$5&gt;N('الإعدادات'!$B$7)),"",SUMIFS('الدفعات'!$D$6:$D$1505,'الدفعات'!$B$6:$B$1505,$A43,'الدفعات'!$C$6:$C$1505,U$5))</f>
        <v/>
      </c>
      <c r="V43" s="17">
        <f>IF(OR($A43="",V$5&gt;N('الإعدادات'!$B$7)),"",SUMIFS('الدفعات'!$D$6:$D$1505,'الدفعات'!$B$6:$B$1505,$A43,'الدفعات'!$C$6:$C$1505,V$5))</f>
        <v/>
      </c>
      <c r="W43" s="17">
        <f>IF(OR($A43="",W$5&gt;N('الإعدادات'!$B$7)),"",SUMIFS('الدفعات'!$D$6:$D$1505,'الدفعات'!$B$6:$B$1505,$A43,'الدفعات'!$C$6:$C$1505,W$5))</f>
        <v/>
      </c>
      <c r="X43" s="17">
        <f>IF(OR($A43="",X$5&gt;N('الإعدادات'!$B$7)),"",SUMIFS('الدفعات'!$D$6:$D$1505,'الدفعات'!$B$6:$B$1505,$A43,'الدفعات'!$C$6:$C$1505,X$5))</f>
        <v/>
      </c>
      <c r="Y43" s="17">
        <f>IF(OR($A43="",Y$5&gt;N('الإعدادات'!$B$7)),"",SUMIFS('الدفعات'!$D$6:$D$1505,'الدفعات'!$B$6:$B$1505,$A43,'الدفعات'!$C$6:$C$1505,Y$5))</f>
        <v/>
      </c>
      <c r="Z43" s="17">
        <f>IF(OR($A43="",Z$5&gt;N('الإعدادات'!$B$7)),"",SUMIFS('الدفعات'!$D$6:$D$1505,'الدفعات'!$B$6:$B$1505,$A43,'الدفعات'!$C$6:$C$1505,Z$5))</f>
        <v/>
      </c>
      <c r="AA43" s="17">
        <f>IF(OR($A43="",AA$5&gt;N('الإعدادات'!$B$7)),"",SUMIFS('الدفعات'!$D$6:$D$1505,'الدفعات'!$B$6:$B$1505,$A43,'الدفعات'!$C$6:$C$1505,AA$5))</f>
        <v/>
      </c>
    </row>
    <row r="44">
      <c r="A44" s="6">
        <f>IF('الأعضاء'!A44&amp;""="","",'الأعضاء'!A44)</f>
        <v/>
      </c>
      <c r="B44" s="6">
        <f>IF($A44="","",'الأعضاء'!B44)</f>
        <v/>
      </c>
      <c r="C44" s="22">
        <f>IF($A44="","",'الأعضاء'!E44)</f>
        <v/>
      </c>
      <c r="D44" s="17">
        <f>IF(OR($A44="",D$5&gt;N('الإعدادات'!$B$7)),"",SUMIFS('الدفعات'!$D$6:$D$1505,'الدفعات'!$B$6:$B$1505,$A44,'الدفعات'!$C$6:$C$1505,D$5))</f>
        <v/>
      </c>
      <c r="E44" s="17">
        <f>IF(OR($A44="",E$5&gt;N('الإعدادات'!$B$7)),"",SUMIFS('الدفعات'!$D$6:$D$1505,'الدفعات'!$B$6:$B$1505,$A44,'الدفعات'!$C$6:$C$1505,E$5))</f>
        <v/>
      </c>
      <c r="F44" s="17">
        <f>IF(OR($A44="",F$5&gt;N('الإعدادات'!$B$7)),"",SUMIFS('الدفعات'!$D$6:$D$1505,'الدفعات'!$B$6:$B$1505,$A44,'الدفعات'!$C$6:$C$1505,F$5))</f>
        <v/>
      </c>
      <c r="G44" s="17">
        <f>IF(OR($A44="",G$5&gt;N('الإعدادات'!$B$7)),"",SUMIFS('الدفعات'!$D$6:$D$1505,'الدفعات'!$B$6:$B$1505,$A44,'الدفعات'!$C$6:$C$1505,G$5))</f>
        <v/>
      </c>
      <c r="H44" s="17">
        <f>IF(OR($A44="",H$5&gt;N('الإعدادات'!$B$7)),"",SUMIFS('الدفعات'!$D$6:$D$1505,'الدفعات'!$B$6:$B$1505,$A44,'الدفعات'!$C$6:$C$1505,H$5))</f>
        <v/>
      </c>
      <c r="I44" s="17">
        <f>IF(OR($A44="",I$5&gt;N('الإعدادات'!$B$7)),"",SUMIFS('الدفعات'!$D$6:$D$1505,'الدفعات'!$B$6:$B$1505,$A44,'الدفعات'!$C$6:$C$1505,I$5))</f>
        <v/>
      </c>
      <c r="J44" s="17">
        <f>IF(OR($A44="",J$5&gt;N('الإعدادات'!$B$7)),"",SUMIFS('الدفعات'!$D$6:$D$1505,'الدفعات'!$B$6:$B$1505,$A44,'الدفعات'!$C$6:$C$1505,J$5))</f>
        <v/>
      </c>
      <c r="K44" s="17">
        <f>IF(OR($A44="",K$5&gt;N('الإعدادات'!$B$7)),"",SUMIFS('الدفعات'!$D$6:$D$1505,'الدفعات'!$B$6:$B$1505,$A44,'الدفعات'!$C$6:$C$1505,K$5))</f>
        <v/>
      </c>
      <c r="L44" s="17">
        <f>IF(OR($A44="",L$5&gt;N('الإعدادات'!$B$7)),"",SUMIFS('الدفعات'!$D$6:$D$1505,'الدفعات'!$B$6:$B$1505,$A44,'الدفعات'!$C$6:$C$1505,L$5))</f>
        <v/>
      </c>
      <c r="M44" s="17">
        <f>IF(OR($A44="",M$5&gt;N('الإعدادات'!$B$7)),"",SUMIFS('الدفعات'!$D$6:$D$1505,'الدفعات'!$B$6:$B$1505,$A44,'الدفعات'!$C$6:$C$1505,M$5))</f>
        <v/>
      </c>
      <c r="N44" s="17">
        <f>IF(OR($A44="",N$5&gt;N('الإعدادات'!$B$7)),"",SUMIFS('الدفعات'!$D$6:$D$1505,'الدفعات'!$B$6:$B$1505,$A44,'الدفعات'!$C$6:$C$1505,N$5))</f>
        <v/>
      </c>
      <c r="O44" s="17">
        <f>IF(OR($A44="",O$5&gt;N('الإعدادات'!$B$7)),"",SUMIFS('الدفعات'!$D$6:$D$1505,'الدفعات'!$B$6:$B$1505,$A44,'الدفعات'!$C$6:$C$1505,O$5))</f>
        <v/>
      </c>
      <c r="P44" s="17">
        <f>IF(OR($A44="",P$5&gt;N('الإعدادات'!$B$7)),"",SUMIFS('الدفعات'!$D$6:$D$1505,'الدفعات'!$B$6:$B$1505,$A44,'الدفعات'!$C$6:$C$1505,P$5))</f>
        <v/>
      </c>
      <c r="Q44" s="17">
        <f>IF(OR($A44="",Q$5&gt;N('الإعدادات'!$B$7)),"",SUMIFS('الدفعات'!$D$6:$D$1505,'الدفعات'!$B$6:$B$1505,$A44,'الدفعات'!$C$6:$C$1505,Q$5))</f>
        <v/>
      </c>
      <c r="R44" s="17">
        <f>IF(OR($A44="",R$5&gt;N('الإعدادات'!$B$7)),"",SUMIFS('الدفعات'!$D$6:$D$1505,'الدفعات'!$B$6:$B$1505,$A44,'الدفعات'!$C$6:$C$1505,R$5))</f>
        <v/>
      </c>
      <c r="S44" s="17">
        <f>IF(OR($A44="",S$5&gt;N('الإعدادات'!$B$7)),"",SUMIFS('الدفعات'!$D$6:$D$1505,'الدفعات'!$B$6:$B$1505,$A44,'الدفعات'!$C$6:$C$1505,S$5))</f>
        <v/>
      </c>
      <c r="T44" s="17">
        <f>IF(OR($A44="",T$5&gt;N('الإعدادات'!$B$7)),"",SUMIFS('الدفعات'!$D$6:$D$1505,'الدفعات'!$B$6:$B$1505,$A44,'الدفعات'!$C$6:$C$1505,T$5))</f>
        <v/>
      </c>
      <c r="U44" s="17">
        <f>IF(OR($A44="",U$5&gt;N('الإعدادات'!$B$7)),"",SUMIFS('الدفعات'!$D$6:$D$1505,'الدفعات'!$B$6:$B$1505,$A44,'الدفعات'!$C$6:$C$1505,U$5))</f>
        <v/>
      </c>
      <c r="V44" s="17">
        <f>IF(OR($A44="",V$5&gt;N('الإعدادات'!$B$7)),"",SUMIFS('الدفعات'!$D$6:$D$1505,'الدفعات'!$B$6:$B$1505,$A44,'الدفعات'!$C$6:$C$1505,V$5))</f>
        <v/>
      </c>
      <c r="W44" s="17">
        <f>IF(OR($A44="",W$5&gt;N('الإعدادات'!$B$7)),"",SUMIFS('الدفعات'!$D$6:$D$1505,'الدفعات'!$B$6:$B$1505,$A44,'الدفعات'!$C$6:$C$1505,W$5))</f>
        <v/>
      </c>
      <c r="X44" s="17">
        <f>IF(OR($A44="",X$5&gt;N('الإعدادات'!$B$7)),"",SUMIFS('الدفعات'!$D$6:$D$1505,'الدفعات'!$B$6:$B$1505,$A44,'الدفعات'!$C$6:$C$1505,X$5))</f>
        <v/>
      </c>
      <c r="Y44" s="17">
        <f>IF(OR($A44="",Y$5&gt;N('الإعدادات'!$B$7)),"",SUMIFS('الدفعات'!$D$6:$D$1505,'الدفعات'!$B$6:$B$1505,$A44,'الدفعات'!$C$6:$C$1505,Y$5))</f>
        <v/>
      </c>
      <c r="Z44" s="17">
        <f>IF(OR($A44="",Z$5&gt;N('الإعدادات'!$B$7)),"",SUMIFS('الدفعات'!$D$6:$D$1505,'الدفعات'!$B$6:$B$1505,$A44,'الدفعات'!$C$6:$C$1505,Z$5))</f>
        <v/>
      </c>
      <c r="AA44" s="17">
        <f>IF(OR($A44="",AA$5&gt;N('الإعدادات'!$B$7)),"",SUMIFS('الدفعات'!$D$6:$D$1505,'الدفعات'!$B$6:$B$1505,$A44,'الدفعات'!$C$6:$C$1505,AA$5))</f>
        <v/>
      </c>
    </row>
    <row r="45">
      <c r="A45" s="6">
        <f>IF('الأعضاء'!A45&amp;""="","",'الأعضاء'!A45)</f>
        <v/>
      </c>
      <c r="B45" s="6">
        <f>IF($A45="","",'الأعضاء'!B45)</f>
        <v/>
      </c>
      <c r="C45" s="22">
        <f>IF($A45="","",'الأعضاء'!E45)</f>
        <v/>
      </c>
      <c r="D45" s="17">
        <f>IF(OR($A45="",D$5&gt;N('الإعدادات'!$B$7)),"",SUMIFS('الدفعات'!$D$6:$D$1505,'الدفعات'!$B$6:$B$1505,$A45,'الدفعات'!$C$6:$C$1505,D$5))</f>
        <v/>
      </c>
      <c r="E45" s="17">
        <f>IF(OR($A45="",E$5&gt;N('الإعدادات'!$B$7)),"",SUMIFS('الدفعات'!$D$6:$D$1505,'الدفعات'!$B$6:$B$1505,$A45,'الدفعات'!$C$6:$C$1505,E$5))</f>
        <v/>
      </c>
      <c r="F45" s="17">
        <f>IF(OR($A45="",F$5&gt;N('الإعدادات'!$B$7)),"",SUMIFS('الدفعات'!$D$6:$D$1505,'الدفعات'!$B$6:$B$1505,$A45,'الدفعات'!$C$6:$C$1505,F$5))</f>
        <v/>
      </c>
      <c r="G45" s="17">
        <f>IF(OR($A45="",G$5&gt;N('الإعدادات'!$B$7)),"",SUMIFS('الدفعات'!$D$6:$D$1505,'الدفعات'!$B$6:$B$1505,$A45,'الدفعات'!$C$6:$C$1505,G$5))</f>
        <v/>
      </c>
      <c r="H45" s="17">
        <f>IF(OR($A45="",H$5&gt;N('الإعدادات'!$B$7)),"",SUMIFS('الدفعات'!$D$6:$D$1505,'الدفعات'!$B$6:$B$1505,$A45,'الدفعات'!$C$6:$C$1505,H$5))</f>
        <v/>
      </c>
      <c r="I45" s="17">
        <f>IF(OR($A45="",I$5&gt;N('الإعدادات'!$B$7)),"",SUMIFS('الدفعات'!$D$6:$D$1505,'الدفعات'!$B$6:$B$1505,$A45,'الدفعات'!$C$6:$C$1505,I$5))</f>
        <v/>
      </c>
      <c r="J45" s="17">
        <f>IF(OR($A45="",J$5&gt;N('الإعدادات'!$B$7)),"",SUMIFS('الدفعات'!$D$6:$D$1505,'الدفعات'!$B$6:$B$1505,$A45,'الدفعات'!$C$6:$C$1505,J$5))</f>
        <v/>
      </c>
      <c r="K45" s="17">
        <f>IF(OR($A45="",K$5&gt;N('الإعدادات'!$B$7)),"",SUMIFS('الدفعات'!$D$6:$D$1505,'الدفعات'!$B$6:$B$1505,$A45,'الدفعات'!$C$6:$C$1505,K$5))</f>
        <v/>
      </c>
      <c r="L45" s="17">
        <f>IF(OR($A45="",L$5&gt;N('الإعدادات'!$B$7)),"",SUMIFS('الدفعات'!$D$6:$D$1505,'الدفعات'!$B$6:$B$1505,$A45,'الدفعات'!$C$6:$C$1505,L$5))</f>
        <v/>
      </c>
      <c r="M45" s="17">
        <f>IF(OR($A45="",M$5&gt;N('الإعدادات'!$B$7)),"",SUMIFS('الدفعات'!$D$6:$D$1505,'الدفعات'!$B$6:$B$1505,$A45,'الدفعات'!$C$6:$C$1505,M$5))</f>
        <v/>
      </c>
      <c r="N45" s="17">
        <f>IF(OR($A45="",N$5&gt;N('الإعدادات'!$B$7)),"",SUMIFS('الدفعات'!$D$6:$D$1505,'الدفعات'!$B$6:$B$1505,$A45,'الدفعات'!$C$6:$C$1505,N$5))</f>
        <v/>
      </c>
      <c r="O45" s="17">
        <f>IF(OR($A45="",O$5&gt;N('الإعدادات'!$B$7)),"",SUMIFS('الدفعات'!$D$6:$D$1505,'الدفعات'!$B$6:$B$1505,$A45,'الدفعات'!$C$6:$C$1505,O$5))</f>
        <v/>
      </c>
      <c r="P45" s="17">
        <f>IF(OR($A45="",P$5&gt;N('الإعدادات'!$B$7)),"",SUMIFS('الدفعات'!$D$6:$D$1505,'الدفعات'!$B$6:$B$1505,$A45,'الدفعات'!$C$6:$C$1505,P$5))</f>
        <v/>
      </c>
      <c r="Q45" s="17">
        <f>IF(OR($A45="",Q$5&gt;N('الإعدادات'!$B$7)),"",SUMIFS('الدفعات'!$D$6:$D$1505,'الدفعات'!$B$6:$B$1505,$A45,'الدفعات'!$C$6:$C$1505,Q$5))</f>
        <v/>
      </c>
      <c r="R45" s="17">
        <f>IF(OR($A45="",R$5&gt;N('الإعدادات'!$B$7)),"",SUMIFS('الدفعات'!$D$6:$D$1505,'الدفعات'!$B$6:$B$1505,$A45,'الدفعات'!$C$6:$C$1505,R$5))</f>
        <v/>
      </c>
      <c r="S45" s="17">
        <f>IF(OR($A45="",S$5&gt;N('الإعدادات'!$B$7)),"",SUMIFS('الدفعات'!$D$6:$D$1505,'الدفعات'!$B$6:$B$1505,$A45,'الدفعات'!$C$6:$C$1505,S$5))</f>
        <v/>
      </c>
      <c r="T45" s="17">
        <f>IF(OR($A45="",T$5&gt;N('الإعدادات'!$B$7)),"",SUMIFS('الدفعات'!$D$6:$D$1505,'الدفعات'!$B$6:$B$1505,$A45,'الدفعات'!$C$6:$C$1505,T$5))</f>
        <v/>
      </c>
      <c r="U45" s="17">
        <f>IF(OR($A45="",U$5&gt;N('الإعدادات'!$B$7)),"",SUMIFS('الدفعات'!$D$6:$D$1505,'الدفعات'!$B$6:$B$1505,$A45,'الدفعات'!$C$6:$C$1505,U$5))</f>
        <v/>
      </c>
      <c r="V45" s="17">
        <f>IF(OR($A45="",V$5&gt;N('الإعدادات'!$B$7)),"",SUMIFS('الدفعات'!$D$6:$D$1505,'الدفعات'!$B$6:$B$1505,$A45,'الدفعات'!$C$6:$C$1505,V$5))</f>
        <v/>
      </c>
      <c r="W45" s="17">
        <f>IF(OR($A45="",W$5&gt;N('الإعدادات'!$B$7)),"",SUMIFS('الدفعات'!$D$6:$D$1505,'الدفعات'!$B$6:$B$1505,$A45,'الدفعات'!$C$6:$C$1505,W$5))</f>
        <v/>
      </c>
      <c r="X45" s="17">
        <f>IF(OR($A45="",X$5&gt;N('الإعدادات'!$B$7)),"",SUMIFS('الدفعات'!$D$6:$D$1505,'الدفعات'!$B$6:$B$1505,$A45,'الدفعات'!$C$6:$C$1505,X$5))</f>
        <v/>
      </c>
      <c r="Y45" s="17">
        <f>IF(OR($A45="",Y$5&gt;N('الإعدادات'!$B$7)),"",SUMIFS('الدفعات'!$D$6:$D$1505,'الدفعات'!$B$6:$B$1505,$A45,'الدفعات'!$C$6:$C$1505,Y$5))</f>
        <v/>
      </c>
      <c r="Z45" s="17">
        <f>IF(OR($A45="",Z$5&gt;N('الإعدادات'!$B$7)),"",SUMIFS('الدفعات'!$D$6:$D$1505,'الدفعات'!$B$6:$B$1505,$A45,'الدفعات'!$C$6:$C$1505,Z$5))</f>
        <v/>
      </c>
      <c r="AA45" s="17">
        <f>IF(OR($A45="",AA$5&gt;N('الإعدادات'!$B$7)),"",SUMIFS('الدفعات'!$D$6:$D$1505,'الدفعات'!$B$6:$B$1505,$A45,'الدفعات'!$C$6:$C$1505,AA$5))</f>
        <v/>
      </c>
    </row>
  </sheetData>
  <mergeCells count="2">
    <mergeCell ref="A1:AA1"/>
    <mergeCell ref="A2:AA2"/>
  </mergeCells>
  <conditionalFormatting sqref="D6:AA45">
    <cfRule type="expression" priority="1" dxfId="1">
      <formula>AND(D6&lt;&gt;"",D$5&lt;='الإعدادات'!$B$13,D6&lt;$C6)</formula>
    </cfRule>
    <cfRule type="expression" priority="2" dxfId="2">
      <formula>AND(D6&lt;&gt;"",D$5&gt;'الإعدادات'!$B$13,D6&gt;0)</formula>
    </cfRule>
    <cfRule type="expression" priority="3" dxfId="2">
      <formula>AND(D6&lt;&gt;"",D6&gt;=$C6)</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J52"/>
  <sheetViews>
    <sheetView showGridLines="1" rightToLeft="1" workbookViewId="0">
      <pane ySplit="12" topLeftCell="A13" activePane="bottomLeft" state="frozen"/>
      <selection pane="bottomLeft" activeCell="A1" sqref="A1"/>
    </sheetView>
  </sheetViews>
  <sheetFormatPr baseColWidth="8" defaultRowHeight="15"/>
  <cols>
    <col width="6" customWidth="1" min="1" max="1"/>
    <col width="9" customWidth="1" min="2" max="2"/>
    <col width="22" customWidth="1" min="3" max="3"/>
    <col width="9" customWidth="1" min="4" max="4"/>
    <col width="13" customWidth="1" min="5" max="5"/>
    <col width="13" customWidth="1" min="6" max="6"/>
    <col width="14" customWidth="1" min="7" max="7"/>
    <col width="13" customWidth="1" min="8" max="8"/>
    <col width="14" customWidth="1" min="9" max="9"/>
    <col width="16" customWidth="1" min="10" max="10"/>
  </cols>
  <sheetData>
    <row r="1" ht="26" customHeight="1">
      <c r="A1" s="10" t="inlineStr">
        <is>
          <t>شيت جمعية شهرية · قالب مجاني من Softwiro</t>
        </is>
      </c>
    </row>
    <row r="2">
      <c r="A2" s="11" t="inlineStr">
        <is>
          <t>هل تعبت من نقل الأرقام بين الشيتات؟ هذا العمل يتم تلقائيًا في برنامج مخصص من Softwiro ← اضغط هنا</t>
        </is>
      </c>
    </row>
    <row r="3">
      <c r="A3" s="24">
        <f>'الإعدادات'!$B$4</f>
        <v/>
      </c>
    </row>
    <row r="4">
      <c r="A4" s="12" t="inlineStr">
        <is>
          <t>رقم الشهر (اتركه فارغًا للشهر الحالي)</t>
        </is>
      </c>
      <c r="B4" s="15" t="n"/>
    </row>
    <row r="5">
      <c r="A5" s="12" t="inlineStr">
        <is>
          <t>الشهر المعروض</t>
        </is>
      </c>
      <c r="B5" s="19">
        <f>IF(B4&amp;""="",'الإعدادات'!$B$13,B4)</f>
        <v/>
      </c>
    </row>
    <row r="6">
      <c r="A6" s="12" t="inlineStr">
        <is>
          <t>تاريخ الشهر</t>
        </is>
      </c>
      <c r="B6" s="23">
        <f>IF(B5=0,"",EDATE('الإعدادات'!$B$6,B5-1))</f>
        <v/>
      </c>
    </row>
    <row r="7">
      <c r="A7" s="12" t="inlineStr">
        <is>
          <t>القابض هذا الشهر</t>
        </is>
      </c>
      <c r="B7" s="6">
        <f>IFERROR(INDEX('الشهور'!$D$6:$D$29,MATCH(B5,'الشهور'!$A$6:$A$29,0))&amp;"","")</f>
        <v/>
      </c>
    </row>
    <row r="8">
      <c r="A8" s="12" t="inlineStr">
        <is>
          <t>القبضة</t>
        </is>
      </c>
      <c r="B8" s="22">
        <f>'الإعدادات'!$B$12</f>
        <v/>
      </c>
    </row>
    <row r="9">
      <c r="A9" s="12" t="inlineStr">
        <is>
          <t>المحصّل</t>
        </is>
      </c>
      <c r="B9" s="22">
        <f>SUMIFS('الدفعات'!$D$6:$D$1505,'الدفعات'!$C$6:$C$1505,B5)</f>
        <v/>
      </c>
    </row>
    <row r="10">
      <c r="A10" s="12" t="inlineStr">
        <is>
          <t>المتبقي للتحصيل</t>
        </is>
      </c>
      <c r="B10" s="18">
        <f>MAX(0,B8-B9)</f>
        <v/>
      </c>
    </row>
    <row r="12" ht="32" customHeight="1">
      <c r="A12" s="20" t="inlineStr">
        <is>
          <t>م</t>
        </is>
      </c>
      <c r="B12" s="20" t="inlineStr">
        <is>
          <t>الكود</t>
        </is>
      </c>
      <c r="C12" s="20" t="inlineStr">
        <is>
          <t>العضو</t>
        </is>
      </c>
      <c r="D12" s="20" t="inlineStr">
        <is>
          <t>الأسهم</t>
        </is>
      </c>
      <c r="E12" s="20" t="inlineStr">
        <is>
          <t>القسط</t>
        </is>
      </c>
      <c r="F12" s="20" t="inlineStr">
        <is>
          <t>المدفوع</t>
        </is>
      </c>
      <c r="G12" s="20" t="inlineStr">
        <is>
          <t>المتأخر قبل الشهر</t>
        </is>
      </c>
      <c r="H12" s="20" t="inlineStr">
        <is>
          <t>المتبقي للشهر</t>
        </is>
      </c>
      <c r="I12" s="20" t="inlineStr">
        <is>
          <t>الإجمالي المطلوب</t>
        </is>
      </c>
      <c r="J12" s="20" t="inlineStr">
        <is>
          <t>التوقيع</t>
        </is>
      </c>
    </row>
    <row r="13">
      <c r="A13" s="6">
        <f>IF('الأعضاء'!A6&amp;""="","",1)</f>
        <v/>
      </c>
      <c r="B13" s="6">
        <f>IF($A13="","",'الأعضاء'!A6)</f>
        <v/>
      </c>
      <c r="C13" s="6">
        <f>IF($A13="","",'الأعضاء'!B6)</f>
        <v/>
      </c>
      <c r="D13" s="25">
        <f>IF($A13="","",'الأعضاء'!D6)</f>
        <v/>
      </c>
      <c r="E13" s="22">
        <f>IF($A13="","",'الأعضاء'!E6)</f>
        <v/>
      </c>
      <c r="F13" s="22">
        <f>IF($A13="","",SUMIFS('الدفعات'!$D$6:$D$1505,'الدفعات'!$B$6:$B$1505,$B13,'الدفعات'!$C$6:$C$1505,$B$5))</f>
        <v/>
      </c>
      <c r="G13" s="22">
        <f>IF($A13="","",MAX(0,E13*MAX(0,$B$5-1)-SUMIFS('الدفعات'!$D$6:$D$1505,'الدفعات'!$B$6:$B$1505,$B13,'الدفعات'!$C$6:$C$1505,"&lt;"&amp;$B$5)))</f>
        <v/>
      </c>
      <c r="H13" s="22">
        <f>IF($A13="","",MAX(0,E13-F13))</f>
        <v/>
      </c>
      <c r="I13" s="18">
        <f>IF($A13="","",G13+H13)</f>
        <v/>
      </c>
      <c r="J13" s="5" t="n"/>
    </row>
    <row r="14">
      <c r="A14" s="6">
        <f>IF('الأعضاء'!A7&amp;""="","",2)</f>
        <v/>
      </c>
      <c r="B14" s="6">
        <f>IF($A14="","",'الأعضاء'!A7)</f>
        <v/>
      </c>
      <c r="C14" s="6">
        <f>IF($A14="","",'الأعضاء'!B7)</f>
        <v/>
      </c>
      <c r="D14" s="25">
        <f>IF($A14="","",'الأعضاء'!D7)</f>
        <v/>
      </c>
      <c r="E14" s="22">
        <f>IF($A14="","",'الأعضاء'!E7)</f>
        <v/>
      </c>
      <c r="F14" s="22">
        <f>IF($A14="","",SUMIFS('الدفعات'!$D$6:$D$1505,'الدفعات'!$B$6:$B$1505,$B14,'الدفعات'!$C$6:$C$1505,$B$5))</f>
        <v/>
      </c>
      <c r="G14" s="22">
        <f>IF($A14="","",MAX(0,E14*MAX(0,$B$5-1)-SUMIFS('الدفعات'!$D$6:$D$1505,'الدفعات'!$B$6:$B$1505,$B14,'الدفعات'!$C$6:$C$1505,"&lt;"&amp;$B$5)))</f>
        <v/>
      </c>
      <c r="H14" s="22">
        <f>IF($A14="","",MAX(0,E14-F14))</f>
        <v/>
      </c>
      <c r="I14" s="18">
        <f>IF($A14="","",G14+H14)</f>
        <v/>
      </c>
      <c r="J14" s="5" t="n"/>
    </row>
    <row r="15">
      <c r="A15" s="6">
        <f>IF('الأعضاء'!A8&amp;""="","",3)</f>
        <v/>
      </c>
      <c r="B15" s="6">
        <f>IF($A15="","",'الأعضاء'!A8)</f>
        <v/>
      </c>
      <c r="C15" s="6">
        <f>IF($A15="","",'الأعضاء'!B8)</f>
        <v/>
      </c>
      <c r="D15" s="25">
        <f>IF($A15="","",'الأعضاء'!D8)</f>
        <v/>
      </c>
      <c r="E15" s="22">
        <f>IF($A15="","",'الأعضاء'!E8)</f>
        <v/>
      </c>
      <c r="F15" s="22">
        <f>IF($A15="","",SUMIFS('الدفعات'!$D$6:$D$1505,'الدفعات'!$B$6:$B$1505,$B15,'الدفعات'!$C$6:$C$1505,$B$5))</f>
        <v/>
      </c>
      <c r="G15" s="22">
        <f>IF($A15="","",MAX(0,E15*MAX(0,$B$5-1)-SUMIFS('الدفعات'!$D$6:$D$1505,'الدفعات'!$B$6:$B$1505,$B15,'الدفعات'!$C$6:$C$1505,"&lt;"&amp;$B$5)))</f>
        <v/>
      </c>
      <c r="H15" s="22">
        <f>IF($A15="","",MAX(0,E15-F15))</f>
        <v/>
      </c>
      <c r="I15" s="18">
        <f>IF($A15="","",G15+H15)</f>
        <v/>
      </c>
      <c r="J15" s="5" t="n"/>
    </row>
    <row r="16">
      <c r="A16" s="6">
        <f>IF('الأعضاء'!A9&amp;""="","",4)</f>
        <v/>
      </c>
      <c r="B16" s="6">
        <f>IF($A16="","",'الأعضاء'!A9)</f>
        <v/>
      </c>
      <c r="C16" s="6">
        <f>IF($A16="","",'الأعضاء'!B9)</f>
        <v/>
      </c>
      <c r="D16" s="25">
        <f>IF($A16="","",'الأعضاء'!D9)</f>
        <v/>
      </c>
      <c r="E16" s="22">
        <f>IF($A16="","",'الأعضاء'!E9)</f>
        <v/>
      </c>
      <c r="F16" s="22">
        <f>IF($A16="","",SUMIFS('الدفعات'!$D$6:$D$1505,'الدفعات'!$B$6:$B$1505,$B16,'الدفعات'!$C$6:$C$1505,$B$5))</f>
        <v/>
      </c>
      <c r="G16" s="22">
        <f>IF($A16="","",MAX(0,E16*MAX(0,$B$5-1)-SUMIFS('الدفعات'!$D$6:$D$1505,'الدفعات'!$B$6:$B$1505,$B16,'الدفعات'!$C$6:$C$1505,"&lt;"&amp;$B$5)))</f>
        <v/>
      </c>
      <c r="H16" s="22">
        <f>IF($A16="","",MAX(0,E16-F16))</f>
        <v/>
      </c>
      <c r="I16" s="18">
        <f>IF($A16="","",G16+H16)</f>
        <v/>
      </c>
      <c r="J16" s="5" t="n"/>
    </row>
    <row r="17">
      <c r="A17" s="6">
        <f>IF('الأعضاء'!A10&amp;""="","",5)</f>
        <v/>
      </c>
      <c r="B17" s="6">
        <f>IF($A17="","",'الأعضاء'!A10)</f>
        <v/>
      </c>
      <c r="C17" s="6">
        <f>IF($A17="","",'الأعضاء'!B10)</f>
        <v/>
      </c>
      <c r="D17" s="25">
        <f>IF($A17="","",'الأعضاء'!D10)</f>
        <v/>
      </c>
      <c r="E17" s="22">
        <f>IF($A17="","",'الأعضاء'!E10)</f>
        <v/>
      </c>
      <c r="F17" s="22">
        <f>IF($A17="","",SUMIFS('الدفعات'!$D$6:$D$1505,'الدفعات'!$B$6:$B$1505,$B17,'الدفعات'!$C$6:$C$1505,$B$5))</f>
        <v/>
      </c>
      <c r="G17" s="22">
        <f>IF($A17="","",MAX(0,E17*MAX(0,$B$5-1)-SUMIFS('الدفعات'!$D$6:$D$1505,'الدفعات'!$B$6:$B$1505,$B17,'الدفعات'!$C$6:$C$1505,"&lt;"&amp;$B$5)))</f>
        <v/>
      </c>
      <c r="H17" s="22">
        <f>IF($A17="","",MAX(0,E17-F17))</f>
        <v/>
      </c>
      <c r="I17" s="18">
        <f>IF($A17="","",G17+H17)</f>
        <v/>
      </c>
      <c r="J17" s="5" t="n"/>
    </row>
    <row r="18">
      <c r="A18" s="6">
        <f>IF('الأعضاء'!A11&amp;""="","",6)</f>
        <v/>
      </c>
      <c r="B18" s="6">
        <f>IF($A18="","",'الأعضاء'!A11)</f>
        <v/>
      </c>
      <c r="C18" s="6">
        <f>IF($A18="","",'الأعضاء'!B11)</f>
        <v/>
      </c>
      <c r="D18" s="25">
        <f>IF($A18="","",'الأعضاء'!D11)</f>
        <v/>
      </c>
      <c r="E18" s="22">
        <f>IF($A18="","",'الأعضاء'!E11)</f>
        <v/>
      </c>
      <c r="F18" s="22">
        <f>IF($A18="","",SUMIFS('الدفعات'!$D$6:$D$1505,'الدفعات'!$B$6:$B$1505,$B18,'الدفعات'!$C$6:$C$1505,$B$5))</f>
        <v/>
      </c>
      <c r="G18" s="22">
        <f>IF($A18="","",MAX(0,E18*MAX(0,$B$5-1)-SUMIFS('الدفعات'!$D$6:$D$1505,'الدفعات'!$B$6:$B$1505,$B18,'الدفعات'!$C$6:$C$1505,"&lt;"&amp;$B$5)))</f>
        <v/>
      </c>
      <c r="H18" s="22">
        <f>IF($A18="","",MAX(0,E18-F18))</f>
        <v/>
      </c>
      <c r="I18" s="18">
        <f>IF($A18="","",G18+H18)</f>
        <v/>
      </c>
      <c r="J18" s="5" t="n"/>
    </row>
    <row r="19">
      <c r="A19" s="6">
        <f>IF('الأعضاء'!A12&amp;""="","",7)</f>
        <v/>
      </c>
      <c r="B19" s="6">
        <f>IF($A19="","",'الأعضاء'!A12)</f>
        <v/>
      </c>
      <c r="C19" s="6">
        <f>IF($A19="","",'الأعضاء'!B12)</f>
        <v/>
      </c>
      <c r="D19" s="25">
        <f>IF($A19="","",'الأعضاء'!D12)</f>
        <v/>
      </c>
      <c r="E19" s="22">
        <f>IF($A19="","",'الأعضاء'!E12)</f>
        <v/>
      </c>
      <c r="F19" s="22">
        <f>IF($A19="","",SUMIFS('الدفعات'!$D$6:$D$1505,'الدفعات'!$B$6:$B$1505,$B19,'الدفعات'!$C$6:$C$1505,$B$5))</f>
        <v/>
      </c>
      <c r="G19" s="22">
        <f>IF($A19="","",MAX(0,E19*MAX(0,$B$5-1)-SUMIFS('الدفعات'!$D$6:$D$1505,'الدفعات'!$B$6:$B$1505,$B19,'الدفعات'!$C$6:$C$1505,"&lt;"&amp;$B$5)))</f>
        <v/>
      </c>
      <c r="H19" s="22">
        <f>IF($A19="","",MAX(0,E19-F19))</f>
        <v/>
      </c>
      <c r="I19" s="18">
        <f>IF($A19="","",G19+H19)</f>
        <v/>
      </c>
      <c r="J19" s="5" t="n"/>
    </row>
    <row r="20">
      <c r="A20" s="6">
        <f>IF('الأعضاء'!A13&amp;""="","",8)</f>
        <v/>
      </c>
      <c r="B20" s="6">
        <f>IF($A20="","",'الأعضاء'!A13)</f>
        <v/>
      </c>
      <c r="C20" s="6">
        <f>IF($A20="","",'الأعضاء'!B13)</f>
        <v/>
      </c>
      <c r="D20" s="25">
        <f>IF($A20="","",'الأعضاء'!D13)</f>
        <v/>
      </c>
      <c r="E20" s="22">
        <f>IF($A20="","",'الأعضاء'!E13)</f>
        <v/>
      </c>
      <c r="F20" s="22">
        <f>IF($A20="","",SUMIFS('الدفعات'!$D$6:$D$1505,'الدفعات'!$B$6:$B$1505,$B20,'الدفعات'!$C$6:$C$1505,$B$5))</f>
        <v/>
      </c>
      <c r="G20" s="22">
        <f>IF($A20="","",MAX(0,E20*MAX(0,$B$5-1)-SUMIFS('الدفعات'!$D$6:$D$1505,'الدفعات'!$B$6:$B$1505,$B20,'الدفعات'!$C$6:$C$1505,"&lt;"&amp;$B$5)))</f>
        <v/>
      </c>
      <c r="H20" s="22">
        <f>IF($A20="","",MAX(0,E20-F20))</f>
        <v/>
      </c>
      <c r="I20" s="18">
        <f>IF($A20="","",G20+H20)</f>
        <v/>
      </c>
      <c r="J20" s="5" t="n"/>
    </row>
    <row r="21">
      <c r="A21" s="6">
        <f>IF('الأعضاء'!A14&amp;""="","",9)</f>
        <v/>
      </c>
      <c r="B21" s="6">
        <f>IF($A21="","",'الأعضاء'!A14)</f>
        <v/>
      </c>
      <c r="C21" s="6">
        <f>IF($A21="","",'الأعضاء'!B14)</f>
        <v/>
      </c>
      <c r="D21" s="25">
        <f>IF($A21="","",'الأعضاء'!D14)</f>
        <v/>
      </c>
      <c r="E21" s="22">
        <f>IF($A21="","",'الأعضاء'!E14)</f>
        <v/>
      </c>
      <c r="F21" s="22">
        <f>IF($A21="","",SUMIFS('الدفعات'!$D$6:$D$1505,'الدفعات'!$B$6:$B$1505,$B21,'الدفعات'!$C$6:$C$1505,$B$5))</f>
        <v/>
      </c>
      <c r="G21" s="22">
        <f>IF($A21="","",MAX(0,E21*MAX(0,$B$5-1)-SUMIFS('الدفعات'!$D$6:$D$1505,'الدفعات'!$B$6:$B$1505,$B21,'الدفعات'!$C$6:$C$1505,"&lt;"&amp;$B$5)))</f>
        <v/>
      </c>
      <c r="H21" s="22">
        <f>IF($A21="","",MAX(0,E21-F21))</f>
        <v/>
      </c>
      <c r="I21" s="18">
        <f>IF($A21="","",G21+H21)</f>
        <v/>
      </c>
      <c r="J21" s="5" t="n"/>
    </row>
    <row r="22">
      <c r="A22" s="6">
        <f>IF('الأعضاء'!A15&amp;""="","",10)</f>
        <v/>
      </c>
      <c r="B22" s="6">
        <f>IF($A22="","",'الأعضاء'!A15)</f>
        <v/>
      </c>
      <c r="C22" s="6">
        <f>IF($A22="","",'الأعضاء'!B15)</f>
        <v/>
      </c>
      <c r="D22" s="25">
        <f>IF($A22="","",'الأعضاء'!D15)</f>
        <v/>
      </c>
      <c r="E22" s="22">
        <f>IF($A22="","",'الأعضاء'!E15)</f>
        <v/>
      </c>
      <c r="F22" s="22">
        <f>IF($A22="","",SUMIFS('الدفعات'!$D$6:$D$1505,'الدفعات'!$B$6:$B$1505,$B22,'الدفعات'!$C$6:$C$1505,$B$5))</f>
        <v/>
      </c>
      <c r="G22" s="22">
        <f>IF($A22="","",MAX(0,E22*MAX(0,$B$5-1)-SUMIFS('الدفعات'!$D$6:$D$1505,'الدفعات'!$B$6:$B$1505,$B22,'الدفعات'!$C$6:$C$1505,"&lt;"&amp;$B$5)))</f>
        <v/>
      </c>
      <c r="H22" s="22">
        <f>IF($A22="","",MAX(0,E22-F22))</f>
        <v/>
      </c>
      <c r="I22" s="18">
        <f>IF($A22="","",G22+H22)</f>
        <v/>
      </c>
      <c r="J22" s="5" t="n"/>
    </row>
    <row r="23">
      <c r="A23" s="6">
        <f>IF('الأعضاء'!A16&amp;""="","",11)</f>
        <v/>
      </c>
      <c r="B23" s="6">
        <f>IF($A23="","",'الأعضاء'!A16)</f>
        <v/>
      </c>
      <c r="C23" s="6">
        <f>IF($A23="","",'الأعضاء'!B16)</f>
        <v/>
      </c>
      <c r="D23" s="25">
        <f>IF($A23="","",'الأعضاء'!D16)</f>
        <v/>
      </c>
      <c r="E23" s="22">
        <f>IF($A23="","",'الأعضاء'!E16)</f>
        <v/>
      </c>
      <c r="F23" s="22">
        <f>IF($A23="","",SUMIFS('الدفعات'!$D$6:$D$1505,'الدفعات'!$B$6:$B$1505,$B23,'الدفعات'!$C$6:$C$1505,$B$5))</f>
        <v/>
      </c>
      <c r="G23" s="22">
        <f>IF($A23="","",MAX(0,E23*MAX(0,$B$5-1)-SUMIFS('الدفعات'!$D$6:$D$1505,'الدفعات'!$B$6:$B$1505,$B23,'الدفعات'!$C$6:$C$1505,"&lt;"&amp;$B$5)))</f>
        <v/>
      </c>
      <c r="H23" s="22">
        <f>IF($A23="","",MAX(0,E23-F23))</f>
        <v/>
      </c>
      <c r="I23" s="18">
        <f>IF($A23="","",G23+H23)</f>
        <v/>
      </c>
      <c r="J23" s="5" t="n"/>
    </row>
    <row r="24">
      <c r="A24" s="6">
        <f>IF('الأعضاء'!A17&amp;""="","",12)</f>
        <v/>
      </c>
      <c r="B24" s="6">
        <f>IF($A24="","",'الأعضاء'!A17)</f>
        <v/>
      </c>
      <c r="C24" s="6">
        <f>IF($A24="","",'الأعضاء'!B17)</f>
        <v/>
      </c>
      <c r="D24" s="25">
        <f>IF($A24="","",'الأعضاء'!D17)</f>
        <v/>
      </c>
      <c r="E24" s="22">
        <f>IF($A24="","",'الأعضاء'!E17)</f>
        <v/>
      </c>
      <c r="F24" s="22">
        <f>IF($A24="","",SUMIFS('الدفعات'!$D$6:$D$1505,'الدفعات'!$B$6:$B$1505,$B24,'الدفعات'!$C$6:$C$1505,$B$5))</f>
        <v/>
      </c>
      <c r="G24" s="22">
        <f>IF($A24="","",MAX(0,E24*MAX(0,$B$5-1)-SUMIFS('الدفعات'!$D$6:$D$1505,'الدفعات'!$B$6:$B$1505,$B24,'الدفعات'!$C$6:$C$1505,"&lt;"&amp;$B$5)))</f>
        <v/>
      </c>
      <c r="H24" s="22">
        <f>IF($A24="","",MAX(0,E24-F24))</f>
        <v/>
      </c>
      <c r="I24" s="18">
        <f>IF($A24="","",G24+H24)</f>
        <v/>
      </c>
      <c r="J24" s="5" t="n"/>
    </row>
    <row r="25">
      <c r="A25" s="6">
        <f>IF('الأعضاء'!A18&amp;""="","",13)</f>
        <v/>
      </c>
      <c r="B25" s="6">
        <f>IF($A25="","",'الأعضاء'!A18)</f>
        <v/>
      </c>
      <c r="C25" s="6">
        <f>IF($A25="","",'الأعضاء'!B18)</f>
        <v/>
      </c>
      <c r="D25" s="25">
        <f>IF($A25="","",'الأعضاء'!D18)</f>
        <v/>
      </c>
      <c r="E25" s="22">
        <f>IF($A25="","",'الأعضاء'!E18)</f>
        <v/>
      </c>
      <c r="F25" s="22">
        <f>IF($A25="","",SUMIFS('الدفعات'!$D$6:$D$1505,'الدفعات'!$B$6:$B$1505,$B25,'الدفعات'!$C$6:$C$1505,$B$5))</f>
        <v/>
      </c>
      <c r="G25" s="22">
        <f>IF($A25="","",MAX(0,E25*MAX(0,$B$5-1)-SUMIFS('الدفعات'!$D$6:$D$1505,'الدفعات'!$B$6:$B$1505,$B25,'الدفعات'!$C$6:$C$1505,"&lt;"&amp;$B$5)))</f>
        <v/>
      </c>
      <c r="H25" s="22">
        <f>IF($A25="","",MAX(0,E25-F25))</f>
        <v/>
      </c>
      <c r="I25" s="18">
        <f>IF($A25="","",G25+H25)</f>
        <v/>
      </c>
      <c r="J25" s="5" t="n"/>
    </row>
    <row r="26">
      <c r="A26" s="6">
        <f>IF('الأعضاء'!A19&amp;""="","",14)</f>
        <v/>
      </c>
      <c r="B26" s="6">
        <f>IF($A26="","",'الأعضاء'!A19)</f>
        <v/>
      </c>
      <c r="C26" s="6">
        <f>IF($A26="","",'الأعضاء'!B19)</f>
        <v/>
      </c>
      <c r="D26" s="25">
        <f>IF($A26="","",'الأعضاء'!D19)</f>
        <v/>
      </c>
      <c r="E26" s="22">
        <f>IF($A26="","",'الأعضاء'!E19)</f>
        <v/>
      </c>
      <c r="F26" s="22">
        <f>IF($A26="","",SUMIFS('الدفعات'!$D$6:$D$1505,'الدفعات'!$B$6:$B$1505,$B26,'الدفعات'!$C$6:$C$1505,$B$5))</f>
        <v/>
      </c>
      <c r="G26" s="22">
        <f>IF($A26="","",MAX(0,E26*MAX(0,$B$5-1)-SUMIFS('الدفعات'!$D$6:$D$1505,'الدفعات'!$B$6:$B$1505,$B26,'الدفعات'!$C$6:$C$1505,"&lt;"&amp;$B$5)))</f>
        <v/>
      </c>
      <c r="H26" s="22">
        <f>IF($A26="","",MAX(0,E26-F26))</f>
        <v/>
      </c>
      <c r="I26" s="18">
        <f>IF($A26="","",G26+H26)</f>
        <v/>
      </c>
      <c r="J26" s="5" t="n"/>
    </row>
    <row r="27">
      <c r="A27" s="6">
        <f>IF('الأعضاء'!A20&amp;""="","",15)</f>
        <v/>
      </c>
      <c r="B27" s="6">
        <f>IF($A27="","",'الأعضاء'!A20)</f>
        <v/>
      </c>
      <c r="C27" s="6">
        <f>IF($A27="","",'الأعضاء'!B20)</f>
        <v/>
      </c>
      <c r="D27" s="25">
        <f>IF($A27="","",'الأعضاء'!D20)</f>
        <v/>
      </c>
      <c r="E27" s="22">
        <f>IF($A27="","",'الأعضاء'!E20)</f>
        <v/>
      </c>
      <c r="F27" s="22">
        <f>IF($A27="","",SUMIFS('الدفعات'!$D$6:$D$1505,'الدفعات'!$B$6:$B$1505,$B27,'الدفعات'!$C$6:$C$1505,$B$5))</f>
        <v/>
      </c>
      <c r="G27" s="22">
        <f>IF($A27="","",MAX(0,E27*MAX(0,$B$5-1)-SUMIFS('الدفعات'!$D$6:$D$1505,'الدفعات'!$B$6:$B$1505,$B27,'الدفعات'!$C$6:$C$1505,"&lt;"&amp;$B$5)))</f>
        <v/>
      </c>
      <c r="H27" s="22">
        <f>IF($A27="","",MAX(0,E27-F27))</f>
        <v/>
      </c>
      <c r="I27" s="18">
        <f>IF($A27="","",G27+H27)</f>
        <v/>
      </c>
      <c r="J27" s="5" t="n"/>
    </row>
    <row r="28">
      <c r="A28" s="6">
        <f>IF('الأعضاء'!A21&amp;""="","",16)</f>
        <v/>
      </c>
      <c r="B28" s="6">
        <f>IF($A28="","",'الأعضاء'!A21)</f>
        <v/>
      </c>
      <c r="C28" s="6">
        <f>IF($A28="","",'الأعضاء'!B21)</f>
        <v/>
      </c>
      <c r="D28" s="25">
        <f>IF($A28="","",'الأعضاء'!D21)</f>
        <v/>
      </c>
      <c r="E28" s="22">
        <f>IF($A28="","",'الأعضاء'!E21)</f>
        <v/>
      </c>
      <c r="F28" s="22">
        <f>IF($A28="","",SUMIFS('الدفعات'!$D$6:$D$1505,'الدفعات'!$B$6:$B$1505,$B28,'الدفعات'!$C$6:$C$1505,$B$5))</f>
        <v/>
      </c>
      <c r="G28" s="22">
        <f>IF($A28="","",MAX(0,E28*MAX(0,$B$5-1)-SUMIFS('الدفعات'!$D$6:$D$1505,'الدفعات'!$B$6:$B$1505,$B28,'الدفعات'!$C$6:$C$1505,"&lt;"&amp;$B$5)))</f>
        <v/>
      </c>
      <c r="H28" s="22">
        <f>IF($A28="","",MAX(0,E28-F28))</f>
        <v/>
      </c>
      <c r="I28" s="18">
        <f>IF($A28="","",G28+H28)</f>
        <v/>
      </c>
      <c r="J28" s="5" t="n"/>
    </row>
    <row r="29">
      <c r="A29" s="6">
        <f>IF('الأعضاء'!A22&amp;""="","",17)</f>
        <v/>
      </c>
      <c r="B29" s="6">
        <f>IF($A29="","",'الأعضاء'!A22)</f>
        <v/>
      </c>
      <c r="C29" s="6">
        <f>IF($A29="","",'الأعضاء'!B22)</f>
        <v/>
      </c>
      <c r="D29" s="25">
        <f>IF($A29="","",'الأعضاء'!D22)</f>
        <v/>
      </c>
      <c r="E29" s="22">
        <f>IF($A29="","",'الأعضاء'!E22)</f>
        <v/>
      </c>
      <c r="F29" s="22">
        <f>IF($A29="","",SUMIFS('الدفعات'!$D$6:$D$1505,'الدفعات'!$B$6:$B$1505,$B29,'الدفعات'!$C$6:$C$1505,$B$5))</f>
        <v/>
      </c>
      <c r="G29" s="22">
        <f>IF($A29="","",MAX(0,E29*MAX(0,$B$5-1)-SUMIFS('الدفعات'!$D$6:$D$1505,'الدفعات'!$B$6:$B$1505,$B29,'الدفعات'!$C$6:$C$1505,"&lt;"&amp;$B$5)))</f>
        <v/>
      </c>
      <c r="H29" s="22">
        <f>IF($A29="","",MAX(0,E29-F29))</f>
        <v/>
      </c>
      <c r="I29" s="18">
        <f>IF($A29="","",G29+H29)</f>
        <v/>
      </c>
      <c r="J29" s="5" t="n"/>
    </row>
    <row r="30">
      <c r="A30" s="6">
        <f>IF('الأعضاء'!A23&amp;""="","",18)</f>
        <v/>
      </c>
      <c r="B30" s="6">
        <f>IF($A30="","",'الأعضاء'!A23)</f>
        <v/>
      </c>
      <c r="C30" s="6">
        <f>IF($A30="","",'الأعضاء'!B23)</f>
        <v/>
      </c>
      <c r="D30" s="25">
        <f>IF($A30="","",'الأعضاء'!D23)</f>
        <v/>
      </c>
      <c r="E30" s="22">
        <f>IF($A30="","",'الأعضاء'!E23)</f>
        <v/>
      </c>
      <c r="F30" s="22">
        <f>IF($A30="","",SUMIFS('الدفعات'!$D$6:$D$1505,'الدفعات'!$B$6:$B$1505,$B30,'الدفعات'!$C$6:$C$1505,$B$5))</f>
        <v/>
      </c>
      <c r="G30" s="22">
        <f>IF($A30="","",MAX(0,E30*MAX(0,$B$5-1)-SUMIFS('الدفعات'!$D$6:$D$1505,'الدفعات'!$B$6:$B$1505,$B30,'الدفعات'!$C$6:$C$1505,"&lt;"&amp;$B$5)))</f>
        <v/>
      </c>
      <c r="H30" s="22">
        <f>IF($A30="","",MAX(0,E30-F30))</f>
        <v/>
      </c>
      <c r="I30" s="18">
        <f>IF($A30="","",G30+H30)</f>
        <v/>
      </c>
      <c r="J30" s="5" t="n"/>
    </row>
    <row r="31">
      <c r="A31" s="6">
        <f>IF('الأعضاء'!A24&amp;""="","",19)</f>
        <v/>
      </c>
      <c r="B31" s="6">
        <f>IF($A31="","",'الأعضاء'!A24)</f>
        <v/>
      </c>
      <c r="C31" s="6">
        <f>IF($A31="","",'الأعضاء'!B24)</f>
        <v/>
      </c>
      <c r="D31" s="25">
        <f>IF($A31="","",'الأعضاء'!D24)</f>
        <v/>
      </c>
      <c r="E31" s="22">
        <f>IF($A31="","",'الأعضاء'!E24)</f>
        <v/>
      </c>
      <c r="F31" s="22">
        <f>IF($A31="","",SUMIFS('الدفعات'!$D$6:$D$1505,'الدفعات'!$B$6:$B$1505,$B31,'الدفعات'!$C$6:$C$1505,$B$5))</f>
        <v/>
      </c>
      <c r="G31" s="22">
        <f>IF($A31="","",MAX(0,E31*MAX(0,$B$5-1)-SUMIFS('الدفعات'!$D$6:$D$1505,'الدفعات'!$B$6:$B$1505,$B31,'الدفعات'!$C$6:$C$1505,"&lt;"&amp;$B$5)))</f>
        <v/>
      </c>
      <c r="H31" s="22">
        <f>IF($A31="","",MAX(0,E31-F31))</f>
        <v/>
      </c>
      <c r="I31" s="18">
        <f>IF($A31="","",G31+H31)</f>
        <v/>
      </c>
      <c r="J31" s="5" t="n"/>
    </row>
    <row r="32">
      <c r="A32" s="6">
        <f>IF('الأعضاء'!A25&amp;""="","",20)</f>
        <v/>
      </c>
      <c r="B32" s="6">
        <f>IF($A32="","",'الأعضاء'!A25)</f>
        <v/>
      </c>
      <c r="C32" s="6">
        <f>IF($A32="","",'الأعضاء'!B25)</f>
        <v/>
      </c>
      <c r="D32" s="25">
        <f>IF($A32="","",'الأعضاء'!D25)</f>
        <v/>
      </c>
      <c r="E32" s="22">
        <f>IF($A32="","",'الأعضاء'!E25)</f>
        <v/>
      </c>
      <c r="F32" s="22">
        <f>IF($A32="","",SUMIFS('الدفعات'!$D$6:$D$1505,'الدفعات'!$B$6:$B$1505,$B32,'الدفعات'!$C$6:$C$1505,$B$5))</f>
        <v/>
      </c>
      <c r="G32" s="22">
        <f>IF($A32="","",MAX(0,E32*MAX(0,$B$5-1)-SUMIFS('الدفعات'!$D$6:$D$1505,'الدفعات'!$B$6:$B$1505,$B32,'الدفعات'!$C$6:$C$1505,"&lt;"&amp;$B$5)))</f>
        <v/>
      </c>
      <c r="H32" s="22">
        <f>IF($A32="","",MAX(0,E32-F32))</f>
        <v/>
      </c>
      <c r="I32" s="18">
        <f>IF($A32="","",G32+H32)</f>
        <v/>
      </c>
      <c r="J32" s="5" t="n"/>
    </row>
    <row r="33">
      <c r="A33" s="6">
        <f>IF('الأعضاء'!A26&amp;""="","",21)</f>
        <v/>
      </c>
      <c r="B33" s="6">
        <f>IF($A33="","",'الأعضاء'!A26)</f>
        <v/>
      </c>
      <c r="C33" s="6">
        <f>IF($A33="","",'الأعضاء'!B26)</f>
        <v/>
      </c>
      <c r="D33" s="25">
        <f>IF($A33="","",'الأعضاء'!D26)</f>
        <v/>
      </c>
      <c r="E33" s="22">
        <f>IF($A33="","",'الأعضاء'!E26)</f>
        <v/>
      </c>
      <c r="F33" s="22">
        <f>IF($A33="","",SUMIFS('الدفعات'!$D$6:$D$1505,'الدفعات'!$B$6:$B$1505,$B33,'الدفعات'!$C$6:$C$1505,$B$5))</f>
        <v/>
      </c>
      <c r="G33" s="22">
        <f>IF($A33="","",MAX(0,E33*MAX(0,$B$5-1)-SUMIFS('الدفعات'!$D$6:$D$1505,'الدفعات'!$B$6:$B$1505,$B33,'الدفعات'!$C$6:$C$1505,"&lt;"&amp;$B$5)))</f>
        <v/>
      </c>
      <c r="H33" s="22">
        <f>IF($A33="","",MAX(0,E33-F33))</f>
        <v/>
      </c>
      <c r="I33" s="18">
        <f>IF($A33="","",G33+H33)</f>
        <v/>
      </c>
      <c r="J33" s="5" t="n"/>
    </row>
    <row r="34">
      <c r="A34" s="6">
        <f>IF('الأعضاء'!A27&amp;""="","",22)</f>
        <v/>
      </c>
      <c r="B34" s="6">
        <f>IF($A34="","",'الأعضاء'!A27)</f>
        <v/>
      </c>
      <c r="C34" s="6">
        <f>IF($A34="","",'الأعضاء'!B27)</f>
        <v/>
      </c>
      <c r="D34" s="25">
        <f>IF($A34="","",'الأعضاء'!D27)</f>
        <v/>
      </c>
      <c r="E34" s="22">
        <f>IF($A34="","",'الأعضاء'!E27)</f>
        <v/>
      </c>
      <c r="F34" s="22">
        <f>IF($A34="","",SUMIFS('الدفعات'!$D$6:$D$1505,'الدفعات'!$B$6:$B$1505,$B34,'الدفعات'!$C$6:$C$1505,$B$5))</f>
        <v/>
      </c>
      <c r="G34" s="22">
        <f>IF($A34="","",MAX(0,E34*MAX(0,$B$5-1)-SUMIFS('الدفعات'!$D$6:$D$1505,'الدفعات'!$B$6:$B$1505,$B34,'الدفعات'!$C$6:$C$1505,"&lt;"&amp;$B$5)))</f>
        <v/>
      </c>
      <c r="H34" s="22">
        <f>IF($A34="","",MAX(0,E34-F34))</f>
        <v/>
      </c>
      <c r="I34" s="18">
        <f>IF($A34="","",G34+H34)</f>
        <v/>
      </c>
      <c r="J34" s="5" t="n"/>
    </row>
    <row r="35">
      <c r="A35" s="6">
        <f>IF('الأعضاء'!A28&amp;""="","",23)</f>
        <v/>
      </c>
      <c r="B35" s="6">
        <f>IF($A35="","",'الأعضاء'!A28)</f>
        <v/>
      </c>
      <c r="C35" s="6">
        <f>IF($A35="","",'الأعضاء'!B28)</f>
        <v/>
      </c>
      <c r="D35" s="25">
        <f>IF($A35="","",'الأعضاء'!D28)</f>
        <v/>
      </c>
      <c r="E35" s="22">
        <f>IF($A35="","",'الأعضاء'!E28)</f>
        <v/>
      </c>
      <c r="F35" s="22">
        <f>IF($A35="","",SUMIFS('الدفعات'!$D$6:$D$1505,'الدفعات'!$B$6:$B$1505,$B35,'الدفعات'!$C$6:$C$1505,$B$5))</f>
        <v/>
      </c>
      <c r="G35" s="22">
        <f>IF($A35="","",MAX(0,E35*MAX(0,$B$5-1)-SUMIFS('الدفعات'!$D$6:$D$1505,'الدفعات'!$B$6:$B$1505,$B35,'الدفعات'!$C$6:$C$1505,"&lt;"&amp;$B$5)))</f>
        <v/>
      </c>
      <c r="H35" s="22">
        <f>IF($A35="","",MAX(0,E35-F35))</f>
        <v/>
      </c>
      <c r="I35" s="18">
        <f>IF($A35="","",G35+H35)</f>
        <v/>
      </c>
      <c r="J35" s="5" t="n"/>
    </row>
    <row r="36">
      <c r="A36" s="6">
        <f>IF('الأعضاء'!A29&amp;""="","",24)</f>
        <v/>
      </c>
      <c r="B36" s="6">
        <f>IF($A36="","",'الأعضاء'!A29)</f>
        <v/>
      </c>
      <c r="C36" s="6">
        <f>IF($A36="","",'الأعضاء'!B29)</f>
        <v/>
      </c>
      <c r="D36" s="25">
        <f>IF($A36="","",'الأعضاء'!D29)</f>
        <v/>
      </c>
      <c r="E36" s="22">
        <f>IF($A36="","",'الأعضاء'!E29)</f>
        <v/>
      </c>
      <c r="F36" s="22">
        <f>IF($A36="","",SUMIFS('الدفعات'!$D$6:$D$1505,'الدفعات'!$B$6:$B$1505,$B36,'الدفعات'!$C$6:$C$1505,$B$5))</f>
        <v/>
      </c>
      <c r="G36" s="22">
        <f>IF($A36="","",MAX(0,E36*MAX(0,$B$5-1)-SUMIFS('الدفعات'!$D$6:$D$1505,'الدفعات'!$B$6:$B$1505,$B36,'الدفعات'!$C$6:$C$1505,"&lt;"&amp;$B$5)))</f>
        <v/>
      </c>
      <c r="H36" s="22">
        <f>IF($A36="","",MAX(0,E36-F36))</f>
        <v/>
      </c>
      <c r="I36" s="18">
        <f>IF($A36="","",G36+H36)</f>
        <v/>
      </c>
      <c r="J36" s="5" t="n"/>
    </row>
    <row r="37">
      <c r="A37" s="6">
        <f>IF('الأعضاء'!A30&amp;""="","",25)</f>
        <v/>
      </c>
      <c r="B37" s="6">
        <f>IF($A37="","",'الأعضاء'!A30)</f>
        <v/>
      </c>
      <c r="C37" s="6">
        <f>IF($A37="","",'الأعضاء'!B30)</f>
        <v/>
      </c>
      <c r="D37" s="25">
        <f>IF($A37="","",'الأعضاء'!D30)</f>
        <v/>
      </c>
      <c r="E37" s="22">
        <f>IF($A37="","",'الأعضاء'!E30)</f>
        <v/>
      </c>
      <c r="F37" s="22">
        <f>IF($A37="","",SUMIFS('الدفعات'!$D$6:$D$1505,'الدفعات'!$B$6:$B$1505,$B37,'الدفعات'!$C$6:$C$1505,$B$5))</f>
        <v/>
      </c>
      <c r="G37" s="22">
        <f>IF($A37="","",MAX(0,E37*MAX(0,$B$5-1)-SUMIFS('الدفعات'!$D$6:$D$1505,'الدفعات'!$B$6:$B$1505,$B37,'الدفعات'!$C$6:$C$1505,"&lt;"&amp;$B$5)))</f>
        <v/>
      </c>
      <c r="H37" s="22">
        <f>IF($A37="","",MAX(0,E37-F37))</f>
        <v/>
      </c>
      <c r="I37" s="18">
        <f>IF($A37="","",G37+H37)</f>
        <v/>
      </c>
      <c r="J37" s="5" t="n"/>
    </row>
    <row r="38">
      <c r="A38" s="6">
        <f>IF('الأعضاء'!A31&amp;""="","",26)</f>
        <v/>
      </c>
      <c r="B38" s="6">
        <f>IF($A38="","",'الأعضاء'!A31)</f>
        <v/>
      </c>
      <c r="C38" s="6">
        <f>IF($A38="","",'الأعضاء'!B31)</f>
        <v/>
      </c>
      <c r="D38" s="25">
        <f>IF($A38="","",'الأعضاء'!D31)</f>
        <v/>
      </c>
      <c r="E38" s="22">
        <f>IF($A38="","",'الأعضاء'!E31)</f>
        <v/>
      </c>
      <c r="F38" s="22">
        <f>IF($A38="","",SUMIFS('الدفعات'!$D$6:$D$1505,'الدفعات'!$B$6:$B$1505,$B38,'الدفعات'!$C$6:$C$1505,$B$5))</f>
        <v/>
      </c>
      <c r="G38" s="22">
        <f>IF($A38="","",MAX(0,E38*MAX(0,$B$5-1)-SUMIFS('الدفعات'!$D$6:$D$1505,'الدفعات'!$B$6:$B$1505,$B38,'الدفعات'!$C$6:$C$1505,"&lt;"&amp;$B$5)))</f>
        <v/>
      </c>
      <c r="H38" s="22">
        <f>IF($A38="","",MAX(0,E38-F38))</f>
        <v/>
      </c>
      <c r="I38" s="18">
        <f>IF($A38="","",G38+H38)</f>
        <v/>
      </c>
      <c r="J38" s="5" t="n"/>
    </row>
    <row r="39">
      <c r="A39" s="6">
        <f>IF('الأعضاء'!A32&amp;""="","",27)</f>
        <v/>
      </c>
      <c r="B39" s="6">
        <f>IF($A39="","",'الأعضاء'!A32)</f>
        <v/>
      </c>
      <c r="C39" s="6">
        <f>IF($A39="","",'الأعضاء'!B32)</f>
        <v/>
      </c>
      <c r="D39" s="25">
        <f>IF($A39="","",'الأعضاء'!D32)</f>
        <v/>
      </c>
      <c r="E39" s="22">
        <f>IF($A39="","",'الأعضاء'!E32)</f>
        <v/>
      </c>
      <c r="F39" s="22">
        <f>IF($A39="","",SUMIFS('الدفعات'!$D$6:$D$1505,'الدفعات'!$B$6:$B$1505,$B39,'الدفعات'!$C$6:$C$1505,$B$5))</f>
        <v/>
      </c>
      <c r="G39" s="22">
        <f>IF($A39="","",MAX(0,E39*MAX(0,$B$5-1)-SUMIFS('الدفعات'!$D$6:$D$1505,'الدفعات'!$B$6:$B$1505,$B39,'الدفعات'!$C$6:$C$1505,"&lt;"&amp;$B$5)))</f>
        <v/>
      </c>
      <c r="H39" s="22">
        <f>IF($A39="","",MAX(0,E39-F39))</f>
        <v/>
      </c>
      <c r="I39" s="18">
        <f>IF($A39="","",G39+H39)</f>
        <v/>
      </c>
      <c r="J39" s="5" t="n"/>
    </row>
    <row r="40">
      <c r="A40" s="6">
        <f>IF('الأعضاء'!A33&amp;""="","",28)</f>
        <v/>
      </c>
      <c r="B40" s="6">
        <f>IF($A40="","",'الأعضاء'!A33)</f>
        <v/>
      </c>
      <c r="C40" s="6">
        <f>IF($A40="","",'الأعضاء'!B33)</f>
        <v/>
      </c>
      <c r="D40" s="25">
        <f>IF($A40="","",'الأعضاء'!D33)</f>
        <v/>
      </c>
      <c r="E40" s="22">
        <f>IF($A40="","",'الأعضاء'!E33)</f>
        <v/>
      </c>
      <c r="F40" s="22">
        <f>IF($A40="","",SUMIFS('الدفعات'!$D$6:$D$1505,'الدفعات'!$B$6:$B$1505,$B40,'الدفعات'!$C$6:$C$1505,$B$5))</f>
        <v/>
      </c>
      <c r="G40" s="22">
        <f>IF($A40="","",MAX(0,E40*MAX(0,$B$5-1)-SUMIFS('الدفعات'!$D$6:$D$1505,'الدفعات'!$B$6:$B$1505,$B40,'الدفعات'!$C$6:$C$1505,"&lt;"&amp;$B$5)))</f>
        <v/>
      </c>
      <c r="H40" s="22">
        <f>IF($A40="","",MAX(0,E40-F40))</f>
        <v/>
      </c>
      <c r="I40" s="18">
        <f>IF($A40="","",G40+H40)</f>
        <v/>
      </c>
      <c r="J40" s="5" t="n"/>
    </row>
    <row r="41">
      <c r="A41" s="6">
        <f>IF('الأعضاء'!A34&amp;""="","",29)</f>
        <v/>
      </c>
      <c r="B41" s="6">
        <f>IF($A41="","",'الأعضاء'!A34)</f>
        <v/>
      </c>
      <c r="C41" s="6">
        <f>IF($A41="","",'الأعضاء'!B34)</f>
        <v/>
      </c>
      <c r="D41" s="25">
        <f>IF($A41="","",'الأعضاء'!D34)</f>
        <v/>
      </c>
      <c r="E41" s="22">
        <f>IF($A41="","",'الأعضاء'!E34)</f>
        <v/>
      </c>
      <c r="F41" s="22">
        <f>IF($A41="","",SUMIFS('الدفعات'!$D$6:$D$1505,'الدفعات'!$B$6:$B$1505,$B41,'الدفعات'!$C$6:$C$1505,$B$5))</f>
        <v/>
      </c>
      <c r="G41" s="22">
        <f>IF($A41="","",MAX(0,E41*MAX(0,$B$5-1)-SUMIFS('الدفعات'!$D$6:$D$1505,'الدفعات'!$B$6:$B$1505,$B41,'الدفعات'!$C$6:$C$1505,"&lt;"&amp;$B$5)))</f>
        <v/>
      </c>
      <c r="H41" s="22">
        <f>IF($A41="","",MAX(0,E41-F41))</f>
        <v/>
      </c>
      <c r="I41" s="18">
        <f>IF($A41="","",G41+H41)</f>
        <v/>
      </c>
      <c r="J41" s="5" t="n"/>
    </row>
    <row r="42">
      <c r="A42" s="6">
        <f>IF('الأعضاء'!A35&amp;""="","",30)</f>
        <v/>
      </c>
      <c r="B42" s="6">
        <f>IF($A42="","",'الأعضاء'!A35)</f>
        <v/>
      </c>
      <c r="C42" s="6">
        <f>IF($A42="","",'الأعضاء'!B35)</f>
        <v/>
      </c>
      <c r="D42" s="25">
        <f>IF($A42="","",'الأعضاء'!D35)</f>
        <v/>
      </c>
      <c r="E42" s="22">
        <f>IF($A42="","",'الأعضاء'!E35)</f>
        <v/>
      </c>
      <c r="F42" s="22">
        <f>IF($A42="","",SUMIFS('الدفعات'!$D$6:$D$1505,'الدفعات'!$B$6:$B$1505,$B42,'الدفعات'!$C$6:$C$1505,$B$5))</f>
        <v/>
      </c>
      <c r="G42" s="22">
        <f>IF($A42="","",MAX(0,E42*MAX(0,$B$5-1)-SUMIFS('الدفعات'!$D$6:$D$1505,'الدفعات'!$B$6:$B$1505,$B42,'الدفعات'!$C$6:$C$1505,"&lt;"&amp;$B$5)))</f>
        <v/>
      </c>
      <c r="H42" s="22">
        <f>IF($A42="","",MAX(0,E42-F42))</f>
        <v/>
      </c>
      <c r="I42" s="18">
        <f>IF($A42="","",G42+H42)</f>
        <v/>
      </c>
      <c r="J42" s="5" t="n"/>
    </row>
    <row r="43">
      <c r="A43" s="6">
        <f>IF('الأعضاء'!A36&amp;""="","",31)</f>
        <v/>
      </c>
      <c r="B43" s="6">
        <f>IF($A43="","",'الأعضاء'!A36)</f>
        <v/>
      </c>
      <c r="C43" s="6">
        <f>IF($A43="","",'الأعضاء'!B36)</f>
        <v/>
      </c>
      <c r="D43" s="25">
        <f>IF($A43="","",'الأعضاء'!D36)</f>
        <v/>
      </c>
      <c r="E43" s="22">
        <f>IF($A43="","",'الأعضاء'!E36)</f>
        <v/>
      </c>
      <c r="F43" s="22">
        <f>IF($A43="","",SUMIFS('الدفعات'!$D$6:$D$1505,'الدفعات'!$B$6:$B$1505,$B43,'الدفعات'!$C$6:$C$1505,$B$5))</f>
        <v/>
      </c>
      <c r="G43" s="22">
        <f>IF($A43="","",MAX(0,E43*MAX(0,$B$5-1)-SUMIFS('الدفعات'!$D$6:$D$1505,'الدفعات'!$B$6:$B$1505,$B43,'الدفعات'!$C$6:$C$1505,"&lt;"&amp;$B$5)))</f>
        <v/>
      </c>
      <c r="H43" s="22">
        <f>IF($A43="","",MAX(0,E43-F43))</f>
        <v/>
      </c>
      <c r="I43" s="18">
        <f>IF($A43="","",G43+H43)</f>
        <v/>
      </c>
      <c r="J43" s="5" t="n"/>
    </row>
    <row r="44">
      <c r="A44" s="6">
        <f>IF('الأعضاء'!A37&amp;""="","",32)</f>
        <v/>
      </c>
      <c r="B44" s="6">
        <f>IF($A44="","",'الأعضاء'!A37)</f>
        <v/>
      </c>
      <c r="C44" s="6">
        <f>IF($A44="","",'الأعضاء'!B37)</f>
        <v/>
      </c>
      <c r="D44" s="25">
        <f>IF($A44="","",'الأعضاء'!D37)</f>
        <v/>
      </c>
      <c r="E44" s="22">
        <f>IF($A44="","",'الأعضاء'!E37)</f>
        <v/>
      </c>
      <c r="F44" s="22">
        <f>IF($A44="","",SUMIFS('الدفعات'!$D$6:$D$1505,'الدفعات'!$B$6:$B$1505,$B44,'الدفعات'!$C$6:$C$1505,$B$5))</f>
        <v/>
      </c>
      <c r="G44" s="22">
        <f>IF($A44="","",MAX(0,E44*MAX(0,$B$5-1)-SUMIFS('الدفعات'!$D$6:$D$1505,'الدفعات'!$B$6:$B$1505,$B44,'الدفعات'!$C$6:$C$1505,"&lt;"&amp;$B$5)))</f>
        <v/>
      </c>
      <c r="H44" s="22">
        <f>IF($A44="","",MAX(0,E44-F44))</f>
        <v/>
      </c>
      <c r="I44" s="18">
        <f>IF($A44="","",G44+H44)</f>
        <v/>
      </c>
      <c r="J44" s="5" t="n"/>
    </row>
    <row r="45">
      <c r="A45" s="6">
        <f>IF('الأعضاء'!A38&amp;""="","",33)</f>
        <v/>
      </c>
      <c r="B45" s="6">
        <f>IF($A45="","",'الأعضاء'!A38)</f>
        <v/>
      </c>
      <c r="C45" s="6">
        <f>IF($A45="","",'الأعضاء'!B38)</f>
        <v/>
      </c>
      <c r="D45" s="25">
        <f>IF($A45="","",'الأعضاء'!D38)</f>
        <v/>
      </c>
      <c r="E45" s="22">
        <f>IF($A45="","",'الأعضاء'!E38)</f>
        <v/>
      </c>
      <c r="F45" s="22">
        <f>IF($A45="","",SUMIFS('الدفعات'!$D$6:$D$1505,'الدفعات'!$B$6:$B$1505,$B45,'الدفعات'!$C$6:$C$1505,$B$5))</f>
        <v/>
      </c>
      <c r="G45" s="22">
        <f>IF($A45="","",MAX(0,E45*MAX(0,$B$5-1)-SUMIFS('الدفعات'!$D$6:$D$1505,'الدفعات'!$B$6:$B$1505,$B45,'الدفعات'!$C$6:$C$1505,"&lt;"&amp;$B$5)))</f>
        <v/>
      </c>
      <c r="H45" s="22">
        <f>IF($A45="","",MAX(0,E45-F45))</f>
        <v/>
      </c>
      <c r="I45" s="18">
        <f>IF($A45="","",G45+H45)</f>
        <v/>
      </c>
      <c r="J45" s="5" t="n"/>
    </row>
    <row r="46">
      <c r="A46" s="6">
        <f>IF('الأعضاء'!A39&amp;""="","",34)</f>
        <v/>
      </c>
      <c r="B46" s="6">
        <f>IF($A46="","",'الأعضاء'!A39)</f>
        <v/>
      </c>
      <c r="C46" s="6">
        <f>IF($A46="","",'الأعضاء'!B39)</f>
        <v/>
      </c>
      <c r="D46" s="25">
        <f>IF($A46="","",'الأعضاء'!D39)</f>
        <v/>
      </c>
      <c r="E46" s="22">
        <f>IF($A46="","",'الأعضاء'!E39)</f>
        <v/>
      </c>
      <c r="F46" s="22">
        <f>IF($A46="","",SUMIFS('الدفعات'!$D$6:$D$1505,'الدفعات'!$B$6:$B$1505,$B46,'الدفعات'!$C$6:$C$1505,$B$5))</f>
        <v/>
      </c>
      <c r="G46" s="22">
        <f>IF($A46="","",MAX(0,E46*MAX(0,$B$5-1)-SUMIFS('الدفعات'!$D$6:$D$1505,'الدفعات'!$B$6:$B$1505,$B46,'الدفعات'!$C$6:$C$1505,"&lt;"&amp;$B$5)))</f>
        <v/>
      </c>
      <c r="H46" s="22">
        <f>IF($A46="","",MAX(0,E46-F46))</f>
        <v/>
      </c>
      <c r="I46" s="18">
        <f>IF($A46="","",G46+H46)</f>
        <v/>
      </c>
      <c r="J46" s="5" t="n"/>
    </row>
    <row r="47">
      <c r="A47" s="6">
        <f>IF('الأعضاء'!A40&amp;""="","",35)</f>
        <v/>
      </c>
      <c r="B47" s="6">
        <f>IF($A47="","",'الأعضاء'!A40)</f>
        <v/>
      </c>
      <c r="C47" s="6">
        <f>IF($A47="","",'الأعضاء'!B40)</f>
        <v/>
      </c>
      <c r="D47" s="25">
        <f>IF($A47="","",'الأعضاء'!D40)</f>
        <v/>
      </c>
      <c r="E47" s="22">
        <f>IF($A47="","",'الأعضاء'!E40)</f>
        <v/>
      </c>
      <c r="F47" s="22">
        <f>IF($A47="","",SUMIFS('الدفعات'!$D$6:$D$1505,'الدفعات'!$B$6:$B$1505,$B47,'الدفعات'!$C$6:$C$1505,$B$5))</f>
        <v/>
      </c>
      <c r="G47" s="22">
        <f>IF($A47="","",MAX(0,E47*MAX(0,$B$5-1)-SUMIFS('الدفعات'!$D$6:$D$1505,'الدفعات'!$B$6:$B$1505,$B47,'الدفعات'!$C$6:$C$1505,"&lt;"&amp;$B$5)))</f>
        <v/>
      </c>
      <c r="H47" s="22">
        <f>IF($A47="","",MAX(0,E47-F47))</f>
        <v/>
      </c>
      <c r="I47" s="18">
        <f>IF($A47="","",G47+H47)</f>
        <v/>
      </c>
      <c r="J47" s="5" t="n"/>
    </row>
    <row r="48">
      <c r="A48" s="6">
        <f>IF('الأعضاء'!A41&amp;""="","",36)</f>
        <v/>
      </c>
      <c r="B48" s="6">
        <f>IF($A48="","",'الأعضاء'!A41)</f>
        <v/>
      </c>
      <c r="C48" s="6">
        <f>IF($A48="","",'الأعضاء'!B41)</f>
        <v/>
      </c>
      <c r="D48" s="25">
        <f>IF($A48="","",'الأعضاء'!D41)</f>
        <v/>
      </c>
      <c r="E48" s="22">
        <f>IF($A48="","",'الأعضاء'!E41)</f>
        <v/>
      </c>
      <c r="F48" s="22">
        <f>IF($A48="","",SUMIFS('الدفعات'!$D$6:$D$1505,'الدفعات'!$B$6:$B$1505,$B48,'الدفعات'!$C$6:$C$1505,$B$5))</f>
        <v/>
      </c>
      <c r="G48" s="22">
        <f>IF($A48="","",MAX(0,E48*MAX(0,$B$5-1)-SUMIFS('الدفعات'!$D$6:$D$1505,'الدفعات'!$B$6:$B$1505,$B48,'الدفعات'!$C$6:$C$1505,"&lt;"&amp;$B$5)))</f>
        <v/>
      </c>
      <c r="H48" s="22">
        <f>IF($A48="","",MAX(0,E48-F48))</f>
        <v/>
      </c>
      <c r="I48" s="18">
        <f>IF($A48="","",G48+H48)</f>
        <v/>
      </c>
      <c r="J48" s="5" t="n"/>
    </row>
    <row r="49">
      <c r="A49" s="6">
        <f>IF('الأعضاء'!A42&amp;""="","",37)</f>
        <v/>
      </c>
      <c r="B49" s="6">
        <f>IF($A49="","",'الأعضاء'!A42)</f>
        <v/>
      </c>
      <c r="C49" s="6">
        <f>IF($A49="","",'الأعضاء'!B42)</f>
        <v/>
      </c>
      <c r="D49" s="25">
        <f>IF($A49="","",'الأعضاء'!D42)</f>
        <v/>
      </c>
      <c r="E49" s="22">
        <f>IF($A49="","",'الأعضاء'!E42)</f>
        <v/>
      </c>
      <c r="F49" s="22">
        <f>IF($A49="","",SUMIFS('الدفعات'!$D$6:$D$1505,'الدفعات'!$B$6:$B$1505,$B49,'الدفعات'!$C$6:$C$1505,$B$5))</f>
        <v/>
      </c>
      <c r="G49" s="22">
        <f>IF($A49="","",MAX(0,E49*MAX(0,$B$5-1)-SUMIFS('الدفعات'!$D$6:$D$1505,'الدفعات'!$B$6:$B$1505,$B49,'الدفعات'!$C$6:$C$1505,"&lt;"&amp;$B$5)))</f>
        <v/>
      </c>
      <c r="H49" s="22">
        <f>IF($A49="","",MAX(0,E49-F49))</f>
        <v/>
      </c>
      <c r="I49" s="18">
        <f>IF($A49="","",G49+H49)</f>
        <v/>
      </c>
      <c r="J49" s="5" t="n"/>
    </row>
    <row r="50">
      <c r="A50" s="6">
        <f>IF('الأعضاء'!A43&amp;""="","",38)</f>
        <v/>
      </c>
      <c r="B50" s="6">
        <f>IF($A50="","",'الأعضاء'!A43)</f>
        <v/>
      </c>
      <c r="C50" s="6">
        <f>IF($A50="","",'الأعضاء'!B43)</f>
        <v/>
      </c>
      <c r="D50" s="25">
        <f>IF($A50="","",'الأعضاء'!D43)</f>
        <v/>
      </c>
      <c r="E50" s="22">
        <f>IF($A50="","",'الأعضاء'!E43)</f>
        <v/>
      </c>
      <c r="F50" s="22">
        <f>IF($A50="","",SUMIFS('الدفعات'!$D$6:$D$1505,'الدفعات'!$B$6:$B$1505,$B50,'الدفعات'!$C$6:$C$1505,$B$5))</f>
        <v/>
      </c>
      <c r="G50" s="22">
        <f>IF($A50="","",MAX(0,E50*MAX(0,$B$5-1)-SUMIFS('الدفعات'!$D$6:$D$1505,'الدفعات'!$B$6:$B$1505,$B50,'الدفعات'!$C$6:$C$1505,"&lt;"&amp;$B$5)))</f>
        <v/>
      </c>
      <c r="H50" s="22">
        <f>IF($A50="","",MAX(0,E50-F50))</f>
        <v/>
      </c>
      <c r="I50" s="18">
        <f>IF($A50="","",G50+H50)</f>
        <v/>
      </c>
      <c r="J50" s="5" t="n"/>
    </row>
    <row r="51">
      <c r="A51" s="6">
        <f>IF('الأعضاء'!A44&amp;""="","",39)</f>
        <v/>
      </c>
      <c r="B51" s="6">
        <f>IF($A51="","",'الأعضاء'!A44)</f>
        <v/>
      </c>
      <c r="C51" s="6">
        <f>IF($A51="","",'الأعضاء'!B44)</f>
        <v/>
      </c>
      <c r="D51" s="25">
        <f>IF($A51="","",'الأعضاء'!D44)</f>
        <v/>
      </c>
      <c r="E51" s="22">
        <f>IF($A51="","",'الأعضاء'!E44)</f>
        <v/>
      </c>
      <c r="F51" s="22">
        <f>IF($A51="","",SUMIFS('الدفعات'!$D$6:$D$1505,'الدفعات'!$B$6:$B$1505,$B51,'الدفعات'!$C$6:$C$1505,$B$5))</f>
        <v/>
      </c>
      <c r="G51" s="22">
        <f>IF($A51="","",MAX(0,E51*MAX(0,$B$5-1)-SUMIFS('الدفعات'!$D$6:$D$1505,'الدفعات'!$B$6:$B$1505,$B51,'الدفعات'!$C$6:$C$1505,"&lt;"&amp;$B$5)))</f>
        <v/>
      </c>
      <c r="H51" s="22">
        <f>IF($A51="","",MAX(0,E51-F51))</f>
        <v/>
      </c>
      <c r="I51" s="18">
        <f>IF($A51="","",G51+H51)</f>
        <v/>
      </c>
      <c r="J51" s="5" t="n"/>
    </row>
    <row r="52">
      <c r="A52" s="6">
        <f>IF('الأعضاء'!A45&amp;""="","",40)</f>
        <v/>
      </c>
      <c r="B52" s="6">
        <f>IF($A52="","",'الأعضاء'!A45)</f>
        <v/>
      </c>
      <c r="C52" s="6">
        <f>IF($A52="","",'الأعضاء'!B45)</f>
        <v/>
      </c>
      <c r="D52" s="25">
        <f>IF($A52="","",'الأعضاء'!D45)</f>
        <v/>
      </c>
      <c r="E52" s="22">
        <f>IF($A52="","",'الأعضاء'!E45)</f>
        <v/>
      </c>
      <c r="F52" s="22">
        <f>IF($A52="","",SUMIFS('الدفعات'!$D$6:$D$1505,'الدفعات'!$B$6:$B$1505,$B52,'الدفعات'!$C$6:$C$1505,$B$5))</f>
        <v/>
      </c>
      <c r="G52" s="22">
        <f>IF($A52="","",MAX(0,E52*MAX(0,$B$5-1)-SUMIFS('الدفعات'!$D$6:$D$1505,'الدفعات'!$B$6:$B$1505,$B52,'الدفعات'!$C$6:$C$1505,"&lt;"&amp;$B$5)))</f>
        <v/>
      </c>
      <c r="H52" s="22">
        <f>IF($A52="","",MAX(0,E52-F52))</f>
        <v/>
      </c>
      <c r="I52" s="18">
        <f>IF($A52="","",G52+H52)</f>
        <v/>
      </c>
      <c r="J52" s="5" t="n"/>
    </row>
  </sheetData>
  <mergeCells count="2">
    <mergeCell ref="A1:J1"/>
    <mergeCell ref="A2:J2"/>
  </mergeCells>
  <conditionalFormatting sqref="A13:J52">
    <cfRule type="expression" priority="1" dxfId="1">
      <formula>AND($A13&lt;&gt;"",$G13&gt;0)</formula>
    </cfRule>
  </conditionalFormatting>
  <hyperlinks>
    <hyperlink xmlns:r="http://schemas.openxmlformats.org/officeDocument/2006/relationships" ref="A2" r:id="rId1"/>
  </hyperlinks>
  <pageMargins left="0.75" right="0.75" top="1" bottom="1" header="0.5" footer="0.5"/>
  <pageSetup orientation="landscape" fitToHeight="1" fitToWidth="1"/>
</worksheet>
</file>

<file path=xl/worksheets/sheet8.xml><?xml version="1.0" encoding="utf-8"?>
<worksheet xmlns="http://schemas.openxmlformats.org/spreadsheetml/2006/main">
  <sheetPr>
    <tabColor rgb="004F46E5"/>
    <outlinePr summaryBelow="1" summaryRight="1"/>
    <pageSetUpPr fitToPage="1"/>
  </sheetPr>
  <dimension ref="A1:C28"/>
  <sheetViews>
    <sheetView showGridLines="1" rightToLeft="1" workbookViewId="0">
      <pane ySplit="3" topLeftCell="A4" activePane="bottomLeft" state="frozen"/>
      <selection pane="bottomLeft" activeCell="A1" sqref="A1"/>
    </sheetView>
  </sheetViews>
  <sheetFormatPr baseColWidth="8" defaultRowHeight="15"/>
  <cols>
    <col width="42" customWidth="1" min="1" max="1"/>
    <col width="20" customWidth="1" min="2" max="2"/>
    <col width="16" customWidth="1" min="3" max="3"/>
  </cols>
  <sheetData>
    <row r="1" ht="26" customHeight="1">
      <c r="A1" s="10" t="inlineStr">
        <is>
          <t>شيت جمعية شهرية · قالب مجاني من Softwiro</t>
        </is>
      </c>
    </row>
    <row r="2">
      <c r="A2" s="11" t="inlineStr">
        <is>
          <t>هل تعبت من نقل الأرقام بين الشيتات؟ هذا العمل يتم تلقائيًا في برنامج مخصص من Softwiro ← اضغط هنا</t>
        </is>
      </c>
    </row>
    <row r="4">
      <c r="A4" s="16" t="inlineStr">
        <is>
          <t>الجمعية</t>
        </is>
      </c>
    </row>
    <row r="5">
      <c r="A5" s="12" t="inlineStr">
        <is>
          <t>عدد الأعضاء</t>
        </is>
      </c>
      <c r="B5" s="17">
        <f>COUNTIF('الأعضاء'!$A$6:$A$45,"?*")</f>
        <v/>
      </c>
    </row>
    <row r="6">
      <c r="A6" s="12" t="inlineStr">
        <is>
          <t>إجمالي الأسهم</t>
        </is>
      </c>
      <c r="B6" s="17">
        <f>'الإعدادات'!$B$11</f>
        <v/>
      </c>
    </row>
    <row r="7">
      <c r="A7" s="12" t="inlineStr">
        <is>
          <t>القبضة الشهرية</t>
        </is>
      </c>
      <c r="B7" s="22">
        <f>'الإعدادات'!$B$12</f>
        <v/>
      </c>
    </row>
    <row r="8">
      <c r="A8" s="12" t="inlineStr">
        <is>
          <t>عدد شهور الجمعية</t>
        </is>
      </c>
      <c r="B8" s="17">
        <f>COUNT('الشهور'!$A$6:$A$29)</f>
        <v/>
      </c>
    </row>
    <row r="9">
      <c r="A9" s="12" t="inlineStr">
        <is>
          <t>الشهور المتبقية بعد الشهر الحالي</t>
        </is>
      </c>
      <c r="B9" s="17">
        <f>MAX(0,B8-'الإعدادات'!$B$13)</f>
        <v/>
      </c>
    </row>
    <row r="11">
      <c r="A11" s="16" t="inlineStr">
        <is>
          <t>الشهر الحالي</t>
        </is>
      </c>
    </row>
    <row r="12">
      <c r="A12" s="12" t="inlineStr">
        <is>
          <t>رقم الشهر</t>
        </is>
      </c>
      <c r="B12" s="19">
        <f>'الإعدادات'!$B$13</f>
        <v/>
      </c>
    </row>
    <row r="13">
      <c r="A13" s="12" t="inlineStr">
        <is>
          <t>القابض</t>
        </is>
      </c>
      <c r="B13" s="26">
        <f>IFERROR(INDEX('الشهور'!$D$6:$D$29,MATCH(B12,'الشهور'!$A$6:$A$29,0))&amp;"","")</f>
        <v/>
      </c>
    </row>
    <row r="14">
      <c r="A14" s="12" t="inlineStr">
        <is>
          <t>القبضة المطلوب جمعها</t>
        </is>
      </c>
      <c r="B14" s="22">
        <f>IF(B12=0,0,B7)</f>
        <v/>
      </c>
    </row>
    <row r="15">
      <c r="A15" s="12" t="inlineStr">
        <is>
          <t>ما تم جمعه</t>
        </is>
      </c>
      <c r="B15" s="18">
        <f>SUMIFS('الدفعات'!$D$6:$D$1505,'الدفعات'!$C$6:$C$1505,B12)</f>
        <v/>
      </c>
    </row>
    <row r="16">
      <c r="A16" s="12" t="inlineStr">
        <is>
          <t>المتبقي للتحصيل</t>
        </is>
      </c>
      <c r="B16" s="18">
        <f>MAX(0,B14-B15)</f>
        <v/>
      </c>
    </row>
    <row r="17">
      <c r="A17" s="12" t="inlineStr">
        <is>
          <t>نسبة التحصيل</t>
        </is>
      </c>
      <c r="B17" s="27">
        <f>IF(B14=0,"",MIN(1,B15/B14))</f>
        <v/>
      </c>
    </row>
    <row r="18">
      <c r="A18" s="12" t="inlineStr">
        <is>
          <t>أعضاء لم يكتمل قسطهم هذا الشهر</t>
        </is>
      </c>
      <c r="B18" s="17">
        <f>COUNTIF('الأعضاء'!$J$6:$J$45,"&gt;0")</f>
        <v/>
      </c>
    </row>
    <row r="20">
      <c r="A20" s="16" t="inlineStr">
        <is>
          <t>المتأخرات</t>
        </is>
      </c>
    </row>
    <row r="21">
      <c r="A21" s="12" t="inlineStr">
        <is>
          <t>إجمالي المتأخر عن الشهور السابقة</t>
        </is>
      </c>
      <c r="B21" s="18">
        <f>SUM('الأعضاء'!$H$6:$H$45)</f>
        <v/>
      </c>
    </row>
    <row r="22">
      <c r="A22" s="12" t="inlineStr">
        <is>
          <t>عدد الأعضاء المتأخرين</t>
        </is>
      </c>
      <c r="B22" s="17">
        <f>COUNTIF('الأعضاء'!$H$6:$H$45,"&gt;0")</f>
        <v/>
      </c>
    </row>
    <row r="23">
      <c r="A23" s="12" t="inlineStr">
        <is>
          <t>أكبر متأخر على عضو</t>
        </is>
      </c>
      <c r="B23" s="22">
        <f>MAX('الأعضاء'!$H$6:$H$45)</f>
        <v/>
      </c>
    </row>
    <row r="25">
      <c r="A25" s="16" t="inlineStr">
        <is>
          <t>منذ بداية الجمعية</t>
        </is>
      </c>
    </row>
    <row r="26">
      <c r="A26" s="12" t="inlineStr">
        <is>
          <t>إجمالي ما حُصّل</t>
        </is>
      </c>
      <c r="B26" s="22">
        <f>SUM('الدفعات'!$D$6:$D$1505)</f>
        <v/>
      </c>
    </row>
    <row r="27">
      <c r="A27" s="12" t="inlineStr">
        <is>
          <t>قبضات سُلّمت</t>
        </is>
      </c>
      <c r="B27" s="17">
        <f>COUNTIF('الشهور'!$I$6:$I$29,"نعم")</f>
        <v/>
      </c>
    </row>
    <row r="28">
      <c r="A28" s="12" t="inlineStr">
        <is>
          <t>الشهر القادم والقابض فيه</t>
        </is>
      </c>
      <c r="B28" s="6">
        <f>IFERROR(INDEX('الشهور'!$D$6:$D$29,MATCH(B12+1,'الشهور'!$A$6:$A$29,0))&amp;"","لا يوجد")</f>
        <v/>
      </c>
    </row>
  </sheetData>
  <mergeCells count="2">
    <mergeCell ref="A1:C1"/>
    <mergeCell ref="A2:C2"/>
  </mergeCells>
  <conditionalFormatting sqref="B21">
    <cfRule type="expression" priority="1" dxfId="1">
      <formula>B21&gt;0</formula>
    </cfRule>
  </conditionalFormatting>
  <conditionalFormatting sqref="B16">
    <cfRule type="expression" priority="2" dxfId="0">
      <formula>B16&gt;0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9.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20" t="inlineStr">
        <is>
          <t>في هذا الشيت</t>
        </is>
      </c>
      <c r="C5" s="20" t="inlineStr">
        <is>
          <t>في برنامج مخصص من Softwiro</t>
        </is>
      </c>
    </row>
    <row r="6" ht="48" customHeight="1">
      <c r="B6" s="5" t="inlineStr">
        <is>
          <t>ملف واحد يعدّل فيه شخص واحد في كل مرة، وتصلك النسخ بالواتساب.</t>
        </is>
      </c>
      <c r="C6" s="28"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8" t="inlineStr">
        <is>
          <t>نصمم الشاشات على خطوات عملك، فيسجّل كل شخص ما يخصه فقط.</t>
        </is>
      </c>
    </row>
    <row r="8" ht="48" customHeight="1">
      <c r="B8" s="5" t="inlineStr">
        <is>
          <t>الأعمدة والصيغ ثابتة كما صُمّم الشيت.</t>
        </is>
      </c>
      <c r="C8" s="28" t="inlineStr">
        <is>
          <t>نبني ما تحتاجه أنت: تقارير وتنبيهات وشاشات على طريقتك.</t>
        </is>
      </c>
    </row>
    <row r="9" ht="48" customHeight="1">
      <c r="B9" s="5" t="inlineStr">
        <is>
          <t>النسخ الاحتياطية والأمان على مسؤوليتك.</t>
        </is>
      </c>
      <c r="C9" s="28" t="inlineStr">
        <is>
          <t>البرنامج على خادم مؤمّن مع نسخ احتياطية دورية.</t>
        </is>
      </c>
    </row>
    <row r="11" ht="30" customHeight="1">
      <c r="B11" s="29" t="inlineStr">
        <is>
          <t>تعرّف على برنامج مخصص من Softwiro واطلب عرضًا تجريبيًا ←</t>
        </is>
      </c>
    </row>
    <row r="13">
      <c r="B13" s="30"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جمعية شهرية</dc:title>
  <dc:description>يدير جمعية شهرية من أولها لآخرها: الأعضاء وأسهم كل عضو، وترتيب القبض، وسجل دفع الأقساط، والمتأخر على كل عضو، وما يقبضه كل عضو في شهره، وما جُمع وما تبقى هذا الشهر، وكشف شهري جاهز للطباعة.</dc:description>
  <dcterms:created xsi:type="dcterms:W3CDTF">2026-11-04T22:24:59Z</dcterms:created>
  <dcterms:modified xsi:type="dcterms:W3CDTF">2026-11-04T22:25:00Z</dcterms:modified>
  <cp:keywords>Softwiro, Excel, شيت جمعية شهرية</cp:keywords>
</cp:coreProperties>
</file>